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 defaultThemeVersion="124226"/>
  <bookViews>
    <workbookView xWindow="0" yWindow="0" windowWidth="28800" windowHeight="12135" tabRatio="553" activeTab="3"/>
  </bookViews>
  <sheets>
    <sheet name="CGP SCHEDULE" sheetId="1" r:id="rId1"/>
    <sheet name="OA&amp;GRIDCO" sheetId="2" r:id="rId2"/>
    <sheet name="Day Ahead IEX PXIL" sheetId="3" r:id="rId3"/>
    <sheet name="RTM" sheetId="4" r:id="rId4"/>
    <sheet name="GDAM" sheetId="6" r:id="rId5"/>
    <sheet name="ERLDC" sheetId="5" r:id="rId6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P12" i="1" l="1"/>
  <c r="FP13" i="1"/>
  <c r="FP107" i="1" s="1"/>
  <c r="FP14" i="1"/>
  <c r="FP15" i="1"/>
  <c r="FP16" i="1"/>
  <c r="FP17" i="1"/>
  <c r="FP18" i="1"/>
  <c r="FP19" i="1"/>
  <c r="FP20" i="1"/>
  <c r="FP21" i="1"/>
  <c r="FP22" i="1"/>
  <c r="FP23" i="1"/>
  <c r="FP24" i="1"/>
  <c r="FP25" i="1"/>
  <c r="FP26" i="1"/>
  <c r="FP27" i="1"/>
  <c r="FP28" i="1"/>
  <c r="FP29" i="1"/>
  <c r="FP30" i="1"/>
  <c r="FP31" i="1"/>
  <c r="FP32" i="1"/>
  <c r="FP33" i="1"/>
  <c r="FP34" i="1"/>
  <c r="FP35" i="1"/>
  <c r="FP36" i="1"/>
  <c r="FP37" i="1"/>
  <c r="FP38" i="1"/>
  <c r="FP39" i="1"/>
  <c r="FP40" i="1"/>
  <c r="FP41" i="1"/>
  <c r="FP42" i="1"/>
  <c r="FP43" i="1"/>
  <c r="FP44" i="1"/>
  <c r="FP45" i="1"/>
  <c r="FP46" i="1"/>
  <c r="FP47" i="1"/>
  <c r="FP48" i="1"/>
  <c r="FP49" i="1"/>
  <c r="FP50" i="1"/>
  <c r="FP51" i="1"/>
  <c r="FP52" i="1"/>
  <c r="FP53" i="1"/>
  <c r="FP54" i="1"/>
  <c r="FP55" i="1"/>
  <c r="FP56" i="1"/>
  <c r="FP57" i="1"/>
  <c r="FP58" i="1"/>
  <c r="FP59" i="1"/>
  <c r="FP60" i="1"/>
  <c r="FP61" i="1"/>
  <c r="FP62" i="1"/>
  <c r="FP63" i="1"/>
  <c r="FP64" i="1"/>
  <c r="FP65" i="1"/>
  <c r="FP66" i="1"/>
  <c r="FP67" i="1"/>
  <c r="FP68" i="1"/>
  <c r="FP69" i="1"/>
  <c r="FP70" i="1"/>
  <c r="FP71" i="1"/>
  <c r="FP72" i="1"/>
  <c r="FP73" i="1"/>
  <c r="FP74" i="1"/>
  <c r="FP75" i="1"/>
  <c r="FP76" i="1"/>
  <c r="FP77" i="1"/>
  <c r="FP78" i="1"/>
  <c r="FP79" i="1"/>
  <c r="FP80" i="1"/>
  <c r="FP81" i="1"/>
  <c r="FP82" i="1"/>
  <c r="FP83" i="1"/>
  <c r="FP84" i="1"/>
  <c r="FP85" i="1"/>
  <c r="FP86" i="1"/>
  <c r="FP87" i="1"/>
  <c r="FP88" i="1"/>
  <c r="FP89" i="1"/>
  <c r="FP90" i="1"/>
  <c r="FP91" i="1"/>
  <c r="FP92" i="1"/>
  <c r="FP93" i="1"/>
  <c r="FP94" i="1"/>
  <c r="FP95" i="1"/>
  <c r="FP96" i="1"/>
  <c r="FP97" i="1"/>
  <c r="FP98" i="1"/>
  <c r="FP99" i="1"/>
  <c r="FP100" i="1"/>
  <c r="FP101" i="1"/>
  <c r="FP102" i="1"/>
  <c r="FP103" i="1"/>
  <c r="FP104" i="1"/>
  <c r="FP105" i="1"/>
  <c r="FP106" i="1"/>
  <c r="FP11" i="1"/>
  <c r="FO11" i="1"/>
  <c r="FN12" i="1"/>
  <c r="FN13" i="1"/>
  <c r="FN108" i="1" s="1"/>
  <c r="FN14" i="1"/>
  <c r="FN15" i="1"/>
  <c r="FN16" i="1"/>
  <c r="FN17" i="1"/>
  <c r="FN18" i="1"/>
  <c r="FN19" i="1"/>
  <c r="FN20" i="1"/>
  <c r="FN21" i="1"/>
  <c r="FN22" i="1"/>
  <c r="FN23" i="1"/>
  <c r="FN24" i="1"/>
  <c r="FN25" i="1"/>
  <c r="FN26" i="1"/>
  <c r="FN27" i="1"/>
  <c r="FN28" i="1"/>
  <c r="FN29" i="1"/>
  <c r="FN30" i="1"/>
  <c r="FN31" i="1"/>
  <c r="FN32" i="1"/>
  <c r="FN33" i="1"/>
  <c r="FN34" i="1"/>
  <c r="FN35" i="1"/>
  <c r="FN36" i="1"/>
  <c r="FN37" i="1"/>
  <c r="FN38" i="1"/>
  <c r="FN39" i="1"/>
  <c r="FN40" i="1"/>
  <c r="FN41" i="1"/>
  <c r="FN42" i="1"/>
  <c r="FN43" i="1"/>
  <c r="FN44" i="1"/>
  <c r="FN45" i="1"/>
  <c r="FN46" i="1"/>
  <c r="FN47" i="1"/>
  <c r="FN48" i="1"/>
  <c r="FN49" i="1"/>
  <c r="FN50" i="1"/>
  <c r="FN51" i="1"/>
  <c r="FN52" i="1"/>
  <c r="FN53" i="1"/>
  <c r="FN54" i="1"/>
  <c r="FN55" i="1"/>
  <c r="FN56" i="1"/>
  <c r="FN57" i="1"/>
  <c r="FN58" i="1"/>
  <c r="FN59" i="1"/>
  <c r="FN60" i="1"/>
  <c r="FN61" i="1"/>
  <c r="FN62" i="1"/>
  <c r="FN63" i="1"/>
  <c r="FN64" i="1"/>
  <c r="FN65" i="1"/>
  <c r="FN66" i="1"/>
  <c r="FN67" i="1"/>
  <c r="FN68" i="1"/>
  <c r="FN69" i="1"/>
  <c r="FN70" i="1"/>
  <c r="FN71" i="1"/>
  <c r="FN72" i="1"/>
  <c r="FN73" i="1"/>
  <c r="FN74" i="1"/>
  <c r="FN75" i="1"/>
  <c r="FN76" i="1"/>
  <c r="FN77" i="1"/>
  <c r="FN78" i="1"/>
  <c r="FN79" i="1"/>
  <c r="FN80" i="1"/>
  <c r="FN81" i="1"/>
  <c r="FN82" i="1"/>
  <c r="FN83" i="1"/>
  <c r="FN84" i="1"/>
  <c r="FN85" i="1"/>
  <c r="FN86" i="1"/>
  <c r="FN87" i="1"/>
  <c r="FN88" i="1"/>
  <c r="FN89" i="1"/>
  <c r="FN90" i="1"/>
  <c r="FN91" i="1"/>
  <c r="FN92" i="1"/>
  <c r="FN93" i="1"/>
  <c r="FN94" i="1"/>
  <c r="FN95" i="1"/>
  <c r="FN96" i="1"/>
  <c r="FN97" i="1"/>
  <c r="FN98" i="1"/>
  <c r="FN99" i="1"/>
  <c r="FN100" i="1"/>
  <c r="FN101" i="1"/>
  <c r="FN102" i="1"/>
  <c r="FN103" i="1"/>
  <c r="FN104" i="1"/>
  <c r="FN105" i="1"/>
  <c r="FN106" i="1"/>
  <c r="FN11" i="1"/>
  <c r="FL107" i="1"/>
  <c r="FN107" i="1"/>
  <c r="FL108" i="1"/>
  <c r="FL109" i="1"/>
  <c r="FL110" i="1"/>
  <c r="FL12" i="1"/>
  <c r="FK13" i="1"/>
  <c r="FL13" i="1"/>
  <c r="FL14" i="1"/>
  <c r="FK15" i="1"/>
  <c r="FL15" i="1"/>
  <c r="FL16" i="1"/>
  <c r="FK17" i="1"/>
  <c r="FL17" i="1"/>
  <c r="FL18" i="1"/>
  <c r="FK19" i="1"/>
  <c r="FL19" i="1"/>
  <c r="FL20" i="1"/>
  <c r="FK21" i="1"/>
  <c r="FL21" i="1"/>
  <c r="FL22" i="1"/>
  <c r="FK23" i="1"/>
  <c r="FL23" i="1"/>
  <c r="FL24" i="1"/>
  <c r="FK25" i="1"/>
  <c r="FL25" i="1"/>
  <c r="FL26" i="1"/>
  <c r="FK27" i="1"/>
  <c r="FL27" i="1"/>
  <c r="FL28" i="1"/>
  <c r="FK29" i="1"/>
  <c r="FL29" i="1"/>
  <c r="FL30" i="1"/>
  <c r="FK31" i="1"/>
  <c r="FL31" i="1"/>
  <c r="FL32" i="1"/>
  <c r="FK33" i="1"/>
  <c r="FL33" i="1"/>
  <c r="FL34" i="1"/>
  <c r="FK35" i="1"/>
  <c r="FL35" i="1"/>
  <c r="FL36" i="1"/>
  <c r="FK37" i="1"/>
  <c r="FL37" i="1"/>
  <c r="FL38" i="1"/>
  <c r="FK39" i="1"/>
  <c r="FL39" i="1"/>
  <c r="FL40" i="1"/>
  <c r="FK41" i="1"/>
  <c r="FL41" i="1"/>
  <c r="FL42" i="1"/>
  <c r="FK43" i="1"/>
  <c r="FL43" i="1"/>
  <c r="FL44" i="1"/>
  <c r="FK45" i="1"/>
  <c r="FL45" i="1"/>
  <c r="FL46" i="1"/>
  <c r="FK47" i="1"/>
  <c r="FL47" i="1"/>
  <c r="FL48" i="1"/>
  <c r="FK49" i="1"/>
  <c r="FL49" i="1"/>
  <c r="FL50" i="1"/>
  <c r="FK51" i="1"/>
  <c r="FL51" i="1"/>
  <c r="FL52" i="1"/>
  <c r="FK53" i="1"/>
  <c r="FL53" i="1"/>
  <c r="FL54" i="1"/>
  <c r="FK55" i="1"/>
  <c r="FL55" i="1"/>
  <c r="FL56" i="1"/>
  <c r="FK57" i="1"/>
  <c r="FL57" i="1"/>
  <c r="FL58" i="1"/>
  <c r="FK59" i="1"/>
  <c r="FL59" i="1"/>
  <c r="FL60" i="1"/>
  <c r="FK61" i="1"/>
  <c r="FL61" i="1"/>
  <c r="FL62" i="1"/>
  <c r="FK63" i="1"/>
  <c r="FL63" i="1"/>
  <c r="FL64" i="1"/>
  <c r="FK65" i="1"/>
  <c r="FL65" i="1"/>
  <c r="FL66" i="1"/>
  <c r="FK67" i="1"/>
  <c r="FL67" i="1"/>
  <c r="FL68" i="1"/>
  <c r="FK69" i="1"/>
  <c r="FL69" i="1"/>
  <c r="FL70" i="1"/>
  <c r="FK71" i="1"/>
  <c r="FL71" i="1"/>
  <c r="FL72" i="1"/>
  <c r="FK73" i="1"/>
  <c r="FL73" i="1"/>
  <c r="FL74" i="1"/>
  <c r="FK75" i="1"/>
  <c r="FL75" i="1"/>
  <c r="FL76" i="1"/>
  <c r="FK77" i="1"/>
  <c r="FL77" i="1"/>
  <c r="FL78" i="1"/>
  <c r="FK79" i="1"/>
  <c r="FL79" i="1"/>
  <c r="FL80" i="1"/>
  <c r="FK81" i="1"/>
  <c r="FL81" i="1"/>
  <c r="FL82" i="1"/>
  <c r="FK83" i="1"/>
  <c r="FL83" i="1"/>
  <c r="FL84" i="1"/>
  <c r="FK85" i="1"/>
  <c r="FL85" i="1"/>
  <c r="FL86" i="1"/>
  <c r="FK87" i="1"/>
  <c r="FL87" i="1"/>
  <c r="FL88" i="1"/>
  <c r="FK89" i="1"/>
  <c r="FL89" i="1"/>
  <c r="FL90" i="1"/>
  <c r="FK91" i="1"/>
  <c r="FL91" i="1"/>
  <c r="FL92" i="1"/>
  <c r="FK93" i="1"/>
  <c r="FL93" i="1"/>
  <c r="FL94" i="1"/>
  <c r="FK95" i="1"/>
  <c r="FL95" i="1"/>
  <c r="FL96" i="1"/>
  <c r="FK97" i="1"/>
  <c r="FL97" i="1"/>
  <c r="FL98" i="1"/>
  <c r="FK99" i="1"/>
  <c r="FL99" i="1"/>
  <c r="FL100" i="1"/>
  <c r="FK101" i="1"/>
  <c r="FL101" i="1"/>
  <c r="FL102" i="1"/>
  <c r="FK103" i="1"/>
  <c r="FL103" i="1"/>
  <c r="FL104" i="1"/>
  <c r="FK105" i="1"/>
  <c r="FL105" i="1"/>
  <c r="FL106" i="1"/>
  <c r="FL11" i="1"/>
  <c r="BH109" i="6"/>
  <c r="BG109" i="6"/>
  <c r="BF109" i="6"/>
  <c r="BE109" i="6"/>
  <c r="BH108" i="6"/>
  <c r="BG108" i="6"/>
  <c r="BF108" i="6"/>
  <c r="BE108" i="6"/>
  <c r="BH107" i="6"/>
  <c r="BG107" i="6"/>
  <c r="BF107" i="6"/>
  <c r="BE107" i="6"/>
  <c r="BJ106" i="6"/>
  <c r="BI106" i="6"/>
  <c r="FO106" i="1" s="1"/>
  <c r="BJ105" i="6"/>
  <c r="BI105" i="6"/>
  <c r="FO105" i="1" s="1"/>
  <c r="BJ104" i="6"/>
  <c r="BI104" i="6"/>
  <c r="FO104" i="1" s="1"/>
  <c r="BJ103" i="6"/>
  <c r="BI103" i="6"/>
  <c r="FO103" i="1" s="1"/>
  <c r="BJ102" i="6"/>
  <c r="BI102" i="6"/>
  <c r="FO102" i="1" s="1"/>
  <c r="BJ101" i="6"/>
  <c r="BI101" i="6"/>
  <c r="FO101" i="1" s="1"/>
  <c r="BJ100" i="6"/>
  <c r="BI100" i="6"/>
  <c r="FO100" i="1" s="1"/>
  <c r="BJ99" i="6"/>
  <c r="BI99" i="6"/>
  <c r="FO99" i="1" s="1"/>
  <c r="BJ98" i="6"/>
  <c r="BI98" i="6"/>
  <c r="FO98" i="1" s="1"/>
  <c r="BJ97" i="6"/>
  <c r="BI97" i="6"/>
  <c r="FO97" i="1" s="1"/>
  <c r="BJ96" i="6"/>
  <c r="BI96" i="6"/>
  <c r="FO96" i="1" s="1"/>
  <c r="BJ95" i="6"/>
  <c r="BI95" i="6"/>
  <c r="FO95" i="1" s="1"/>
  <c r="BJ94" i="6"/>
  <c r="BI94" i="6"/>
  <c r="FO94" i="1" s="1"/>
  <c r="BJ93" i="6"/>
  <c r="BI93" i="6"/>
  <c r="FO93" i="1" s="1"/>
  <c r="BJ92" i="6"/>
  <c r="BI92" i="6"/>
  <c r="FO92" i="1" s="1"/>
  <c r="BJ91" i="6"/>
  <c r="BI91" i="6"/>
  <c r="FO91" i="1" s="1"/>
  <c r="BJ90" i="6"/>
  <c r="BI90" i="6"/>
  <c r="FO90" i="1" s="1"/>
  <c r="BJ89" i="6"/>
  <c r="BI89" i="6"/>
  <c r="FO89" i="1" s="1"/>
  <c r="BJ88" i="6"/>
  <c r="BI88" i="6"/>
  <c r="FO88" i="1" s="1"/>
  <c r="BJ87" i="6"/>
  <c r="BI87" i="6"/>
  <c r="FO87" i="1" s="1"/>
  <c r="BJ86" i="6"/>
  <c r="BI86" i="6"/>
  <c r="FO86" i="1" s="1"/>
  <c r="BJ85" i="6"/>
  <c r="BI85" i="6"/>
  <c r="FO85" i="1" s="1"/>
  <c r="BJ84" i="6"/>
  <c r="BI84" i="6"/>
  <c r="FO84" i="1" s="1"/>
  <c r="BJ83" i="6"/>
  <c r="BI83" i="6"/>
  <c r="FO83" i="1" s="1"/>
  <c r="BJ82" i="6"/>
  <c r="BI82" i="6"/>
  <c r="FO82" i="1" s="1"/>
  <c r="BJ81" i="6"/>
  <c r="BI81" i="6"/>
  <c r="FO81" i="1" s="1"/>
  <c r="BJ80" i="6"/>
  <c r="BI80" i="6"/>
  <c r="FO80" i="1" s="1"/>
  <c r="BJ79" i="6"/>
  <c r="BI79" i="6"/>
  <c r="FO79" i="1" s="1"/>
  <c r="BJ78" i="6"/>
  <c r="BI78" i="6"/>
  <c r="FO78" i="1" s="1"/>
  <c r="BJ77" i="6"/>
  <c r="BI77" i="6"/>
  <c r="FO77" i="1" s="1"/>
  <c r="BJ76" i="6"/>
  <c r="BI76" i="6"/>
  <c r="FO76" i="1" s="1"/>
  <c r="BJ75" i="6"/>
  <c r="BI75" i="6"/>
  <c r="FO75" i="1" s="1"/>
  <c r="BJ74" i="6"/>
  <c r="BI74" i="6"/>
  <c r="FO74" i="1" s="1"/>
  <c r="BJ73" i="6"/>
  <c r="BI73" i="6"/>
  <c r="FO73" i="1" s="1"/>
  <c r="BJ72" i="6"/>
  <c r="BI72" i="6"/>
  <c r="FO72" i="1" s="1"/>
  <c r="BJ71" i="6"/>
  <c r="BI71" i="6"/>
  <c r="FO71" i="1" s="1"/>
  <c r="BJ70" i="6"/>
  <c r="BI70" i="6"/>
  <c r="FO70" i="1" s="1"/>
  <c r="BJ69" i="6"/>
  <c r="BI69" i="6"/>
  <c r="FO69" i="1" s="1"/>
  <c r="BJ68" i="6"/>
  <c r="BI68" i="6"/>
  <c r="FO68" i="1" s="1"/>
  <c r="BJ67" i="6"/>
  <c r="BI67" i="6"/>
  <c r="FO67" i="1" s="1"/>
  <c r="BJ66" i="6"/>
  <c r="BI66" i="6"/>
  <c r="FO66" i="1" s="1"/>
  <c r="BJ65" i="6"/>
  <c r="BI65" i="6"/>
  <c r="FO65" i="1" s="1"/>
  <c r="BJ64" i="6"/>
  <c r="BI64" i="6"/>
  <c r="FO64" i="1" s="1"/>
  <c r="BJ63" i="6"/>
  <c r="BI63" i="6"/>
  <c r="FO63" i="1" s="1"/>
  <c r="BJ62" i="6"/>
  <c r="BI62" i="6"/>
  <c r="FO62" i="1" s="1"/>
  <c r="BJ61" i="6"/>
  <c r="BI61" i="6"/>
  <c r="FO61" i="1" s="1"/>
  <c r="BJ60" i="6"/>
  <c r="BI60" i="6"/>
  <c r="FO60" i="1" s="1"/>
  <c r="BJ59" i="6"/>
  <c r="BI59" i="6"/>
  <c r="FO59" i="1" s="1"/>
  <c r="BJ58" i="6"/>
  <c r="BI58" i="6"/>
  <c r="FO58" i="1" s="1"/>
  <c r="BJ57" i="6"/>
  <c r="BI57" i="6"/>
  <c r="FO57" i="1" s="1"/>
  <c r="BJ56" i="6"/>
  <c r="BI56" i="6"/>
  <c r="FO56" i="1" s="1"/>
  <c r="BJ55" i="6"/>
  <c r="BI55" i="6"/>
  <c r="FO55" i="1" s="1"/>
  <c r="BJ54" i="6"/>
  <c r="BI54" i="6"/>
  <c r="FO54" i="1" s="1"/>
  <c r="BJ53" i="6"/>
  <c r="BI53" i="6"/>
  <c r="FO53" i="1" s="1"/>
  <c r="BJ52" i="6"/>
  <c r="BI52" i="6"/>
  <c r="FO52" i="1" s="1"/>
  <c r="BJ51" i="6"/>
  <c r="BI51" i="6"/>
  <c r="FO51" i="1" s="1"/>
  <c r="BJ50" i="6"/>
  <c r="BI50" i="6"/>
  <c r="FO50" i="1" s="1"/>
  <c r="BJ49" i="6"/>
  <c r="BI49" i="6"/>
  <c r="FO49" i="1" s="1"/>
  <c r="BJ48" i="6"/>
  <c r="BI48" i="6"/>
  <c r="FO48" i="1" s="1"/>
  <c r="BJ47" i="6"/>
  <c r="BI47" i="6"/>
  <c r="FO47" i="1" s="1"/>
  <c r="BJ46" i="6"/>
  <c r="BI46" i="6"/>
  <c r="FO46" i="1" s="1"/>
  <c r="BJ45" i="6"/>
  <c r="BI45" i="6"/>
  <c r="FO45" i="1" s="1"/>
  <c r="BJ44" i="6"/>
  <c r="BI44" i="6"/>
  <c r="FO44" i="1" s="1"/>
  <c r="BJ43" i="6"/>
  <c r="BI43" i="6"/>
  <c r="FO43" i="1" s="1"/>
  <c r="BJ42" i="6"/>
  <c r="BI42" i="6"/>
  <c r="FO42" i="1" s="1"/>
  <c r="BJ41" i="6"/>
  <c r="BI41" i="6"/>
  <c r="FO41" i="1" s="1"/>
  <c r="BJ40" i="6"/>
  <c r="BI40" i="6"/>
  <c r="FO40" i="1" s="1"/>
  <c r="BJ39" i="6"/>
  <c r="BI39" i="6"/>
  <c r="FO39" i="1" s="1"/>
  <c r="BJ38" i="6"/>
  <c r="BI38" i="6"/>
  <c r="FO38" i="1" s="1"/>
  <c r="BJ37" i="6"/>
  <c r="BI37" i="6"/>
  <c r="FO37" i="1" s="1"/>
  <c r="BJ36" i="6"/>
  <c r="BI36" i="6"/>
  <c r="FO36" i="1" s="1"/>
  <c r="BJ35" i="6"/>
  <c r="BI35" i="6"/>
  <c r="FO35" i="1" s="1"/>
  <c r="BJ34" i="6"/>
  <c r="BI34" i="6"/>
  <c r="FO34" i="1" s="1"/>
  <c r="BJ33" i="6"/>
  <c r="BI33" i="6"/>
  <c r="FO33" i="1" s="1"/>
  <c r="BJ32" i="6"/>
  <c r="BI32" i="6"/>
  <c r="FO32" i="1" s="1"/>
  <c r="BJ31" i="6"/>
  <c r="BI31" i="6"/>
  <c r="FO31" i="1" s="1"/>
  <c r="BJ30" i="6"/>
  <c r="BI30" i="6"/>
  <c r="FO30" i="1" s="1"/>
  <c r="BJ29" i="6"/>
  <c r="BI29" i="6"/>
  <c r="FO29" i="1" s="1"/>
  <c r="BJ28" i="6"/>
  <c r="BI28" i="6"/>
  <c r="FO28" i="1" s="1"/>
  <c r="BJ27" i="6"/>
  <c r="BI27" i="6"/>
  <c r="FO27" i="1" s="1"/>
  <c r="BJ26" i="6"/>
  <c r="BI26" i="6"/>
  <c r="FO26" i="1" s="1"/>
  <c r="BJ25" i="6"/>
  <c r="BI25" i="6"/>
  <c r="FO25" i="1" s="1"/>
  <c r="BJ24" i="6"/>
  <c r="BI24" i="6"/>
  <c r="FO24" i="1" s="1"/>
  <c r="BJ23" i="6"/>
  <c r="BI23" i="6"/>
  <c r="FO23" i="1" s="1"/>
  <c r="BJ22" i="6"/>
  <c r="BI22" i="6"/>
  <c r="FO22" i="1" s="1"/>
  <c r="BJ21" i="6"/>
  <c r="BI21" i="6"/>
  <c r="FO21" i="1" s="1"/>
  <c r="BJ20" i="6"/>
  <c r="BI20" i="6"/>
  <c r="FO20" i="1" s="1"/>
  <c r="BJ19" i="6"/>
  <c r="BI19" i="6"/>
  <c r="FO19" i="1" s="1"/>
  <c r="BJ18" i="6"/>
  <c r="BI18" i="6"/>
  <c r="FO18" i="1" s="1"/>
  <c r="BJ17" i="6"/>
  <c r="BI17" i="6"/>
  <c r="FO17" i="1" s="1"/>
  <c r="BJ16" i="6"/>
  <c r="BI16" i="6"/>
  <c r="FO16" i="1" s="1"/>
  <c r="BJ15" i="6"/>
  <c r="BI15" i="6"/>
  <c r="FO15" i="1" s="1"/>
  <c r="BJ14" i="6"/>
  <c r="BI14" i="6"/>
  <c r="FO14" i="1" s="1"/>
  <c r="BJ13" i="6"/>
  <c r="BI13" i="6"/>
  <c r="FO13" i="1" s="1"/>
  <c r="BJ12" i="6"/>
  <c r="BI12" i="6"/>
  <c r="FO12" i="1" s="1"/>
  <c r="BJ11" i="6"/>
  <c r="BJ109" i="6" s="1"/>
  <c r="BI11" i="6"/>
  <c r="BI109" i="6" s="1"/>
  <c r="BB109" i="6"/>
  <c r="BA109" i="6"/>
  <c r="AZ109" i="6"/>
  <c r="AY109" i="6"/>
  <c r="BB108" i="6"/>
  <c r="BA108" i="6"/>
  <c r="AZ108" i="6"/>
  <c r="AY108" i="6"/>
  <c r="BB107" i="6"/>
  <c r="BA107" i="6"/>
  <c r="AZ107" i="6"/>
  <c r="AY107" i="6"/>
  <c r="BD106" i="6"/>
  <c r="BC106" i="6"/>
  <c r="FM106" i="1" s="1"/>
  <c r="BD105" i="6"/>
  <c r="BC105" i="6"/>
  <c r="FM105" i="1" s="1"/>
  <c r="BD104" i="6"/>
  <c r="BC104" i="6"/>
  <c r="FM104" i="1" s="1"/>
  <c r="BD103" i="6"/>
  <c r="BC103" i="6"/>
  <c r="FM103" i="1" s="1"/>
  <c r="BD102" i="6"/>
  <c r="BC102" i="6"/>
  <c r="FM102" i="1" s="1"/>
  <c r="BD101" i="6"/>
  <c r="BC101" i="6"/>
  <c r="FM101" i="1" s="1"/>
  <c r="BD100" i="6"/>
  <c r="BC100" i="6"/>
  <c r="FM100" i="1" s="1"/>
  <c r="BD99" i="6"/>
  <c r="BC99" i="6"/>
  <c r="FM99" i="1" s="1"/>
  <c r="BD98" i="6"/>
  <c r="BC98" i="6"/>
  <c r="FM98" i="1" s="1"/>
  <c r="BD97" i="6"/>
  <c r="BC97" i="6"/>
  <c r="FM97" i="1" s="1"/>
  <c r="BD96" i="6"/>
  <c r="BC96" i="6"/>
  <c r="FM96" i="1" s="1"/>
  <c r="BD95" i="6"/>
  <c r="BC95" i="6"/>
  <c r="FM95" i="1" s="1"/>
  <c r="BD94" i="6"/>
  <c r="BC94" i="6"/>
  <c r="FM94" i="1" s="1"/>
  <c r="BD93" i="6"/>
  <c r="BC93" i="6"/>
  <c r="FM93" i="1" s="1"/>
  <c r="BD92" i="6"/>
  <c r="BC92" i="6"/>
  <c r="FM92" i="1" s="1"/>
  <c r="BD91" i="6"/>
  <c r="BC91" i="6"/>
  <c r="FM91" i="1" s="1"/>
  <c r="BD90" i="6"/>
  <c r="BC90" i="6"/>
  <c r="FM90" i="1" s="1"/>
  <c r="BD89" i="6"/>
  <c r="BC89" i="6"/>
  <c r="FM89" i="1" s="1"/>
  <c r="BD88" i="6"/>
  <c r="BC88" i="6"/>
  <c r="FM88" i="1" s="1"/>
  <c r="BD87" i="6"/>
  <c r="BC87" i="6"/>
  <c r="FM87" i="1" s="1"/>
  <c r="BD86" i="6"/>
  <c r="BC86" i="6"/>
  <c r="FM86" i="1" s="1"/>
  <c r="BD85" i="6"/>
  <c r="BC85" i="6"/>
  <c r="FM85" i="1" s="1"/>
  <c r="BD84" i="6"/>
  <c r="BC84" i="6"/>
  <c r="FM84" i="1" s="1"/>
  <c r="BD83" i="6"/>
  <c r="BC83" i="6"/>
  <c r="FM83" i="1" s="1"/>
  <c r="BD82" i="6"/>
  <c r="BC82" i="6"/>
  <c r="FM82" i="1" s="1"/>
  <c r="BD81" i="6"/>
  <c r="BC81" i="6"/>
  <c r="FM81" i="1" s="1"/>
  <c r="BD80" i="6"/>
  <c r="BC80" i="6"/>
  <c r="FM80" i="1" s="1"/>
  <c r="BD79" i="6"/>
  <c r="BC79" i="6"/>
  <c r="FM79" i="1" s="1"/>
  <c r="BD78" i="6"/>
  <c r="BC78" i="6"/>
  <c r="FM78" i="1" s="1"/>
  <c r="BD77" i="6"/>
  <c r="BC77" i="6"/>
  <c r="FM77" i="1" s="1"/>
  <c r="BD76" i="6"/>
  <c r="BC76" i="6"/>
  <c r="FM76" i="1" s="1"/>
  <c r="BD75" i="6"/>
  <c r="BC75" i="6"/>
  <c r="FM75" i="1" s="1"/>
  <c r="BD74" i="6"/>
  <c r="BC74" i="6"/>
  <c r="FM74" i="1" s="1"/>
  <c r="BD73" i="6"/>
  <c r="BC73" i="6"/>
  <c r="FM73" i="1" s="1"/>
  <c r="BD72" i="6"/>
  <c r="BC72" i="6"/>
  <c r="FM72" i="1" s="1"/>
  <c r="BD71" i="6"/>
  <c r="BC71" i="6"/>
  <c r="FM71" i="1" s="1"/>
  <c r="BD70" i="6"/>
  <c r="BC70" i="6"/>
  <c r="FM70" i="1" s="1"/>
  <c r="BD69" i="6"/>
  <c r="BC69" i="6"/>
  <c r="FM69" i="1" s="1"/>
  <c r="BD68" i="6"/>
  <c r="BC68" i="6"/>
  <c r="FM68" i="1" s="1"/>
  <c r="BD67" i="6"/>
  <c r="BC67" i="6"/>
  <c r="FM67" i="1" s="1"/>
  <c r="BD66" i="6"/>
  <c r="BC66" i="6"/>
  <c r="FM66" i="1" s="1"/>
  <c r="BD65" i="6"/>
  <c r="BC65" i="6"/>
  <c r="FM65" i="1" s="1"/>
  <c r="BD64" i="6"/>
  <c r="BC64" i="6"/>
  <c r="FM64" i="1" s="1"/>
  <c r="BD63" i="6"/>
  <c r="BC63" i="6"/>
  <c r="FM63" i="1" s="1"/>
  <c r="BD62" i="6"/>
  <c r="BC62" i="6"/>
  <c r="FM62" i="1" s="1"/>
  <c r="BD61" i="6"/>
  <c r="BC61" i="6"/>
  <c r="FM61" i="1" s="1"/>
  <c r="BD60" i="6"/>
  <c r="BC60" i="6"/>
  <c r="FM60" i="1" s="1"/>
  <c r="BD59" i="6"/>
  <c r="BC59" i="6"/>
  <c r="FM59" i="1" s="1"/>
  <c r="BD58" i="6"/>
  <c r="BC58" i="6"/>
  <c r="FM58" i="1" s="1"/>
  <c r="BD57" i="6"/>
  <c r="BC57" i="6"/>
  <c r="FM57" i="1" s="1"/>
  <c r="BD56" i="6"/>
  <c r="BC56" i="6"/>
  <c r="FM56" i="1" s="1"/>
  <c r="BD55" i="6"/>
  <c r="BC55" i="6"/>
  <c r="FM55" i="1" s="1"/>
  <c r="BD54" i="6"/>
  <c r="BC54" i="6"/>
  <c r="FM54" i="1" s="1"/>
  <c r="BD53" i="6"/>
  <c r="BC53" i="6"/>
  <c r="FM53" i="1" s="1"/>
  <c r="BD52" i="6"/>
  <c r="BC52" i="6"/>
  <c r="FM52" i="1" s="1"/>
  <c r="BD51" i="6"/>
  <c r="BC51" i="6"/>
  <c r="FM51" i="1" s="1"/>
  <c r="BD50" i="6"/>
  <c r="BC50" i="6"/>
  <c r="FM50" i="1" s="1"/>
  <c r="BD49" i="6"/>
  <c r="BC49" i="6"/>
  <c r="FM49" i="1" s="1"/>
  <c r="BD48" i="6"/>
  <c r="BC48" i="6"/>
  <c r="FM48" i="1" s="1"/>
  <c r="BD47" i="6"/>
  <c r="BC47" i="6"/>
  <c r="FM47" i="1" s="1"/>
  <c r="BD46" i="6"/>
  <c r="BC46" i="6"/>
  <c r="FM46" i="1" s="1"/>
  <c r="BD45" i="6"/>
  <c r="BC45" i="6"/>
  <c r="FM45" i="1" s="1"/>
  <c r="BD44" i="6"/>
  <c r="BC44" i="6"/>
  <c r="FM44" i="1" s="1"/>
  <c r="BD43" i="6"/>
  <c r="BC43" i="6"/>
  <c r="FM43" i="1" s="1"/>
  <c r="BD42" i="6"/>
  <c r="BC42" i="6"/>
  <c r="FM42" i="1" s="1"/>
  <c r="BD41" i="6"/>
  <c r="BC41" i="6"/>
  <c r="FM41" i="1" s="1"/>
  <c r="BD40" i="6"/>
  <c r="BC40" i="6"/>
  <c r="FM40" i="1" s="1"/>
  <c r="BD39" i="6"/>
  <c r="BC39" i="6"/>
  <c r="FM39" i="1" s="1"/>
  <c r="BD38" i="6"/>
  <c r="BC38" i="6"/>
  <c r="FM38" i="1" s="1"/>
  <c r="BD37" i="6"/>
  <c r="BC37" i="6"/>
  <c r="FM37" i="1" s="1"/>
  <c r="BD36" i="6"/>
  <c r="BC36" i="6"/>
  <c r="FM36" i="1" s="1"/>
  <c r="BD35" i="6"/>
  <c r="BC35" i="6"/>
  <c r="FM35" i="1" s="1"/>
  <c r="BD34" i="6"/>
  <c r="BC34" i="6"/>
  <c r="FM34" i="1" s="1"/>
  <c r="BD33" i="6"/>
  <c r="BC33" i="6"/>
  <c r="FM33" i="1" s="1"/>
  <c r="BD32" i="6"/>
  <c r="BC32" i="6"/>
  <c r="FM32" i="1" s="1"/>
  <c r="BD31" i="6"/>
  <c r="BC31" i="6"/>
  <c r="FM31" i="1" s="1"/>
  <c r="BD30" i="6"/>
  <c r="BC30" i="6"/>
  <c r="FM30" i="1" s="1"/>
  <c r="BD29" i="6"/>
  <c r="BC29" i="6"/>
  <c r="FM29" i="1" s="1"/>
  <c r="BD28" i="6"/>
  <c r="BC28" i="6"/>
  <c r="FM28" i="1" s="1"/>
  <c r="BD27" i="6"/>
  <c r="BC27" i="6"/>
  <c r="FM27" i="1" s="1"/>
  <c r="BD26" i="6"/>
  <c r="BC26" i="6"/>
  <c r="FM26" i="1" s="1"/>
  <c r="BD25" i="6"/>
  <c r="BC25" i="6"/>
  <c r="FM25" i="1" s="1"/>
  <c r="BD24" i="6"/>
  <c r="BC24" i="6"/>
  <c r="FM24" i="1" s="1"/>
  <c r="BD23" i="6"/>
  <c r="BC23" i="6"/>
  <c r="FM23" i="1" s="1"/>
  <c r="BD22" i="6"/>
  <c r="BC22" i="6"/>
  <c r="FM22" i="1" s="1"/>
  <c r="BD21" i="6"/>
  <c r="BC21" i="6"/>
  <c r="FM21" i="1" s="1"/>
  <c r="BD20" i="6"/>
  <c r="BC20" i="6"/>
  <c r="FM20" i="1" s="1"/>
  <c r="BD19" i="6"/>
  <c r="BC19" i="6"/>
  <c r="FM19" i="1" s="1"/>
  <c r="BD18" i="6"/>
  <c r="BC18" i="6"/>
  <c r="FM18" i="1" s="1"/>
  <c r="BD17" i="6"/>
  <c r="BC17" i="6"/>
  <c r="FM17" i="1" s="1"/>
  <c r="BD16" i="6"/>
  <c r="BC16" i="6"/>
  <c r="FM16" i="1" s="1"/>
  <c r="BD15" i="6"/>
  <c r="BC15" i="6"/>
  <c r="FM15" i="1" s="1"/>
  <c r="BD14" i="6"/>
  <c r="BC14" i="6"/>
  <c r="FM14" i="1" s="1"/>
  <c r="BD13" i="6"/>
  <c r="BC13" i="6"/>
  <c r="FM13" i="1" s="1"/>
  <c r="BD12" i="6"/>
  <c r="BD108" i="6" s="1"/>
  <c r="BC12" i="6"/>
  <c r="FM12" i="1" s="1"/>
  <c r="BD11" i="6"/>
  <c r="BD109" i="6" s="1"/>
  <c r="BC11" i="6"/>
  <c r="AV109" i="6"/>
  <c r="AU109" i="6"/>
  <c r="AT109" i="6"/>
  <c r="AS109" i="6"/>
  <c r="AV108" i="6"/>
  <c r="AU108" i="6"/>
  <c r="AT108" i="6"/>
  <c r="AS108" i="6"/>
  <c r="AV107" i="6"/>
  <c r="AU107" i="6"/>
  <c r="AT107" i="6"/>
  <c r="AS107" i="6"/>
  <c r="AX106" i="6"/>
  <c r="AW106" i="6"/>
  <c r="FK106" i="1" s="1"/>
  <c r="AX105" i="6"/>
  <c r="AW105" i="6"/>
  <c r="AX104" i="6"/>
  <c r="AW104" i="6"/>
  <c r="FK104" i="1" s="1"/>
  <c r="AX103" i="6"/>
  <c r="AW103" i="6"/>
  <c r="AX102" i="6"/>
  <c r="AW102" i="6"/>
  <c r="FK102" i="1" s="1"/>
  <c r="AX101" i="6"/>
  <c r="AW101" i="6"/>
  <c r="AX100" i="6"/>
  <c r="AW100" i="6"/>
  <c r="FK100" i="1" s="1"/>
  <c r="AX99" i="6"/>
  <c r="AW99" i="6"/>
  <c r="AX98" i="6"/>
  <c r="AW98" i="6"/>
  <c r="FK98" i="1" s="1"/>
  <c r="AX97" i="6"/>
  <c r="AW97" i="6"/>
  <c r="AX96" i="6"/>
  <c r="AW96" i="6"/>
  <c r="FK96" i="1" s="1"/>
  <c r="AX95" i="6"/>
  <c r="AW95" i="6"/>
  <c r="AX94" i="6"/>
  <c r="AW94" i="6"/>
  <c r="FK94" i="1" s="1"/>
  <c r="AX93" i="6"/>
  <c r="AW93" i="6"/>
  <c r="AX92" i="6"/>
  <c r="AW92" i="6"/>
  <c r="FK92" i="1" s="1"/>
  <c r="AX91" i="6"/>
  <c r="AW91" i="6"/>
  <c r="AX90" i="6"/>
  <c r="AW90" i="6"/>
  <c r="FK90" i="1" s="1"/>
  <c r="AX89" i="6"/>
  <c r="AW89" i="6"/>
  <c r="AX88" i="6"/>
  <c r="AW88" i="6"/>
  <c r="FK88" i="1" s="1"/>
  <c r="AX87" i="6"/>
  <c r="AW87" i="6"/>
  <c r="AX86" i="6"/>
  <c r="AW86" i="6"/>
  <c r="FK86" i="1" s="1"/>
  <c r="AX85" i="6"/>
  <c r="AW85" i="6"/>
  <c r="AX84" i="6"/>
  <c r="AW84" i="6"/>
  <c r="FK84" i="1" s="1"/>
  <c r="AX83" i="6"/>
  <c r="AW83" i="6"/>
  <c r="AX82" i="6"/>
  <c r="AW82" i="6"/>
  <c r="FK82" i="1" s="1"/>
  <c r="AX81" i="6"/>
  <c r="AW81" i="6"/>
  <c r="AX80" i="6"/>
  <c r="AW80" i="6"/>
  <c r="FK80" i="1" s="1"/>
  <c r="AX79" i="6"/>
  <c r="AW79" i="6"/>
  <c r="AX78" i="6"/>
  <c r="AW78" i="6"/>
  <c r="FK78" i="1" s="1"/>
  <c r="AX77" i="6"/>
  <c r="AW77" i="6"/>
  <c r="AX76" i="6"/>
  <c r="AW76" i="6"/>
  <c r="FK76" i="1" s="1"/>
  <c r="AX75" i="6"/>
  <c r="AW75" i="6"/>
  <c r="AX74" i="6"/>
  <c r="AW74" i="6"/>
  <c r="FK74" i="1" s="1"/>
  <c r="AX73" i="6"/>
  <c r="AW73" i="6"/>
  <c r="AX72" i="6"/>
  <c r="AW72" i="6"/>
  <c r="FK72" i="1" s="1"/>
  <c r="AX71" i="6"/>
  <c r="AW71" i="6"/>
  <c r="AX70" i="6"/>
  <c r="AW70" i="6"/>
  <c r="FK70" i="1" s="1"/>
  <c r="AX69" i="6"/>
  <c r="AW69" i="6"/>
  <c r="AX68" i="6"/>
  <c r="AW68" i="6"/>
  <c r="FK68" i="1" s="1"/>
  <c r="AX67" i="6"/>
  <c r="AW67" i="6"/>
  <c r="AX66" i="6"/>
  <c r="AW66" i="6"/>
  <c r="FK66" i="1" s="1"/>
  <c r="AX65" i="6"/>
  <c r="AW65" i="6"/>
  <c r="AX64" i="6"/>
  <c r="AW64" i="6"/>
  <c r="FK64" i="1" s="1"/>
  <c r="AX63" i="6"/>
  <c r="AW63" i="6"/>
  <c r="AX62" i="6"/>
  <c r="AW62" i="6"/>
  <c r="FK62" i="1" s="1"/>
  <c r="AX61" i="6"/>
  <c r="AW61" i="6"/>
  <c r="AX60" i="6"/>
  <c r="AW60" i="6"/>
  <c r="FK60" i="1" s="1"/>
  <c r="AX59" i="6"/>
  <c r="AW59" i="6"/>
  <c r="AX58" i="6"/>
  <c r="AW58" i="6"/>
  <c r="FK58" i="1" s="1"/>
  <c r="AX57" i="6"/>
  <c r="AW57" i="6"/>
  <c r="AX56" i="6"/>
  <c r="AW56" i="6"/>
  <c r="FK56" i="1" s="1"/>
  <c r="AX55" i="6"/>
  <c r="AW55" i="6"/>
  <c r="AX54" i="6"/>
  <c r="AW54" i="6"/>
  <c r="FK54" i="1" s="1"/>
  <c r="AX53" i="6"/>
  <c r="AW53" i="6"/>
  <c r="AX52" i="6"/>
  <c r="AW52" i="6"/>
  <c r="FK52" i="1" s="1"/>
  <c r="AX51" i="6"/>
  <c r="AW51" i="6"/>
  <c r="AX50" i="6"/>
  <c r="AW50" i="6"/>
  <c r="FK50" i="1" s="1"/>
  <c r="AX49" i="6"/>
  <c r="AW49" i="6"/>
  <c r="AX48" i="6"/>
  <c r="AW48" i="6"/>
  <c r="FK48" i="1" s="1"/>
  <c r="AX47" i="6"/>
  <c r="AW47" i="6"/>
  <c r="AX46" i="6"/>
  <c r="AW46" i="6"/>
  <c r="FK46" i="1" s="1"/>
  <c r="AX45" i="6"/>
  <c r="AW45" i="6"/>
  <c r="AX44" i="6"/>
  <c r="AW44" i="6"/>
  <c r="FK44" i="1" s="1"/>
  <c r="AX43" i="6"/>
  <c r="AW43" i="6"/>
  <c r="AX42" i="6"/>
  <c r="AW42" i="6"/>
  <c r="FK42" i="1" s="1"/>
  <c r="AX41" i="6"/>
  <c r="AW41" i="6"/>
  <c r="AX40" i="6"/>
  <c r="AW40" i="6"/>
  <c r="FK40" i="1" s="1"/>
  <c r="AX39" i="6"/>
  <c r="AW39" i="6"/>
  <c r="AX38" i="6"/>
  <c r="AW38" i="6"/>
  <c r="FK38" i="1" s="1"/>
  <c r="AX37" i="6"/>
  <c r="AW37" i="6"/>
  <c r="AX36" i="6"/>
  <c r="AW36" i="6"/>
  <c r="FK36" i="1" s="1"/>
  <c r="AX35" i="6"/>
  <c r="AW35" i="6"/>
  <c r="AX34" i="6"/>
  <c r="AW34" i="6"/>
  <c r="FK34" i="1" s="1"/>
  <c r="AX33" i="6"/>
  <c r="AW33" i="6"/>
  <c r="AX32" i="6"/>
  <c r="AW32" i="6"/>
  <c r="FK32" i="1" s="1"/>
  <c r="AX31" i="6"/>
  <c r="AW31" i="6"/>
  <c r="AX30" i="6"/>
  <c r="AW30" i="6"/>
  <c r="FK30" i="1" s="1"/>
  <c r="AX29" i="6"/>
  <c r="AW29" i="6"/>
  <c r="AX28" i="6"/>
  <c r="AW28" i="6"/>
  <c r="FK28" i="1" s="1"/>
  <c r="AX27" i="6"/>
  <c r="AW27" i="6"/>
  <c r="AX26" i="6"/>
  <c r="AW26" i="6"/>
  <c r="FK26" i="1" s="1"/>
  <c r="AX25" i="6"/>
  <c r="AW25" i="6"/>
  <c r="AX24" i="6"/>
  <c r="AW24" i="6"/>
  <c r="FK24" i="1" s="1"/>
  <c r="AX23" i="6"/>
  <c r="AW23" i="6"/>
  <c r="AX22" i="6"/>
  <c r="AW22" i="6"/>
  <c r="FK22" i="1" s="1"/>
  <c r="AX21" i="6"/>
  <c r="AW21" i="6"/>
  <c r="AX20" i="6"/>
  <c r="AW20" i="6"/>
  <c r="FK20" i="1" s="1"/>
  <c r="AX19" i="6"/>
  <c r="AW19" i="6"/>
  <c r="AX18" i="6"/>
  <c r="AW18" i="6"/>
  <c r="FK18" i="1" s="1"/>
  <c r="AX17" i="6"/>
  <c r="AW17" i="6"/>
  <c r="AX16" i="6"/>
  <c r="AW16" i="6"/>
  <c r="FK16" i="1" s="1"/>
  <c r="AX15" i="6"/>
  <c r="AW15" i="6"/>
  <c r="AX14" i="6"/>
  <c r="AW14" i="6"/>
  <c r="FK14" i="1" s="1"/>
  <c r="AX13" i="6"/>
  <c r="AW13" i="6"/>
  <c r="AX12" i="6"/>
  <c r="AW12" i="6"/>
  <c r="FK12" i="1" s="1"/>
  <c r="AX11" i="6"/>
  <c r="AX109" i="6" s="1"/>
  <c r="AW11" i="6"/>
  <c r="AW109" i="6" s="1"/>
  <c r="FJ12" i="1"/>
  <c r="FJ13" i="1"/>
  <c r="FJ14" i="1"/>
  <c r="FJ15" i="1"/>
  <c r="FJ16" i="1"/>
  <c r="FJ17" i="1"/>
  <c r="FJ18" i="1"/>
  <c r="FI19" i="1"/>
  <c r="FJ19" i="1"/>
  <c r="FJ20" i="1"/>
  <c r="FJ21" i="1"/>
  <c r="FJ22" i="1"/>
  <c r="FJ23" i="1"/>
  <c r="FJ24" i="1"/>
  <c r="FJ25" i="1"/>
  <c r="FJ26" i="1"/>
  <c r="FI27" i="1"/>
  <c r="FJ27" i="1"/>
  <c r="FJ28" i="1"/>
  <c r="FJ29" i="1"/>
  <c r="FJ30" i="1"/>
  <c r="FJ31" i="1"/>
  <c r="FJ32" i="1"/>
  <c r="FJ33" i="1"/>
  <c r="FJ34" i="1"/>
  <c r="FI35" i="1"/>
  <c r="FJ35" i="1"/>
  <c r="FJ36" i="1"/>
  <c r="FJ37" i="1"/>
  <c r="FJ38" i="1"/>
  <c r="FJ39" i="1"/>
  <c r="FJ40" i="1"/>
  <c r="FJ41" i="1"/>
  <c r="FJ42" i="1"/>
  <c r="FI43" i="1"/>
  <c r="FJ43" i="1"/>
  <c r="FJ44" i="1"/>
  <c r="FJ45" i="1"/>
  <c r="FJ46" i="1"/>
  <c r="FJ47" i="1"/>
  <c r="FJ48" i="1"/>
  <c r="FJ49" i="1"/>
  <c r="FJ50" i="1"/>
  <c r="FI51" i="1"/>
  <c r="FJ51" i="1"/>
  <c r="FJ52" i="1"/>
  <c r="FJ53" i="1"/>
  <c r="FJ54" i="1"/>
  <c r="FJ55" i="1"/>
  <c r="FJ56" i="1"/>
  <c r="FJ57" i="1"/>
  <c r="FJ58" i="1"/>
  <c r="FI59" i="1"/>
  <c r="FJ59" i="1"/>
  <c r="FJ60" i="1"/>
  <c r="FJ61" i="1"/>
  <c r="FJ62" i="1"/>
  <c r="FJ63" i="1"/>
  <c r="FJ64" i="1"/>
  <c r="FJ65" i="1"/>
  <c r="FJ66" i="1"/>
  <c r="FI67" i="1"/>
  <c r="FJ67" i="1"/>
  <c r="FJ68" i="1"/>
  <c r="FJ69" i="1"/>
  <c r="FJ70" i="1"/>
  <c r="FJ71" i="1"/>
  <c r="FJ72" i="1"/>
  <c r="FJ73" i="1"/>
  <c r="FJ74" i="1"/>
  <c r="FI75" i="1"/>
  <c r="FJ75" i="1"/>
  <c r="FJ76" i="1"/>
  <c r="FJ77" i="1"/>
  <c r="FJ78" i="1"/>
  <c r="FJ79" i="1"/>
  <c r="FJ80" i="1"/>
  <c r="FJ81" i="1"/>
  <c r="FJ82" i="1"/>
  <c r="FI83" i="1"/>
  <c r="FJ83" i="1"/>
  <c r="FJ84" i="1"/>
  <c r="FJ85" i="1"/>
  <c r="FJ86" i="1"/>
  <c r="FJ87" i="1"/>
  <c r="FJ88" i="1"/>
  <c r="FJ89" i="1"/>
  <c r="FJ90" i="1"/>
  <c r="FI91" i="1"/>
  <c r="FJ91" i="1"/>
  <c r="FJ92" i="1"/>
  <c r="FJ93" i="1"/>
  <c r="FJ94" i="1"/>
  <c r="FJ95" i="1"/>
  <c r="FJ96" i="1"/>
  <c r="FJ97" i="1"/>
  <c r="FJ98" i="1"/>
  <c r="FI99" i="1"/>
  <c r="FJ99" i="1"/>
  <c r="FJ100" i="1"/>
  <c r="FJ101" i="1"/>
  <c r="FJ102" i="1"/>
  <c r="FJ103" i="1"/>
  <c r="FJ104" i="1"/>
  <c r="FJ105" i="1"/>
  <c r="FJ106" i="1"/>
  <c r="FI11" i="1"/>
  <c r="FJ11" i="1"/>
  <c r="FJ109" i="1" s="1"/>
  <c r="AG107" i="6"/>
  <c r="AH107" i="6"/>
  <c r="AI107" i="6"/>
  <c r="AJ107" i="6"/>
  <c r="AL107" i="6"/>
  <c r="AM107" i="6"/>
  <c r="AN107" i="6"/>
  <c r="AO107" i="6"/>
  <c r="AP107" i="6"/>
  <c r="AR107" i="6"/>
  <c r="AG108" i="6"/>
  <c r="AH108" i="6"/>
  <c r="AI108" i="6"/>
  <c r="AJ108" i="6"/>
  <c r="AL108" i="6"/>
  <c r="AM108" i="6"/>
  <c r="AN108" i="6"/>
  <c r="AO108" i="6"/>
  <c r="AP108" i="6"/>
  <c r="AR108" i="6"/>
  <c r="AG109" i="6"/>
  <c r="AH109" i="6"/>
  <c r="AI109" i="6"/>
  <c r="AJ109" i="6"/>
  <c r="AL109" i="6"/>
  <c r="AM109" i="6"/>
  <c r="AN109" i="6"/>
  <c r="AO109" i="6"/>
  <c r="AP109" i="6"/>
  <c r="AR109" i="6"/>
  <c r="AR106" i="6"/>
  <c r="AQ106" i="6"/>
  <c r="FI106" i="1" s="1"/>
  <c r="AR105" i="6"/>
  <c r="AQ105" i="6"/>
  <c r="FI105" i="1" s="1"/>
  <c r="AR104" i="6"/>
  <c r="AQ104" i="6"/>
  <c r="FI104" i="1" s="1"/>
  <c r="AR103" i="6"/>
  <c r="AQ103" i="6"/>
  <c r="FI103" i="1" s="1"/>
  <c r="AR102" i="6"/>
  <c r="AQ102" i="6"/>
  <c r="FI102" i="1" s="1"/>
  <c r="AR101" i="6"/>
  <c r="AQ101" i="6"/>
  <c r="FI101" i="1" s="1"/>
  <c r="AR100" i="6"/>
  <c r="AQ100" i="6"/>
  <c r="FI100" i="1" s="1"/>
  <c r="AR99" i="6"/>
  <c r="AQ99" i="6"/>
  <c r="AR98" i="6"/>
  <c r="AQ98" i="6"/>
  <c r="FI98" i="1" s="1"/>
  <c r="AR97" i="6"/>
  <c r="AQ97" i="6"/>
  <c r="FI97" i="1" s="1"/>
  <c r="AR96" i="6"/>
  <c r="AQ96" i="6"/>
  <c r="FI96" i="1" s="1"/>
  <c r="AR95" i="6"/>
  <c r="AQ95" i="6"/>
  <c r="FI95" i="1" s="1"/>
  <c r="AR94" i="6"/>
  <c r="AQ94" i="6"/>
  <c r="FI94" i="1" s="1"/>
  <c r="AR93" i="6"/>
  <c r="AQ93" i="6"/>
  <c r="FI93" i="1" s="1"/>
  <c r="AR92" i="6"/>
  <c r="AQ92" i="6"/>
  <c r="FI92" i="1" s="1"/>
  <c r="AR91" i="6"/>
  <c r="AQ91" i="6"/>
  <c r="AR90" i="6"/>
  <c r="AQ90" i="6"/>
  <c r="FI90" i="1" s="1"/>
  <c r="AR89" i="6"/>
  <c r="AQ89" i="6"/>
  <c r="FI89" i="1" s="1"/>
  <c r="AR88" i="6"/>
  <c r="AQ88" i="6"/>
  <c r="FI88" i="1" s="1"/>
  <c r="AR87" i="6"/>
  <c r="AQ87" i="6"/>
  <c r="FI87" i="1" s="1"/>
  <c r="AR86" i="6"/>
  <c r="AQ86" i="6"/>
  <c r="FI86" i="1" s="1"/>
  <c r="AR85" i="6"/>
  <c r="AQ85" i="6"/>
  <c r="FI85" i="1" s="1"/>
  <c r="AR84" i="6"/>
  <c r="AQ84" i="6"/>
  <c r="FI84" i="1" s="1"/>
  <c r="AR83" i="6"/>
  <c r="AQ83" i="6"/>
  <c r="AR82" i="6"/>
  <c r="AQ82" i="6"/>
  <c r="FI82" i="1" s="1"/>
  <c r="AR81" i="6"/>
  <c r="AQ81" i="6"/>
  <c r="FI81" i="1" s="1"/>
  <c r="AR80" i="6"/>
  <c r="AQ80" i="6"/>
  <c r="FI80" i="1" s="1"/>
  <c r="AR79" i="6"/>
  <c r="AQ79" i="6"/>
  <c r="FI79" i="1" s="1"/>
  <c r="AR78" i="6"/>
  <c r="AQ78" i="6"/>
  <c r="FI78" i="1" s="1"/>
  <c r="AR77" i="6"/>
  <c r="AQ77" i="6"/>
  <c r="FI77" i="1" s="1"/>
  <c r="AR76" i="6"/>
  <c r="AQ76" i="6"/>
  <c r="FI76" i="1" s="1"/>
  <c r="AR75" i="6"/>
  <c r="AQ75" i="6"/>
  <c r="AR74" i="6"/>
  <c r="AQ74" i="6"/>
  <c r="FI74" i="1" s="1"/>
  <c r="AR73" i="6"/>
  <c r="AQ73" i="6"/>
  <c r="FI73" i="1" s="1"/>
  <c r="AR72" i="6"/>
  <c r="AQ72" i="6"/>
  <c r="FI72" i="1" s="1"/>
  <c r="AR71" i="6"/>
  <c r="AQ71" i="6"/>
  <c r="FI71" i="1" s="1"/>
  <c r="AR70" i="6"/>
  <c r="AQ70" i="6"/>
  <c r="FI70" i="1" s="1"/>
  <c r="AR69" i="6"/>
  <c r="AQ69" i="6"/>
  <c r="FI69" i="1" s="1"/>
  <c r="AR68" i="6"/>
  <c r="AQ68" i="6"/>
  <c r="FI68" i="1" s="1"/>
  <c r="AR67" i="6"/>
  <c r="AQ67" i="6"/>
  <c r="AR66" i="6"/>
  <c r="AQ66" i="6"/>
  <c r="FI66" i="1" s="1"/>
  <c r="AR65" i="6"/>
  <c r="AQ65" i="6"/>
  <c r="FI65" i="1" s="1"/>
  <c r="AR64" i="6"/>
  <c r="AQ64" i="6"/>
  <c r="FI64" i="1" s="1"/>
  <c r="AR63" i="6"/>
  <c r="AQ63" i="6"/>
  <c r="FI63" i="1" s="1"/>
  <c r="AR62" i="6"/>
  <c r="AQ62" i="6"/>
  <c r="FI62" i="1" s="1"/>
  <c r="AR61" i="6"/>
  <c r="AQ61" i="6"/>
  <c r="FI61" i="1" s="1"/>
  <c r="AR60" i="6"/>
  <c r="AQ60" i="6"/>
  <c r="FI60" i="1" s="1"/>
  <c r="AR59" i="6"/>
  <c r="AQ59" i="6"/>
  <c r="AR58" i="6"/>
  <c r="AQ58" i="6"/>
  <c r="FI58" i="1" s="1"/>
  <c r="AR57" i="6"/>
  <c r="AQ57" i="6"/>
  <c r="FI57" i="1" s="1"/>
  <c r="AR56" i="6"/>
  <c r="AQ56" i="6"/>
  <c r="FI56" i="1" s="1"/>
  <c r="AR55" i="6"/>
  <c r="AQ55" i="6"/>
  <c r="FI55" i="1" s="1"/>
  <c r="AR54" i="6"/>
  <c r="AQ54" i="6"/>
  <c r="FI54" i="1" s="1"/>
  <c r="AR53" i="6"/>
  <c r="AQ53" i="6"/>
  <c r="FI53" i="1" s="1"/>
  <c r="AR52" i="6"/>
  <c r="AQ52" i="6"/>
  <c r="FI52" i="1" s="1"/>
  <c r="AR51" i="6"/>
  <c r="AQ51" i="6"/>
  <c r="AR50" i="6"/>
  <c r="AQ50" i="6"/>
  <c r="FI50" i="1" s="1"/>
  <c r="AR49" i="6"/>
  <c r="AQ49" i="6"/>
  <c r="FI49" i="1" s="1"/>
  <c r="AR48" i="6"/>
  <c r="AQ48" i="6"/>
  <c r="FI48" i="1" s="1"/>
  <c r="AR47" i="6"/>
  <c r="AQ47" i="6"/>
  <c r="FI47" i="1" s="1"/>
  <c r="AR46" i="6"/>
  <c r="AQ46" i="6"/>
  <c r="FI46" i="1" s="1"/>
  <c r="AR45" i="6"/>
  <c r="AQ45" i="6"/>
  <c r="FI45" i="1" s="1"/>
  <c r="AR44" i="6"/>
  <c r="AQ44" i="6"/>
  <c r="FI44" i="1" s="1"/>
  <c r="AR43" i="6"/>
  <c r="AQ43" i="6"/>
  <c r="AR42" i="6"/>
  <c r="AQ42" i="6"/>
  <c r="FI42" i="1" s="1"/>
  <c r="AR41" i="6"/>
  <c r="AQ41" i="6"/>
  <c r="FI41" i="1" s="1"/>
  <c r="AR40" i="6"/>
  <c r="AQ40" i="6"/>
  <c r="FI40" i="1" s="1"/>
  <c r="AR39" i="6"/>
  <c r="AQ39" i="6"/>
  <c r="FI39" i="1" s="1"/>
  <c r="AR38" i="6"/>
  <c r="AQ38" i="6"/>
  <c r="FI38" i="1" s="1"/>
  <c r="AR37" i="6"/>
  <c r="AQ37" i="6"/>
  <c r="FI37" i="1" s="1"/>
  <c r="AR36" i="6"/>
  <c r="AQ36" i="6"/>
  <c r="FI36" i="1" s="1"/>
  <c r="AR35" i="6"/>
  <c r="AQ35" i="6"/>
  <c r="AR34" i="6"/>
  <c r="AQ34" i="6"/>
  <c r="FI34" i="1" s="1"/>
  <c r="AR33" i="6"/>
  <c r="AQ33" i="6"/>
  <c r="FI33" i="1" s="1"/>
  <c r="AR32" i="6"/>
  <c r="AQ32" i="6"/>
  <c r="FI32" i="1" s="1"/>
  <c r="AR31" i="6"/>
  <c r="AQ31" i="6"/>
  <c r="FI31" i="1" s="1"/>
  <c r="AR30" i="6"/>
  <c r="AQ30" i="6"/>
  <c r="FI30" i="1" s="1"/>
  <c r="AR29" i="6"/>
  <c r="AQ29" i="6"/>
  <c r="FI29" i="1" s="1"/>
  <c r="AR28" i="6"/>
  <c r="AQ28" i="6"/>
  <c r="FI28" i="1" s="1"/>
  <c r="AR27" i="6"/>
  <c r="AQ27" i="6"/>
  <c r="AR26" i="6"/>
  <c r="AQ26" i="6"/>
  <c r="FI26" i="1" s="1"/>
  <c r="AR25" i="6"/>
  <c r="AQ25" i="6"/>
  <c r="FI25" i="1" s="1"/>
  <c r="AR24" i="6"/>
  <c r="AQ24" i="6"/>
  <c r="FI24" i="1" s="1"/>
  <c r="AR23" i="6"/>
  <c r="AQ23" i="6"/>
  <c r="FI23" i="1" s="1"/>
  <c r="AR22" i="6"/>
  <c r="AQ22" i="6"/>
  <c r="FI22" i="1" s="1"/>
  <c r="AR21" i="6"/>
  <c r="AQ21" i="6"/>
  <c r="FI21" i="1" s="1"/>
  <c r="AR20" i="6"/>
  <c r="AQ20" i="6"/>
  <c r="FI20" i="1" s="1"/>
  <c r="AR19" i="6"/>
  <c r="AQ19" i="6"/>
  <c r="AR18" i="6"/>
  <c r="AQ18" i="6"/>
  <c r="FI18" i="1" s="1"/>
  <c r="AR17" i="6"/>
  <c r="AQ17" i="6"/>
  <c r="FI17" i="1" s="1"/>
  <c r="AR16" i="6"/>
  <c r="AQ16" i="6"/>
  <c r="FI16" i="1" s="1"/>
  <c r="AR15" i="6"/>
  <c r="AQ15" i="6"/>
  <c r="FI15" i="1" s="1"/>
  <c r="AR14" i="6"/>
  <c r="AQ14" i="6"/>
  <c r="FI14" i="1" s="1"/>
  <c r="AR13" i="6"/>
  <c r="AQ13" i="6"/>
  <c r="FI13" i="1" s="1"/>
  <c r="AR12" i="6"/>
  <c r="AQ12" i="6"/>
  <c r="FI12" i="1" s="1"/>
  <c r="AR11" i="6"/>
  <c r="AQ11" i="6"/>
  <c r="FH12" i="1"/>
  <c r="FH13" i="1"/>
  <c r="FH14" i="1"/>
  <c r="FH15" i="1"/>
  <c r="FH16" i="1"/>
  <c r="FH17" i="1"/>
  <c r="FH18" i="1"/>
  <c r="FH19" i="1"/>
  <c r="FH20" i="1"/>
  <c r="FH21" i="1"/>
  <c r="FG22" i="1"/>
  <c r="FH22" i="1"/>
  <c r="FH23" i="1"/>
  <c r="FH24" i="1"/>
  <c r="FH25" i="1"/>
  <c r="FG26" i="1"/>
  <c r="FH26" i="1"/>
  <c r="FH27" i="1"/>
  <c r="FH28" i="1"/>
  <c r="FH29" i="1"/>
  <c r="FH30" i="1"/>
  <c r="FH31" i="1"/>
  <c r="FH32" i="1"/>
  <c r="FH33" i="1"/>
  <c r="FH34" i="1"/>
  <c r="FH35" i="1"/>
  <c r="FH36" i="1"/>
  <c r="FH37" i="1"/>
  <c r="FG38" i="1"/>
  <c r="FH38" i="1"/>
  <c r="FH39" i="1"/>
  <c r="FH40" i="1"/>
  <c r="FH41" i="1"/>
  <c r="FG42" i="1"/>
  <c r="FH42" i="1"/>
  <c r="FH43" i="1"/>
  <c r="FH44" i="1"/>
  <c r="FH45" i="1"/>
  <c r="FH46" i="1"/>
  <c r="FH47" i="1"/>
  <c r="FH48" i="1"/>
  <c r="FH49" i="1"/>
  <c r="FH50" i="1"/>
  <c r="FH51" i="1"/>
  <c r="FH52" i="1"/>
  <c r="FH53" i="1"/>
  <c r="FG54" i="1"/>
  <c r="FH54" i="1"/>
  <c r="FH55" i="1"/>
  <c r="FH56" i="1"/>
  <c r="FH57" i="1"/>
  <c r="FG58" i="1"/>
  <c r="FH58" i="1"/>
  <c r="FH59" i="1"/>
  <c r="FH60" i="1"/>
  <c r="FH61" i="1"/>
  <c r="FH62" i="1"/>
  <c r="FH63" i="1"/>
  <c r="FH64" i="1"/>
  <c r="FH65" i="1"/>
  <c r="FH66" i="1"/>
  <c r="FG67" i="1"/>
  <c r="FH67" i="1"/>
  <c r="FH68" i="1"/>
  <c r="FH69" i="1"/>
  <c r="FG70" i="1"/>
  <c r="FH70" i="1"/>
  <c r="FH71" i="1"/>
  <c r="FH72" i="1"/>
  <c r="FH73" i="1"/>
  <c r="FH74" i="1"/>
  <c r="FG75" i="1"/>
  <c r="FH75" i="1"/>
  <c r="FH76" i="1"/>
  <c r="FH77" i="1"/>
  <c r="FH78" i="1"/>
  <c r="FG79" i="1"/>
  <c r="FH79" i="1"/>
  <c r="FH80" i="1"/>
  <c r="FH81" i="1"/>
  <c r="FG82" i="1"/>
  <c r="FH82" i="1"/>
  <c r="FH83" i="1"/>
  <c r="FH84" i="1"/>
  <c r="FH85" i="1"/>
  <c r="FH86" i="1"/>
  <c r="FG87" i="1"/>
  <c r="FH87" i="1"/>
  <c r="FH88" i="1"/>
  <c r="FH89" i="1"/>
  <c r="FG90" i="1"/>
  <c r="FH90" i="1"/>
  <c r="FH91" i="1"/>
  <c r="FH92" i="1"/>
  <c r="FH93" i="1"/>
  <c r="FH94" i="1"/>
  <c r="FG95" i="1"/>
  <c r="FH95" i="1"/>
  <c r="FH96" i="1"/>
  <c r="FH97" i="1"/>
  <c r="FG98" i="1"/>
  <c r="FH98" i="1"/>
  <c r="FH99" i="1"/>
  <c r="FH100" i="1"/>
  <c r="FH101" i="1"/>
  <c r="FH102" i="1"/>
  <c r="FG103" i="1"/>
  <c r="FH103" i="1"/>
  <c r="FH104" i="1"/>
  <c r="FH105" i="1"/>
  <c r="FG106" i="1"/>
  <c r="FH106" i="1"/>
  <c r="FH11" i="1"/>
  <c r="AK12" i="6"/>
  <c r="FG12" i="1" s="1"/>
  <c r="AK13" i="6"/>
  <c r="FG13" i="1" s="1"/>
  <c r="AK14" i="6"/>
  <c r="FG14" i="1" s="1"/>
  <c r="AK15" i="6"/>
  <c r="FG15" i="1" s="1"/>
  <c r="AK16" i="6"/>
  <c r="FG16" i="1" s="1"/>
  <c r="AK17" i="6"/>
  <c r="FG17" i="1" s="1"/>
  <c r="AK18" i="6"/>
  <c r="FG18" i="1" s="1"/>
  <c r="AK19" i="6"/>
  <c r="FG19" i="1" s="1"/>
  <c r="AK20" i="6"/>
  <c r="FG20" i="1" s="1"/>
  <c r="AK21" i="6"/>
  <c r="FG21" i="1" s="1"/>
  <c r="AK22" i="6"/>
  <c r="AK23" i="6"/>
  <c r="FG23" i="1" s="1"/>
  <c r="AK24" i="6"/>
  <c r="FG24" i="1" s="1"/>
  <c r="AK25" i="6"/>
  <c r="FG25" i="1" s="1"/>
  <c r="AK26" i="6"/>
  <c r="AK27" i="6"/>
  <c r="FG27" i="1" s="1"/>
  <c r="AK28" i="6"/>
  <c r="FG28" i="1" s="1"/>
  <c r="AK29" i="6"/>
  <c r="FG29" i="1" s="1"/>
  <c r="AK30" i="6"/>
  <c r="FG30" i="1" s="1"/>
  <c r="AK31" i="6"/>
  <c r="FG31" i="1" s="1"/>
  <c r="AK32" i="6"/>
  <c r="FG32" i="1" s="1"/>
  <c r="AK33" i="6"/>
  <c r="FG33" i="1" s="1"/>
  <c r="AK34" i="6"/>
  <c r="FG34" i="1" s="1"/>
  <c r="AK35" i="6"/>
  <c r="FG35" i="1" s="1"/>
  <c r="AK36" i="6"/>
  <c r="FG36" i="1" s="1"/>
  <c r="AK37" i="6"/>
  <c r="FG37" i="1" s="1"/>
  <c r="AK38" i="6"/>
  <c r="AK39" i="6"/>
  <c r="FG39" i="1" s="1"/>
  <c r="AK40" i="6"/>
  <c r="FG40" i="1" s="1"/>
  <c r="AK41" i="6"/>
  <c r="FG41" i="1" s="1"/>
  <c r="AK42" i="6"/>
  <c r="AK43" i="6"/>
  <c r="FG43" i="1" s="1"/>
  <c r="AK44" i="6"/>
  <c r="FG44" i="1" s="1"/>
  <c r="AK45" i="6"/>
  <c r="FG45" i="1" s="1"/>
  <c r="AK46" i="6"/>
  <c r="FG46" i="1" s="1"/>
  <c r="AK47" i="6"/>
  <c r="FG47" i="1" s="1"/>
  <c r="AK48" i="6"/>
  <c r="FG48" i="1" s="1"/>
  <c r="AK49" i="6"/>
  <c r="FG49" i="1" s="1"/>
  <c r="AK50" i="6"/>
  <c r="FG50" i="1" s="1"/>
  <c r="AK51" i="6"/>
  <c r="FG51" i="1" s="1"/>
  <c r="AK52" i="6"/>
  <c r="FG52" i="1" s="1"/>
  <c r="AK53" i="6"/>
  <c r="FG53" i="1" s="1"/>
  <c r="AK54" i="6"/>
  <c r="AK55" i="6"/>
  <c r="FG55" i="1" s="1"/>
  <c r="AK56" i="6"/>
  <c r="FG56" i="1" s="1"/>
  <c r="AK57" i="6"/>
  <c r="FG57" i="1" s="1"/>
  <c r="AK58" i="6"/>
  <c r="AK59" i="6"/>
  <c r="FG59" i="1" s="1"/>
  <c r="AK60" i="6"/>
  <c r="FG60" i="1" s="1"/>
  <c r="AK61" i="6"/>
  <c r="FG61" i="1" s="1"/>
  <c r="AK62" i="6"/>
  <c r="FG62" i="1" s="1"/>
  <c r="AK63" i="6"/>
  <c r="FG63" i="1" s="1"/>
  <c r="AK64" i="6"/>
  <c r="FG64" i="1" s="1"/>
  <c r="AK65" i="6"/>
  <c r="FG65" i="1" s="1"/>
  <c r="AK66" i="6"/>
  <c r="FG66" i="1" s="1"/>
  <c r="AK67" i="6"/>
  <c r="AK68" i="6"/>
  <c r="FG68" i="1" s="1"/>
  <c r="AK69" i="6"/>
  <c r="FG69" i="1" s="1"/>
  <c r="AK70" i="6"/>
  <c r="AK71" i="6"/>
  <c r="FG71" i="1" s="1"/>
  <c r="AK72" i="6"/>
  <c r="FG72" i="1" s="1"/>
  <c r="AK73" i="6"/>
  <c r="FG73" i="1" s="1"/>
  <c r="AK74" i="6"/>
  <c r="FG74" i="1" s="1"/>
  <c r="AK75" i="6"/>
  <c r="AK76" i="6"/>
  <c r="FG76" i="1" s="1"/>
  <c r="AK77" i="6"/>
  <c r="FG77" i="1" s="1"/>
  <c r="AK78" i="6"/>
  <c r="FG78" i="1" s="1"/>
  <c r="AK79" i="6"/>
  <c r="AK80" i="6"/>
  <c r="FG80" i="1" s="1"/>
  <c r="AK81" i="6"/>
  <c r="FG81" i="1" s="1"/>
  <c r="AK82" i="6"/>
  <c r="AK83" i="6"/>
  <c r="FG83" i="1" s="1"/>
  <c r="AK84" i="6"/>
  <c r="FG84" i="1" s="1"/>
  <c r="AK85" i="6"/>
  <c r="FG85" i="1" s="1"/>
  <c r="AK86" i="6"/>
  <c r="FG86" i="1" s="1"/>
  <c r="AK87" i="6"/>
  <c r="AK88" i="6"/>
  <c r="FG88" i="1" s="1"/>
  <c r="AK89" i="6"/>
  <c r="FG89" i="1" s="1"/>
  <c r="AK90" i="6"/>
  <c r="AK91" i="6"/>
  <c r="FG91" i="1" s="1"/>
  <c r="AK92" i="6"/>
  <c r="FG92" i="1" s="1"/>
  <c r="AK93" i="6"/>
  <c r="FG93" i="1" s="1"/>
  <c r="AK94" i="6"/>
  <c r="FG94" i="1" s="1"/>
  <c r="AK95" i="6"/>
  <c r="AK96" i="6"/>
  <c r="FG96" i="1" s="1"/>
  <c r="AK97" i="6"/>
  <c r="FG97" i="1" s="1"/>
  <c r="AK98" i="6"/>
  <c r="AK99" i="6"/>
  <c r="FG99" i="1" s="1"/>
  <c r="AK100" i="6"/>
  <c r="FG100" i="1" s="1"/>
  <c r="AK101" i="6"/>
  <c r="FG101" i="1" s="1"/>
  <c r="AK102" i="6"/>
  <c r="FG102" i="1" s="1"/>
  <c r="AK103" i="6"/>
  <c r="AK104" i="6"/>
  <c r="FG104" i="1" s="1"/>
  <c r="AK105" i="6"/>
  <c r="FG105" i="1" s="1"/>
  <c r="AK106" i="6"/>
  <c r="AK11" i="6"/>
  <c r="FG11" i="1" s="1"/>
  <c r="AL12" i="6"/>
  <c r="AL13" i="6"/>
  <c r="AL14" i="6"/>
  <c r="AL15" i="6"/>
  <c r="AL16" i="6"/>
  <c r="AL17" i="6"/>
  <c r="AL18" i="6"/>
  <c r="AL19" i="6"/>
  <c r="AL20" i="6"/>
  <c r="AL21" i="6"/>
  <c r="AL22" i="6"/>
  <c r="AL23" i="6"/>
  <c r="AL24" i="6"/>
  <c r="AL25" i="6"/>
  <c r="AL26" i="6"/>
  <c r="AL27" i="6"/>
  <c r="AL28" i="6"/>
  <c r="AL29" i="6"/>
  <c r="AL30" i="6"/>
  <c r="AL31" i="6"/>
  <c r="AL32" i="6"/>
  <c r="AL33" i="6"/>
  <c r="AL34" i="6"/>
  <c r="AL35" i="6"/>
  <c r="AL36" i="6"/>
  <c r="AL37" i="6"/>
  <c r="AL38" i="6"/>
  <c r="AL39" i="6"/>
  <c r="AL40" i="6"/>
  <c r="AL41" i="6"/>
  <c r="AL42" i="6"/>
  <c r="AL43" i="6"/>
  <c r="AL44" i="6"/>
  <c r="AL45" i="6"/>
  <c r="AL46" i="6"/>
  <c r="AL47" i="6"/>
  <c r="AL48" i="6"/>
  <c r="AL49" i="6"/>
  <c r="AL50" i="6"/>
  <c r="AL51" i="6"/>
  <c r="AL52" i="6"/>
  <c r="AL53" i="6"/>
  <c r="AL54" i="6"/>
  <c r="AL55" i="6"/>
  <c r="AL56" i="6"/>
  <c r="AL57" i="6"/>
  <c r="AL58" i="6"/>
  <c r="AL59" i="6"/>
  <c r="AL60" i="6"/>
  <c r="AL61" i="6"/>
  <c r="AL62" i="6"/>
  <c r="AL63" i="6"/>
  <c r="AL64" i="6"/>
  <c r="AL65" i="6"/>
  <c r="AL66" i="6"/>
  <c r="AL67" i="6"/>
  <c r="AL68" i="6"/>
  <c r="AL69" i="6"/>
  <c r="AL70" i="6"/>
  <c r="AL71" i="6"/>
  <c r="AL72" i="6"/>
  <c r="AL73" i="6"/>
  <c r="AL74" i="6"/>
  <c r="AL75" i="6"/>
  <c r="AL76" i="6"/>
  <c r="AL77" i="6"/>
  <c r="AL78" i="6"/>
  <c r="AL79" i="6"/>
  <c r="AL80" i="6"/>
  <c r="AL81" i="6"/>
  <c r="AL82" i="6"/>
  <c r="AL83" i="6"/>
  <c r="AL84" i="6"/>
  <c r="AL85" i="6"/>
  <c r="AL86" i="6"/>
  <c r="AL87" i="6"/>
  <c r="AL88" i="6"/>
  <c r="AL89" i="6"/>
  <c r="AL90" i="6"/>
  <c r="AL91" i="6"/>
  <c r="AL92" i="6"/>
  <c r="AL93" i="6"/>
  <c r="AL94" i="6"/>
  <c r="AL95" i="6"/>
  <c r="AL96" i="6"/>
  <c r="AL97" i="6"/>
  <c r="AL98" i="6"/>
  <c r="AL99" i="6"/>
  <c r="AL100" i="6"/>
  <c r="AL101" i="6"/>
  <c r="AL102" i="6"/>
  <c r="AL103" i="6"/>
  <c r="AL104" i="6"/>
  <c r="AL105" i="6"/>
  <c r="AL106" i="6"/>
  <c r="AL11" i="6"/>
  <c r="FO110" i="1" l="1"/>
  <c r="FO108" i="1"/>
  <c r="FO109" i="1"/>
  <c r="FO107" i="1"/>
  <c r="BC109" i="6"/>
  <c r="FM11" i="1"/>
  <c r="FK11" i="1"/>
  <c r="AK107" i="6"/>
  <c r="AK109" i="6"/>
  <c r="AK108" i="6"/>
  <c r="FP110" i="1"/>
  <c r="FP109" i="1"/>
  <c r="FP108" i="1"/>
  <c r="FN109" i="1"/>
  <c r="FN110" i="1"/>
  <c r="FJ107" i="1"/>
  <c r="BI108" i="6"/>
  <c r="BC108" i="6"/>
  <c r="AW108" i="6"/>
  <c r="BJ108" i="6"/>
  <c r="BI107" i="6"/>
  <c r="BJ107" i="6"/>
  <c r="BC107" i="6"/>
  <c r="BD107" i="6"/>
  <c r="AX108" i="6"/>
  <c r="AW107" i="6"/>
  <c r="AX107" i="6"/>
  <c r="FI107" i="1"/>
  <c r="FI109" i="1"/>
  <c r="AQ107" i="6"/>
  <c r="FI108" i="1"/>
  <c r="AQ109" i="6"/>
  <c r="AQ108" i="6"/>
  <c r="FJ108" i="1"/>
  <c r="FJ110" i="1"/>
  <c r="FI110" i="1"/>
  <c r="FH107" i="1"/>
  <c r="FH110" i="1"/>
  <c r="FH109" i="1"/>
  <c r="FH108" i="1"/>
  <c r="FG108" i="1"/>
  <c r="FG110" i="1"/>
  <c r="FG107" i="1"/>
  <c r="FG109" i="1"/>
  <c r="DM11" i="2"/>
  <c r="FM108" i="1" l="1"/>
  <c r="FM110" i="1"/>
  <c r="FM109" i="1"/>
  <c r="FM107" i="1"/>
  <c r="FK107" i="1"/>
  <c r="FK108" i="1"/>
  <c r="FK110" i="1"/>
  <c r="FK109" i="1"/>
  <c r="EO11" i="1"/>
  <c r="EO12" i="1"/>
  <c r="EP11" i="1"/>
  <c r="EP12" i="1"/>
  <c r="EO14" i="1"/>
  <c r="EO15" i="1"/>
  <c r="EO16" i="1"/>
  <c r="EO17" i="1"/>
  <c r="EO18" i="1"/>
  <c r="EO19" i="1"/>
  <c r="EO20" i="1"/>
  <c r="EO21" i="1"/>
  <c r="EO22" i="1"/>
  <c r="EO23" i="1"/>
  <c r="EO24" i="1"/>
  <c r="EO25" i="1"/>
  <c r="EO26" i="1"/>
  <c r="EO27" i="1"/>
  <c r="EO28" i="1"/>
  <c r="EO29" i="1"/>
  <c r="EO30" i="1"/>
  <c r="EO31" i="1"/>
  <c r="EO32" i="1"/>
  <c r="EO33" i="1"/>
  <c r="EO34" i="1"/>
  <c r="EO35" i="1"/>
  <c r="EO36" i="1"/>
  <c r="EO37" i="1"/>
  <c r="EO38" i="1"/>
  <c r="EO39" i="1"/>
  <c r="EO40" i="1"/>
  <c r="EO41" i="1"/>
  <c r="EO42" i="1"/>
  <c r="EO43" i="1"/>
  <c r="EO44" i="1"/>
  <c r="EO45" i="1"/>
  <c r="EO46" i="1"/>
  <c r="EO47" i="1"/>
  <c r="EO48" i="1"/>
  <c r="EO49" i="1"/>
  <c r="EO50" i="1"/>
  <c r="EO51" i="1"/>
  <c r="EO52" i="1"/>
  <c r="EO53" i="1"/>
  <c r="EO54" i="1"/>
  <c r="EO55" i="1"/>
  <c r="EO56" i="1"/>
  <c r="EO57" i="1"/>
  <c r="EO58" i="1"/>
  <c r="EO59" i="1"/>
  <c r="EO60" i="1"/>
  <c r="EO61" i="1"/>
  <c r="EO62" i="1"/>
  <c r="EO63" i="1"/>
  <c r="EO64" i="1"/>
  <c r="EO65" i="1"/>
  <c r="EO66" i="1"/>
  <c r="EO67" i="1"/>
  <c r="EO68" i="1"/>
  <c r="EO69" i="1"/>
  <c r="EO70" i="1"/>
  <c r="EO71" i="1"/>
  <c r="EO72" i="1"/>
  <c r="EO73" i="1"/>
  <c r="EO74" i="1"/>
  <c r="EO75" i="1"/>
  <c r="EO76" i="1"/>
  <c r="EO77" i="1"/>
  <c r="EO78" i="1"/>
  <c r="EO79" i="1"/>
  <c r="EO80" i="1"/>
  <c r="EO81" i="1"/>
  <c r="EO82" i="1"/>
  <c r="EO83" i="1"/>
  <c r="EO84" i="1"/>
  <c r="EO85" i="1"/>
  <c r="EO86" i="1"/>
  <c r="EO87" i="1"/>
  <c r="EO88" i="1"/>
  <c r="EO89" i="1"/>
  <c r="EO90" i="1"/>
  <c r="EO91" i="1"/>
  <c r="EO92" i="1"/>
  <c r="EO93" i="1"/>
  <c r="EO94" i="1"/>
  <c r="EO95" i="1"/>
  <c r="EO96" i="1"/>
  <c r="EO97" i="1"/>
  <c r="EO98" i="1"/>
  <c r="EO99" i="1"/>
  <c r="EO100" i="1"/>
  <c r="EO101" i="1"/>
  <c r="EO102" i="1"/>
  <c r="EO103" i="1"/>
  <c r="EO104" i="1"/>
  <c r="EO105" i="1"/>
  <c r="EO106" i="1"/>
  <c r="EP14" i="1"/>
  <c r="EP15" i="1"/>
  <c r="EP16" i="1"/>
  <c r="EP17" i="1"/>
  <c r="EP18" i="1"/>
  <c r="EP19" i="1"/>
  <c r="EP20" i="1"/>
  <c r="EP21" i="1"/>
  <c r="EP22" i="1"/>
  <c r="EP23" i="1"/>
  <c r="EP24" i="1"/>
  <c r="EP25" i="1"/>
  <c r="EP26" i="1"/>
  <c r="EP27" i="1"/>
  <c r="EP28" i="1"/>
  <c r="EP29" i="1"/>
  <c r="EP30" i="1"/>
  <c r="EP31" i="1"/>
  <c r="EP32" i="1"/>
  <c r="EP33" i="1"/>
  <c r="EP34" i="1"/>
  <c r="EP35" i="1"/>
  <c r="EP36" i="1"/>
  <c r="EP37" i="1"/>
  <c r="EP38" i="1"/>
  <c r="EP39" i="1"/>
  <c r="EP40" i="1"/>
  <c r="EP41" i="1"/>
  <c r="EP42" i="1"/>
  <c r="EP43" i="1"/>
  <c r="EP44" i="1"/>
  <c r="EP45" i="1"/>
  <c r="EP46" i="1"/>
  <c r="EP47" i="1"/>
  <c r="EP48" i="1"/>
  <c r="EP49" i="1"/>
  <c r="EP50" i="1"/>
  <c r="EP51" i="1"/>
  <c r="EP52" i="1"/>
  <c r="EP53" i="1"/>
  <c r="EP54" i="1"/>
  <c r="EP55" i="1"/>
  <c r="EP56" i="1"/>
  <c r="EP57" i="1"/>
  <c r="EP58" i="1"/>
  <c r="EP59" i="1"/>
  <c r="EP60" i="1"/>
  <c r="EP61" i="1"/>
  <c r="EP62" i="1"/>
  <c r="EP63" i="1"/>
  <c r="EP64" i="1"/>
  <c r="EP65" i="1"/>
  <c r="EP66" i="1"/>
  <c r="EP67" i="1"/>
  <c r="EP68" i="1"/>
  <c r="EP69" i="1"/>
  <c r="EP70" i="1"/>
  <c r="EP71" i="1"/>
  <c r="EP72" i="1"/>
  <c r="EP73" i="1"/>
  <c r="EP74" i="1"/>
  <c r="EP75" i="1"/>
  <c r="EP76" i="1"/>
  <c r="EP77" i="1"/>
  <c r="EP78" i="1"/>
  <c r="EP79" i="1"/>
  <c r="EP80" i="1"/>
  <c r="EP81" i="1"/>
  <c r="EP82" i="1"/>
  <c r="EP83" i="1"/>
  <c r="EP84" i="1"/>
  <c r="EP85" i="1"/>
  <c r="EP86" i="1"/>
  <c r="EP87" i="1"/>
  <c r="EP88" i="1"/>
  <c r="EP89" i="1"/>
  <c r="EP90" i="1"/>
  <c r="EP91" i="1"/>
  <c r="EP92" i="1"/>
  <c r="EP93" i="1"/>
  <c r="EP94" i="1"/>
  <c r="EP95" i="1"/>
  <c r="EP96" i="1"/>
  <c r="EP97" i="1"/>
  <c r="EP98" i="1"/>
  <c r="EP99" i="1"/>
  <c r="EP100" i="1"/>
  <c r="EP101" i="1"/>
  <c r="EP102" i="1"/>
  <c r="EP103" i="1"/>
  <c r="EP104" i="1"/>
  <c r="EP105" i="1"/>
  <c r="EP106" i="1"/>
  <c r="EP13" i="1"/>
  <c r="EO13" i="1"/>
  <c r="ES19" i="1" l="1"/>
  <c r="Y107" i="2" l="1"/>
  <c r="Z107" i="2"/>
  <c r="F4" i="5" l="1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H4" i="5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D4" i="5" l="1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3" i="5"/>
  <c r="DM12" i="2" l="1"/>
  <c r="DN12" i="2"/>
  <c r="DM13" i="2"/>
  <c r="DN13" i="2"/>
  <c r="DM14" i="2"/>
  <c r="DN14" i="2"/>
  <c r="DM15" i="2"/>
  <c r="DN15" i="2"/>
  <c r="DM16" i="2"/>
  <c r="DN16" i="2"/>
  <c r="DM17" i="2"/>
  <c r="DN17" i="2"/>
  <c r="DM18" i="2"/>
  <c r="DN18" i="2"/>
  <c r="DM19" i="2"/>
  <c r="DN19" i="2"/>
  <c r="DM20" i="2"/>
  <c r="DN20" i="2"/>
  <c r="DM21" i="2"/>
  <c r="DN21" i="2"/>
  <c r="DM22" i="2"/>
  <c r="DN22" i="2"/>
  <c r="DM23" i="2"/>
  <c r="DN23" i="2"/>
  <c r="DM24" i="2"/>
  <c r="DN24" i="2"/>
  <c r="DM25" i="2"/>
  <c r="DN25" i="2"/>
  <c r="DM26" i="2"/>
  <c r="DN26" i="2"/>
  <c r="DM27" i="2"/>
  <c r="DN27" i="2"/>
  <c r="DM28" i="2"/>
  <c r="DN28" i="2"/>
  <c r="DM29" i="2"/>
  <c r="DN29" i="2"/>
  <c r="DM30" i="2"/>
  <c r="DN30" i="2"/>
  <c r="DM31" i="2"/>
  <c r="DN31" i="2"/>
  <c r="DM32" i="2"/>
  <c r="DN32" i="2"/>
  <c r="DM33" i="2"/>
  <c r="DN33" i="2"/>
  <c r="DM34" i="2"/>
  <c r="DN34" i="2"/>
  <c r="DM35" i="2"/>
  <c r="DN35" i="2"/>
  <c r="DM36" i="2"/>
  <c r="DN36" i="2"/>
  <c r="DM37" i="2"/>
  <c r="DN37" i="2"/>
  <c r="DM38" i="2"/>
  <c r="DN38" i="2"/>
  <c r="DM39" i="2"/>
  <c r="DN39" i="2"/>
  <c r="DM40" i="2"/>
  <c r="DN40" i="2"/>
  <c r="DM41" i="2"/>
  <c r="DN41" i="2"/>
  <c r="DM42" i="2"/>
  <c r="DN42" i="2"/>
  <c r="DM43" i="2"/>
  <c r="DN43" i="2"/>
  <c r="DM44" i="2"/>
  <c r="DN44" i="2"/>
  <c r="DM45" i="2"/>
  <c r="DN45" i="2"/>
  <c r="DM46" i="2"/>
  <c r="DN46" i="2"/>
  <c r="DM47" i="2"/>
  <c r="DN47" i="2"/>
  <c r="DM48" i="2"/>
  <c r="DN48" i="2"/>
  <c r="DM49" i="2"/>
  <c r="DN49" i="2"/>
  <c r="DM50" i="2"/>
  <c r="DN50" i="2"/>
  <c r="DM51" i="2"/>
  <c r="DN51" i="2"/>
  <c r="DM52" i="2"/>
  <c r="DN52" i="2"/>
  <c r="DM53" i="2"/>
  <c r="DN53" i="2"/>
  <c r="DM54" i="2"/>
  <c r="DN54" i="2"/>
  <c r="DM55" i="2"/>
  <c r="DN55" i="2"/>
  <c r="DM56" i="2"/>
  <c r="DN56" i="2"/>
  <c r="DM57" i="2"/>
  <c r="DN57" i="2"/>
  <c r="DM58" i="2"/>
  <c r="DN58" i="2"/>
  <c r="DM59" i="2"/>
  <c r="DN59" i="2"/>
  <c r="DM60" i="2"/>
  <c r="DN60" i="2"/>
  <c r="DM61" i="2"/>
  <c r="DN61" i="2"/>
  <c r="DM62" i="2"/>
  <c r="DN62" i="2"/>
  <c r="DM63" i="2"/>
  <c r="DN63" i="2"/>
  <c r="DM64" i="2"/>
  <c r="DN64" i="2"/>
  <c r="DM65" i="2"/>
  <c r="DN65" i="2"/>
  <c r="DM66" i="2"/>
  <c r="DN66" i="2"/>
  <c r="DM67" i="2"/>
  <c r="DN67" i="2"/>
  <c r="DM68" i="2"/>
  <c r="DN68" i="2"/>
  <c r="DM69" i="2"/>
  <c r="DN69" i="2"/>
  <c r="DM70" i="2"/>
  <c r="DN70" i="2"/>
  <c r="DM71" i="2"/>
  <c r="DN71" i="2"/>
  <c r="DM72" i="2"/>
  <c r="DN72" i="2"/>
  <c r="DM73" i="2"/>
  <c r="DN73" i="2"/>
  <c r="DM74" i="2"/>
  <c r="DN74" i="2"/>
  <c r="DM75" i="2"/>
  <c r="DN75" i="2"/>
  <c r="DM76" i="2"/>
  <c r="DN76" i="2"/>
  <c r="DM77" i="2"/>
  <c r="DN77" i="2"/>
  <c r="DM78" i="2"/>
  <c r="DN78" i="2"/>
  <c r="DM79" i="2"/>
  <c r="DN79" i="2"/>
  <c r="DM80" i="2"/>
  <c r="DN80" i="2"/>
  <c r="DM81" i="2"/>
  <c r="DN81" i="2"/>
  <c r="DM82" i="2"/>
  <c r="DN82" i="2"/>
  <c r="DM83" i="2"/>
  <c r="DN83" i="2"/>
  <c r="DM84" i="2"/>
  <c r="DN84" i="2"/>
  <c r="DM85" i="2"/>
  <c r="DN85" i="2"/>
  <c r="DM86" i="2"/>
  <c r="DN86" i="2"/>
  <c r="DM87" i="2"/>
  <c r="DN87" i="2"/>
  <c r="DM88" i="2"/>
  <c r="DN88" i="2"/>
  <c r="DM89" i="2"/>
  <c r="DN89" i="2"/>
  <c r="DM90" i="2"/>
  <c r="DN90" i="2"/>
  <c r="DM91" i="2"/>
  <c r="DN91" i="2"/>
  <c r="DM92" i="2"/>
  <c r="DN92" i="2"/>
  <c r="DM93" i="2"/>
  <c r="DN93" i="2"/>
  <c r="DM94" i="2"/>
  <c r="DN94" i="2"/>
  <c r="DM95" i="2"/>
  <c r="DN95" i="2"/>
  <c r="DM96" i="2"/>
  <c r="DN96" i="2"/>
  <c r="DM97" i="2"/>
  <c r="DN97" i="2"/>
  <c r="DM98" i="2"/>
  <c r="DN98" i="2"/>
  <c r="DM99" i="2"/>
  <c r="DN99" i="2"/>
  <c r="DM100" i="2"/>
  <c r="DN100" i="2"/>
  <c r="DM101" i="2"/>
  <c r="DN101" i="2"/>
  <c r="DM102" i="2"/>
  <c r="DN102" i="2"/>
  <c r="DM103" i="2"/>
  <c r="DN103" i="2"/>
  <c r="DM104" i="2"/>
  <c r="DN104" i="2"/>
  <c r="DM105" i="2"/>
  <c r="DN105" i="2"/>
  <c r="DM106" i="2"/>
  <c r="DN106" i="2"/>
  <c r="DN11" i="2"/>
  <c r="NU107" i="2" l="1"/>
  <c r="NV107" i="2"/>
  <c r="NU108" i="2"/>
  <c r="NV108" i="2"/>
  <c r="NU109" i="2"/>
  <c r="NV109" i="2"/>
  <c r="NW12" i="2"/>
  <c r="NW13" i="2"/>
  <c r="NW14" i="2"/>
  <c r="NW15" i="2"/>
  <c r="NW16" i="2"/>
  <c r="NW17" i="2"/>
  <c r="NW18" i="2"/>
  <c r="NW19" i="2"/>
  <c r="NW20" i="2"/>
  <c r="NW21" i="2"/>
  <c r="NW22" i="2"/>
  <c r="NW23" i="2"/>
  <c r="NW24" i="2"/>
  <c r="NW25" i="2"/>
  <c r="NW26" i="2"/>
  <c r="NW27" i="2"/>
  <c r="NW28" i="2"/>
  <c r="NW29" i="2"/>
  <c r="NW30" i="2"/>
  <c r="NW31" i="2"/>
  <c r="NW32" i="2"/>
  <c r="NW33" i="2"/>
  <c r="NW34" i="2"/>
  <c r="NW35" i="2"/>
  <c r="NW36" i="2"/>
  <c r="NW37" i="2"/>
  <c r="NW38" i="2"/>
  <c r="NW39" i="2"/>
  <c r="NW40" i="2"/>
  <c r="NW41" i="2"/>
  <c r="NW42" i="2"/>
  <c r="NW43" i="2"/>
  <c r="NW44" i="2"/>
  <c r="NW45" i="2"/>
  <c r="NW46" i="2"/>
  <c r="NW47" i="2"/>
  <c r="NW48" i="2"/>
  <c r="NW49" i="2"/>
  <c r="NW50" i="2"/>
  <c r="NW51" i="2"/>
  <c r="NW52" i="2"/>
  <c r="NW53" i="2"/>
  <c r="NW54" i="2"/>
  <c r="NW55" i="2"/>
  <c r="NW56" i="2"/>
  <c r="NW57" i="2"/>
  <c r="NW58" i="2"/>
  <c r="NW59" i="2"/>
  <c r="NW60" i="2"/>
  <c r="NW61" i="2"/>
  <c r="NW62" i="2"/>
  <c r="NW63" i="2"/>
  <c r="NW64" i="2"/>
  <c r="NW65" i="2"/>
  <c r="NW66" i="2"/>
  <c r="NW67" i="2"/>
  <c r="NW68" i="2"/>
  <c r="NW69" i="2"/>
  <c r="NW70" i="2"/>
  <c r="NW71" i="2"/>
  <c r="NW72" i="2"/>
  <c r="NW73" i="2"/>
  <c r="NW74" i="2"/>
  <c r="NW75" i="2"/>
  <c r="NW76" i="2"/>
  <c r="NW77" i="2"/>
  <c r="NW78" i="2"/>
  <c r="NW79" i="2"/>
  <c r="NW80" i="2"/>
  <c r="NW81" i="2"/>
  <c r="NW82" i="2"/>
  <c r="NW83" i="2"/>
  <c r="NW84" i="2"/>
  <c r="NW85" i="2"/>
  <c r="NW86" i="2"/>
  <c r="NW87" i="2"/>
  <c r="NW88" i="2"/>
  <c r="NW89" i="2"/>
  <c r="NW90" i="2"/>
  <c r="NW91" i="2"/>
  <c r="NW92" i="2"/>
  <c r="NW93" i="2"/>
  <c r="NW94" i="2"/>
  <c r="NW95" i="2"/>
  <c r="NW96" i="2"/>
  <c r="NW97" i="2"/>
  <c r="NW98" i="2"/>
  <c r="NW99" i="2"/>
  <c r="NW100" i="2"/>
  <c r="NW101" i="2"/>
  <c r="NW102" i="2"/>
  <c r="NW103" i="2"/>
  <c r="NW104" i="2"/>
  <c r="NW105" i="2"/>
  <c r="NW106" i="2"/>
  <c r="NW11" i="2"/>
  <c r="HY108" i="2" l="1"/>
  <c r="HZ108" i="2"/>
  <c r="IA108" i="2"/>
  <c r="HY107" i="2"/>
  <c r="HZ107" i="2"/>
  <c r="IA107" i="2"/>
  <c r="HY109" i="2"/>
  <c r="KS12" i="2" l="1"/>
  <c r="KT12" i="2"/>
  <c r="KS13" i="2"/>
  <c r="KT13" i="2"/>
  <c r="KS14" i="2"/>
  <c r="KT14" i="2"/>
  <c r="KS15" i="2"/>
  <c r="KT15" i="2"/>
  <c r="KS16" i="2"/>
  <c r="KT16" i="2"/>
  <c r="KS17" i="2"/>
  <c r="KT17" i="2"/>
  <c r="KS18" i="2"/>
  <c r="KT18" i="2"/>
  <c r="KS19" i="2"/>
  <c r="KT19" i="2"/>
  <c r="KS20" i="2"/>
  <c r="KT20" i="2"/>
  <c r="KS21" i="2"/>
  <c r="KT21" i="2"/>
  <c r="KS22" i="2"/>
  <c r="KT22" i="2"/>
  <c r="KS23" i="2"/>
  <c r="KT23" i="2"/>
  <c r="KS24" i="2"/>
  <c r="KT24" i="2"/>
  <c r="KS25" i="2"/>
  <c r="KT25" i="2"/>
  <c r="KS26" i="2"/>
  <c r="KT26" i="2"/>
  <c r="KS27" i="2"/>
  <c r="KT27" i="2"/>
  <c r="KS28" i="2"/>
  <c r="KT28" i="2"/>
  <c r="KS29" i="2"/>
  <c r="KT29" i="2"/>
  <c r="KS30" i="2"/>
  <c r="KT30" i="2"/>
  <c r="KS31" i="2"/>
  <c r="KT31" i="2"/>
  <c r="KS32" i="2"/>
  <c r="KT32" i="2"/>
  <c r="KS33" i="2"/>
  <c r="KT33" i="2"/>
  <c r="KS34" i="2"/>
  <c r="KT34" i="2"/>
  <c r="KS35" i="2"/>
  <c r="KT35" i="2"/>
  <c r="KS36" i="2"/>
  <c r="KT36" i="2"/>
  <c r="KS37" i="2"/>
  <c r="KT37" i="2"/>
  <c r="KS38" i="2"/>
  <c r="KT38" i="2"/>
  <c r="KS39" i="2"/>
  <c r="KT39" i="2"/>
  <c r="KS40" i="2"/>
  <c r="KT40" i="2"/>
  <c r="KS41" i="2"/>
  <c r="KT41" i="2"/>
  <c r="KS42" i="2"/>
  <c r="KT42" i="2"/>
  <c r="KS43" i="2"/>
  <c r="KT43" i="2"/>
  <c r="KS44" i="2"/>
  <c r="KT44" i="2"/>
  <c r="KS45" i="2"/>
  <c r="KT45" i="2"/>
  <c r="KS46" i="2"/>
  <c r="KT46" i="2"/>
  <c r="KS47" i="2"/>
  <c r="KT47" i="2"/>
  <c r="KS48" i="2"/>
  <c r="KT48" i="2"/>
  <c r="KS49" i="2"/>
  <c r="KT49" i="2"/>
  <c r="KS50" i="2"/>
  <c r="KT50" i="2"/>
  <c r="KS51" i="2"/>
  <c r="KT51" i="2"/>
  <c r="KS52" i="2"/>
  <c r="KT52" i="2"/>
  <c r="KS53" i="2"/>
  <c r="KT53" i="2"/>
  <c r="KS54" i="2"/>
  <c r="KT54" i="2"/>
  <c r="KS55" i="2"/>
  <c r="KT55" i="2"/>
  <c r="KS56" i="2"/>
  <c r="KT56" i="2"/>
  <c r="KS57" i="2"/>
  <c r="KT57" i="2"/>
  <c r="KS58" i="2"/>
  <c r="KT58" i="2"/>
  <c r="KS59" i="2"/>
  <c r="KT59" i="2"/>
  <c r="KS60" i="2"/>
  <c r="KT60" i="2"/>
  <c r="KS61" i="2"/>
  <c r="KT61" i="2"/>
  <c r="KS62" i="2"/>
  <c r="KT62" i="2"/>
  <c r="KS63" i="2"/>
  <c r="KT63" i="2"/>
  <c r="KS64" i="2"/>
  <c r="KT64" i="2"/>
  <c r="KS65" i="2"/>
  <c r="KT65" i="2"/>
  <c r="KS66" i="2"/>
  <c r="KT66" i="2"/>
  <c r="KS67" i="2"/>
  <c r="KT67" i="2"/>
  <c r="KS68" i="2"/>
  <c r="KT68" i="2"/>
  <c r="KS69" i="2"/>
  <c r="KT69" i="2"/>
  <c r="KS70" i="2"/>
  <c r="KT70" i="2"/>
  <c r="KS71" i="2"/>
  <c r="KT71" i="2"/>
  <c r="KS72" i="2"/>
  <c r="KT72" i="2"/>
  <c r="KS73" i="2"/>
  <c r="KT73" i="2"/>
  <c r="KS74" i="2"/>
  <c r="KT74" i="2"/>
  <c r="KS75" i="2"/>
  <c r="KT75" i="2"/>
  <c r="KS76" i="2"/>
  <c r="KT76" i="2"/>
  <c r="KS77" i="2"/>
  <c r="KT77" i="2"/>
  <c r="KS78" i="2"/>
  <c r="KT78" i="2"/>
  <c r="KS79" i="2"/>
  <c r="KT79" i="2"/>
  <c r="KS80" i="2"/>
  <c r="KT80" i="2"/>
  <c r="KS81" i="2"/>
  <c r="KT81" i="2"/>
  <c r="KS82" i="2"/>
  <c r="KT82" i="2"/>
  <c r="KS83" i="2"/>
  <c r="KT83" i="2"/>
  <c r="KS84" i="2"/>
  <c r="KT84" i="2"/>
  <c r="KS85" i="2"/>
  <c r="KT85" i="2"/>
  <c r="KS86" i="2"/>
  <c r="KT86" i="2"/>
  <c r="KS87" i="2"/>
  <c r="KT87" i="2"/>
  <c r="KS88" i="2"/>
  <c r="KT88" i="2"/>
  <c r="KS89" i="2"/>
  <c r="KT89" i="2"/>
  <c r="KS90" i="2"/>
  <c r="KT90" i="2"/>
  <c r="KS91" i="2"/>
  <c r="KT91" i="2"/>
  <c r="KS92" i="2"/>
  <c r="KT92" i="2"/>
  <c r="KS93" i="2"/>
  <c r="KT93" i="2"/>
  <c r="KS94" i="2"/>
  <c r="KT94" i="2"/>
  <c r="KS95" i="2"/>
  <c r="KT95" i="2"/>
  <c r="KS96" i="2"/>
  <c r="KT96" i="2"/>
  <c r="KS97" i="2"/>
  <c r="KT97" i="2"/>
  <c r="KS98" i="2"/>
  <c r="KT98" i="2"/>
  <c r="KS99" i="2"/>
  <c r="KT99" i="2"/>
  <c r="KS100" i="2"/>
  <c r="KT100" i="2"/>
  <c r="KS101" i="2"/>
  <c r="KT101" i="2"/>
  <c r="KS102" i="2"/>
  <c r="KT102" i="2"/>
  <c r="KS103" i="2"/>
  <c r="KT103" i="2"/>
  <c r="KS104" i="2"/>
  <c r="KT104" i="2"/>
  <c r="KS105" i="2"/>
  <c r="KT105" i="2"/>
  <c r="KS106" i="2"/>
  <c r="KT106" i="2"/>
  <c r="KT11" i="2"/>
  <c r="KS11" i="2"/>
  <c r="EM107" i="2" l="1"/>
  <c r="EN107" i="2"/>
  <c r="EO107" i="2"/>
  <c r="EP107" i="2"/>
  <c r="EM108" i="2"/>
  <c r="EN108" i="2"/>
  <c r="EO108" i="2"/>
  <c r="EP108" i="2"/>
  <c r="EM109" i="2"/>
  <c r="EN109" i="2"/>
  <c r="EO109" i="2"/>
  <c r="EP109" i="2"/>
  <c r="EQ12" i="2"/>
  <c r="EQ13" i="2"/>
  <c r="EQ14" i="2"/>
  <c r="EQ15" i="2"/>
  <c r="EQ16" i="2"/>
  <c r="EQ17" i="2"/>
  <c r="EQ18" i="2"/>
  <c r="EQ19" i="2"/>
  <c r="EQ20" i="2"/>
  <c r="EQ21" i="2"/>
  <c r="EQ22" i="2"/>
  <c r="EQ23" i="2"/>
  <c r="EQ24" i="2"/>
  <c r="EQ25" i="2"/>
  <c r="EQ26" i="2"/>
  <c r="EQ27" i="2"/>
  <c r="EQ28" i="2"/>
  <c r="EQ29" i="2"/>
  <c r="EQ30" i="2"/>
  <c r="EQ31" i="2"/>
  <c r="EQ32" i="2"/>
  <c r="EQ33" i="2"/>
  <c r="EQ34" i="2"/>
  <c r="EQ35" i="2"/>
  <c r="EQ36" i="2"/>
  <c r="EQ37" i="2"/>
  <c r="EQ38" i="2"/>
  <c r="EQ39" i="2"/>
  <c r="EQ40" i="2"/>
  <c r="EQ41" i="2"/>
  <c r="EQ42" i="2"/>
  <c r="EQ43" i="2"/>
  <c r="EQ44" i="2"/>
  <c r="EQ45" i="2"/>
  <c r="EQ46" i="2"/>
  <c r="EQ47" i="2"/>
  <c r="EQ48" i="2"/>
  <c r="EQ49" i="2"/>
  <c r="EQ50" i="2"/>
  <c r="EQ51" i="2"/>
  <c r="EQ52" i="2"/>
  <c r="EQ53" i="2"/>
  <c r="EQ54" i="2"/>
  <c r="EQ55" i="2"/>
  <c r="EQ56" i="2"/>
  <c r="EQ57" i="2"/>
  <c r="EQ58" i="2"/>
  <c r="EQ59" i="2"/>
  <c r="EQ60" i="2"/>
  <c r="EQ61" i="2"/>
  <c r="EQ62" i="2"/>
  <c r="EQ63" i="2"/>
  <c r="EQ64" i="2"/>
  <c r="EQ65" i="2"/>
  <c r="EQ66" i="2"/>
  <c r="EQ67" i="2"/>
  <c r="EQ68" i="2"/>
  <c r="EQ69" i="2"/>
  <c r="EQ70" i="2"/>
  <c r="EQ71" i="2"/>
  <c r="EQ72" i="2"/>
  <c r="EQ73" i="2"/>
  <c r="EQ74" i="2"/>
  <c r="EQ75" i="2"/>
  <c r="EQ76" i="2"/>
  <c r="EQ77" i="2"/>
  <c r="EQ78" i="2"/>
  <c r="EQ79" i="2"/>
  <c r="EQ80" i="2"/>
  <c r="EQ81" i="2"/>
  <c r="EQ82" i="2"/>
  <c r="EQ83" i="2"/>
  <c r="EQ84" i="2"/>
  <c r="EQ85" i="2"/>
  <c r="EQ86" i="2"/>
  <c r="EQ87" i="2"/>
  <c r="EQ88" i="2"/>
  <c r="EQ89" i="2"/>
  <c r="EQ90" i="2"/>
  <c r="EQ91" i="2"/>
  <c r="EQ92" i="2"/>
  <c r="EQ93" i="2"/>
  <c r="EQ94" i="2"/>
  <c r="EQ95" i="2"/>
  <c r="EQ96" i="2"/>
  <c r="EQ97" i="2"/>
  <c r="EQ98" i="2"/>
  <c r="EQ99" i="2"/>
  <c r="EQ100" i="2"/>
  <c r="EQ101" i="2"/>
  <c r="EQ102" i="2"/>
  <c r="EQ103" i="2"/>
  <c r="EQ104" i="2"/>
  <c r="EQ105" i="2"/>
  <c r="EQ106" i="2"/>
  <c r="EQ11" i="2"/>
  <c r="H3" i="5" l="1"/>
  <c r="F3" i="5"/>
  <c r="NA12" i="2" l="1"/>
  <c r="NB12" i="2"/>
  <c r="NA13" i="2"/>
  <c r="NB13" i="2"/>
  <c r="NA14" i="2"/>
  <c r="NB14" i="2"/>
  <c r="NA15" i="2"/>
  <c r="NB15" i="2"/>
  <c r="NA16" i="2"/>
  <c r="NB16" i="2"/>
  <c r="NA17" i="2"/>
  <c r="NB17" i="2"/>
  <c r="NA18" i="2"/>
  <c r="NB18" i="2"/>
  <c r="NA19" i="2"/>
  <c r="NB19" i="2"/>
  <c r="NA20" i="2"/>
  <c r="NB20" i="2"/>
  <c r="NA21" i="2"/>
  <c r="NB21" i="2"/>
  <c r="NA22" i="2"/>
  <c r="NB22" i="2"/>
  <c r="NA23" i="2"/>
  <c r="NB23" i="2"/>
  <c r="NA24" i="2"/>
  <c r="NB24" i="2"/>
  <c r="NA25" i="2"/>
  <c r="NB25" i="2"/>
  <c r="NA26" i="2"/>
  <c r="NB26" i="2"/>
  <c r="NA27" i="2"/>
  <c r="NB27" i="2"/>
  <c r="NA28" i="2"/>
  <c r="NB28" i="2"/>
  <c r="NA29" i="2"/>
  <c r="NB29" i="2"/>
  <c r="NA30" i="2"/>
  <c r="NB30" i="2"/>
  <c r="NA31" i="2"/>
  <c r="NB31" i="2"/>
  <c r="NA32" i="2"/>
  <c r="NB32" i="2"/>
  <c r="NA33" i="2"/>
  <c r="NB33" i="2"/>
  <c r="NA34" i="2"/>
  <c r="NB34" i="2"/>
  <c r="NA35" i="2"/>
  <c r="NB35" i="2"/>
  <c r="NA36" i="2"/>
  <c r="NB36" i="2"/>
  <c r="NA37" i="2"/>
  <c r="NB37" i="2"/>
  <c r="NA38" i="2"/>
  <c r="NB38" i="2"/>
  <c r="NA39" i="2"/>
  <c r="NB39" i="2"/>
  <c r="NA40" i="2"/>
  <c r="NB40" i="2"/>
  <c r="NA41" i="2"/>
  <c r="NB41" i="2"/>
  <c r="NA42" i="2"/>
  <c r="NB42" i="2"/>
  <c r="NA43" i="2"/>
  <c r="NB43" i="2"/>
  <c r="NA44" i="2"/>
  <c r="NB44" i="2"/>
  <c r="NA45" i="2"/>
  <c r="NB45" i="2"/>
  <c r="NA46" i="2"/>
  <c r="NB46" i="2"/>
  <c r="NA47" i="2"/>
  <c r="NB47" i="2"/>
  <c r="NA48" i="2"/>
  <c r="NB48" i="2"/>
  <c r="NA49" i="2"/>
  <c r="NB49" i="2"/>
  <c r="NA50" i="2"/>
  <c r="NB50" i="2"/>
  <c r="NA51" i="2"/>
  <c r="NB51" i="2"/>
  <c r="NA52" i="2"/>
  <c r="NB52" i="2"/>
  <c r="NA53" i="2"/>
  <c r="NB53" i="2"/>
  <c r="NA54" i="2"/>
  <c r="NB54" i="2"/>
  <c r="NA55" i="2"/>
  <c r="NB55" i="2"/>
  <c r="NA56" i="2"/>
  <c r="NB56" i="2"/>
  <c r="NA57" i="2"/>
  <c r="NB57" i="2"/>
  <c r="NA58" i="2"/>
  <c r="NB58" i="2"/>
  <c r="NA59" i="2"/>
  <c r="NB59" i="2"/>
  <c r="NA60" i="2"/>
  <c r="NB60" i="2"/>
  <c r="NA61" i="2"/>
  <c r="NB61" i="2"/>
  <c r="NA62" i="2"/>
  <c r="NB62" i="2"/>
  <c r="NA63" i="2"/>
  <c r="NB63" i="2"/>
  <c r="NA64" i="2"/>
  <c r="NB64" i="2"/>
  <c r="NA65" i="2"/>
  <c r="NB65" i="2"/>
  <c r="NA66" i="2"/>
  <c r="NB66" i="2"/>
  <c r="NA67" i="2"/>
  <c r="NB67" i="2"/>
  <c r="NA68" i="2"/>
  <c r="NB68" i="2"/>
  <c r="NA69" i="2"/>
  <c r="NB69" i="2"/>
  <c r="NA70" i="2"/>
  <c r="NB70" i="2"/>
  <c r="NA71" i="2"/>
  <c r="NB71" i="2"/>
  <c r="NA72" i="2"/>
  <c r="NB72" i="2"/>
  <c r="NA73" i="2"/>
  <c r="NB73" i="2"/>
  <c r="NA74" i="2"/>
  <c r="NB74" i="2"/>
  <c r="NA75" i="2"/>
  <c r="NB75" i="2"/>
  <c r="NA76" i="2"/>
  <c r="NB76" i="2"/>
  <c r="NA77" i="2"/>
  <c r="NB77" i="2"/>
  <c r="NA78" i="2"/>
  <c r="NB78" i="2"/>
  <c r="NA79" i="2"/>
  <c r="NB79" i="2"/>
  <c r="NA80" i="2"/>
  <c r="NB80" i="2"/>
  <c r="NA81" i="2"/>
  <c r="NB81" i="2"/>
  <c r="NA82" i="2"/>
  <c r="NB82" i="2"/>
  <c r="NA83" i="2"/>
  <c r="NB83" i="2"/>
  <c r="NA84" i="2"/>
  <c r="NB84" i="2"/>
  <c r="NA85" i="2"/>
  <c r="NB85" i="2"/>
  <c r="NA86" i="2"/>
  <c r="NB86" i="2"/>
  <c r="NA87" i="2"/>
  <c r="NB87" i="2"/>
  <c r="NA88" i="2"/>
  <c r="NB88" i="2"/>
  <c r="NA89" i="2"/>
  <c r="NB89" i="2"/>
  <c r="NA90" i="2"/>
  <c r="NB90" i="2"/>
  <c r="NA91" i="2"/>
  <c r="NB91" i="2"/>
  <c r="NA92" i="2"/>
  <c r="NB92" i="2"/>
  <c r="NA93" i="2"/>
  <c r="NB93" i="2"/>
  <c r="NA94" i="2"/>
  <c r="NB94" i="2"/>
  <c r="NA95" i="2"/>
  <c r="NB95" i="2"/>
  <c r="NA96" i="2"/>
  <c r="NB96" i="2"/>
  <c r="NA97" i="2"/>
  <c r="NB97" i="2"/>
  <c r="NA98" i="2"/>
  <c r="NB98" i="2"/>
  <c r="NA99" i="2"/>
  <c r="NB99" i="2"/>
  <c r="NA100" i="2"/>
  <c r="NB100" i="2"/>
  <c r="NA101" i="2"/>
  <c r="NB101" i="2"/>
  <c r="NA102" i="2"/>
  <c r="NB102" i="2"/>
  <c r="NA103" i="2"/>
  <c r="NB103" i="2"/>
  <c r="NA104" i="2"/>
  <c r="NB104" i="2"/>
  <c r="NA105" i="2"/>
  <c r="NB105" i="2"/>
  <c r="NA106" i="2"/>
  <c r="NB106" i="2"/>
  <c r="NB11" i="2"/>
  <c r="NA11" i="2"/>
  <c r="CO11" i="2" l="1"/>
  <c r="CP11" i="2"/>
  <c r="CO12" i="2"/>
  <c r="CP12" i="2"/>
  <c r="CO13" i="2"/>
  <c r="CP13" i="2"/>
  <c r="CO14" i="2"/>
  <c r="CP14" i="2"/>
  <c r="CO15" i="2"/>
  <c r="CP15" i="2"/>
  <c r="CO16" i="2"/>
  <c r="CP16" i="2"/>
  <c r="CO17" i="2"/>
  <c r="CP17" i="2"/>
  <c r="CO18" i="2"/>
  <c r="CP18" i="2"/>
  <c r="CO19" i="2"/>
  <c r="CP19" i="2"/>
  <c r="CO20" i="2"/>
  <c r="CP20" i="2"/>
  <c r="CO21" i="2"/>
  <c r="CP21" i="2"/>
  <c r="CO22" i="2"/>
  <c r="CP22" i="2"/>
  <c r="CO23" i="2"/>
  <c r="CP23" i="2"/>
  <c r="CO24" i="2"/>
  <c r="CP24" i="2"/>
  <c r="CO25" i="2"/>
  <c r="CP25" i="2"/>
  <c r="CO26" i="2"/>
  <c r="CP26" i="2"/>
  <c r="CO27" i="2"/>
  <c r="CP27" i="2"/>
  <c r="CO28" i="2"/>
  <c r="CP28" i="2"/>
  <c r="CO29" i="2"/>
  <c r="CP29" i="2"/>
  <c r="CO30" i="2"/>
  <c r="CP30" i="2"/>
  <c r="CO31" i="2"/>
  <c r="CP31" i="2"/>
  <c r="CO32" i="2"/>
  <c r="CP32" i="2"/>
  <c r="CO33" i="2"/>
  <c r="CP33" i="2"/>
  <c r="CO34" i="2"/>
  <c r="CP34" i="2"/>
  <c r="CO35" i="2"/>
  <c r="CP35" i="2"/>
  <c r="CO36" i="2"/>
  <c r="CP36" i="2"/>
  <c r="CO37" i="2"/>
  <c r="CP37" i="2"/>
  <c r="CO38" i="2"/>
  <c r="CP38" i="2"/>
  <c r="CO39" i="2"/>
  <c r="CP39" i="2"/>
  <c r="CO40" i="2"/>
  <c r="CP40" i="2"/>
  <c r="CO41" i="2"/>
  <c r="CP41" i="2"/>
  <c r="CO42" i="2"/>
  <c r="CP42" i="2"/>
  <c r="CO43" i="2"/>
  <c r="CP43" i="2"/>
  <c r="CO44" i="2"/>
  <c r="CP44" i="2"/>
  <c r="CO45" i="2"/>
  <c r="CP45" i="2"/>
  <c r="CO46" i="2"/>
  <c r="CP46" i="2"/>
  <c r="CO47" i="2"/>
  <c r="CP47" i="2"/>
  <c r="CO48" i="2"/>
  <c r="CP48" i="2"/>
  <c r="CO49" i="2"/>
  <c r="CP49" i="2"/>
  <c r="CO50" i="2"/>
  <c r="CP50" i="2"/>
  <c r="CO51" i="2"/>
  <c r="CP51" i="2"/>
  <c r="CO52" i="2"/>
  <c r="CP52" i="2"/>
  <c r="CO53" i="2"/>
  <c r="CP53" i="2"/>
  <c r="CO54" i="2"/>
  <c r="CP54" i="2"/>
  <c r="CO55" i="2"/>
  <c r="CP55" i="2"/>
  <c r="CO56" i="2"/>
  <c r="CP56" i="2"/>
  <c r="CO57" i="2"/>
  <c r="CP57" i="2"/>
  <c r="CO58" i="2"/>
  <c r="CP58" i="2"/>
  <c r="CO59" i="2"/>
  <c r="CP59" i="2"/>
  <c r="CO60" i="2"/>
  <c r="CP60" i="2"/>
  <c r="CO61" i="2"/>
  <c r="CP61" i="2"/>
  <c r="CO62" i="2"/>
  <c r="CP62" i="2"/>
  <c r="CO63" i="2"/>
  <c r="CP63" i="2"/>
  <c r="CO64" i="2"/>
  <c r="CP64" i="2"/>
  <c r="CO65" i="2"/>
  <c r="CP65" i="2"/>
  <c r="CO66" i="2"/>
  <c r="CP66" i="2"/>
  <c r="CO67" i="2"/>
  <c r="CP67" i="2"/>
  <c r="CO68" i="2"/>
  <c r="CP68" i="2"/>
  <c r="CO69" i="2"/>
  <c r="CP69" i="2"/>
  <c r="CO70" i="2"/>
  <c r="CP70" i="2"/>
  <c r="CO71" i="2"/>
  <c r="CP71" i="2"/>
  <c r="CO72" i="2"/>
  <c r="CP72" i="2"/>
  <c r="CO73" i="2"/>
  <c r="CP73" i="2"/>
  <c r="CO74" i="2"/>
  <c r="CP74" i="2"/>
  <c r="CO75" i="2"/>
  <c r="CP75" i="2"/>
  <c r="CO76" i="2"/>
  <c r="CP76" i="2"/>
  <c r="CO77" i="2"/>
  <c r="CP77" i="2"/>
  <c r="CO78" i="2"/>
  <c r="CP78" i="2"/>
  <c r="CO79" i="2"/>
  <c r="CP79" i="2"/>
  <c r="CO80" i="2"/>
  <c r="CP80" i="2"/>
  <c r="CO81" i="2"/>
  <c r="CP81" i="2"/>
  <c r="CO82" i="2"/>
  <c r="CP82" i="2"/>
  <c r="CO83" i="2"/>
  <c r="CP83" i="2"/>
  <c r="CO84" i="2"/>
  <c r="CP84" i="2"/>
  <c r="CO85" i="2"/>
  <c r="CP85" i="2"/>
  <c r="CO86" i="2"/>
  <c r="CP86" i="2"/>
  <c r="CO87" i="2"/>
  <c r="CP87" i="2"/>
  <c r="CO88" i="2"/>
  <c r="CP88" i="2"/>
  <c r="CO89" i="2"/>
  <c r="CP89" i="2"/>
  <c r="CO90" i="2"/>
  <c r="CP90" i="2"/>
  <c r="CO91" i="2"/>
  <c r="CP91" i="2"/>
  <c r="CO92" i="2"/>
  <c r="CP92" i="2"/>
  <c r="CO93" i="2"/>
  <c r="CP93" i="2"/>
  <c r="CO94" i="2"/>
  <c r="CP94" i="2"/>
  <c r="CO95" i="2"/>
  <c r="CP95" i="2"/>
  <c r="CO96" i="2"/>
  <c r="CP96" i="2"/>
  <c r="CO97" i="2"/>
  <c r="CP97" i="2"/>
  <c r="CO98" i="2"/>
  <c r="CP98" i="2"/>
  <c r="CO99" i="2"/>
  <c r="CP99" i="2"/>
  <c r="CO100" i="2"/>
  <c r="CP100" i="2"/>
  <c r="CO101" i="2"/>
  <c r="CP101" i="2"/>
  <c r="CO102" i="2"/>
  <c r="CP102" i="2"/>
  <c r="CO103" i="2"/>
  <c r="CP103" i="2"/>
  <c r="CO104" i="2"/>
  <c r="CP104" i="2"/>
  <c r="CO105" i="2"/>
  <c r="CP105" i="2"/>
  <c r="CO106" i="2"/>
  <c r="CP106" i="2"/>
  <c r="OL109" i="2"/>
  <c r="OM109" i="2"/>
  <c r="ON109" i="2"/>
  <c r="OL108" i="2"/>
  <c r="OM108" i="2"/>
  <c r="ON108" i="2"/>
  <c r="OL107" i="2"/>
  <c r="OM107" i="2"/>
  <c r="ON107" i="2"/>
  <c r="DI12" i="2"/>
  <c r="DI13" i="2"/>
  <c r="DI14" i="2"/>
  <c r="DI15" i="2"/>
  <c r="DI16" i="2"/>
  <c r="DI17" i="2"/>
  <c r="DI18" i="2"/>
  <c r="DI19" i="2"/>
  <c r="DI20" i="2"/>
  <c r="DI21" i="2"/>
  <c r="DI22" i="2"/>
  <c r="DI23" i="2"/>
  <c r="DI24" i="2"/>
  <c r="DI25" i="2"/>
  <c r="DI26" i="2"/>
  <c r="DI27" i="2"/>
  <c r="DI28" i="2"/>
  <c r="DI29" i="2"/>
  <c r="DI30" i="2"/>
  <c r="DI31" i="2"/>
  <c r="DI32" i="2"/>
  <c r="DI33" i="2"/>
  <c r="DI34" i="2"/>
  <c r="DI35" i="2"/>
  <c r="DI36" i="2"/>
  <c r="DI37" i="2"/>
  <c r="DI38" i="2"/>
  <c r="DI39" i="2"/>
  <c r="DI40" i="2"/>
  <c r="DI41" i="2"/>
  <c r="DI42" i="2"/>
  <c r="DI43" i="2"/>
  <c r="DI44" i="2"/>
  <c r="DI45" i="2"/>
  <c r="DI46" i="2"/>
  <c r="DI47" i="2"/>
  <c r="DI48" i="2"/>
  <c r="DI49" i="2"/>
  <c r="DI50" i="2"/>
  <c r="DI51" i="2"/>
  <c r="DI52" i="2"/>
  <c r="DI53" i="2"/>
  <c r="DI54" i="2"/>
  <c r="DI55" i="2"/>
  <c r="DI56" i="2"/>
  <c r="DI57" i="2"/>
  <c r="DI58" i="2"/>
  <c r="DI59" i="2"/>
  <c r="DI60" i="2"/>
  <c r="DI61" i="2"/>
  <c r="DI62" i="2"/>
  <c r="DI63" i="2"/>
  <c r="DI64" i="2"/>
  <c r="DI65" i="2"/>
  <c r="DI66" i="2"/>
  <c r="DI67" i="2"/>
  <c r="DI68" i="2"/>
  <c r="DI69" i="2"/>
  <c r="DI70" i="2"/>
  <c r="DI71" i="2"/>
  <c r="DI72" i="2"/>
  <c r="DI73" i="2"/>
  <c r="DI74" i="2"/>
  <c r="DI75" i="2"/>
  <c r="DI76" i="2"/>
  <c r="DI77" i="2"/>
  <c r="DI78" i="2"/>
  <c r="DI79" i="2"/>
  <c r="DI80" i="2"/>
  <c r="DI81" i="2"/>
  <c r="DI82" i="2"/>
  <c r="DI83" i="2"/>
  <c r="DI84" i="2"/>
  <c r="DI85" i="2"/>
  <c r="DI86" i="2"/>
  <c r="DI87" i="2"/>
  <c r="DI88" i="2"/>
  <c r="DI89" i="2"/>
  <c r="DI90" i="2"/>
  <c r="DI91" i="2"/>
  <c r="DI92" i="2"/>
  <c r="DI93" i="2"/>
  <c r="DI94" i="2"/>
  <c r="DI95" i="2"/>
  <c r="DI96" i="2"/>
  <c r="DI97" i="2"/>
  <c r="DI98" i="2"/>
  <c r="DI99" i="2"/>
  <c r="DI100" i="2"/>
  <c r="DI101" i="2"/>
  <c r="DI102" i="2"/>
  <c r="DI103" i="2"/>
  <c r="DI104" i="2"/>
  <c r="DI105" i="2"/>
  <c r="DI106" i="2"/>
  <c r="AW11" i="3" l="1"/>
  <c r="AX11" i="3"/>
  <c r="AW12" i="3"/>
  <c r="AX12" i="3"/>
  <c r="AW13" i="3"/>
  <c r="AX13" i="3"/>
  <c r="AW14" i="3"/>
  <c r="AX14" i="3"/>
  <c r="AW15" i="3"/>
  <c r="AX15" i="3"/>
  <c r="AW16" i="3"/>
  <c r="AX16" i="3"/>
  <c r="AW17" i="3"/>
  <c r="AX17" i="3"/>
  <c r="AW18" i="3"/>
  <c r="AX18" i="3"/>
  <c r="AW19" i="3"/>
  <c r="AX19" i="3"/>
  <c r="AW20" i="3"/>
  <c r="AX20" i="3"/>
  <c r="AW21" i="3"/>
  <c r="AX21" i="3"/>
  <c r="AW22" i="3"/>
  <c r="AX22" i="3"/>
  <c r="AW23" i="3"/>
  <c r="AX23" i="3"/>
  <c r="AW24" i="3"/>
  <c r="AX24" i="3"/>
  <c r="AW25" i="3"/>
  <c r="AX25" i="3"/>
  <c r="AW26" i="3"/>
  <c r="AX26" i="3"/>
  <c r="AW27" i="3"/>
  <c r="AX27" i="3"/>
  <c r="AW28" i="3"/>
  <c r="AX28" i="3"/>
  <c r="AW29" i="3"/>
  <c r="AX29" i="3"/>
  <c r="AW30" i="3"/>
  <c r="AX30" i="3"/>
  <c r="AW31" i="3"/>
  <c r="AX31" i="3"/>
  <c r="AW32" i="3"/>
  <c r="AX32" i="3"/>
  <c r="AW33" i="3"/>
  <c r="AX33" i="3"/>
  <c r="AW34" i="3"/>
  <c r="AX34" i="3"/>
  <c r="AW35" i="3"/>
  <c r="AX35" i="3"/>
  <c r="AW36" i="3"/>
  <c r="AX36" i="3"/>
  <c r="AW37" i="3"/>
  <c r="AX37" i="3"/>
  <c r="AW38" i="3"/>
  <c r="AX38" i="3"/>
  <c r="AW39" i="3"/>
  <c r="AX39" i="3"/>
  <c r="AW40" i="3"/>
  <c r="AX40" i="3"/>
  <c r="AW41" i="3"/>
  <c r="AX41" i="3"/>
  <c r="AW42" i="3"/>
  <c r="AX42" i="3"/>
  <c r="AW43" i="3"/>
  <c r="AX43" i="3"/>
  <c r="AW44" i="3"/>
  <c r="AX44" i="3"/>
  <c r="AW45" i="3"/>
  <c r="AX45" i="3"/>
  <c r="AW46" i="3"/>
  <c r="AX46" i="3"/>
  <c r="AW47" i="3"/>
  <c r="AX47" i="3"/>
  <c r="AW48" i="3"/>
  <c r="AX48" i="3"/>
  <c r="AW49" i="3"/>
  <c r="AX49" i="3"/>
  <c r="AW50" i="3"/>
  <c r="AX50" i="3"/>
  <c r="AW51" i="3"/>
  <c r="AX51" i="3"/>
  <c r="AW52" i="3"/>
  <c r="AX52" i="3"/>
  <c r="AW53" i="3"/>
  <c r="AX53" i="3"/>
  <c r="AW54" i="3"/>
  <c r="AX54" i="3"/>
  <c r="AW55" i="3"/>
  <c r="AX55" i="3"/>
  <c r="AW56" i="3"/>
  <c r="AX56" i="3"/>
  <c r="AW57" i="3"/>
  <c r="AX57" i="3"/>
  <c r="AW58" i="3"/>
  <c r="AX58" i="3"/>
  <c r="AW59" i="3"/>
  <c r="AX59" i="3"/>
  <c r="AW60" i="3"/>
  <c r="AX60" i="3"/>
  <c r="AW61" i="3"/>
  <c r="AX61" i="3"/>
  <c r="AW62" i="3"/>
  <c r="AX62" i="3"/>
  <c r="AW63" i="3"/>
  <c r="AX63" i="3"/>
  <c r="AW64" i="3"/>
  <c r="AX64" i="3"/>
  <c r="AW65" i="3"/>
  <c r="AX65" i="3"/>
  <c r="AW66" i="3"/>
  <c r="AX66" i="3"/>
  <c r="AW67" i="3"/>
  <c r="AX67" i="3"/>
  <c r="AW68" i="3"/>
  <c r="AX68" i="3"/>
  <c r="AW69" i="3"/>
  <c r="AX69" i="3"/>
  <c r="AW70" i="3"/>
  <c r="AX70" i="3"/>
  <c r="AW71" i="3"/>
  <c r="AX71" i="3"/>
  <c r="AW72" i="3"/>
  <c r="AX72" i="3"/>
  <c r="AW73" i="3"/>
  <c r="AX73" i="3"/>
  <c r="AW74" i="3"/>
  <c r="AX74" i="3"/>
  <c r="AW75" i="3"/>
  <c r="AX75" i="3"/>
  <c r="AW76" i="3"/>
  <c r="AX76" i="3"/>
  <c r="AW77" i="3"/>
  <c r="AX77" i="3"/>
  <c r="AW78" i="3"/>
  <c r="AX78" i="3"/>
  <c r="AW79" i="3"/>
  <c r="AX79" i="3"/>
  <c r="AW80" i="3"/>
  <c r="AX80" i="3"/>
  <c r="AW81" i="3"/>
  <c r="AX81" i="3"/>
  <c r="AW82" i="3"/>
  <c r="AX82" i="3"/>
  <c r="AW83" i="3"/>
  <c r="AX83" i="3"/>
  <c r="AW84" i="3"/>
  <c r="AX84" i="3"/>
  <c r="AW85" i="3"/>
  <c r="AX85" i="3"/>
  <c r="AW86" i="3"/>
  <c r="AX86" i="3"/>
  <c r="AW87" i="3"/>
  <c r="AX87" i="3"/>
  <c r="AW88" i="3"/>
  <c r="AX88" i="3"/>
  <c r="AW89" i="3"/>
  <c r="AX89" i="3"/>
  <c r="AW90" i="3"/>
  <c r="AX90" i="3"/>
  <c r="AW91" i="3"/>
  <c r="AX91" i="3"/>
  <c r="AW92" i="3"/>
  <c r="AX92" i="3"/>
  <c r="AW93" i="3"/>
  <c r="AX93" i="3"/>
  <c r="AW94" i="3"/>
  <c r="AX94" i="3"/>
  <c r="AW95" i="3"/>
  <c r="AX95" i="3"/>
  <c r="AW96" i="3"/>
  <c r="AX96" i="3"/>
  <c r="AW97" i="3"/>
  <c r="AX97" i="3"/>
  <c r="AW98" i="3"/>
  <c r="AX98" i="3"/>
  <c r="AW99" i="3"/>
  <c r="AX99" i="3"/>
  <c r="AW100" i="3"/>
  <c r="AX100" i="3"/>
  <c r="AW101" i="3"/>
  <c r="AX101" i="3"/>
  <c r="AW102" i="3"/>
  <c r="AX102" i="3"/>
  <c r="AW103" i="3"/>
  <c r="AX103" i="3"/>
  <c r="AU11" i="2" l="1"/>
  <c r="AV11" i="2"/>
  <c r="AU12" i="2"/>
  <c r="AV12" i="2"/>
  <c r="AU13" i="2"/>
  <c r="AV13" i="2"/>
  <c r="AU14" i="2"/>
  <c r="AV14" i="2"/>
  <c r="AU15" i="2"/>
  <c r="AV15" i="2"/>
  <c r="AU16" i="2"/>
  <c r="AV16" i="2"/>
  <c r="AU17" i="2"/>
  <c r="AV17" i="2"/>
  <c r="AU18" i="2"/>
  <c r="AV18" i="2"/>
  <c r="AU19" i="2"/>
  <c r="AV19" i="2"/>
  <c r="AU20" i="2"/>
  <c r="AV20" i="2"/>
  <c r="AU21" i="2"/>
  <c r="AV21" i="2"/>
  <c r="AU22" i="2"/>
  <c r="AV22" i="2"/>
  <c r="AU23" i="2"/>
  <c r="AV23" i="2"/>
  <c r="AU24" i="2"/>
  <c r="AV24" i="2"/>
  <c r="AU25" i="2"/>
  <c r="AV25" i="2"/>
  <c r="AU26" i="2"/>
  <c r="AV26" i="2"/>
  <c r="AU27" i="2"/>
  <c r="AV27" i="2"/>
  <c r="AU28" i="2"/>
  <c r="AV28" i="2"/>
  <c r="AU29" i="2"/>
  <c r="AV29" i="2"/>
  <c r="AU30" i="2"/>
  <c r="AV30" i="2"/>
  <c r="AU31" i="2"/>
  <c r="AV31" i="2"/>
  <c r="AU32" i="2"/>
  <c r="AV32" i="2"/>
  <c r="AU33" i="2"/>
  <c r="AV33" i="2"/>
  <c r="AU34" i="2"/>
  <c r="AV34" i="2"/>
  <c r="AU35" i="2"/>
  <c r="AV35" i="2"/>
  <c r="AU36" i="2"/>
  <c r="AV36" i="2"/>
  <c r="AU37" i="2"/>
  <c r="AV37" i="2"/>
  <c r="AU38" i="2"/>
  <c r="AV38" i="2"/>
  <c r="AU39" i="2"/>
  <c r="AV39" i="2"/>
  <c r="AU40" i="2"/>
  <c r="AV40" i="2"/>
  <c r="AU41" i="2"/>
  <c r="AV41" i="2"/>
  <c r="AU42" i="2"/>
  <c r="AV42" i="2"/>
  <c r="AU43" i="2"/>
  <c r="AV43" i="2"/>
  <c r="AU44" i="2"/>
  <c r="AV44" i="2"/>
  <c r="AU45" i="2"/>
  <c r="AV45" i="2"/>
  <c r="AU46" i="2"/>
  <c r="AV46" i="2"/>
  <c r="AU47" i="2"/>
  <c r="AV47" i="2"/>
  <c r="AU48" i="2"/>
  <c r="AV48" i="2"/>
  <c r="AU49" i="2"/>
  <c r="AV49" i="2"/>
  <c r="AU50" i="2"/>
  <c r="AV50" i="2"/>
  <c r="AU51" i="2"/>
  <c r="AV51" i="2"/>
  <c r="AU52" i="2"/>
  <c r="AV52" i="2"/>
  <c r="AU53" i="2"/>
  <c r="AV53" i="2"/>
  <c r="AU54" i="2"/>
  <c r="AV54" i="2"/>
  <c r="AU55" i="2"/>
  <c r="AV55" i="2"/>
  <c r="AU56" i="2"/>
  <c r="AV56" i="2"/>
  <c r="AU57" i="2"/>
  <c r="AV57" i="2"/>
  <c r="AU58" i="2"/>
  <c r="AV58" i="2"/>
  <c r="AU59" i="2"/>
  <c r="AV59" i="2"/>
  <c r="AU60" i="2"/>
  <c r="AV60" i="2"/>
  <c r="AU61" i="2"/>
  <c r="AV61" i="2"/>
  <c r="AU62" i="2"/>
  <c r="AV62" i="2"/>
  <c r="AU63" i="2"/>
  <c r="AV63" i="2"/>
  <c r="AU64" i="2"/>
  <c r="AV64" i="2"/>
  <c r="AU65" i="2"/>
  <c r="AV65" i="2"/>
  <c r="AU66" i="2"/>
  <c r="AV66" i="2"/>
  <c r="AU67" i="2"/>
  <c r="AV67" i="2"/>
  <c r="AU68" i="2"/>
  <c r="AV68" i="2"/>
  <c r="AU69" i="2"/>
  <c r="AV69" i="2"/>
  <c r="AU70" i="2"/>
  <c r="AV70" i="2"/>
  <c r="AU71" i="2"/>
  <c r="AV71" i="2"/>
  <c r="AU72" i="2"/>
  <c r="AV72" i="2"/>
  <c r="AU73" i="2"/>
  <c r="AV73" i="2"/>
  <c r="AU74" i="2"/>
  <c r="AV74" i="2"/>
  <c r="AU75" i="2"/>
  <c r="AV75" i="2"/>
  <c r="AU76" i="2"/>
  <c r="AV76" i="2"/>
  <c r="AU77" i="2"/>
  <c r="AV77" i="2"/>
  <c r="AU78" i="2"/>
  <c r="AV78" i="2"/>
  <c r="AU79" i="2"/>
  <c r="AV79" i="2"/>
  <c r="AU80" i="2"/>
  <c r="AV80" i="2"/>
  <c r="AU81" i="2"/>
  <c r="AV81" i="2"/>
  <c r="AU82" i="2"/>
  <c r="AV82" i="2"/>
  <c r="AU83" i="2"/>
  <c r="AV83" i="2"/>
  <c r="AU84" i="2"/>
  <c r="AV84" i="2"/>
  <c r="AU85" i="2"/>
  <c r="AV85" i="2"/>
  <c r="AU86" i="2"/>
  <c r="AV86" i="2"/>
  <c r="AU87" i="2"/>
  <c r="AV87" i="2"/>
  <c r="AU88" i="2"/>
  <c r="AV88" i="2"/>
  <c r="AU89" i="2"/>
  <c r="AV89" i="2"/>
  <c r="AU90" i="2"/>
  <c r="AV90" i="2"/>
  <c r="AU91" i="2"/>
  <c r="AV91" i="2"/>
  <c r="AU92" i="2"/>
  <c r="AV92" i="2"/>
  <c r="AU93" i="2"/>
  <c r="AV93" i="2"/>
  <c r="AU94" i="2"/>
  <c r="AV94" i="2"/>
  <c r="AU95" i="2"/>
  <c r="AV95" i="2"/>
  <c r="AU96" i="2"/>
  <c r="AV96" i="2"/>
  <c r="AU97" i="2"/>
  <c r="AV97" i="2"/>
  <c r="AU98" i="2"/>
  <c r="AV98" i="2"/>
  <c r="AU99" i="2"/>
  <c r="AV99" i="2"/>
  <c r="AU100" i="2"/>
  <c r="AV100" i="2"/>
  <c r="AU101" i="2"/>
  <c r="AV101" i="2"/>
  <c r="AU102" i="2"/>
  <c r="AV102" i="2"/>
  <c r="AU103" i="2"/>
  <c r="AV103" i="2"/>
  <c r="AU104" i="2"/>
  <c r="AV104" i="2"/>
  <c r="AU105" i="2"/>
  <c r="AV105" i="2"/>
  <c r="AU106" i="2"/>
  <c r="AV106" i="2"/>
  <c r="OP12" i="2" l="1"/>
  <c r="OP13" i="2"/>
  <c r="OP14" i="2"/>
  <c r="OP15" i="2"/>
  <c r="OP16" i="2"/>
  <c r="OP17" i="2"/>
  <c r="OP18" i="2"/>
  <c r="OP19" i="2"/>
  <c r="OP20" i="2"/>
  <c r="OP21" i="2"/>
  <c r="OP22" i="2"/>
  <c r="OP23" i="2"/>
  <c r="OP24" i="2"/>
  <c r="OP25" i="2"/>
  <c r="OP26" i="2"/>
  <c r="OP27" i="2"/>
  <c r="OP28" i="2"/>
  <c r="OP29" i="2"/>
  <c r="OP30" i="2"/>
  <c r="OP31" i="2"/>
  <c r="OP32" i="2"/>
  <c r="OP33" i="2"/>
  <c r="OP34" i="2"/>
  <c r="OP35" i="2"/>
  <c r="OP36" i="2"/>
  <c r="OP37" i="2"/>
  <c r="OP38" i="2"/>
  <c r="OP39" i="2"/>
  <c r="OP40" i="2"/>
  <c r="OP41" i="2"/>
  <c r="OP42" i="2"/>
  <c r="OP43" i="2"/>
  <c r="OP44" i="2"/>
  <c r="OP45" i="2"/>
  <c r="OP46" i="2"/>
  <c r="OP47" i="2"/>
  <c r="OP48" i="2"/>
  <c r="OP49" i="2"/>
  <c r="OP50" i="2"/>
  <c r="OP51" i="2"/>
  <c r="OP52" i="2"/>
  <c r="OP53" i="2"/>
  <c r="OP54" i="2"/>
  <c r="OP55" i="2"/>
  <c r="OP56" i="2"/>
  <c r="OP57" i="2"/>
  <c r="OP58" i="2"/>
  <c r="OP59" i="2"/>
  <c r="OP60" i="2"/>
  <c r="OP61" i="2"/>
  <c r="OP62" i="2"/>
  <c r="OP63" i="2"/>
  <c r="OP64" i="2"/>
  <c r="OP65" i="2"/>
  <c r="OP66" i="2"/>
  <c r="OP67" i="2"/>
  <c r="OP68" i="2"/>
  <c r="OP69" i="2"/>
  <c r="OP70" i="2"/>
  <c r="OP71" i="2"/>
  <c r="OP72" i="2"/>
  <c r="OP73" i="2"/>
  <c r="OP74" i="2"/>
  <c r="OP75" i="2"/>
  <c r="OP76" i="2"/>
  <c r="OP77" i="2"/>
  <c r="OP78" i="2"/>
  <c r="OP79" i="2"/>
  <c r="OP80" i="2"/>
  <c r="OP81" i="2"/>
  <c r="OP82" i="2"/>
  <c r="OP83" i="2"/>
  <c r="OP84" i="2"/>
  <c r="OP85" i="2"/>
  <c r="OP86" i="2"/>
  <c r="OP87" i="2"/>
  <c r="OP88" i="2"/>
  <c r="OP89" i="2"/>
  <c r="OP90" i="2"/>
  <c r="OP91" i="2"/>
  <c r="OP92" i="2"/>
  <c r="OP93" i="2"/>
  <c r="OP94" i="2"/>
  <c r="OP95" i="2"/>
  <c r="OP96" i="2"/>
  <c r="OP97" i="2"/>
  <c r="OP98" i="2"/>
  <c r="OP99" i="2"/>
  <c r="OP100" i="2"/>
  <c r="OP101" i="2"/>
  <c r="OP102" i="2"/>
  <c r="OP103" i="2"/>
  <c r="OP104" i="2"/>
  <c r="OP105" i="2"/>
  <c r="OP106" i="2"/>
  <c r="OP11" i="2"/>
  <c r="OJ109" i="2"/>
  <c r="OK109" i="2"/>
  <c r="OJ108" i="2"/>
  <c r="OK108" i="2"/>
  <c r="OJ107" i="2"/>
  <c r="OK107" i="2"/>
  <c r="OO12" i="2"/>
  <c r="OO13" i="2"/>
  <c r="OO14" i="2"/>
  <c r="OO15" i="2"/>
  <c r="OO16" i="2"/>
  <c r="OO17" i="2"/>
  <c r="OO18" i="2"/>
  <c r="OO19" i="2"/>
  <c r="OO20" i="2"/>
  <c r="OO21" i="2"/>
  <c r="OO22" i="2"/>
  <c r="OO23" i="2"/>
  <c r="OO24" i="2"/>
  <c r="OO25" i="2"/>
  <c r="OO26" i="2"/>
  <c r="OO27" i="2"/>
  <c r="OO28" i="2"/>
  <c r="OO29" i="2"/>
  <c r="OO30" i="2"/>
  <c r="OO31" i="2"/>
  <c r="OO32" i="2"/>
  <c r="OO33" i="2"/>
  <c r="OO34" i="2"/>
  <c r="OO35" i="2"/>
  <c r="OO36" i="2"/>
  <c r="OO37" i="2"/>
  <c r="OO38" i="2"/>
  <c r="OO39" i="2"/>
  <c r="OO40" i="2"/>
  <c r="OO41" i="2"/>
  <c r="OO42" i="2"/>
  <c r="OO43" i="2"/>
  <c r="OO44" i="2"/>
  <c r="OO45" i="2"/>
  <c r="OO46" i="2"/>
  <c r="OO47" i="2"/>
  <c r="OO48" i="2"/>
  <c r="OO49" i="2"/>
  <c r="OO50" i="2"/>
  <c r="OO51" i="2"/>
  <c r="OO52" i="2"/>
  <c r="OO53" i="2"/>
  <c r="OO54" i="2"/>
  <c r="OO55" i="2"/>
  <c r="OO56" i="2"/>
  <c r="OO57" i="2"/>
  <c r="OO58" i="2"/>
  <c r="OO59" i="2"/>
  <c r="OO60" i="2"/>
  <c r="OO61" i="2"/>
  <c r="OO62" i="2"/>
  <c r="OO63" i="2"/>
  <c r="OO64" i="2"/>
  <c r="OO65" i="2"/>
  <c r="OO66" i="2"/>
  <c r="OO67" i="2"/>
  <c r="OO68" i="2"/>
  <c r="OO69" i="2"/>
  <c r="OO70" i="2"/>
  <c r="OO71" i="2"/>
  <c r="OO72" i="2"/>
  <c r="OO73" i="2"/>
  <c r="OO74" i="2"/>
  <c r="OO75" i="2"/>
  <c r="OO76" i="2"/>
  <c r="OO77" i="2"/>
  <c r="OO78" i="2"/>
  <c r="OO79" i="2"/>
  <c r="OO80" i="2"/>
  <c r="OO81" i="2"/>
  <c r="OO82" i="2"/>
  <c r="OO83" i="2"/>
  <c r="OO84" i="2"/>
  <c r="OO85" i="2"/>
  <c r="OO86" i="2"/>
  <c r="OO87" i="2"/>
  <c r="OO88" i="2"/>
  <c r="OO89" i="2"/>
  <c r="OO90" i="2"/>
  <c r="OO91" i="2"/>
  <c r="OO92" i="2"/>
  <c r="OO93" i="2"/>
  <c r="OO94" i="2"/>
  <c r="OO95" i="2"/>
  <c r="OO96" i="2"/>
  <c r="OO97" i="2"/>
  <c r="OO98" i="2"/>
  <c r="OO99" i="2"/>
  <c r="OO100" i="2"/>
  <c r="OO101" i="2"/>
  <c r="OO102" i="2"/>
  <c r="OO103" i="2"/>
  <c r="OO104" i="2"/>
  <c r="OO105" i="2"/>
  <c r="OO106" i="2"/>
  <c r="OO11" i="2"/>
  <c r="OO109" i="2" l="1"/>
  <c r="OG12" i="2"/>
  <c r="OH12" i="2"/>
  <c r="OG13" i="2"/>
  <c r="OH13" i="2"/>
  <c r="OG14" i="2"/>
  <c r="OH14" i="2"/>
  <c r="OG15" i="2"/>
  <c r="OH15" i="2"/>
  <c r="OG16" i="2"/>
  <c r="OH16" i="2"/>
  <c r="OG17" i="2"/>
  <c r="OH17" i="2"/>
  <c r="OG18" i="2"/>
  <c r="OH18" i="2"/>
  <c r="OG19" i="2"/>
  <c r="OH19" i="2"/>
  <c r="OG20" i="2"/>
  <c r="OH20" i="2"/>
  <c r="OG21" i="2"/>
  <c r="OH21" i="2"/>
  <c r="OG22" i="2"/>
  <c r="OH22" i="2"/>
  <c r="OG23" i="2"/>
  <c r="OH23" i="2"/>
  <c r="OG24" i="2"/>
  <c r="OH24" i="2"/>
  <c r="OG25" i="2"/>
  <c r="OH25" i="2"/>
  <c r="OG26" i="2"/>
  <c r="OH26" i="2"/>
  <c r="OG27" i="2"/>
  <c r="OH27" i="2"/>
  <c r="OG28" i="2"/>
  <c r="OH28" i="2"/>
  <c r="OG29" i="2"/>
  <c r="OH29" i="2"/>
  <c r="OG30" i="2"/>
  <c r="OH30" i="2"/>
  <c r="OG31" i="2"/>
  <c r="OH31" i="2"/>
  <c r="OG32" i="2"/>
  <c r="OH32" i="2"/>
  <c r="OG33" i="2"/>
  <c r="OH33" i="2"/>
  <c r="OG34" i="2"/>
  <c r="OH34" i="2"/>
  <c r="OG35" i="2"/>
  <c r="OH35" i="2"/>
  <c r="OG36" i="2"/>
  <c r="OH36" i="2"/>
  <c r="OG37" i="2"/>
  <c r="OH37" i="2"/>
  <c r="OG38" i="2"/>
  <c r="OH38" i="2"/>
  <c r="OG39" i="2"/>
  <c r="OH39" i="2"/>
  <c r="OG40" i="2"/>
  <c r="OH40" i="2"/>
  <c r="OG41" i="2"/>
  <c r="OH41" i="2"/>
  <c r="OG42" i="2"/>
  <c r="OH42" i="2"/>
  <c r="OG43" i="2"/>
  <c r="OH43" i="2"/>
  <c r="OG44" i="2"/>
  <c r="OH44" i="2"/>
  <c r="OG45" i="2"/>
  <c r="OH45" i="2"/>
  <c r="OG46" i="2"/>
  <c r="OH46" i="2"/>
  <c r="OG47" i="2"/>
  <c r="OH47" i="2"/>
  <c r="OG48" i="2"/>
  <c r="OH48" i="2"/>
  <c r="OG49" i="2"/>
  <c r="OH49" i="2"/>
  <c r="OG50" i="2"/>
  <c r="OH50" i="2"/>
  <c r="OG51" i="2"/>
  <c r="OH51" i="2"/>
  <c r="OG52" i="2"/>
  <c r="OH52" i="2"/>
  <c r="OG53" i="2"/>
  <c r="OH53" i="2"/>
  <c r="OG54" i="2"/>
  <c r="OH54" i="2"/>
  <c r="OG55" i="2"/>
  <c r="OH55" i="2"/>
  <c r="OG56" i="2"/>
  <c r="OH56" i="2"/>
  <c r="OG57" i="2"/>
  <c r="OH57" i="2"/>
  <c r="OG58" i="2"/>
  <c r="OH58" i="2"/>
  <c r="OG59" i="2"/>
  <c r="OH59" i="2"/>
  <c r="OG60" i="2"/>
  <c r="OH60" i="2"/>
  <c r="OG61" i="2"/>
  <c r="OH61" i="2"/>
  <c r="OG62" i="2"/>
  <c r="OH62" i="2"/>
  <c r="OG63" i="2"/>
  <c r="OH63" i="2"/>
  <c r="OG64" i="2"/>
  <c r="OH64" i="2"/>
  <c r="OG65" i="2"/>
  <c r="OH65" i="2"/>
  <c r="OG66" i="2"/>
  <c r="OH66" i="2"/>
  <c r="OG67" i="2"/>
  <c r="OH67" i="2"/>
  <c r="OG68" i="2"/>
  <c r="OH68" i="2"/>
  <c r="OG69" i="2"/>
  <c r="OH69" i="2"/>
  <c r="OG70" i="2"/>
  <c r="OH70" i="2"/>
  <c r="OG71" i="2"/>
  <c r="OH71" i="2"/>
  <c r="OG72" i="2"/>
  <c r="OH72" i="2"/>
  <c r="OG73" i="2"/>
  <c r="OH73" i="2"/>
  <c r="OG74" i="2"/>
  <c r="OH74" i="2"/>
  <c r="OG75" i="2"/>
  <c r="OH75" i="2"/>
  <c r="OG76" i="2"/>
  <c r="OH76" i="2"/>
  <c r="OG77" i="2"/>
  <c r="OH77" i="2"/>
  <c r="OG78" i="2"/>
  <c r="OH78" i="2"/>
  <c r="OG79" i="2"/>
  <c r="OH79" i="2"/>
  <c r="OG80" i="2"/>
  <c r="OH80" i="2"/>
  <c r="OG81" i="2"/>
  <c r="OH81" i="2"/>
  <c r="OG82" i="2"/>
  <c r="OH82" i="2"/>
  <c r="OG83" i="2"/>
  <c r="OH83" i="2"/>
  <c r="OG84" i="2"/>
  <c r="OH84" i="2"/>
  <c r="OG85" i="2"/>
  <c r="OH85" i="2"/>
  <c r="OG86" i="2"/>
  <c r="OH86" i="2"/>
  <c r="OG87" i="2"/>
  <c r="OH87" i="2"/>
  <c r="OG88" i="2"/>
  <c r="OH88" i="2"/>
  <c r="OG89" i="2"/>
  <c r="OH89" i="2"/>
  <c r="OG90" i="2"/>
  <c r="OH90" i="2"/>
  <c r="OG91" i="2"/>
  <c r="OH91" i="2"/>
  <c r="OG92" i="2"/>
  <c r="OH92" i="2"/>
  <c r="OG93" i="2"/>
  <c r="OH93" i="2"/>
  <c r="OG94" i="2"/>
  <c r="OH94" i="2"/>
  <c r="OG95" i="2"/>
  <c r="OH95" i="2"/>
  <c r="OG96" i="2"/>
  <c r="OH96" i="2"/>
  <c r="OG97" i="2"/>
  <c r="OH97" i="2"/>
  <c r="OG98" i="2"/>
  <c r="OH98" i="2"/>
  <c r="OG99" i="2"/>
  <c r="OH99" i="2"/>
  <c r="OG100" i="2"/>
  <c r="OH100" i="2"/>
  <c r="OG101" i="2"/>
  <c r="OH101" i="2"/>
  <c r="OG102" i="2"/>
  <c r="OH102" i="2"/>
  <c r="OG103" i="2"/>
  <c r="OH103" i="2"/>
  <c r="OG104" i="2"/>
  <c r="OH104" i="2"/>
  <c r="OG105" i="2"/>
  <c r="OH105" i="2"/>
  <c r="OG106" i="2"/>
  <c r="OH106" i="2"/>
  <c r="OH11" i="2"/>
  <c r="OG11" i="2"/>
  <c r="OF109" i="2"/>
  <c r="OE109" i="2"/>
  <c r="OF108" i="2"/>
  <c r="OE108" i="2"/>
  <c r="OF107" i="2"/>
  <c r="OE107" i="2"/>
  <c r="HO12" i="2" l="1"/>
  <c r="HP12" i="2"/>
  <c r="HO13" i="2"/>
  <c r="HP13" i="2"/>
  <c r="HO14" i="2"/>
  <c r="HP14" i="2"/>
  <c r="HO15" i="2"/>
  <c r="HP15" i="2"/>
  <c r="HO16" i="2"/>
  <c r="HP16" i="2"/>
  <c r="HO17" i="2"/>
  <c r="HP17" i="2"/>
  <c r="HO18" i="2"/>
  <c r="HP18" i="2"/>
  <c r="HO19" i="2"/>
  <c r="HP19" i="2"/>
  <c r="HO20" i="2"/>
  <c r="HP20" i="2"/>
  <c r="HO21" i="2"/>
  <c r="HP21" i="2"/>
  <c r="HO22" i="2"/>
  <c r="HP22" i="2"/>
  <c r="HO23" i="2"/>
  <c r="HP23" i="2"/>
  <c r="HO24" i="2"/>
  <c r="HP24" i="2"/>
  <c r="HO25" i="2"/>
  <c r="HP25" i="2"/>
  <c r="HO26" i="2"/>
  <c r="HP26" i="2"/>
  <c r="HO27" i="2"/>
  <c r="HP27" i="2"/>
  <c r="HO28" i="2"/>
  <c r="HP28" i="2"/>
  <c r="HO29" i="2"/>
  <c r="HP29" i="2"/>
  <c r="HO30" i="2"/>
  <c r="HP30" i="2"/>
  <c r="HO31" i="2"/>
  <c r="HP31" i="2"/>
  <c r="HO32" i="2"/>
  <c r="HP32" i="2"/>
  <c r="HO33" i="2"/>
  <c r="HP33" i="2"/>
  <c r="HO34" i="2"/>
  <c r="HP34" i="2"/>
  <c r="HO35" i="2"/>
  <c r="HP35" i="2"/>
  <c r="HO36" i="2"/>
  <c r="HP36" i="2"/>
  <c r="HO37" i="2"/>
  <c r="HP37" i="2"/>
  <c r="HO38" i="2"/>
  <c r="HP38" i="2"/>
  <c r="HO39" i="2"/>
  <c r="HP39" i="2"/>
  <c r="HO40" i="2"/>
  <c r="HP40" i="2"/>
  <c r="HO41" i="2"/>
  <c r="HP41" i="2"/>
  <c r="HO42" i="2"/>
  <c r="HP42" i="2"/>
  <c r="HO43" i="2"/>
  <c r="HP43" i="2"/>
  <c r="HO44" i="2"/>
  <c r="HP44" i="2"/>
  <c r="HO45" i="2"/>
  <c r="HP45" i="2"/>
  <c r="HO46" i="2"/>
  <c r="HP46" i="2"/>
  <c r="HO47" i="2"/>
  <c r="HP47" i="2"/>
  <c r="HO48" i="2"/>
  <c r="HP48" i="2"/>
  <c r="HO49" i="2"/>
  <c r="HP49" i="2"/>
  <c r="HO50" i="2"/>
  <c r="HP50" i="2"/>
  <c r="HO51" i="2"/>
  <c r="HP51" i="2"/>
  <c r="HO52" i="2"/>
  <c r="HP52" i="2"/>
  <c r="HO53" i="2"/>
  <c r="HP53" i="2"/>
  <c r="HO54" i="2"/>
  <c r="HP54" i="2"/>
  <c r="HO55" i="2"/>
  <c r="HP55" i="2"/>
  <c r="HO56" i="2"/>
  <c r="HP56" i="2"/>
  <c r="HO57" i="2"/>
  <c r="HP57" i="2"/>
  <c r="HO58" i="2"/>
  <c r="HP58" i="2"/>
  <c r="HO59" i="2"/>
  <c r="HP59" i="2"/>
  <c r="HO60" i="2"/>
  <c r="HP60" i="2"/>
  <c r="HO61" i="2"/>
  <c r="HP61" i="2"/>
  <c r="HO62" i="2"/>
  <c r="HP62" i="2"/>
  <c r="HO63" i="2"/>
  <c r="HP63" i="2"/>
  <c r="HO64" i="2"/>
  <c r="HP64" i="2"/>
  <c r="HO65" i="2"/>
  <c r="HP65" i="2"/>
  <c r="HO66" i="2"/>
  <c r="HP66" i="2"/>
  <c r="HO67" i="2"/>
  <c r="HP67" i="2"/>
  <c r="HO68" i="2"/>
  <c r="HP68" i="2"/>
  <c r="HO69" i="2"/>
  <c r="HP69" i="2"/>
  <c r="HO70" i="2"/>
  <c r="HP70" i="2"/>
  <c r="HO71" i="2"/>
  <c r="HP71" i="2"/>
  <c r="HO72" i="2"/>
  <c r="HP72" i="2"/>
  <c r="HO73" i="2"/>
  <c r="HP73" i="2"/>
  <c r="HO74" i="2"/>
  <c r="HP74" i="2"/>
  <c r="HO75" i="2"/>
  <c r="HP75" i="2"/>
  <c r="HO76" i="2"/>
  <c r="HP76" i="2"/>
  <c r="HO77" i="2"/>
  <c r="HP77" i="2"/>
  <c r="HO78" i="2"/>
  <c r="HP78" i="2"/>
  <c r="HO79" i="2"/>
  <c r="HP79" i="2"/>
  <c r="HO80" i="2"/>
  <c r="HP80" i="2"/>
  <c r="HO81" i="2"/>
  <c r="HP81" i="2"/>
  <c r="HO82" i="2"/>
  <c r="HP82" i="2"/>
  <c r="HO83" i="2"/>
  <c r="HP83" i="2"/>
  <c r="HO84" i="2"/>
  <c r="HP84" i="2"/>
  <c r="HO85" i="2"/>
  <c r="HP85" i="2"/>
  <c r="HO86" i="2"/>
  <c r="HP86" i="2"/>
  <c r="HO87" i="2"/>
  <c r="HP87" i="2"/>
  <c r="HO88" i="2"/>
  <c r="HP88" i="2"/>
  <c r="HO89" i="2"/>
  <c r="HP89" i="2"/>
  <c r="HO90" i="2"/>
  <c r="HP90" i="2"/>
  <c r="HO91" i="2"/>
  <c r="HP91" i="2"/>
  <c r="HO92" i="2"/>
  <c r="HP92" i="2"/>
  <c r="HO93" i="2"/>
  <c r="HP93" i="2"/>
  <c r="HO94" i="2"/>
  <c r="HP94" i="2"/>
  <c r="HO95" i="2"/>
  <c r="HP95" i="2"/>
  <c r="HO96" i="2"/>
  <c r="HP96" i="2"/>
  <c r="HO97" i="2"/>
  <c r="HP97" i="2"/>
  <c r="HO98" i="2"/>
  <c r="HP98" i="2"/>
  <c r="HO99" i="2"/>
  <c r="HP99" i="2"/>
  <c r="HO100" i="2"/>
  <c r="HP100" i="2"/>
  <c r="HO101" i="2"/>
  <c r="HP101" i="2"/>
  <c r="HO102" i="2"/>
  <c r="HP102" i="2"/>
  <c r="HO103" i="2"/>
  <c r="HP103" i="2"/>
  <c r="HO104" i="2"/>
  <c r="HP104" i="2"/>
  <c r="HO105" i="2"/>
  <c r="HP105" i="2"/>
  <c r="HO106" i="2"/>
  <c r="HP106" i="2"/>
  <c r="HP11" i="2"/>
  <c r="HO11" i="2"/>
  <c r="JE11" i="2" l="1"/>
  <c r="JF11" i="2"/>
  <c r="JU11" i="2"/>
  <c r="JV11" i="2"/>
  <c r="KA11" i="2"/>
  <c r="KB11" i="2"/>
  <c r="KG11" i="2"/>
  <c r="KH11" i="2"/>
  <c r="KM11" i="2"/>
  <c r="KN11" i="2"/>
  <c r="KW11" i="2"/>
  <c r="KX11" i="2"/>
  <c r="LC11" i="2"/>
  <c r="LD11" i="2"/>
  <c r="LG11" i="2"/>
  <c r="LH11" i="2"/>
  <c r="LS11" i="2"/>
  <c r="LT11" i="2"/>
  <c r="LY11" i="2"/>
  <c r="LZ11" i="2"/>
  <c r="MI11" i="2"/>
  <c r="MJ11" i="2"/>
  <c r="MO11" i="2"/>
  <c r="MP11" i="2"/>
  <c r="JE12" i="2"/>
  <c r="JF12" i="2"/>
  <c r="JU12" i="2"/>
  <c r="JV12" i="2"/>
  <c r="KA12" i="2"/>
  <c r="KB12" i="2"/>
  <c r="KG12" i="2"/>
  <c r="KH12" i="2"/>
  <c r="KM12" i="2"/>
  <c r="KN12" i="2"/>
  <c r="KW12" i="2"/>
  <c r="KX12" i="2"/>
  <c r="LC12" i="2"/>
  <c r="LD12" i="2"/>
  <c r="LG12" i="2"/>
  <c r="LH12" i="2"/>
  <c r="LS12" i="2"/>
  <c r="LT12" i="2"/>
  <c r="LY12" i="2"/>
  <c r="LZ12" i="2"/>
  <c r="MI12" i="2"/>
  <c r="MJ12" i="2"/>
  <c r="MO12" i="2"/>
  <c r="MP12" i="2"/>
  <c r="JE13" i="2"/>
  <c r="JF13" i="2"/>
  <c r="JU13" i="2"/>
  <c r="JV13" i="2"/>
  <c r="KA13" i="2"/>
  <c r="KB13" i="2"/>
  <c r="KG13" i="2"/>
  <c r="KH13" i="2"/>
  <c r="KM13" i="2"/>
  <c r="KN13" i="2"/>
  <c r="KW13" i="2"/>
  <c r="KX13" i="2"/>
  <c r="LC13" i="2"/>
  <c r="LD13" i="2"/>
  <c r="LG13" i="2"/>
  <c r="LH13" i="2"/>
  <c r="LS13" i="2"/>
  <c r="LT13" i="2"/>
  <c r="LY13" i="2"/>
  <c r="LZ13" i="2"/>
  <c r="MI13" i="2"/>
  <c r="MJ13" i="2"/>
  <c r="MO13" i="2"/>
  <c r="MP13" i="2"/>
  <c r="JE14" i="2"/>
  <c r="JF14" i="2"/>
  <c r="JU14" i="2"/>
  <c r="JV14" i="2"/>
  <c r="KA14" i="2"/>
  <c r="KB14" i="2"/>
  <c r="KG14" i="2"/>
  <c r="KH14" i="2"/>
  <c r="KM14" i="2"/>
  <c r="KN14" i="2"/>
  <c r="KW14" i="2"/>
  <c r="KX14" i="2"/>
  <c r="LC14" i="2"/>
  <c r="LD14" i="2"/>
  <c r="LG14" i="2"/>
  <c r="LH14" i="2"/>
  <c r="LS14" i="2"/>
  <c r="LT14" i="2"/>
  <c r="LY14" i="2"/>
  <c r="LZ14" i="2"/>
  <c r="MI14" i="2"/>
  <c r="MJ14" i="2"/>
  <c r="MO14" i="2"/>
  <c r="MP14" i="2"/>
  <c r="JC12" i="3" l="1"/>
  <c r="JD12" i="3"/>
  <c r="JC13" i="3"/>
  <c r="JD13" i="3"/>
  <c r="JC14" i="3"/>
  <c r="JD14" i="3"/>
  <c r="JC15" i="3"/>
  <c r="JD15" i="3"/>
  <c r="JC16" i="3"/>
  <c r="JD16" i="3"/>
  <c r="JC17" i="3"/>
  <c r="JD17" i="3"/>
  <c r="JC18" i="3"/>
  <c r="JD18" i="3"/>
  <c r="JC19" i="3"/>
  <c r="JD19" i="3"/>
  <c r="JC20" i="3"/>
  <c r="JD20" i="3"/>
  <c r="JC21" i="3"/>
  <c r="JD21" i="3"/>
  <c r="JC22" i="3"/>
  <c r="JD22" i="3"/>
  <c r="JC23" i="3"/>
  <c r="JD23" i="3"/>
  <c r="JC24" i="3"/>
  <c r="JD24" i="3"/>
  <c r="JC25" i="3"/>
  <c r="JD25" i="3"/>
  <c r="JC26" i="3"/>
  <c r="JD26" i="3"/>
  <c r="JC27" i="3"/>
  <c r="JD27" i="3"/>
  <c r="JC28" i="3"/>
  <c r="JD28" i="3"/>
  <c r="JC29" i="3"/>
  <c r="JD29" i="3"/>
  <c r="JC30" i="3"/>
  <c r="JD30" i="3"/>
  <c r="JC31" i="3"/>
  <c r="JD31" i="3"/>
  <c r="JC32" i="3"/>
  <c r="JD32" i="3"/>
  <c r="JC33" i="3"/>
  <c r="JD33" i="3"/>
  <c r="JC34" i="3"/>
  <c r="JD34" i="3"/>
  <c r="JC35" i="3"/>
  <c r="JD35" i="3"/>
  <c r="JC36" i="3"/>
  <c r="JD36" i="3"/>
  <c r="JC37" i="3"/>
  <c r="JD37" i="3"/>
  <c r="JC38" i="3"/>
  <c r="JD38" i="3"/>
  <c r="JC39" i="3"/>
  <c r="JD39" i="3"/>
  <c r="JC40" i="3"/>
  <c r="JD40" i="3"/>
  <c r="JC41" i="3"/>
  <c r="JD41" i="3"/>
  <c r="JC42" i="3"/>
  <c r="JD42" i="3"/>
  <c r="JC43" i="3"/>
  <c r="JD43" i="3"/>
  <c r="JC44" i="3"/>
  <c r="JD44" i="3"/>
  <c r="JC45" i="3"/>
  <c r="JD45" i="3"/>
  <c r="JC46" i="3"/>
  <c r="JD46" i="3"/>
  <c r="JC47" i="3"/>
  <c r="JD47" i="3"/>
  <c r="JC48" i="3"/>
  <c r="JD48" i="3"/>
  <c r="JC49" i="3"/>
  <c r="JD49" i="3"/>
  <c r="JC50" i="3"/>
  <c r="JD50" i="3"/>
  <c r="JC51" i="3"/>
  <c r="JD51" i="3"/>
  <c r="JC52" i="3"/>
  <c r="JD52" i="3"/>
  <c r="JC53" i="3"/>
  <c r="JD53" i="3"/>
  <c r="JC54" i="3"/>
  <c r="JD54" i="3"/>
  <c r="JC55" i="3"/>
  <c r="JD55" i="3"/>
  <c r="JC56" i="3"/>
  <c r="JD56" i="3"/>
  <c r="JC57" i="3"/>
  <c r="JD57" i="3"/>
  <c r="JC58" i="3"/>
  <c r="JD58" i="3"/>
  <c r="JC59" i="3"/>
  <c r="JD59" i="3"/>
  <c r="JC60" i="3"/>
  <c r="JD60" i="3"/>
  <c r="JC61" i="3"/>
  <c r="JD61" i="3"/>
  <c r="JC62" i="3"/>
  <c r="JD62" i="3"/>
  <c r="JC63" i="3"/>
  <c r="JD63" i="3"/>
  <c r="JC64" i="3"/>
  <c r="JD64" i="3"/>
  <c r="JC65" i="3"/>
  <c r="JD65" i="3"/>
  <c r="JC66" i="3"/>
  <c r="JD66" i="3"/>
  <c r="JC67" i="3"/>
  <c r="JD67" i="3"/>
  <c r="JC68" i="3"/>
  <c r="JD68" i="3"/>
  <c r="JC69" i="3"/>
  <c r="JD69" i="3"/>
  <c r="JC70" i="3"/>
  <c r="JD70" i="3"/>
  <c r="JC71" i="3"/>
  <c r="JD71" i="3"/>
  <c r="JC72" i="3"/>
  <c r="JD72" i="3"/>
  <c r="JC73" i="3"/>
  <c r="JD73" i="3"/>
  <c r="JC74" i="3"/>
  <c r="JD74" i="3"/>
  <c r="JC75" i="3"/>
  <c r="JD75" i="3"/>
  <c r="JC76" i="3"/>
  <c r="JD76" i="3"/>
  <c r="JC77" i="3"/>
  <c r="JD77" i="3"/>
  <c r="JC78" i="3"/>
  <c r="JD78" i="3"/>
  <c r="JC79" i="3"/>
  <c r="JD79" i="3"/>
  <c r="JC80" i="3"/>
  <c r="JD80" i="3"/>
  <c r="JC81" i="3"/>
  <c r="JD81" i="3"/>
  <c r="JC82" i="3"/>
  <c r="JD82" i="3"/>
  <c r="JC83" i="3"/>
  <c r="JD83" i="3"/>
  <c r="JC84" i="3"/>
  <c r="JD84" i="3"/>
  <c r="JC85" i="3"/>
  <c r="JD85" i="3"/>
  <c r="JC86" i="3"/>
  <c r="JD86" i="3"/>
  <c r="JC87" i="3"/>
  <c r="JD87" i="3"/>
  <c r="JC88" i="3"/>
  <c r="JD88" i="3"/>
  <c r="JC89" i="3"/>
  <c r="JD89" i="3"/>
  <c r="JC90" i="3"/>
  <c r="JD90" i="3"/>
  <c r="JC91" i="3"/>
  <c r="JD91" i="3"/>
  <c r="JC92" i="3"/>
  <c r="JD92" i="3"/>
  <c r="JC93" i="3"/>
  <c r="JD93" i="3"/>
  <c r="JC94" i="3"/>
  <c r="JD94" i="3"/>
  <c r="JC95" i="3"/>
  <c r="JD95" i="3"/>
  <c r="JC96" i="3"/>
  <c r="JD96" i="3"/>
  <c r="JC97" i="3"/>
  <c r="JD97" i="3"/>
  <c r="JC98" i="3"/>
  <c r="JD98" i="3"/>
  <c r="JC99" i="3"/>
  <c r="JD99" i="3"/>
  <c r="JC100" i="3"/>
  <c r="JD100" i="3"/>
  <c r="JC101" i="3"/>
  <c r="JD101" i="3"/>
  <c r="JC102" i="3"/>
  <c r="JD102" i="3"/>
  <c r="JC103" i="3"/>
  <c r="JD103" i="3"/>
  <c r="JC104" i="3"/>
  <c r="JD104" i="3"/>
  <c r="JC105" i="3"/>
  <c r="JD105" i="3"/>
  <c r="JC106" i="3"/>
  <c r="JD106" i="3"/>
  <c r="JD11" i="3"/>
  <c r="JC11" i="3"/>
  <c r="KA15" i="2"/>
  <c r="KB15" i="2"/>
  <c r="KA16" i="2"/>
  <c r="KB16" i="2"/>
  <c r="KA17" i="2"/>
  <c r="KB17" i="2"/>
  <c r="KA18" i="2"/>
  <c r="KB18" i="2"/>
  <c r="KA19" i="2"/>
  <c r="KB19" i="2"/>
  <c r="KA20" i="2"/>
  <c r="KB20" i="2"/>
  <c r="KA21" i="2"/>
  <c r="KB21" i="2"/>
  <c r="KA22" i="2"/>
  <c r="KB22" i="2"/>
  <c r="KA23" i="2"/>
  <c r="KB23" i="2"/>
  <c r="KA24" i="2"/>
  <c r="KB24" i="2"/>
  <c r="KA25" i="2"/>
  <c r="KB25" i="2"/>
  <c r="KA26" i="2"/>
  <c r="KB26" i="2"/>
  <c r="KA27" i="2"/>
  <c r="KB27" i="2"/>
  <c r="KA28" i="2"/>
  <c r="KB28" i="2"/>
  <c r="KA29" i="2"/>
  <c r="KB29" i="2"/>
  <c r="KA30" i="2"/>
  <c r="KB30" i="2"/>
  <c r="KA31" i="2"/>
  <c r="KB31" i="2"/>
  <c r="KA32" i="2"/>
  <c r="KB32" i="2"/>
  <c r="KA33" i="2"/>
  <c r="KB33" i="2"/>
  <c r="KA34" i="2"/>
  <c r="KB34" i="2"/>
  <c r="KA35" i="2"/>
  <c r="KB35" i="2"/>
  <c r="KA36" i="2"/>
  <c r="KB36" i="2"/>
  <c r="KA37" i="2"/>
  <c r="KB37" i="2"/>
  <c r="KA38" i="2"/>
  <c r="KB38" i="2"/>
  <c r="KA39" i="2"/>
  <c r="KB39" i="2"/>
  <c r="KA40" i="2"/>
  <c r="KB40" i="2"/>
  <c r="KA41" i="2"/>
  <c r="KB41" i="2"/>
  <c r="KA42" i="2"/>
  <c r="KB42" i="2"/>
  <c r="KA43" i="2"/>
  <c r="KB43" i="2"/>
  <c r="KA44" i="2"/>
  <c r="KB44" i="2"/>
  <c r="KA45" i="2"/>
  <c r="KB45" i="2"/>
  <c r="KA46" i="2"/>
  <c r="KB46" i="2"/>
  <c r="KA47" i="2"/>
  <c r="KB47" i="2"/>
  <c r="KA48" i="2"/>
  <c r="KB48" i="2"/>
  <c r="KA49" i="2"/>
  <c r="KB49" i="2"/>
  <c r="KA50" i="2"/>
  <c r="KB50" i="2"/>
  <c r="KA51" i="2"/>
  <c r="KB51" i="2"/>
  <c r="KA52" i="2"/>
  <c r="KB52" i="2"/>
  <c r="KA53" i="2"/>
  <c r="KB53" i="2"/>
  <c r="KA54" i="2"/>
  <c r="KB54" i="2"/>
  <c r="KA55" i="2"/>
  <c r="KB55" i="2"/>
  <c r="KA56" i="2"/>
  <c r="KB56" i="2"/>
  <c r="KA57" i="2"/>
  <c r="KB57" i="2"/>
  <c r="KA58" i="2"/>
  <c r="KB58" i="2"/>
  <c r="KA59" i="2"/>
  <c r="KB59" i="2"/>
  <c r="KA60" i="2"/>
  <c r="KB60" i="2"/>
  <c r="KA61" i="2"/>
  <c r="KB61" i="2"/>
  <c r="KA62" i="2"/>
  <c r="KB62" i="2"/>
  <c r="KA63" i="2"/>
  <c r="KB63" i="2"/>
  <c r="KA64" i="2"/>
  <c r="KB64" i="2"/>
  <c r="KA65" i="2"/>
  <c r="KB65" i="2"/>
  <c r="KA66" i="2"/>
  <c r="KB66" i="2"/>
  <c r="KA67" i="2"/>
  <c r="KB67" i="2"/>
  <c r="KA68" i="2"/>
  <c r="KB68" i="2"/>
  <c r="KA69" i="2"/>
  <c r="KB69" i="2"/>
  <c r="KA70" i="2"/>
  <c r="KB70" i="2"/>
  <c r="KA71" i="2"/>
  <c r="KB71" i="2"/>
  <c r="KA72" i="2"/>
  <c r="KB72" i="2"/>
  <c r="KA73" i="2"/>
  <c r="KB73" i="2"/>
  <c r="KA74" i="2"/>
  <c r="KB74" i="2"/>
  <c r="KA75" i="2"/>
  <c r="KB75" i="2"/>
  <c r="KA76" i="2"/>
  <c r="KB76" i="2"/>
  <c r="KA77" i="2"/>
  <c r="KB77" i="2"/>
  <c r="KA78" i="2"/>
  <c r="KB78" i="2"/>
  <c r="KA79" i="2"/>
  <c r="KB79" i="2"/>
  <c r="KA80" i="2"/>
  <c r="KB80" i="2"/>
  <c r="KA81" i="2"/>
  <c r="KB81" i="2"/>
  <c r="KA82" i="2"/>
  <c r="KB82" i="2"/>
  <c r="KA83" i="2"/>
  <c r="KB83" i="2"/>
  <c r="KA84" i="2"/>
  <c r="KB84" i="2"/>
  <c r="KA85" i="2"/>
  <c r="KB85" i="2"/>
  <c r="KA86" i="2"/>
  <c r="KB86" i="2"/>
  <c r="KA87" i="2"/>
  <c r="KB87" i="2"/>
  <c r="KA88" i="2"/>
  <c r="KB88" i="2"/>
  <c r="KA89" i="2"/>
  <c r="KB89" i="2"/>
  <c r="KA90" i="2"/>
  <c r="KB90" i="2"/>
  <c r="KA91" i="2"/>
  <c r="KB91" i="2"/>
  <c r="KA92" i="2"/>
  <c r="KB92" i="2"/>
  <c r="KA93" i="2"/>
  <c r="KB93" i="2"/>
  <c r="KA94" i="2"/>
  <c r="KB94" i="2"/>
  <c r="KA95" i="2"/>
  <c r="KB95" i="2"/>
  <c r="KA96" i="2"/>
  <c r="KB96" i="2"/>
  <c r="KA97" i="2"/>
  <c r="KB97" i="2"/>
  <c r="KA98" i="2"/>
  <c r="KB98" i="2"/>
  <c r="KA99" i="2"/>
  <c r="KB99" i="2"/>
  <c r="KA100" i="2"/>
  <c r="KB100" i="2"/>
  <c r="KA101" i="2"/>
  <c r="KB101" i="2"/>
  <c r="KA102" i="2"/>
  <c r="KB102" i="2"/>
  <c r="KA103" i="2"/>
  <c r="KB103" i="2"/>
  <c r="KA104" i="2"/>
  <c r="KB104" i="2"/>
  <c r="KA105" i="2"/>
  <c r="KB105" i="2"/>
  <c r="KA106" i="2"/>
  <c r="KB106" i="2"/>
  <c r="JG107" i="2" l="1"/>
  <c r="JG108" i="2"/>
  <c r="BS12" i="2" l="1"/>
  <c r="BT12" i="2"/>
  <c r="BS13" i="2"/>
  <c r="BT13" i="2"/>
  <c r="BS14" i="2"/>
  <c r="BT14" i="2"/>
  <c r="BS15" i="2"/>
  <c r="BT15" i="2"/>
  <c r="BS16" i="2"/>
  <c r="BT16" i="2"/>
  <c r="BS17" i="2"/>
  <c r="BT17" i="2"/>
  <c r="BS18" i="2"/>
  <c r="BT18" i="2"/>
  <c r="BS19" i="2"/>
  <c r="BT19" i="2"/>
  <c r="BS20" i="2"/>
  <c r="BT20" i="2"/>
  <c r="BS21" i="2"/>
  <c r="BT21" i="2"/>
  <c r="BS22" i="2"/>
  <c r="BT22" i="2"/>
  <c r="BS23" i="2"/>
  <c r="BT23" i="2"/>
  <c r="BS24" i="2"/>
  <c r="BT24" i="2"/>
  <c r="BS25" i="2"/>
  <c r="BT25" i="2"/>
  <c r="BS26" i="2"/>
  <c r="BT26" i="2"/>
  <c r="BS27" i="2"/>
  <c r="BT27" i="2"/>
  <c r="BS28" i="2"/>
  <c r="BT28" i="2"/>
  <c r="BS29" i="2"/>
  <c r="BT29" i="2"/>
  <c r="BS30" i="2"/>
  <c r="BT30" i="2"/>
  <c r="BS31" i="2"/>
  <c r="BT31" i="2"/>
  <c r="BS32" i="2"/>
  <c r="BT32" i="2"/>
  <c r="BS33" i="2"/>
  <c r="BT33" i="2"/>
  <c r="BS34" i="2"/>
  <c r="BT34" i="2"/>
  <c r="BS35" i="2"/>
  <c r="BT35" i="2"/>
  <c r="BS36" i="2"/>
  <c r="BT36" i="2"/>
  <c r="BS37" i="2"/>
  <c r="BT37" i="2"/>
  <c r="BS38" i="2"/>
  <c r="BT38" i="2"/>
  <c r="BS39" i="2"/>
  <c r="BT39" i="2"/>
  <c r="BS40" i="2"/>
  <c r="BT40" i="2"/>
  <c r="BS41" i="2"/>
  <c r="BT41" i="2"/>
  <c r="BS42" i="2"/>
  <c r="BT42" i="2"/>
  <c r="BS43" i="2"/>
  <c r="BT43" i="2"/>
  <c r="BS44" i="2"/>
  <c r="BT44" i="2"/>
  <c r="BS45" i="2"/>
  <c r="BT45" i="2"/>
  <c r="BS46" i="2"/>
  <c r="BT46" i="2"/>
  <c r="BS47" i="2"/>
  <c r="BT47" i="2"/>
  <c r="BS48" i="2"/>
  <c r="BT48" i="2"/>
  <c r="BS49" i="2"/>
  <c r="BT49" i="2"/>
  <c r="BS50" i="2"/>
  <c r="BT50" i="2"/>
  <c r="BS51" i="2"/>
  <c r="BT51" i="2"/>
  <c r="BS52" i="2"/>
  <c r="BT52" i="2"/>
  <c r="BS53" i="2"/>
  <c r="BT53" i="2"/>
  <c r="BS54" i="2"/>
  <c r="BT54" i="2"/>
  <c r="BS55" i="2"/>
  <c r="BT55" i="2"/>
  <c r="BS56" i="2"/>
  <c r="BT56" i="2"/>
  <c r="BS57" i="2"/>
  <c r="BT57" i="2"/>
  <c r="BS58" i="2"/>
  <c r="BT58" i="2"/>
  <c r="BS59" i="2"/>
  <c r="BT59" i="2"/>
  <c r="BS60" i="2"/>
  <c r="BT60" i="2"/>
  <c r="BS61" i="2"/>
  <c r="BT61" i="2"/>
  <c r="BS62" i="2"/>
  <c r="BT62" i="2"/>
  <c r="BS63" i="2"/>
  <c r="BT63" i="2"/>
  <c r="BS64" i="2"/>
  <c r="BT64" i="2"/>
  <c r="BS65" i="2"/>
  <c r="BT65" i="2"/>
  <c r="BS66" i="2"/>
  <c r="BT66" i="2"/>
  <c r="BS67" i="2"/>
  <c r="BT67" i="2"/>
  <c r="BS68" i="2"/>
  <c r="BT68" i="2"/>
  <c r="BS69" i="2"/>
  <c r="BT69" i="2"/>
  <c r="BS70" i="2"/>
  <c r="BT70" i="2"/>
  <c r="BS71" i="2"/>
  <c r="BT71" i="2"/>
  <c r="BS72" i="2"/>
  <c r="BT72" i="2"/>
  <c r="BS73" i="2"/>
  <c r="BT73" i="2"/>
  <c r="BS74" i="2"/>
  <c r="BT74" i="2"/>
  <c r="BS75" i="2"/>
  <c r="BT75" i="2"/>
  <c r="BS76" i="2"/>
  <c r="BT76" i="2"/>
  <c r="BS77" i="2"/>
  <c r="BT77" i="2"/>
  <c r="BS78" i="2"/>
  <c r="BT78" i="2"/>
  <c r="BS79" i="2"/>
  <c r="BT79" i="2"/>
  <c r="BS80" i="2"/>
  <c r="BT80" i="2"/>
  <c r="BS81" i="2"/>
  <c r="BT81" i="2"/>
  <c r="BS82" i="2"/>
  <c r="BT82" i="2"/>
  <c r="BS83" i="2"/>
  <c r="BT83" i="2"/>
  <c r="BS84" i="2"/>
  <c r="BT84" i="2"/>
  <c r="BS85" i="2"/>
  <c r="BT85" i="2"/>
  <c r="BS86" i="2"/>
  <c r="BT86" i="2"/>
  <c r="BS87" i="2"/>
  <c r="BT87" i="2"/>
  <c r="BS88" i="2"/>
  <c r="BT88" i="2"/>
  <c r="BS89" i="2"/>
  <c r="BT89" i="2"/>
  <c r="BS90" i="2"/>
  <c r="BT90" i="2"/>
  <c r="BS91" i="2"/>
  <c r="BT91" i="2"/>
  <c r="BS92" i="2"/>
  <c r="BT92" i="2"/>
  <c r="BS93" i="2"/>
  <c r="BT93" i="2"/>
  <c r="BS94" i="2"/>
  <c r="BT94" i="2"/>
  <c r="BS95" i="2"/>
  <c r="BT95" i="2"/>
  <c r="BS96" i="2"/>
  <c r="BT96" i="2"/>
  <c r="BS97" i="2"/>
  <c r="BT97" i="2"/>
  <c r="BS98" i="2"/>
  <c r="BT98" i="2"/>
  <c r="BS99" i="2"/>
  <c r="BT99" i="2"/>
  <c r="BS100" i="2"/>
  <c r="BT100" i="2"/>
  <c r="BS101" i="2"/>
  <c r="BT101" i="2"/>
  <c r="BS102" i="2"/>
  <c r="BT102" i="2"/>
  <c r="BS103" i="2"/>
  <c r="BT103" i="2"/>
  <c r="BS104" i="2"/>
  <c r="BT104" i="2"/>
  <c r="BS105" i="2"/>
  <c r="BT105" i="2"/>
  <c r="BS106" i="2"/>
  <c r="BT106" i="2"/>
  <c r="BT11" i="2"/>
  <c r="BS11" i="2"/>
  <c r="IH12" i="2" l="1"/>
  <c r="IH13" i="2"/>
  <c r="IH14" i="2"/>
  <c r="IH15" i="2"/>
  <c r="IH16" i="2"/>
  <c r="IH17" i="2"/>
  <c r="IH18" i="2"/>
  <c r="IH19" i="2"/>
  <c r="IH20" i="2"/>
  <c r="IH21" i="2"/>
  <c r="IH22" i="2"/>
  <c r="IH23" i="2"/>
  <c r="IH24" i="2"/>
  <c r="IH25" i="2"/>
  <c r="IH26" i="2"/>
  <c r="IH27" i="2"/>
  <c r="IH28" i="2"/>
  <c r="IH29" i="2"/>
  <c r="IH30" i="2"/>
  <c r="IH31" i="2"/>
  <c r="IH32" i="2"/>
  <c r="IH33" i="2"/>
  <c r="IH34" i="2"/>
  <c r="IH35" i="2"/>
  <c r="IH36" i="2"/>
  <c r="IH37" i="2"/>
  <c r="IH38" i="2"/>
  <c r="IH39" i="2"/>
  <c r="IH40" i="2"/>
  <c r="IH41" i="2"/>
  <c r="IH42" i="2"/>
  <c r="IH43" i="2"/>
  <c r="IH44" i="2"/>
  <c r="IH45" i="2"/>
  <c r="IH46" i="2"/>
  <c r="IH47" i="2"/>
  <c r="IH48" i="2"/>
  <c r="IH49" i="2"/>
  <c r="IH50" i="2"/>
  <c r="IH51" i="2"/>
  <c r="IH52" i="2"/>
  <c r="IH53" i="2"/>
  <c r="IH54" i="2"/>
  <c r="IH55" i="2"/>
  <c r="IH56" i="2"/>
  <c r="IH57" i="2"/>
  <c r="IH58" i="2"/>
  <c r="IH59" i="2"/>
  <c r="IH60" i="2"/>
  <c r="IH61" i="2"/>
  <c r="IH62" i="2"/>
  <c r="IH63" i="2"/>
  <c r="IH64" i="2"/>
  <c r="IH65" i="2"/>
  <c r="IH66" i="2"/>
  <c r="IH67" i="2"/>
  <c r="IH68" i="2"/>
  <c r="IH69" i="2"/>
  <c r="IH70" i="2"/>
  <c r="IH71" i="2"/>
  <c r="IH72" i="2"/>
  <c r="IH73" i="2"/>
  <c r="IH74" i="2"/>
  <c r="IH75" i="2"/>
  <c r="IH76" i="2"/>
  <c r="IH77" i="2"/>
  <c r="IH78" i="2"/>
  <c r="IH79" i="2"/>
  <c r="IH80" i="2"/>
  <c r="IH81" i="2"/>
  <c r="IH82" i="2"/>
  <c r="IH83" i="2"/>
  <c r="IH84" i="2"/>
  <c r="IH85" i="2"/>
  <c r="IH86" i="2"/>
  <c r="IH87" i="2"/>
  <c r="IH88" i="2"/>
  <c r="IH89" i="2"/>
  <c r="IH90" i="2"/>
  <c r="IH91" i="2"/>
  <c r="IH92" i="2"/>
  <c r="IH93" i="2"/>
  <c r="IH94" i="2"/>
  <c r="IH95" i="2"/>
  <c r="IH96" i="2"/>
  <c r="IH97" i="2"/>
  <c r="IH98" i="2"/>
  <c r="IH99" i="2"/>
  <c r="IH100" i="2"/>
  <c r="IH101" i="2"/>
  <c r="IH102" i="2"/>
  <c r="IH103" i="2"/>
  <c r="IH104" i="2"/>
  <c r="IH105" i="2"/>
  <c r="IH106" i="2"/>
  <c r="IH11" i="2"/>
  <c r="IG13" i="2"/>
  <c r="IG14" i="2"/>
  <c r="IG15" i="2"/>
  <c r="IG16" i="2"/>
  <c r="IG17" i="2"/>
  <c r="IG18" i="2"/>
  <c r="IG19" i="2"/>
  <c r="IG20" i="2"/>
  <c r="IG21" i="2"/>
  <c r="IG22" i="2"/>
  <c r="IG23" i="2"/>
  <c r="IG24" i="2"/>
  <c r="IG25" i="2"/>
  <c r="IG26" i="2"/>
  <c r="IG27" i="2"/>
  <c r="IG28" i="2"/>
  <c r="IG29" i="2"/>
  <c r="IG30" i="2"/>
  <c r="IG31" i="2"/>
  <c r="IG32" i="2"/>
  <c r="IG33" i="2"/>
  <c r="IG34" i="2"/>
  <c r="IG35" i="2"/>
  <c r="IG36" i="2"/>
  <c r="IG37" i="2"/>
  <c r="IG38" i="2"/>
  <c r="IG39" i="2"/>
  <c r="IG40" i="2"/>
  <c r="IG41" i="2"/>
  <c r="IG42" i="2"/>
  <c r="IG43" i="2"/>
  <c r="IG44" i="2"/>
  <c r="IG45" i="2"/>
  <c r="IG46" i="2"/>
  <c r="IG47" i="2"/>
  <c r="IG48" i="2"/>
  <c r="IG49" i="2"/>
  <c r="IG50" i="2"/>
  <c r="IG51" i="2"/>
  <c r="IG52" i="2"/>
  <c r="IG53" i="2"/>
  <c r="IG54" i="2"/>
  <c r="IG55" i="2"/>
  <c r="IG56" i="2"/>
  <c r="IG57" i="2"/>
  <c r="IG58" i="2"/>
  <c r="IG59" i="2"/>
  <c r="IG60" i="2"/>
  <c r="IG61" i="2"/>
  <c r="IG62" i="2"/>
  <c r="IG63" i="2"/>
  <c r="IG64" i="2"/>
  <c r="IG65" i="2"/>
  <c r="IG66" i="2"/>
  <c r="IG67" i="2"/>
  <c r="IG68" i="2"/>
  <c r="IG69" i="2"/>
  <c r="IG70" i="2"/>
  <c r="IG71" i="2"/>
  <c r="IG72" i="2"/>
  <c r="IG73" i="2"/>
  <c r="IG74" i="2"/>
  <c r="IG75" i="2"/>
  <c r="IG76" i="2"/>
  <c r="IG77" i="2"/>
  <c r="IG78" i="2"/>
  <c r="IG79" i="2"/>
  <c r="IG80" i="2"/>
  <c r="IG81" i="2"/>
  <c r="IG82" i="2"/>
  <c r="IG83" i="2"/>
  <c r="IG84" i="2"/>
  <c r="IG85" i="2"/>
  <c r="IG86" i="2"/>
  <c r="IG87" i="2"/>
  <c r="IG88" i="2"/>
  <c r="IG89" i="2"/>
  <c r="IG90" i="2"/>
  <c r="IG91" i="2"/>
  <c r="IG92" i="2"/>
  <c r="IG93" i="2"/>
  <c r="IG94" i="2"/>
  <c r="IG95" i="2"/>
  <c r="IG96" i="2"/>
  <c r="IG97" i="2"/>
  <c r="IG98" i="2"/>
  <c r="IG99" i="2"/>
  <c r="IG100" i="2"/>
  <c r="IG101" i="2"/>
  <c r="IG102" i="2"/>
  <c r="IG103" i="2"/>
  <c r="IG104" i="2"/>
  <c r="IG105" i="2"/>
  <c r="IG106" i="2"/>
  <c r="IG12" i="2"/>
  <c r="IG11" i="2"/>
  <c r="J3" i="5"/>
  <c r="OR109" i="2"/>
  <c r="OQ109" i="2"/>
  <c r="OR108" i="2"/>
  <c r="OQ108" i="2"/>
  <c r="OR107" i="2"/>
  <c r="OQ107" i="2"/>
  <c r="OT106" i="2"/>
  <c r="OS106" i="2"/>
  <c r="OT105" i="2"/>
  <c r="OS105" i="2"/>
  <c r="OT104" i="2"/>
  <c r="OS104" i="2"/>
  <c r="OT103" i="2"/>
  <c r="OS103" i="2"/>
  <c r="OT102" i="2"/>
  <c r="OS102" i="2"/>
  <c r="OT101" i="2"/>
  <c r="OS101" i="2"/>
  <c r="OT100" i="2"/>
  <c r="OS100" i="2"/>
  <c r="OT99" i="2"/>
  <c r="OS99" i="2"/>
  <c r="OT98" i="2"/>
  <c r="OS98" i="2"/>
  <c r="OT97" i="2"/>
  <c r="OS97" i="2"/>
  <c r="OT96" i="2"/>
  <c r="OS96" i="2"/>
  <c r="OT95" i="2"/>
  <c r="OS95" i="2"/>
  <c r="OT94" i="2"/>
  <c r="OS94" i="2"/>
  <c r="OT93" i="2"/>
  <c r="OS93" i="2"/>
  <c r="OT92" i="2"/>
  <c r="OS92" i="2"/>
  <c r="OT91" i="2"/>
  <c r="OS91" i="2"/>
  <c r="OT90" i="2"/>
  <c r="OS90" i="2"/>
  <c r="OT89" i="2"/>
  <c r="OS89" i="2"/>
  <c r="OT88" i="2"/>
  <c r="OS88" i="2"/>
  <c r="OT87" i="2"/>
  <c r="OS87" i="2"/>
  <c r="OT86" i="2"/>
  <c r="OS86" i="2"/>
  <c r="OT85" i="2"/>
  <c r="OS85" i="2"/>
  <c r="OT84" i="2"/>
  <c r="OS84" i="2"/>
  <c r="OT83" i="2"/>
  <c r="OS83" i="2"/>
  <c r="OT82" i="2"/>
  <c r="OS82" i="2"/>
  <c r="OT81" i="2"/>
  <c r="OS81" i="2"/>
  <c r="OT80" i="2"/>
  <c r="OS80" i="2"/>
  <c r="OT79" i="2"/>
  <c r="OS79" i="2"/>
  <c r="OT78" i="2"/>
  <c r="OS78" i="2"/>
  <c r="OT77" i="2"/>
  <c r="OS77" i="2"/>
  <c r="OT76" i="2"/>
  <c r="OS76" i="2"/>
  <c r="OT75" i="2"/>
  <c r="OS75" i="2"/>
  <c r="OT74" i="2"/>
  <c r="OS74" i="2"/>
  <c r="OT73" i="2"/>
  <c r="OS73" i="2"/>
  <c r="OT72" i="2"/>
  <c r="OS72" i="2"/>
  <c r="OT71" i="2"/>
  <c r="OS71" i="2"/>
  <c r="OT70" i="2"/>
  <c r="OS70" i="2"/>
  <c r="OT69" i="2"/>
  <c r="OS69" i="2"/>
  <c r="OT68" i="2"/>
  <c r="OS68" i="2"/>
  <c r="OT67" i="2"/>
  <c r="OS67" i="2"/>
  <c r="OT66" i="2"/>
  <c r="OS66" i="2"/>
  <c r="OT65" i="2"/>
  <c r="OS65" i="2"/>
  <c r="OT64" i="2"/>
  <c r="OS64" i="2"/>
  <c r="OT63" i="2"/>
  <c r="OS63" i="2"/>
  <c r="OT62" i="2"/>
  <c r="OS62" i="2"/>
  <c r="OT61" i="2"/>
  <c r="OS61" i="2"/>
  <c r="OT60" i="2"/>
  <c r="OS60" i="2"/>
  <c r="OT59" i="2"/>
  <c r="OS59" i="2"/>
  <c r="OT58" i="2"/>
  <c r="OS58" i="2"/>
  <c r="OT57" i="2"/>
  <c r="OS57" i="2"/>
  <c r="OT56" i="2"/>
  <c r="OS56" i="2"/>
  <c r="OT55" i="2"/>
  <c r="OS55" i="2"/>
  <c r="OT54" i="2"/>
  <c r="OS54" i="2"/>
  <c r="OT53" i="2"/>
  <c r="OS53" i="2"/>
  <c r="OT52" i="2"/>
  <c r="OS52" i="2"/>
  <c r="OT51" i="2"/>
  <c r="OS51" i="2"/>
  <c r="OT50" i="2"/>
  <c r="OS50" i="2"/>
  <c r="OT49" i="2"/>
  <c r="OS49" i="2"/>
  <c r="OT48" i="2"/>
  <c r="OS48" i="2"/>
  <c r="OT47" i="2"/>
  <c r="OS47" i="2"/>
  <c r="OT46" i="2"/>
  <c r="OS46" i="2"/>
  <c r="OT45" i="2"/>
  <c r="OS45" i="2"/>
  <c r="OT44" i="2"/>
  <c r="OS44" i="2"/>
  <c r="OT43" i="2"/>
  <c r="OS43" i="2"/>
  <c r="OT42" i="2"/>
  <c r="OS42" i="2"/>
  <c r="OT41" i="2"/>
  <c r="OS41" i="2"/>
  <c r="OT40" i="2"/>
  <c r="OS40" i="2"/>
  <c r="OT39" i="2"/>
  <c r="OS39" i="2"/>
  <c r="OT38" i="2"/>
  <c r="OS38" i="2"/>
  <c r="OT37" i="2"/>
  <c r="OS37" i="2"/>
  <c r="OT36" i="2"/>
  <c r="OS36" i="2"/>
  <c r="OT35" i="2"/>
  <c r="OS35" i="2"/>
  <c r="OT34" i="2"/>
  <c r="OS34" i="2"/>
  <c r="OT33" i="2"/>
  <c r="OS33" i="2"/>
  <c r="OT32" i="2"/>
  <c r="OS32" i="2"/>
  <c r="OT31" i="2"/>
  <c r="OS31" i="2"/>
  <c r="OT30" i="2"/>
  <c r="OS30" i="2"/>
  <c r="OT29" i="2"/>
  <c r="OS29" i="2"/>
  <c r="OT28" i="2"/>
  <c r="OS28" i="2"/>
  <c r="OT27" i="2"/>
  <c r="OS27" i="2"/>
  <c r="OT26" i="2"/>
  <c r="OS26" i="2"/>
  <c r="OT25" i="2"/>
  <c r="OS25" i="2"/>
  <c r="OT24" i="2"/>
  <c r="OS24" i="2"/>
  <c r="OT23" i="2"/>
  <c r="OS23" i="2"/>
  <c r="OT22" i="2"/>
  <c r="OS22" i="2"/>
  <c r="OT21" i="2"/>
  <c r="OS21" i="2"/>
  <c r="OT20" i="2"/>
  <c r="OS20" i="2"/>
  <c r="OT19" i="2"/>
  <c r="OS19" i="2"/>
  <c r="OT18" i="2"/>
  <c r="OS18" i="2"/>
  <c r="OT17" i="2"/>
  <c r="OS17" i="2"/>
  <c r="OT16" i="2"/>
  <c r="OS16" i="2"/>
  <c r="OT15" i="2"/>
  <c r="OS15" i="2"/>
  <c r="OT14" i="2"/>
  <c r="OS14" i="2"/>
  <c r="OT13" i="2"/>
  <c r="OS13" i="2"/>
  <c r="OT12" i="2"/>
  <c r="OS12" i="2"/>
  <c r="OT11" i="2"/>
  <c r="OS11" i="2"/>
  <c r="OT109" i="2" l="1"/>
  <c r="OT108" i="2"/>
  <c r="OS109" i="2"/>
  <c r="OS107" i="2"/>
  <c r="OT107" i="2"/>
  <c r="OS108" i="2"/>
  <c r="IC109" i="2" l="1"/>
  <c r="IC108" i="2"/>
  <c r="IC107" i="2"/>
  <c r="BN107" i="2" l="1"/>
  <c r="BO107" i="2"/>
  <c r="BP107" i="2"/>
  <c r="BQ107" i="2"/>
  <c r="BN108" i="2"/>
  <c r="BO108" i="2"/>
  <c r="BP108" i="2"/>
  <c r="BQ108" i="2"/>
  <c r="BN109" i="2"/>
  <c r="BO109" i="2"/>
  <c r="BP109" i="2"/>
  <c r="BQ109" i="2"/>
  <c r="FQ12" i="2" l="1"/>
  <c r="FR12" i="2"/>
  <c r="FQ13" i="2"/>
  <c r="FR13" i="2"/>
  <c r="FQ14" i="2"/>
  <c r="FR14" i="2"/>
  <c r="FQ15" i="2"/>
  <c r="FR15" i="2"/>
  <c r="FQ16" i="2"/>
  <c r="FR16" i="2"/>
  <c r="FQ17" i="2"/>
  <c r="FR17" i="2"/>
  <c r="FQ18" i="2"/>
  <c r="FR18" i="2"/>
  <c r="FQ19" i="2"/>
  <c r="FR19" i="2"/>
  <c r="FQ20" i="2"/>
  <c r="FR20" i="2"/>
  <c r="FQ21" i="2"/>
  <c r="FR21" i="2"/>
  <c r="FQ22" i="2"/>
  <c r="FR22" i="2"/>
  <c r="FQ23" i="2"/>
  <c r="FR23" i="2"/>
  <c r="FQ24" i="2"/>
  <c r="FR24" i="2"/>
  <c r="FQ25" i="2"/>
  <c r="FR25" i="2"/>
  <c r="FQ26" i="2"/>
  <c r="FR26" i="2"/>
  <c r="FQ27" i="2"/>
  <c r="FR27" i="2"/>
  <c r="FQ28" i="2"/>
  <c r="FR28" i="2"/>
  <c r="FQ29" i="2"/>
  <c r="FR29" i="2"/>
  <c r="FQ30" i="2"/>
  <c r="FR30" i="2"/>
  <c r="FQ31" i="2"/>
  <c r="FR31" i="2"/>
  <c r="FQ32" i="2"/>
  <c r="FR32" i="2"/>
  <c r="FQ33" i="2"/>
  <c r="FR33" i="2"/>
  <c r="FQ34" i="2"/>
  <c r="FR34" i="2"/>
  <c r="FQ35" i="2"/>
  <c r="FR35" i="2"/>
  <c r="FQ36" i="2"/>
  <c r="FR36" i="2"/>
  <c r="FQ37" i="2"/>
  <c r="FR37" i="2"/>
  <c r="FQ38" i="2"/>
  <c r="FR38" i="2"/>
  <c r="FQ39" i="2"/>
  <c r="FR39" i="2"/>
  <c r="FQ40" i="2"/>
  <c r="FR40" i="2"/>
  <c r="FQ41" i="2"/>
  <c r="FR41" i="2"/>
  <c r="FQ42" i="2"/>
  <c r="FR42" i="2"/>
  <c r="FQ43" i="2"/>
  <c r="FR43" i="2"/>
  <c r="FQ44" i="2"/>
  <c r="FR44" i="2"/>
  <c r="FQ45" i="2"/>
  <c r="FR45" i="2"/>
  <c r="FQ46" i="2"/>
  <c r="FR46" i="2"/>
  <c r="FQ47" i="2"/>
  <c r="FR47" i="2"/>
  <c r="FQ48" i="2"/>
  <c r="FR48" i="2"/>
  <c r="FQ49" i="2"/>
  <c r="FR49" i="2"/>
  <c r="FQ50" i="2"/>
  <c r="FR50" i="2"/>
  <c r="FQ51" i="2"/>
  <c r="FR51" i="2"/>
  <c r="FQ52" i="2"/>
  <c r="FR52" i="2"/>
  <c r="FQ53" i="2"/>
  <c r="FR53" i="2"/>
  <c r="FQ54" i="2"/>
  <c r="FR54" i="2"/>
  <c r="FQ55" i="2"/>
  <c r="FR55" i="2"/>
  <c r="FQ56" i="2"/>
  <c r="FR56" i="2"/>
  <c r="FQ57" i="2"/>
  <c r="FR57" i="2"/>
  <c r="FQ58" i="2"/>
  <c r="FR58" i="2"/>
  <c r="FQ59" i="2"/>
  <c r="FR59" i="2"/>
  <c r="FQ60" i="2"/>
  <c r="FR60" i="2"/>
  <c r="FQ61" i="2"/>
  <c r="FR61" i="2"/>
  <c r="FQ62" i="2"/>
  <c r="FR62" i="2"/>
  <c r="FQ63" i="2"/>
  <c r="FR63" i="2"/>
  <c r="FQ64" i="2"/>
  <c r="FR64" i="2"/>
  <c r="FQ65" i="2"/>
  <c r="FR65" i="2"/>
  <c r="FQ66" i="2"/>
  <c r="FR66" i="2"/>
  <c r="FQ67" i="2"/>
  <c r="FR67" i="2"/>
  <c r="FQ68" i="2"/>
  <c r="FR68" i="2"/>
  <c r="FQ69" i="2"/>
  <c r="FR69" i="2"/>
  <c r="FQ70" i="2"/>
  <c r="FR70" i="2"/>
  <c r="FQ71" i="2"/>
  <c r="FR71" i="2"/>
  <c r="FQ72" i="2"/>
  <c r="FR72" i="2"/>
  <c r="FQ73" i="2"/>
  <c r="FR73" i="2"/>
  <c r="FQ74" i="2"/>
  <c r="FR74" i="2"/>
  <c r="FQ75" i="2"/>
  <c r="FR75" i="2"/>
  <c r="FQ76" i="2"/>
  <c r="FR76" i="2"/>
  <c r="FQ77" i="2"/>
  <c r="FR77" i="2"/>
  <c r="FQ78" i="2"/>
  <c r="FR78" i="2"/>
  <c r="FQ79" i="2"/>
  <c r="FR79" i="2"/>
  <c r="FQ80" i="2"/>
  <c r="FR80" i="2"/>
  <c r="FQ81" i="2"/>
  <c r="FR81" i="2"/>
  <c r="FQ82" i="2"/>
  <c r="FR82" i="2"/>
  <c r="FQ83" i="2"/>
  <c r="FR83" i="2"/>
  <c r="FQ84" i="2"/>
  <c r="FR84" i="2"/>
  <c r="FQ85" i="2"/>
  <c r="FR85" i="2"/>
  <c r="FQ86" i="2"/>
  <c r="FR86" i="2"/>
  <c r="FQ87" i="2"/>
  <c r="FR87" i="2"/>
  <c r="FQ88" i="2"/>
  <c r="FR88" i="2"/>
  <c r="FQ89" i="2"/>
  <c r="FR89" i="2"/>
  <c r="FQ90" i="2"/>
  <c r="FR90" i="2"/>
  <c r="FQ91" i="2"/>
  <c r="FR91" i="2"/>
  <c r="FQ92" i="2"/>
  <c r="FR92" i="2"/>
  <c r="FQ93" i="2"/>
  <c r="FR93" i="2"/>
  <c r="FQ94" i="2"/>
  <c r="FR94" i="2"/>
  <c r="FQ95" i="2"/>
  <c r="FR95" i="2"/>
  <c r="FQ96" i="2"/>
  <c r="FR96" i="2"/>
  <c r="FQ97" i="2"/>
  <c r="FR97" i="2"/>
  <c r="FQ98" i="2"/>
  <c r="FR98" i="2"/>
  <c r="FQ99" i="2"/>
  <c r="FR99" i="2"/>
  <c r="FQ100" i="2"/>
  <c r="FR100" i="2"/>
  <c r="FQ101" i="2"/>
  <c r="FR101" i="2"/>
  <c r="FQ102" i="2"/>
  <c r="FR102" i="2"/>
  <c r="FQ103" i="2"/>
  <c r="FR103" i="2"/>
  <c r="FQ104" i="2"/>
  <c r="FR104" i="2"/>
  <c r="FQ105" i="2"/>
  <c r="FR105" i="2"/>
  <c r="FQ106" i="2"/>
  <c r="FR106" i="2"/>
  <c r="FR11" i="2"/>
  <c r="FQ11" i="2"/>
  <c r="JE15" i="2" l="1"/>
  <c r="JF15" i="2"/>
  <c r="JE16" i="2"/>
  <c r="JF16" i="2"/>
  <c r="JE17" i="2"/>
  <c r="JF17" i="2"/>
  <c r="JE18" i="2"/>
  <c r="JF18" i="2"/>
  <c r="JE19" i="2"/>
  <c r="JF19" i="2"/>
  <c r="JE20" i="2"/>
  <c r="JF20" i="2"/>
  <c r="JE21" i="2"/>
  <c r="JF21" i="2"/>
  <c r="JE22" i="2"/>
  <c r="JF22" i="2"/>
  <c r="JE23" i="2"/>
  <c r="JF23" i="2"/>
  <c r="JE24" i="2"/>
  <c r="JF24" i="2"/>
  <c r="JE25" i="2"/>
  <c r="JF25" i="2"/>
  <c r="JE26" i="2"/>
  <c r="JF26" i="2"/>
  <c r="JE27" i="2"/>
  <c r="JF27" i="2"/>
  <c r="JE28" i="2"/>
  <c r="JF28" i="2"/>
  <c r="JE29" i="2"/>
  <c r="JF29" i="2"/>
  <c r="JE30" i="2"/>
  <c r="JF30" i="2"/>
  <c r="JE31" i="2"/>
  <c r="JF31" i="2"/>
  <c r="JE32" i="2"/>
  <c r="JF32" i="2"/>
  <c r="JE33" i="2"/>
  <c r="JF33" i="2"/>
  <c r="JE34" i="2"/>
  <c r="JF34" i="2"/>
  <c r="JE35" i="2"/>
  <c r="JF35" i="2"/>
  <c r="JE36" i="2"/>
  <c r="JF36" i="2"/>
  <c r="JE37" i="2"/>
  <c r="JF37" i="2"/>
  <c r="JE38" i="2"/>
  <c r="JF38" i="2"/>
  <c r="JE39" i="2"/>
  <c r="JF39" i="2"/>
  <c r="JE40" i="2"/>
  <c r="JF40" i="2"/>
  <c r="JE41" i="2"/>
  <c r="JF41" i="2"/>
  <c r="JE42" i="2"/>
  <c r="JF42" i="2"/>
  <c r="JE43" i="2"/>
  <c r="JF43" i="2"/>
  <c r="JE44" i="2"/>
  <c r="JF44" i="2"/>
  <c r="JE45" i="2"/>
  <c r="JF45" i="2"/>
  <c r="JE46" i="2"/>
  <c r="JF46" i="2"/>
  <c r="JE47" i="2"/>
  <c r="JF47" i="2"/>
  <c r="JE48" i="2"/>
  <c r="JF48" i="2"/>
  <c r="JE49" i="2"/>
  <c r="JF49" i="2"/>
  <c r="JE50" i="2"/>
  <c r="JF50" i="2"/>
  <c r="JE51" i="2"/>
  <c r="JF51" i="2"/>
  <c r="JE52" i="2"/>
  <c r="JF52" i="2"/>
  <c r="JE53" i="2"/>
  <c r="JF53" i="2"/>
  <c r="JE54" i="2"/>
  <c r="JF54" i="2"/>
  <c r="JE55" i="2"/>
  <c r="JF55" i="2"/>
  <c r="JE56" i="2"/>
  <c r="JF56" i="2"/>
  <c r="JE57" i="2"/>
  <c r="JF57" i="2"/>
  <c r="JE58" i="2"/>
  <c r="JF58" i="2"/>
  <c r="JE59" i="2"/>
  <c r="JF59" i="2"/>
  <c r="JE60" i="2"/>
  <c r="JF60" i="2"/>
  <c r="JE61" i="2"/>
  <c r="JF61" i="2"/>
  <c r="JE62" i="2"/>
  <c r="JF62" i="2"/>
  <c r="JE63" i="2"/>
  <c r="JF63" i="2"/>
  <c r="JE64" i="2"/>
  <c r="JF64" i="2"/>
  <c r="JE65" i="2"/>
  <c r="JF65" i="2"/>
  <c r="JE66" i="2"/>
  <c r="JF66" i="2"/>
  <c r="JE67" i="2"/>
  <c r="JF67" i="2"/>
  <c r="JE68" i="2"/>
  <c r="JF68" i="2"/>
  <c r="JE69" i="2"/>
  <c r="JF69" i="2"/>
  <c r="JE70" i="2"/>
  <c r="JF70" i="2"/>
  <c r="JE71" i="2"/>
  <c r="JF71" i="2"/>
  <c r="JE72" i="2"/>
  <c r="JF72" i="2"/>
  <c r="JE73" i="2"/>
  <c r="JF73" i="2"/>
  <c r="JE74" i="2"/>
  <c r="JF74" i="2"/>
  <c r="JE75" i="2"/>
  <c r="JF75" i="2"/>
  <c r="JE76" i="2"/>
  <c r="JF76" i="2"/>
  <c r="JE77" i="2"/>
  <c r="JF77" i="2"/>
  <c r="JE78" i="2"/>
  <c r="JF78" i="2"/>
  <c r="JE79" i="2"/>
  <c r="JF79" i="2"/>
  <c r="JE80" i="2"/>
  <c r="JF80" i="2"/>
  <c r="JE81" i="2"/>
  <c r="JF81" i="2"/>
  <c r="JE82" i="2"/>
  <c r="JF82" i="2"/>
  <c r="JE83" i="2"/>
  <c r="JF83" i="2"/>
  <c r="JE84" i="2"/>
  <c r="JF84" i="2"/>
  <c r="JE85" i="2"/>
  <c r="JF85" i="2"/>
  <c r="JE86" i="2"/>
  <c r="JF86" i="2"/>
  <c r="JE87" i="2"/>
  <c r="JF87" i="2"/>
  <c r="JE88" i="2"/>
  <c r="JF88" i="2"/>
  <c r="JE89" i="2"/>
  <c r="JF89" i="2"/>
  <c r="JE90" i="2"/>
  <c r="JF90" i="2"/>
  <c r="JE91" i="2"/>
  <c r="JF91" i="2"/>
  <c r="JE92" i="2"/>
  <c r="JF92" i="2"/>
  <c r="JE93" i="2"/>
  <c r="JF93" i="2"/>
  <c r="JE94" i="2"/>
  <c r="JF94" i="2"/>
  <c r="JE95" i="2"/>
  <c r="JF95" i="2"/>
  <c r="JE96" i="2"/>
  <c r="JF96" i="2"/>
  <c r="JE97" i="2"/>
  <c r="JF97" i="2"/>
  <c r="JE98" i="2"/>
  <c r="JF98" i="2"/>
  <c r="JE99" i="2"/>
  <c r="JF99" i="2"/>
  <c r="JE100" i="2"/>
  <c r="JF100" i="2"/>
  <c r="JE101" i="2"/>
  <c r="JF101" i="2"/>
  <c r="JE102" i="2"/>
  <c r="JF102" i="2"/>
  <c r="JE103" i="2"/>
  <c r="JF103" i="2"/>
  <c r="JE104" i="2"/>
  <c r="JF104" i="2"/>
  <c r="JE105" i="2"/>
  <c r="JF105" i="2"/>
  <c r="JE106" i="2"/>
  <c r="JF106" i="2"/>
  <c r="D107" i="2"/>
  <c r="E107" i="2"/>
  <c r="F107" i="2"/>
  <c r="G107" i="2"/>
  <c r="H107" i="2"/>
  <c r="K107" i="2"/>
  <c r="L107" i="2"/>
  <c r="M107" i="2"/>
  <c r="N107" i="2"/>
  <c r="O107" i="2"/>
  <c r="P107" i="2"/>
  <c r="Q107" i="2"/>
  <c r="R107" i="2"/>
  <c r="S107" i="2"/>
  <c r="T107" i="2"/>
  <c r="U107" i="2"/>
  <c r="V107" i="2"/>
  <c r="AA107" i="2"/>
  <c r="AB107" i="2"/>
  <c r="AE107" i="2"/>
  <c r="AF107" i="2"/>
  <c r="AG107" i="2"/>
  <c r="AH107" i="2"/>
  <c r="AI107" i="2"/>
  <c r="AJ107" i="2"/>
  <c r="AK107" i="2"/>
  <c r="AL107" i="2"/>
  <c r="AM107" i="2"/>
  <c r="AN107" i="2"/>
  <c r="AO107" i="2"/>
  <c r="AP107" i="2"/>
  <c r="AQ107" i="2"/>
  <c r="AR107" i="2"/>
  <c r="AS107" i="2"/>
  <c r="AT107" i="2"/>
  <c r="AW107" i="2"/>
  <c r="AX107" i="2"/>
  <c r="AY107" i="2"/>
  <c r="AZ107" i="2"/>
  <c r="BA107" i="2"/>
  <c r="BB107" i="2"/>
  <c r="BE107" i="2"/>
  <c r="BF107" i="2"/>
  <c r="BG107" i="2"/>
  <c r="BH107" i="2"/>
  <c r="BI107" i="2"/>
  <c r="BJ107" i="2"/>
  <c r="BK107" i="2"/>
  <c r="BL107" i="2"/>
  <c r="BM107" i="2"/>
  <c r="BR107" i="2"/>
  <c r="BU107" i="2"/>
  <c r="BV107" i="2"/>
  <c r="BW107" i="2"/>
  <c r="BX107" i="2"/>
  <c r="BY107" i="2"/>
  <c r="BZ107" i="2"/>
  <c r="CA107" i="2"/>
  <c r="CB107" i="2"/>
  <c r="CE107" i="2"/>
  <c r="CF107" i="2"/>
  <c r="CG107" i="2"/>
  <c r="CH107" i="2"/>
  <c r="CI107" i="2"/>
  <c r="CJ107" i="2"/>
  <c r="CK107" i="2"/>
  <c r="CL107" i="2"/>
  <c r="CM107" i="2"/>
  <c r="CN107" i="2"/>
  <c r="CQ107" i="2"/>
  <c r="CR107" i="2"/>
  <c r="CS107" i="2"/>
  <c r="CT107" i="2"/>
  <c r="CU107" i="2"/>
  <c r="CV107" i="2"/>
  <c r="CW107" i="2"/>
  <c r="CX107" i="2"/>
  <c r="CY107" i="2"/>
  <c r="CZ107" i="2"/>
  <c r="DC107" i="2"/>
  <c r="DD107" i="2"/>
  <c r="DE107" i="2"/>
  <c r="DF107" i="2"/>
  <c r="DG107" i="2"/>
  <c r="DH107" i="2"/>
  <c r="DK107" i="2"/>
  <c r="DL107" i="2"/>
  <c r="DP107" i="2"/>
  <c r="DR107" i="2"/>
  <c r="DS107" i="2"/>
  <c r="DT107" i="2"/>
  <c r="DU107" i="2"/>
  <c r="DV107" i="2"/>
  <c r="DW107" i="2"/>
  <c r="DX107" i="2"/>
  <c r="DY107" i="2"/>
  <c r="DZ107" i="2"/>
  <c r="EA107" i="2"/>
  <c r="EB107" i="2"/>
  <c r="EE107" i="2"/>
  <c r="EF107" i="2"/>
  <c r="EG107" i="2"/>
  <c r="EH107" i="2"/>
  <c r="EI107" i="2"/>
  <c r="EJ107" i="2"/>
  <c r="EK107" i="2"/>
  <c r="EL107" i="2"/>
  <c r="ES107" i="2"/>
  <c r="ET107" i="2"/>
  <c r="EU107" i="2"/>
  <c r="EV107" i="2"/>
  <c r="EY107" i="2"/>
  <c r="EZ107" i="2"/>
  <c r="FA107" i="2"/>
  <c r="FB107" i="2"/>
  <c r="FC107" i="2"/>
  <c r="FD107" i="2"/>
  <c r="FE107" i="2"/>
  <c r="FF107" i="2"/>
  <c r="FG107" i="2"/>
  <c r="FH107" i="2"/>
  <c r="FI107" i="2"/>
  <c r="FJ107" i="2"/>
  <c r="FK107" i="2"/>
  <c r="FL107" i="2"/>
  <c r="FM107" i="2"/>
  <c r="FN107" i="2"/>
  <c r="FO107" i="2"/>
  <c r="FP107" i="2"/>
  <c r="FQ107" i="2"/>
  <c r="FR107" i="2"/>
  <c r="FS107" i="2"/>
  <c r="FT107" i="2"/>
  <c r="FU107" i="2"/>
  <c r="FV107" i="2"/>
  <c r="FW107" i="2"/>
  <c r="FX107" i="2"/>
  <c r="FY107" i="2"/>
  <c r="FZ107" i="2"/>
  <c r="GA107" i="2"/>
  <c r="GB107" i="2"/>
  <c r="GC107" i="2"/>
  <c r="GD107" i="2"/>
  <c r="GE107" i="2"/>
  <c r="GF107" i="2"/>
  <c r="GI107" i="2"/>
  <c r="GJ107" i="2"/>
  <c r="GK107" i="2"/>
  <c r="GL107" i="2"/>
  <c r="GM107" i="2"/>
  <c r="GN107" i="2"/>
  <c r="GO107" i="2"/>
  <c r="GP107" i="2"/>
  <c r="GQ107" i="2"/>
  <c r="GR107" i="2"/>
  <c r="GS107" i="2"/>
  <c r="GT107" i="2"/>
  <c r="GU107" i="2"/>
  <c r="GV107" i="2"/>
  <c r="GW107" i="2"/>
  <c r="GX107" i="2"/>
  <c r="GY107" i="2"/>
  <c r="GZ107" i="2"/>
  <c r="HC107" i="2"/>
  <c r="HD107" i="2"/>
  <c r="HE107" i="2"/>
  <c r="HF107" i="2"/>
  <c r="HG107" i="2"/>
  <c r="HH107" i="2"/>
  <c r="HK107" i="2"/>
  <c r="HL107" i="2"/>
  <c r="HM107" i="2"/>
  <c r="HN107" i="2"/>
  <c r="HO107" i="2"/>
  <c r="HP107" i="2"/>
  <c r="HQ107" i="2"/>
  <c r="HR107" i="2"/>
  <c r="HS107" i="2"/>
  <c r="HT107" i="2"/>
  <c r="HW107" i="2"/>
  <c r="HX107" i="2"/>
  <c r="IB107" i="2"/>
  <c r="ID107" i="2"/>
  <c r="IE107" i="2"/>
  <c r="IF107" i="2"/>
  <c r="II107" i="2"/>
  <c r="IJ107" i="2"/>
  <c r="IK107" i="2"/>
  <c r="IL107" i="2"/>
  <c r="IM107" i="2"/>
  <c r="IN107" i="2"/>
  <c r="IO107" i="2"/>
  <c r="IP107" i="2"/>
  <c r="IQ107" i="2"/>
  <c r="IR107" i="2"/>
  <c r="IS107" i="2"/>
  <c r="IT107" i="2"/>
  <c r="IW107" i="2"/>
  <c r="IX107" i="2"/>
  <c r="IY107" i="2"/>
  <c r="IZ107" i="2"/>
  <c r="JA107" i="2"/>
  <c r="JB107" i="2"/>
  <c r="JC107" i="2"/>
  <c r="JD107" i="2"/>
  <c r="JH107" i="2"/>
  <c r="JI107" i="2"/>
  <c r="JJ107" i="2"/>
  <c r="JK107" i="2"/>
  <c r="JL107" i="2"/>
  <c r="JM107" i="2"/>
  <c r="JN107" i="2"/>
  <c r="JO107" i="2"/>
  <c r="JP107" i="2"/>
  <c r="JQ107" i="2"/>
  <c r="JR107" i="2"/>
  <c r="JS107" i="2"/>
  <c r="JT107" i="2"/>
  <c r="JW107" i="2"/>
  <c r="JX107" i="2"/>
  <c r="JY107" i="2"/>
  <c r="JZ107" i="2"/>
  <c r="KC107" i="2"/>
  <c r="KD107" i="2"/>
  <c r="KE107" i="2"/>
  <c r="KF107" i="2"/>
  <c r="KI107" i="2"/>
  <c r="KJ107" i="2"/>
  <c r="KK107" i="2"/>
  <c r="KL107" i="2"/>
  <c r="KO107" i="2"/>
  <c r="KP107" i="2"/>
  <c r="KQ107" i="2"/>
  <c r="KR107" i="2"/>
  <c r="KU107" i="2"/>
  <c r="KV107" i="2"/>
  <c r="KY107" i="2"/>
  <c r="KZ107" i="2"/>
  <c r="LA107" i="2"/>
  <c r="LB107" i="2"/>
  <c r="LE107" i="2"/>
  <c r="LF107" i="2"/>
  <c r="LI107" i="2"/>
  <c r="LJ107" i="2"/>
  <c r="LK107" i="2"/>
  <c r="LL107" i="2"/>
  <c r="LM107" i="2"/>
  <c r="LN107" i="2"/>
  <c r="LO107" i="2"/>
  <c r="LP107" i="2"/>
  <c r="LQ107" i="2"/>
  <c r="LR107" i="2"/>
  <c r="LU107" i="2"/>
  <c r="LV107" i="2"/>
  <c r="LW107" i="2"/>
  <c r="LX107" i="2"/>
  <c r="MA107" i="2"/>
  <c r="MB107" i="2"/>
  <c r="MC107" i="2"/>
  <c r="MD107" i="2"/>
  <c r="ME107" i="2"/>
  <c r="MF107" i="2"/>
  <c r="MG107" i="2"/>
  <c r="MH107" i="2"/>
  <c r="MK107" i="2"/>
  <c r="ML107" i="2"/>
  <c r="MM107" i="2"/>
  <c r="MN107" i="2"/>
  <c r="MQ107" i="2"/>
  <c r="MR107" i="2"/>
  <c r="MU107" i="2"/>
  <c r="MV107" i="2"/>
  <c r="MY107" i="2"/>
  <c r="MZ107" i="2"/>
  <c r="NC107" i="2"/>
  <c r="ND107" i="2"/>
  <c r="NG107" i="2"/>
  <c r="NH107" i="2"/>
  <c r="NK107" i="2"/>
  <c r="NL107" i="2"/>
  <c r="NO107" i="2"/>
  <c r="NP107" i="2"/>
  <c r="NQ107" i="2"/>
  <c r="NR107" i="2"/>
  <c r="NS107" i="2"/>
  <c r="NT107" i="2"/>
  <c r="NY107" i="2"/>
  <c r="NZ107" i="2"/>
  <c r="OA107" i="2"/>
  <c r="OB107" i="2"/>
  <c r="OC107" i="2"/>
  <c r="OD107" i="2"/>
  <c r="OI107" i="2"/>
  <c r="D108" i="2"/>
  <c r="E108" i="2"/>
  <c r="F108" i="2"/>
  <c r="G108" i="2"/>
  <c r="H108" i="2"/>
  <c r="K108" i="2"/>
  <c r="L108" i="2"/>
  <c r="M108" i="2"/>
  <c r="N108" i="2"/>
  <c r="O108" i="2"/>
  <c r="P108" i="2"/>
  <c r="Q108" i="2"/>
  <c r="R108" i="2"/>
  <c r="S108" i="2"/>
  <c r="T108" i="2"/>
  <c r="U108" i="2"/>
  <c r="V108" i="2"/>
  <c r="Y108" i="2"/>
  <c r="Z108" i="2"/>
  <c r="AA108" i="2"/>
  <c r="AB108" i="2"/>
  <c r="AE108" i="2"/>
  <c r="AF108" i="2"/>
  <c r="AG108" i="2"/>
  <c r="AH108" i="2"/>
  <c r="AI108" i="2"/>
  <c r="AJ108" i="2"/>
  <c r="AK108" i="2"/>
  <c r="AL108" i="2"/>
  <c r="AM108" i="2"/>
  <c r="AN108" i="2"/>
  <c r="AO108" i="2"/>
  <c r="AP108" i="2"/>
  <c r="AQ108" i="2"/>
  <c r="AR108" i="2"/>
  <c r="AS108" i="2"/>
  <c r="AT108" i="2"/>
  <c r="AW108" i="2"/>
  <c r="AX108" i="2"/>
  <c r="AY108" i="2"/>
  <c r="AZ108" i="2"/>
  <c r="BA108" i="2"/>
  <c r="BB108" i="2"/>
  <c r="BE108" i="2"/>
  <c r="BF108" i="2"/>
  <c r="BG108" i="2"/>
  <c r="BH108" i="2"/>
  <c r="BI108" i="2"/>
  <c r="BJ108" i="2"/>
  <c r="BK108" i="2"/>
  <c r="BL108" i="2"/>
  <c r="BM108" i="2"/>
  <c r="BR108" i="2"/>
  <c r="BU108" i="2"/>
  <c r="BV108" i="2"/>
  <c r="BW108" i="2"/>
  <c r="BX108" i="2"/>
  <c r="BY108" i="2"/>
  <c r="BZ108" i="2"/>
  <c r="CA108" i="2"/>
  <c r="CB108" i="2"/>
  <c r="CE108" i="2"/>
  <c r="CF108" i="2"/>
  <c r="CG108" i="2"/>
  <c r="CH108" i="2"/>
  <c r="CI108" i="2"/>
  <c r="CJ108" i="2"/>
  <c r="CK108" i="2"/>
  <c r="CL108" i="2"/>
  <c r="CM108" i="2"/>
  <c r="CN108" i="2"/>
  <c r="CQ108" i="2"/>
  <c r="CR108" i="2"/>
  <c r="CS108" i="2"/>
  <c r="CT108" i="2"/>
  <c r="CU108" i="2"/>
  <c r="CV108" i="2"/>
  <c r="CW108" i="2"/>
  <c r="CX108" i="2"/>
  <c r="CY108" i="2"/>
  <c r="CZ108" i="2"/>
  <c r="DC108" i="2"/>
  <c r="DD108" i="2"/>
  <c r="DE108" i="2"/>
  <c r="DF108" i="2"/>
  <c r="DG108" i="2"/>
  <c r="DH108" i="2"/>
  <c r="DK108" i="2"/>
  <c r="DL108" i="2"/>
  <c r="DP108" i="2"/>
  <c r="DR108" i="2"/>
  <c r="DS108" i="2"/>
  <c r="DT108" i="2"/>
  <c r="DU108" i="2"/>
  <c r="DV108" i="2"/>
  <c r="DW108" i="2"/>
  <c r="DX108" i="2"/>
  <c r="DY108" i="2"/>
  <c r="DZ108" i="2"/>
  <c r="EA108" i="2"/>
  <c r="EB108" i="2"/>
  <c r="EE108" i="2"/>
  <c r="EF108" i="2"/>
  <c r="EG108" i="2"/>
  <c r="EH108" i="2"/>
  <c r="EI108" i="2"/>
  <c r="EJ108" i="2"/>
  <c r="EK108" i="2"/>
  <c r="EL108" i="2"/>
  <c r="ES108" i="2"/>
  <c r="ET108" i="2"/>
  <c r="EU108" i="2"/>
  <c r="EV108" i="2"/>
  <c r="EY108" i="2"/>
  <c r="EZ108" i="2"/>
  <c r="FA108" i="2"/>
  <c r="FB108" i="2"/>
  <c r="FC108" i="2"/>
  <c r="FD108" i="2"/>
  <c r="FE108" i="2"/>
  <c r="FF108" i="2"/>
  <c r="FG108" i="2"/>
  <c r="FH108" i="2"/>
  <c r="FI108" i="2"/>
  <c r="FJ108" i="2"/>
  <c r="FK108" i="2"/>
  <c r="FL108" i="2"/>
  <c r="FM108" i="2"/>
  <c r="FN108" i="2"/>
  <c r="FO108" i="2"/>
  <c r="FP108" i="2"/>
  <c r="FQ108" i="2"/>
  <c r="FR108" i="2"/>
  <c r="FS108" i="2"/>
  <c r="FT108" i="2"/>
  <c r="FU108" i="2"/>
  <c r="FV108" i="2"/>
  <c r="FW108" i="2"/>
  <c r="FX108" i="2"/>
  <c r="FY108" i="2"/>
  <c r="FZ108" i="2"/>
  <c r="GA108" i="2"/>
  <c r="GB108" i="2"/>
  <c r="GC108" i="2"/>
  <c r="GD108" i="2"/>
  <c r="GE108" i="2"/>
  <c r="GF108" i="2"/>
  <c r="GI108" i="2"/>
  <c r="GJ108" i="2"/>
  <c r="GK108" i="2"/>
  <c r="GL108" i="2"/>
  <c r="GM108" i="2"/>
  <c r="GN108" i="2"/>
  <c r="GO108" i="2"/>
  <c r="GP108" i="2"/>
  <c r="GQ108" i="2"/>
  <c r="GR108" i="2"/>
  <c r="GS108" i="2"/>
  <c r="GT108" i="2"/>
  <c r="GU108" i="2"/>
  <c r="GV108" i="2"/>
  <c r="GW108" i="2"/>
  <c r="GX108" i="2"/>
  <c r="GY108" i="2"/>
  <c r="GZ108" i="2"/>
  <c r="HC108" i="2"/>
  <c r="HD108" i="2"/>
  <c r="HE108" i="2"/>
  <c r="HF108" i="2"/>
  <c r="HG108" i="2"/>
  <c r="HH108" i="2"/>
  <c r="HK108" i="2"/>
  <c r="HL108" i="2"/>
  <c r="HM108" i="2"/>
  <c r="HN108" i="2"/>
  <c r="HO108" i="2"/>
  <c r="HP108" i="2"/>
  <c r="HQ108" i="2"/>
  <c r="HR108" i="2"/>
  <c r="HS108" i="2"/>
  <c r="HT108" i="2"/>
  <c r="HW108" i="2"/>
  <c r="HX108" i="2"/>
  <c r="IB108" i="2"/>
  <c r="ID108" i="2"/>
  <c r="IE108" i="2"/>
  <c r="IF108" i="2"/>
  <c r="II108" i="2"/>
  <c r="IJ108" i="2"/>
  <c r="IK108" i="2"/>
  <c r="IL108" i="2"/>
  <c r="IM108" i="2"/>
  <c r="IN108" i="2"/>
  <c r="IO108" i="2"/>
  <c r="IP108" i="2"/>
  <c r="IQ108" i="2"/>
  <c r="IR108" i="2"/>
  <c r="IS108" i="2"/>
  <c r="IT108" i="2"/>
  <c r="IW108" i="2"/>
  <c r="IX108" i="2"/>
  <c r="IY108" i="2"/>
  <c r="IZ108" i="2"/>
  <c r="JA108" i="2"/>
  <c r="JB108" i="2"/>
  <c r="JC108" i="2"/>
  <c r="JD108" i="2"/>
  <c r="JH108" i="2"/>
  <c r="JI108" i="2"/>
  <c r="JJ108" i="2"/>
  <c r="JK108" i="2"/>
  <c r="JL108" i="2"/>
  <c r="JM108" i="2"/>
  <c r="JN108" i="2"/>
  <c r="JO108" i="2"/>
  <c r="JP108" i="2"/>
  <c r="JQ108" i="2"/>
  <c r="JR108" i="2"/>
  <c r="JS108" i="2"/>
  <c r="JT108" i="2"/>
  <c r="JW108" i="2"/>
  <c r="JX108" i="2"/>
  <c r="JY108" i="2"/>
  <c r="JZ108" i="2"/>
  <c r="KC108" i="2"/>
  <c r="KD108" i="2"/>
  <c r="KE108" i="2"/>
  <c r="KF108" i="2"/>
  <c r="KI108" i="2"/>
  <c r="KJ108" i="2"/>
  <c r="KK108" i="2"/>
  <c r="KL108" i="2"/>
  <c r="KO108" i="2"/>
  <c r="KP108" i="2"/>
  <c r="KQ108" i="2"/>
  <c r="KR108" i="2"/>
  <c r="KU108" i="2"/>
  <c r="KV108" i="2"/>
  <c r="KY108" i="2"/>
  <c r="KZ108" i="2"/>
  <c r="LA108" i="2"/>
  <c r="LB108" i="2"/>
  <c r="LE108" i="2"/>
  <c r="LF108" i="2"/>
  <c r="LI108" i="2"/>
  <c r="LJ108" i="2"/>
  <c r="LK108" i="2"/>
  <c r="LL108" i="2"/>
  <c r="LM108" i="2"/>
  <c r="LN108" i="2"/>
  <c r="LO108" i="2"/>
  <c r="LP108" i="2"/>
  <c r="LQ108" i="2"/>
  <c r="LR108" i="2"/>
  <c r="LU108" i="2"/>
  <c r="LV108" i="2"/>
  <c r="LW108" i="2"/>
  <c r="LX108" i="2"/>
  <c r="MA108" i="2"/>
  <c r="MB108" i="2"/>
  <c r="MC108" i="2"/>
  <c r="MD108" i="2"/>
  <c r="ME108" i="2"/>
  <c r="MF108" i="2"/>
  <c r="MG108" i="2"/>
  <c r="MH108" i="2"/>
  <c r="MK108" i="2"/>
  <c r="ML108" i="2"/>
  <c r="MM108" i="2"/>
  <c r="MN108" i="2"/>
  <c r="MQ108" i="2"/>
  <c r="MR108" i="2"/>
  <c r="MU108" i="2"/>
  <c r="MV108" i="2"/>
  <c r="MY108" i="2"/>
  <c r="MZ108" i="2"/>
  <c r="NC108" i="2"/>
  <c r="ND108" i="2"/>
  <c r="NG108" i="2"/>
  <c r="NH108" i="2"/>
  <c r="NK108" i="2"/>
  <c r="NL108" i="2"/>
  <c r="NO108" i="2"/>
  <c r="NP108" i="2"/>
  <c r="NQ108" i="2"/>
  <c r="NR108" i="2"/>
  <c r="NS108" i="2"/>
  <c r="NT108" i="2"/>
  <c r="NY108" i="2"/>
  <c r="NZ108" i="2"/>
  <c r="OA108" i="2"/>
  <c r="OB108" i="2"/>
  <c r="OC108" i="2"/>
  <c r="OD108" i="2"/>
  <c r="OI108" i="2"/>
  <c r="D109" i="2"/>
  <c r="E109" i="2"/>
  <c r="F109" i="2"/>
  <c r="G109" i="2"/>
  <c r="H109" i="2"/>
  <c r="K109" i="2"/>
  <c r="L109" i="2"/>
  <c r="M109" i="2"/>
  <c r="N109" i="2"/>
  <c r="O109" i="2"/>
  <c r="P109" i="2"/>
  <c r="Q109" i="2"/>
  <c r="R109" i="2"/>
  <c r="S109" i="2"/>
  <c r="T109" i="2"/>
  <c r="U109" i="2"/>
  <c r="V109" i="2"/>
  <c r="Y109" i="2"/>
  <c r="Z109" i="2"/>
  <c r="AA109" i="2"/>
  <c r="AB109" i="2"/>
  <c r="AE109" i="2"/>
  <c r="AF109" i="2"/>
  <c r="AG109" i="2"/>
  <c r="AH109" i="2"/>
  <c r="AI109" i="2"/>
  <c r="AJ109" i="2"/>
  <c r="AK109" i="2"/>
  <c r="AL109" i="2"/>
  <c r="AM109" i="2"/>
  <c r="AN109" i="2"/>
  <c r="AO109" i="2"/>
  <c r="AP109" i="2"/>
  <c r="AQ109" i="2"/>
  <c r="AR109" i="2"/>
  <c r="AS109" i="2"/>
  <c r="AT109" i="2"/>
  <c r="AW109" i="2"/>
  <c r="AX109" i="2"/>
  <c r="AY109" i="2"/>
  <c r="AZ109" i="2"/>
  <c r="BA109" i="2"/>
  <c r="BB109" i="2"/>
  <c r="BE109" i="2"/>
  <c r="BF109" i="2"/>
  <c r="BG109" i="2"/>
  <c r="BH109" i="2"/>
  <c r="BI109" i="2"/>
  <c r="BJ109" i="2"/>
  <c r="BK109" i="2"/>
  <c r="BL109" i="2"/>
  <c r="BM109" i="2"/>
  <c r="BR109" i="2"/>
  <c r="BU109" i="2"/>
  <c r="BV109" i="2"/>
  <c r="BW109" i="2"/>
  <c r="BX109" i="2"/>
  <c r="BY109" i="2"/>
  <c r="BZ109" i="2"/>
  <c r="CA109" i="2"/>
  <c r="CB109" i="2"/>
  <c r="CE109" i="2"/>
  <c r="CF109" i="2"/>
  <c r="CG109" i="2"/>
  <c r="CH109" i="2"/>
  <c r="CI109" i="2"/>
  <c r="CJ109" i="2"/>
  <c r="CK109" i="2"/>
  <c r="CL109" i="2"/>
  <c r="CM109" i="2"/>
  <c r="CN109" i="2"/>
  <c r="CQ109" i="2"/>
  <c r="CR109" i="2"/>
  <c r="CS109" i="2"/>
  <c r="CT109" i="2"/>
  <c r="CU109" i="2"/>
  <c r="CV109" i="2"/>
  <c r="CW109" i="2"/>
  <c r="CX109" i="2"/>
  <c r="CY109" i="2"/>
  <c r="CZ109" i="2"/>
  <c r="DC109" i="2"/>
  <c r="DD109" i="2"/>
  <c r="DE109" i="2"/>
  <c r="DF109" i="2"/>
  <c r="DG109" i="2"/>
  <c r="DH109" i="2"/>
  <c r="DK109" i="2"/>
  <c r="DL109" i="2"/>
  <c r="DP109" i="2"/>
  <c r="DR109" i="2"/>
  <c r="DS109" i="2"/>
  <c r="DT109" i="2"/>
  <c r="DU109" i="2"/>
  <c r="DV109" i="2"/>
  <c r="DW109" i="2"/>
  <c r="DX109" i="2"/>
  <c r="DY109" i="2"/>
  <c r="DZ109" i="2"/>
  <c r="EA109" i="2"/>
  <c r="EB109" i="2"/>
  <c r="EE109" i="2"/>
  <c r="EF109" i="2"/>
  <c r="EG109" i="2"/>
  <c r="EH109" i="2"/>
  <c r="EI109" i="2"/>
  <c r="EJ109" i="2"/>
  <c r="EK109" i="2"/>
  <c r="EL109" i="2"/>
  <c r="ES109" i="2"/>
  <c r="ET109" i="2"/>
  <c r="EU109" i="2"/>
  <c r="EV109" i="2"/>
  <c r="EY109" i="2"/>
  <c r="EZ109" i="2"/>
  <c r="FA109" i="2"/>
  <c r="FB109" i="2"/>
  <c r="FC109" i="2"/>
  <c r="FD109" i="2"/>
  <c r="FE109" i="2"/>
  <c r="FF109" i="2"/>
  <c r="FG109" i="2"/>
  <c r="FH109" i="2"/>
  <c r="FI109" i="2"/>
  <c r="FJ109" i="2"/>
  <c r="FK109" i="2"/>
  <c r="FL109" i="2"/>
  <c r="FM109" i="2"/>
  <c r="FN109" i="2"/>
  <c r="FO109" i="2"/>
  <c r="FP109" i="2"/>
  <c r="FQ109" i="2"/>
  <c r="FR109" i="2"/>
  <c r="FS109" i="2"/>
  <c r="FT109" i="2"/>
  <c r="FU109" i="2"/>
  <c r="FV109" i="2"/>
  <c r="FW109" i="2"/>
  <c r="FX109" i="2"/>
  <c r="FY109" i="2"/>
  <c r="FZ109" i="2"/>
  <c r="GA109" i="2"/>
  <c r="GB109" i="2"/>
  <c r="GC109" i="2"/>
  <c r="GD109" i="2"/>
  <c r="GE109" i="2"/>
  <c r="GF109" i="2"/>
  <c r="GI109" i="2"/>
  <c r="GJ109" i="2"/>
  <c r="GK109" i="2"/>
  <c r="GL109" i="2"/>
  <c r="GM109" i="2"/>
  <c r="GN109" i="2"/>
  <c r="GO109" i="2"/>
  <c r="GP109" i="2"/>
  <c r="GQ109" i="2"/>
  <c r="GR109" i="2"/>
  <c r="GS109" i="2"/>
  <c r="GT109" i="2"/>
  <c r="GU109" i="2"/>
  <c r="GV109" i="2"/>
  <c r="GW109" i="2"/>
  <c r="GX109" i="2"/>
  <c r="GY109" i="2"/>
  <c r="GZ109" i="2"/>
  <c r="HC109" i="2"/>
  <c r="HD109" i="2"/>
  <c r="HE109" i="2"/>
  <c r="HF109" i="2"/>
  <c r="HG109" i="2"/>
  <c r="HH109" i="2"/>
  <c r="HK109" i="2"/>
  <c r="HL109" i="2"/>
  <c r="HM109" i="2"/>
  <c r="HN109" i="2"/>
  <c r="HO109" i="2"/>
  <c r="HP109" i="2"/>
  <c r="HQ109" i="2"/>
  <c r="HR109" i="2"/>
  <c r="HS109" i="2"/>
  <c r="HT109" i="2"/>
  <c r="HW109" i="2"/>
  <c r="HX109" i="2"/>
  <c r="HZ109" i="2"/>
  <c r="IA109" i="2"/>
  <c r="IB109" i="2"/>
  <c r="ID109" i="2"/>
  <c r="IE109" i="2"/>
  <c r="IF109" i="2"/>
  <c r="II109" i="2"/>
  <c r="IJ109" i="2"/>
  <c r="IK109" i="2"/>
  <c r="IL109" i="2"/>
  <c r="IM109" i="2"/>
  <c r="IN109" i="2"/>
  <c r="IO109" i="2"/>
  <c r="IP109" i="2"/>
  <c r="IQ109" i="2"/>
  <c r="IR109" i="2"/>
  <c r="IS109" i="2"/>
  <c r="IT109" i="2"/>
  <c r="IW109" i="2"/>
  <c r="IX109" i="2"/>
  <c r="IY109" i="2"/>
  <c r="IZ109" i="2"/>
  <c r="JA109" i="2"/>
  <c r="JB109" i="2"/>
  <c r="JC109" i="2"/>
  <c r="JD109" i="2"/>
  <c r="JG109" i="2"/>
  <c r="JH109" i="2"/>
  <c r="JI109" i="2"/>
  <c r="JJ109" i="2"/>
  <c r="JK109" i="2"/>
  <c r="JL109" i="2"/>
  <c r="JM109" i="2"/>
  <c r="JN109" i="2"/>
  <c r="JO109" i="2"/>
  <c r="JP109" i="2"/>
  <c r="JQ109" i="2"/>
  <c r="JR109" i="2"/>
  <c r="JS109" i="2"/>
  <c r="JT109" i="2"/>
  <c r="JW109" i="2"/>
  <c r="JX109" i="2"/>
  <c r="JY109" i="2"/>
  <c r="JZ109" i="2"/>
  <c r="KC109" i="2"/>
  <c r="KD109" i="2"/>
  <c r="KE109" i="2"/>
  <c r="KF109" i="2"/>
  <c r="KI109" i="2"/>
  <c r="KJ109" i="2"/>
  <c r="KK109" i="2"/>
  <c r="KL109" i="2"/>
  <c r="KO109" i="2"/>
  <c r="KP109" i="2"/>
  <c r="KQ109" i="2"/>
  <c r="KR109" i="2"/>
  <c r="KU109" i="2"/>
  <c r="KV109" i="2"/>
  <c r="KY109" i="2"/>
  <c r="KZ109" i="2"/>
  <c r="LA109" i="2"/>
  <c r="LB109" i="2"/>
  <c r="LE109" i="2"/>
  <c r="LF109" i="2"/>
  <c r="LI109" i="2"/>
  <c r="LJ109" i="2"/>
  <c r="LK109" i="2"/>
  <c r="LL109" i="2"/>
  <c r="LM109" i="2"/>
  <c r="LN109" i="2"/>
  <c r="LO109" i="2"/>
  <c r="LP109" i="2"/>
  <c r="LQ109" i="2"/>
  <c r="LR109" i="2"/>
  <c r="LU109" i="2"/>
  <c r="LV109" i="2"/>
  <c r="LW109" i="2"/>
  <c r="LX109" i="2"/>
  <c r="MA109" i="2"/>
  <c r="MB109" i="2"/>
  <c r="MC109" i="2"/>
  <c r="MD109" i="2"/>
  <c r="ME109" i="2"/>
  <c r="MF109" i="2"/>
  <c r="MG109" i="2"/>
  <c r="MH109" i="2"/>
  <c r="MK109" i="2"/>
  <c r="ML109" i="2"/>
  <c r="MM109" i="2"/>
  <c r="MN109" i="2"/>
  <c r="MQ109" i="2"/>
  <c r="MR109" i="2"/>
  <c r="MU109" i="2"/>
  <c r="MV109" i="2"/>
  <c r="MY109" i="2"/>
  <c r="MZ109" i="2"/>
  <c r="NC109" i="2"/>
  <c r="ND109" i="2"/>
  <c r="NG109" i="2"/>
  <c r="NH109" i="2"/>
  <c r="NK109" i="2"/>
  <c r="NL109" i="2"/>
  <c r="NO109" i="2"/>
  <c r="NP109" i="2"/>
  <c r="NQ109" i="2"/>
  <c r="NR109" i="2"/>
  <c r="NS109" i="2"/>
  <c r="NT109" i="2"/>
  <c r="NY109" i="2"/>
  <c r="NZ109" i="2"/>
  <c r="OA109" i="2"/>
  <c r="OB109" i="2"/>
  <c r="OC109" i="2"/>
  <c r="OD109" i="2"/>
  <c r="OI109" i="2"/>
  <c r="JF108" i="2" l="1"/>
  <c r="JF107" i="2"/>
  <c r="JF109" i="2"/>
  <c r="JE107" i="2"/>
  <c r="JE109" i="2"/>
  <c r="JE108" i="2"/>
  <c r="DN107" i="2" l="1"/>
  <c r="DN108" i="2"/>
  <c r="DN109" i="2"/>
  <c r="MI15" i="2"/>
  <c r="MJ15" i="2"/>
  <c r="MI16" i="2"/>
  <c r="MJ16" i="2"/>
  <c r="MI17" i="2"/>
  <c r="MJ17" i="2"/>
  <c r="MI18" i="2"/>
  <c r="MJ18" i="2"/>
  <c r="MI19" i="2"/>
  <c r="MJ19" i="2"/>
  <c r="MI20" i="2"/>
  <c r="MJ20" i="2"/>
  <c r="MI21" i="2"/>
  <c r="MJ21" i="2"/>
  <c r="MI22" i="2"/>
  <c r="MJ22" i="2"/>
  <c r="MI23" i="2"/>
  <c r="MJ23" i="2"/>
  <c r="MI24" i="2"/>
  <c r="MJ24" i="2"/>
  <c r="MI25" i="2"/>
  <c r="MJ25" i="2"/>
  <c r="MI26" i="2"/>
  <c r="MJ26" i="2"/>
  <c r="MI27" i="2"/>
  <c r="MJ27" i="2"/>
  <c r="MI28" i="2"/>
  <c r="MJ28" i="2"/>
  <c r="MI29" i="2"/>
  <c r="MJ29" i="2"/>
  <c r="MI30" i="2"/>
  <c r="MJ30" i="2"/>
  <c r="MI31" i="2"/>
  <c r="MJ31" i="2"/>
  <c r="MI32" i="2"/>
  <c r="MJ32" i="2"/>
  <c r="MI33" i="2"/>
  <c r="MJ33" i="2"/>
  <c r="MI34" i="2"/>
  <c r="MJ34" i="2"/>
  <c r="MI35" i="2"/>
  <c r="MJ35" i="2"/>
  <c r="MI36" i="2"/>
  <c r="MJ36" i="2"/>
  <c r="MI37" i="2"/>
  <c r="MJ37" i="2"/>
  <c r="MI38" i="2"/>
  <c r="MJ38" i="2"/>
  <c r="MI39" i="2"/>
  <c r="MJ39" i="2"/>
  <c r="MI40" i="2"/>
  <c r="MJ40" i="2"/>
  <c r="MI41" i="2"/>
  <c r="MJ41" i="2"/>
  <c r="MI42" i="2"/>
  <c r="MJ42" i="2"/>
  <c r="MI43" i="2"/>
  <c r="MJ43" i="2"/>
  <c r="MI44" i="2"/>
  <c r="MJ44" i="2"/>
  <c r="MI45" i="2"/>
  <c r="MJ45" i="2"/>
  <c r="MI46" i="2"/>
  <c r="MJ46" i="2"/>
  <c r="MI47" i="2"/>
  <c r="MJ47" i="2"/>
  <c r="MI48" i="2"/>
  <c r="MJ48" i="2"/>
  <c r="MI49" i="2"/>
  <c r="MJ49" i="2"/>
  <c r="MI50" i="2"/>
  <c r="MJ50" i="2"/>
  <c r="MI51" i="2"/>
  <c r="MJ51" i="2"/>
  <c r="MI52" i="2"/>
  <c r="MJ52" i="2"/>
  <c r="MI53" i="2"/>
  <c r="MJ53" i="2"/>
  <c r="MI54" i="2"/>
  <c r="MJ54" i="2"/>
  <c r="MI55" i="2"/>
  <c r="MJ55" i="2"/>
  <c r="MI56" i="2"/>
  <c r="MJ56" i="2"/>
  <c r="MI57" i="2"/>
  <c r="MJ57" i="2"/>
  <c r="MI58" i="2"/>
  <c r="MJ58" i="2"/>
  <c r="MI59" i="2"/>
  <c r="MJ59" i="2"/>
  <c r="MI60" i="2"/>
  <c r="MJ60" i="2"/>
  <c r="MI61" i="2"/>
  <c r="MJ61" i="2"/>
  <c r="MI62" i="2"/>
  <c r="MJ62" i="2"/>
  <c r="MI63" i="2"/>
  <c r="MJ63" i="2"/>
  <c r="MI64" i="2"/>
  <c r="MJ64" i="2"/>
  <c r="MI65" i="2"/>
  <c r="MJ65" i="2"/>
  <c r="MI66" i="2"/>
  <c r="MJ66" i="2"/>
  <c r="MI67" i="2"/>
  <c r="MJ67" i="2"/>
  <c r="MI68" i="2"/>
  <c r="MJ68" i="2"/>
  <c r="MI69" i="2"/>
  <c r="MJ69" i="2"/>
  <c r="MI70" i="2"/>
  <c r="MJ70" i="2"/>
  <c r="MI71" i="2"/>
  <c r="MJ71" i="2"/>
  <c r="MI72" i="2"/>
  <c r="MJ72" i="2"/>
  <c r="MI73" i="2"/>
  <c r="MJ73" i="2"/>
  <c r="MI74" i="2"/>
  <c r="MJ74" i="2"/>
  <c r="MI75" i="2"/>
  <c r="MJ75" i="2"/>
  <c r="MI76" i="2"/>
  <c r="MJ76" i="2"/>
  <c r="MI77" i="2"/>
  <c r="MJ77" i="2"/>
  <c r="MI78" i="2"/>
  <c r="MJ78" i="2"/>
  <c r="MI79" i="2"/>
  <c r="MJ79" i="2"/>
  <c r="MI80" i="2"/>
  <c r="MJ80" i="2"/>
  <c r="MI81" i="2"/>
  <c r="MJ81" i="2"/>
  <c r="MI82" i="2"/>
  <c r="MJ82" i="2"/>
  <c r="MI83" i="2"/>
  <c r="MJ83" i="2"/>
  <c r="MI84" i="2"/>
  <c r="MJ84" i="2"/>
  <c r="MI85" i="2"/>
  <c r="MJ85" i="2"/>
  <c r="MI86" i="2"/>
  <c r="MJ86" i="2"/>
  <c r="MI87" i="2"/>
  <c r="MJ87" i="2"/>
  <c r="MI88" i="2"/>
  <c r="MJ88" i="2"/>
  <c r="MI89" i="2"/>
  <c r="MJ89" i="2"/>
  <c r="MI90" i="2"/>
  <c r="MJ90" i="2"/>
  <c r="MI91" i="2"/>
  <c r="MJ91" i="2"/>
  <c r="MI92" i="2"/>
  <c r="MJ92" i="2"/>
  <c r="MI93" i="2"/>
  <c r="MJ93" i="2"/>
  <c r="MI94" i="2"/>
  <c r="MJ94" i="2"/>
  <c r="MI95" i="2"/>
  <c r="MJ95" i="2"/>
  <c r="MI96" i="2"/>
  <c r="MJ96" i="2"/>
  <c r="MI97" i="2"/>
  <c r="MJ97" i="2"/>
  <c r="MI98" i="2"/>
  <c r="MJ98" i="2"/>
  <c r="MI99" i="2"/>
  <c r="MJ99" i="2"/>
  <c r="MI100" i="2"/>
  <c r="MJ100" i="2"/>
  <c r="MI101" i="2"/>
  <c r="MJ101" i="2"/>
  <c r="MI102" i="2"/>
  <c r="MJ102" i="2"/>
  <c r="MI103" i="2"/>
  <c r="MJ103" i="2"/>
  <c r="MI104" i="2"/>
  <c r="MJ104" i="2"/>
  <c r="MI105" i="2"/>
  <c r="MJ105" i="2"/>
  <c r="MI106" i="2"/>
  <c r="MJ106" i="2"/>
  <c r="MJ107" i="2" l="1"/>
  <c r="MJ108" i="2"/>
  <c r="MJ109" i="2"/>
  <c r="MI107" i="2"/>
  <c r="MI108" i="2"/>
  <c r="MI109" i="2"/>
  <c r="EW109" i="3"/>
  <c r="EW108" i="3"/>
  <c r="EW107" i="3"/>
  <c r="JD109" i="3"/>
  <c r="JC109" i="3"/>
  <c r="JB109" i="3"/>
  <c r="JA109" i="3"/>
  <c r="JD108" i="3"/>
  <c r="JC108" i="3"/>
  <c r="JB108" i="3"/>
  <c r="JA108" i="3"/>
  <c r="JD107" i="3"/>
  <c r="JC107" i="3"/>
  <c r="JB107" i="3"/>
  <c r="JA107" i="3"/>
  <c r="K4" i="2" l="1"/>
  <c r="LT15" i="2" l="1"/>
  <c r="LT16" i="2"/>
  <c r="LT17" i="2"/>
  <c r="LT18" i="2"/>
  <c r="LT19" i="2"/>
  <c r="LT20" i="2"/>
  <c r="LT21" i="2"/>
  <c r="LT22" i="2"/>
  <c r="LT23" i="2"/>
  <c r="LT24" i="2"/>
  <c r="LT25" i="2"/>
  <c r="LT26" i="2"/>
  <c r="LT27" i="2"/>
  <c r="LT28" i="2"/>
  <c r="LT29" i="2"/>
  <c r="LT30" i="2"/>
  <c r="LT31" i="2"/>
  <c r="LT32" i="2"/>
  <c r="LT33" i="2"/>
  <c r="LT34" i="2"/>
  <c r="LT35" i="2"/>
  <c r="LT36" i="2"/>
  <c r="LT37" i="2"/>
  <c r="LT38" i="2"/>
  <c r="LT39" i="2"/>
  <c r="LT40" i="2"/>
  <c r="LT41" i="2"/>
  <c r="LT42" i="2"/>
  <c r="LT43" i="2"/>
  <c r="LT44" i="2"/>
  <c r="LT45" i="2"/>
  <c r="LT46" i="2"/>
  <c r="LT47" i="2"/>
  <c r="LT48" i="2"/>
  <c r="LT49" i="2"/>
  <c r="LT50" i="2"/>
  <c r="LT51" i="2"/>
  <c r="LT52" i="2"/>
  <c r="LT53" i="2"/>
  <c r="LT54" i="2"/>
  <c r="LT55" i="2"/>
  <c r="LT56" i="2"/>
  <c r="LT57" i="2"/>
  <c r="LT58" i="2"/>
  <c r="LT59" i="2"/>
  <c r="LT60" i="2"/>
  <c r="LT61" i="2"/>
  <c r="LT62" i="2"/>
  <c r="LT63" i="2"/>
  <c r="LT64" i="2"/>
  <c r="LT65" i="2"/>
  <c r="LT66" i="2"/>
  <c r="LT67" i="2"/>
  <c r="LT68" i="2"/>
  <c r="LT69" i="2"/>
  <c r="LT70" i="2"/>
  <c r="LT71" i="2"/>
  <c r="LT72" i="2"/>
  <c r="LT73" i="2"/>
  <c r="LT74" i="2"/>
  <c r="LT75" i="2"/>
  <c r="LT76" i="2"/>
  <c r="LT77" i="2"/>
  <c r="LT78" i="2"/>
  <c r="LT79" i="2"/>
  <c r="LT80" i="2"/>
  <c r="LT81" i="2"/>
  <c r="LT82" i="2"/>
  <c r="LT83" i="2"/>
  <c r="LT84" i="2"/>
  <c r="LT85" i="2"/>
  <c r="LT86" i="2"/>
  <c r="LT87" i="2"/>
  <c r="LT88" i="2"/>
  <c r="LT89" i="2"/>
  <c r="LT90" i="2"/>
  <c r="LT91" i="2"/>
  <c r="LT92" i="2"/>
  <c r="LT93" i="2"/>
  <c r="LT94" i="2"/>
  <c r="LT95" i="2"/>
  <c r="LT96" i="2"/>
  <c r="LT97" i="2"/>
  <c r="LT98" i="2"/>
  <c r="LT99" i="2"/>
  <c r="LT100" i="2"/>
  <c r="LT101" i="2"/>
  <c r="LT102" i="2"/>
  <c r="LT103" i="2"/>
  <c r="LT104" i="2"/>
  <c r="LT105" i="2"/>
  <c r="LT106" i="2"/>
  <c r="LS15" i="2"/>
  <c r="LS16" i="2"/>
  <c r="LS17" i="2"/>
  <c r="LS18" i="2"/>
  <c r="LS19" i="2"/>
  <c r="LS20" i="2"/>
  <c r="LS21" i="2"/>
  <c r="LS22" i="2"/>
  <c r="LS23" i="2"/>
  <c r="LS24" i="2"/>
  <c r="LS25" i="2"/>
  <c r="LS26" i="2"/>
  <c r="LS27" i="2"/>
  <c r="LS28" i="2"/>
  <c r="LS29" i="2"/>
  <c r="LS30" i="2"/>
  <c r="LS31" i="2"/>
  <c r="LS32" i="2"/>
  <c r="LS33" i="2"/>
  <c r="LS34" i="2"/>
  <c r="LS35" i="2"/>
  <c r="LS36" i="2"/>
  <c r="LS37" i="2"/>
  <c r="LS38" i="2"/>
  <c r="LS39" i="2"/>
  <c r="LS40" i="2"/>
  <c r="LS41" i="2"/>
  <c r="LS42" i="2"/>
  <c r="LS43" i="2"/>
  <c r="LS44" i="2"/>
  <c r="LS45" i="2"/>
  <c r="LS46" i="2"/>
  <c r="LS47" i="2"/>
  <c r="LS48" i="2"/>
  <c r="LS49" i="2"/>
  <c r="LS50" i="2"/>
  <c r="LS51" i="2"/>
  <c r="LS52" i="2"/>
  <c r="LS53" i="2"/>
  <c r="LS54" i="2"/>
  <c r="LS55" i="2"/>
  <c r="LS56" i="2"/>
  <c r="LS57" i="2"/>
  <c r="LS58" i="2"/>
  <c r="LS59" i="2"/>
  <c r="LS60" i="2"/>
  <c r="LS61" i="2"/>
  <c r="LS62" i="2"/>
  <c r="LS63" i="2"/>
  <c r="LS64" i="2"/>
  <c r="LS65" i="2"/>
  <c r="LS66" i="2"/>
  <c r="LS67" i="2"/>
  <c r="LS68" i="2"/>
  <c r="LS69" i="2"/>
  <c r="LS70" i="2"/>
  <c r="LS71" i="2"/>
  <c r="LS72" i="2"/>
  <c r="LS73" i="2"/>
  <c r="LS74" i="2"/>
  <c r="LS75" i="2"/>
  <c r="LS76" i="2"/>
  <c r="LS77" i="2"/>
  <c r="LS78" i="2"/>
  <c r="LS79" i="2"/>
  <c r="LS80" i="2"/>
  <c r="LS81" i="2"/>
  <c r="LS82" i="2"/>
  <c r="LS83" i="2"/>
  <c r="LS84" i="2"/>
  <c r="LS85" i="2"/>
  <c r="LS86" i="2"/>
  <c r="LS87" i="2"/>
  <c r="LS88" i="2"/>
  <c r="LS89" i="2"/>
  <c r="LS90" i="2"/>
  <c r="LS91" i="2"/>
  <c r="LS92" i="2"/>
  <c r="LS93" i="2"/>
  <c r="LS94" i="2"/>
  <c r="LS95" i="2"/>
  <c r="LS96" i="2"/>
  <c r="LS97" i="2"/>
  <c r="LS98" i="2"/>
  <c r="LS99" i="2"/>
  <c r="LS100" i="2"/>
  <c r="LS101" i="2"/>
  <c r="LS102" i="2"/>
  <c r="LS103" i="2"/>
  <c r="LS104" i="2"/>
  <c r="LS105" i="2"/>
  <c r="LS106" i="2"/>
  <c r="LS107" i="2" l="1"/>
  <c r="LS108" i="2"/>
  <c r="LS109" i="2"/>
  <c r="LT107" i="2"/>
  <c r="LT108" i="2"/>
  <c r="LT109" i="2"/>
  <c r="BW108" i="3" l="1"/>
  <c r="BW107" i="3"/>
  <c r="BX107" i="3"/>
  <c r="BW109" i="3" a="1"/>
  <c r="BW109" i="3" l="1"/>
  <c r="OP109" i="2" l="1"/>
  <c r="OP107" i="2"/>
  <c r="OP108" i="2"/>
  <c r="OO107" i="2"/>
  <c r="OO108" i="2"/>
  <c r="IU11" i="2"/>
  <c r="IV11" i="2"/>
  <c r="IU12" i="2"/>
  <c r="IV12" i="2"/>
  <c r="IU13" i="2"/>
  <c r="IV13" i="2"/>
  <c r="IU14" i="2"/>
  <c r="IV14" i="2"/>
  <c r="IU15" i="2"/>
  <c r="IV15" i="2"/>
  <c r="IU16" i="2"/>
  <c r="IV16" i="2"/>
  <c r="IU17" i="2"/>
  <c r="IV17" i="2"/>
  <c r="IU18" i="2"/>
  <c r="IV18" i="2"/>
  <c r="IU19" i="2"/>
  <c r="IV19" i="2"/>
  <c r="IU20" i="2"/>
  <c r="IV20" i="2"/>
  <c r="IU21" i="2"/>
  <c r="IV21" i="2"/>
  <c r="IU22" i="2"/>
  <c r="IV22" i="2"/>
  <c r="IU23" i="2"/>
  <c r="IV23" i="2"/>
  <c r="IU24" i="2"/>
  <c r="IV24" i="2"/>
  <c r="IU25" i="2"/>
  <c r="IV25" i="2"/>
  <c r="IU26" i="2"/>
  <c r="IV26" i="2"/>
  <c r="IU27" i="2"/>
  <c r="IV27" i="2"/>
  <c r="IU28" i="2"/>
  <c r="IV28" i="2"/>
  <c r="IU29" i="2"/>
  <c r="IV29" i="2"/>
  <c r="IU30" i="2"/>
  <c r="IV30" i="2"/>
  <c r="IU31" i="2"/>
  <c r="IV31" i="2"/>
  <c r="IU32" i="2"/>
  <c r="IV32" i="2"/>
  <c r="IU33" i="2"/>
  <c r="IV33" i="2"/>
  <c r="IU34" i="2"/>
  <c r="IV34" i="2"/>
  <c r="IU35" i="2"/>
  <c r="IV35" i="2"/>
  <c r="IU36" i="2"/>
  <c r="IV36" i="2"/>
  <c r="IU37" i="2"/>
  <c r="IV37" i="2"/>
  <c r="IU38" i="2"/>
  <c r="IV38" i="2"/>
  <c r="IU39" i="2"/>
  <c r="IV39" i="2"/>
  <c r="IU40" i="2"/>
  <c r="IV40" i="2"/>
  <c r="IU41" i="2"/>
  <c r="IV41" i="2"/>
  <c r="IU42" i="2"/>
  <c r="IV42" i="2"/>
  <c r="IU43" i="2"/>
  <c r="IV43" i="2"/>
  <c r="IU44" i="2"/>
  <c r="IV44" i="2"/>
  <c r="IU45" i="2"/>
  <c r="IV45" i="2"/>
  <c r="IU46" i="2"/>
  <c r="IV46" i="2"/>
  <c r="IU47" i="2"/>
  <c r="IV47" i="2"/>
  <c r="IU48" i="2"/>
  <c r="IV48" i="2"/>
  <c r="IU49" i="2"/>
  <c r="IV49" i="2"/>
  <c r="IU50" i="2"/>
  <c r="IV50" i="2"/>
  <c r="IU51" i="2"/>
  <c r="IV51" i="2"/>
  <c r="IU52" i="2"/>
  <c r="IV52" i="2"/>
  <c r="IU53" i="2"/>
  <c r="IV53" i="2"/>
  <c r="IU54" i="2"/>
  <c r="IV54" i="2"/>
  <c r="IU55" i="2"/>
  <c r="IV55" i="2"/>
  <c r="IU56" i="2"/>
  <c r="IV56" i="2"/>
  <c r="IU57" i="2"/>
  <c r="IV57" i="2"/>
  <c r="IU58" i="2"/>
  <c r="IV58" i="2"/>
  <c r="IU59" i="2"/>
  <c r="IV59" i="2"/>
  <c r="IU60" i="2"/>
  <c r="IV60" i="2"/>
  <c r="IU61" i="2"/>
  <c r="IV61" i="2"/>
  <c r="IU62" i="2"/>
  <c r="IV62" i="2"/>
  <c r="IU63" i="2"/>
  <c r="IV63" i="2"/>
  <c r="IU64" i="2"/>
  <c r="IV64" i="2"/>
  <c r="IU65" i="2"/>
  <c r="IV65" i="2"/>
  <c r="IU66" i="2"/>
  <c r="IV66" i="2"/>
  <c r="IU67" i="2"/>
  <c r="IV67" i="2"/>
  <c r="IU68" i="2"/>
  <c r="IV68" i="2"/>
  <c r="IU69" i="2"/>
  <c r="IV69" i="2"/>
  <c r="IU70" i="2"/>
  <c r="IV70" i="2"/>
  <c r="IU71" i="2"/>
  <c r="IV71" i="2"/>
  <c r="IU72" i="2"/>
  <c r="IV72" i="2"/>
  <c r="IU73" i="2"/>
  <c r="IV73" i="2"/>
  <c r="IU74" i="2"/>
  <c r="IV74" i="2"/>
  <c r="IU75" i="2"/>
  <c r="IV75" i="2"/>
  <c r="IU76" i="2"/>
  <c r="IV76" i="2"/>
  <c r="IU77" i="2"/>
  <c r="IV77" i="2"/>
  <c r="IU78" i="2"/>
  <c r="IV78" i="2"/>
  <c r="IU79" i="2"/>
  <c r="IV79" i="2"/>
  <c r="IU80" i="2"/>
  <c r="IV80" i="2"/>
  <c r="IU81" i="2"/>
  <c r="IV81" i="2"/>
  <c r="IU82" i="2"/>
  <c r="IV82" i="2"/>
  <c r="IU83" i="2"/>
  <c r="IV83" i="2"/>
  <c r="IU84" i="2"/>
  <c r="IV84" i="2"/>
  <c r="IU85" i="2"/>
  <c r="IV85" i="2"/>
  <c r="IU86" i="2"/>
  <c r="IV86" i="2"/>
  <c r="IU87" i="2"/>
  <c r="IV87" i="2"/>
  <c r="IU88" i="2"/>
  <c r="IV88" i="2"/>
  <c r="IU89" i="2"/>
  <c r="IV89" i="2"/>
  <c r="IU90" i="2"/>
  <c r="IV90" i="2"/>
  <c r="IU91" i="2"/>
  <c r="IV91" i="2"/>
  <c r="IU92" i="2"/>
  <c r="IV92" i="2"/>
  <c r="IU93" i="2"/>
  <c r="IV93" i="2"/>
  <c r="IU94" i="2"/>
  <c r="IV94" i="2"/>
  <c r="IU95" i="2"/>
  <c r="IV95" i="2"/>
  <c r="IU96" i="2"/>
  <c r="IV96" i="2"/>
  <c r="IU97" i="2"/>
  <c r="IV97" i="2"/>
  <c r="IU98" i="2"/>
  <c r="IV98" i="2"/>
  <c r="IU99" i="2"/>
  <c r="IV99" i="2"/>
  <c r="IU100" i="2"/>
  <c r="IV100" i="2"/>
  <c r="IU101" i="2"/>
  <c r="IV101" i="2"/>
  <c r="IU102" i="2"/>
  <c r="IV102" i="2"/>
  <c r="IU103" i="2"/>
  <c r="IV103" i="2"/>
  <c r="AS107" i="3" l="1"/>
  <c r="AS108" i="3"/>
  <c r="AS109" i="3"/>
  <c r="JV15" i="2" l="1"/>
  <c r="JV16" i="2"/>
  <c r="JV17" i="2"/>
  <c r="JV18" i="2"/>
  <c r="JV19" i="2"/>
  <c r="JV20" i="2"/>
  <c r="JV21" i="2"/>
  <c r="JV22" i="2"/>
  <c r="JV23" i="2"/>
  <c r="JV24" i="2"/>
  <c r="JV25" i="2"/>
  <c r="JV26" i="2"/>
  <c r="JV27" i="2"/>
  <c r="JV28" i="2"/>
  <c r="JV29" i="2"/>
  <c r="JV30" i="2"/>
  <c r="JV31" i="2"/>
  <c r="JV32" i="2"/>
  <c r="JV33" i="2"/>
  <c r="JV34" i="2"/>
  <c r="JV35" i="2"/>
  <c r="JV36" i="2"/>
  <c r="JV37" i="2"/>
  <c r="JV38" i="2"/>
  <c r="JV39" i="2"/>
  <c r="JV40" i="2"/>
  <c r="JV41" i="2"/>
  <c r="JV42" i="2"/>
  <c r="JV43" i="2"/>
  <c r="JV44" i="2"/>
  <c r="JV45" i="2"/>
  <c r="JV46" i="2"/>
  <c r="JV47" i="2"/>
  <c r="JV48" i="2"/>
  <c r="JV49" i="2"/>
  <c r="JV50" i="2"/>
  <c r="JV51" i="2"/>
  <c r="JV52" i="2"/>
  <c r="JV53" i="2"/>
  <c r="JV54" i="2"/>
  <c r="JV55" i="2"/>
  <c r="JV56" i="2"/>
  <c r="JV57" i="2"/>
  <c r="JV58" i="2"/>
  <c r="JV59" i="2"/>
  <c r="JV60" i="2"/>
  <c r="JV61" i="2"/>
  <c r="JV62" i="2"/>
  <c r="JV63" i="2"/>
  <c r="JV64" i="2"/>
  <c r="JV65" i="2"/>
  <c r="JV66" i="2"/>
  <c r="JV67" i="2"/>
  <c r="JV68" i="2"/>
  <c r="JV69" i="2"/>
  <c r="JV70" i="2"/>
  <c r="JV71" i="2"/>
  <c r="JV72" i="2"/>
  <c r="JV73" i="2"/>
  <c r="JV74" i="2"/>
  <c r="JV75" i="2"/>
  <c r="JV76" i="2"/>
  <c r="JV77" i="2"/>
  <c r="JV78" i="2"/>
  <c r="JV79" i="2"/>
  <c r="JV80" i="2"/>
  <c r="JV81" i="2"/>
  <c r="JV82" i="2"/>
  <c r="JV83" i="2"/>
  <c r="JV84" i="2"/>
  <c r="JV85" i="2"/>
  <c r="JV86" i="2"/>
  <c r="JV87" i="2"/>
  <c r="JV88" i="2"/>
  <c r="JV89" i="2"/>
  <c r="JV90" i="2"/>
  <c r="JV91" i="2"/>
  <c r="JV92" i="2"/>
  <c r="JV93" i="2"/>
  <c r="JV94" i="2"/>
  <c r="JV95" i="2"/>
  <c r="JV96" i="2"/>
  <c r="JV97" i="2"/>
  <c r="JV98" i="2"/>
  <c r="JV99" i="2"/>
  <c r="JV100" i="2"/>
  <c r="JV101" i="2"/>
  <c r="JV102" i="2"/>
  <c r="JV103" i="2"/>
  <c r="JV104" i="2"/>
  <c r="JV105" i="2"/>
  <c r="JV106" i="2"/>
  <c r="JU15" i="2"/>
  <c r="JU16" i="2"/>
  <c r="JU17" i="2"/>
  <c r="JU18" i="2"/>
  <c r="JU19" i="2"/>
  <c r="JU20" i="2"/>
  <c r="JU21" i="2"/>
  <c r="JU22" i="2"/>
  <c r="JU23" i="2"/>
  <c r="JU24" i="2"/>
  <c r="JU25" i="2"/>
  <c r="JU26" i="2"/>
  <c r="JU27" i="2"/>
  <c r="JU28" i="2"/>
  <c r="JU29" i="2"/>
  <c r="JU30" i="2"/>
  <c r="JU31" i="2"/>
  <c r="JU32" i="2"/>
  <c r="JU33" i="2"/>
  <c r="JU34" i="2"/>
  <c r="JU35" i="2"/>
  <c r="JU36" i="2"/>
  <c r="JU37" i="2"/>
  <c r="JU38" i="2"/>
  <c r="JU39" i="2"/>
  <c r="JU40" i="2"/>
  <c r="JU41" i="2"/>
  <c r="JU42" i="2"/>
  <c r="JU43" i="2"/>
  <c r="JU44" i="2"/>
  <c r="JU45" i="2"/>
  <c r="JU46" i="2"/>
  <c r="JU47" i="2"/>
  <c r="JU48" i="2"/>
  <c r="JU49" i="2"/>
  <c r="JU50" i="2"/>
  <c r="JU51" i="2"/>
  <c r="JU52" i="2"/>
  <c r="JU53" i="2"/>
  <c r="JU54" i="2"/>
  <c r="JU55" i="2"/>
  <c r="JU56" i="2"/>
  <c r="JU57" i="2"/>
  <c r="JU58" i="2"/>
  <c r="JU59" i="2"/>
  <c r="JU60" i="2"/>
  <c r="JU61" i="2"/>
  <c r="JU62" i="2"/>
  <c r="JU63" i="2"/>
  <c r="JU64" i="2"/>
  <c r="JU65" i="2"/>
  <c r="JU66" i="2"/>
  <c r="JU67" i="2"/>
  <c r="JU68" i="2"/>
  <c r="JU69" i="2"/>
  <c r="JU70" i="2"/>
  <c r="JU71" i="2"/>
  <c r="JU72" i="2"/>
  <c r="JU73" i="2"/>
  <c r="JU74" i="2"/>
  <c r="JU75" i="2"/>
  <c r="JU76" i="2"/>
  <c r="JU77" i="2"/>
  <c r="JU78" i="2"/>
  <c r="JU79" i="2"/>
  <c r="JU80" i="2"/>
  <c r="JU81" i="2"/>
  <c r="JU82" i="2"/>
  <c r="JU83" i="2"/>
  <c r="JU84" i="2"/>
  <c r="JU85" i="2"/>
  <c r="JU86" i="2"/>
  <c r="JU87" i="2"/>
  <c r="JU88" i="2"/>
  <c r="JU89" i="2"/>
  <c r="JU90" i="2"/>
  <c r="JU91" i="2"/>
  <c r="JU92" i="2"/>
  <c r="JU93" i="2"/>
  <c r="JU94" i="2"/>
  <c r="JU95" i="2"/>
  <c r="JU96" i="2"/>
  <c r="JU97" i="2"/>
  <c r="JU98" i="2"/>
  <c r="JU99" i="2"/>
  <c r="JU100" i="2"/>
  <c r="JU101" i="2"/>
  <c r="JU102" i="2"/>
  <c r="JU103" i="2"/>
  <c r="JU104" i="2"/>
  <c r="JU105" i="2"/>
  <c r="JU106" i="2"/>
  <c r="JV107" i="2" l="1"/>
  <c r="JV108" i="2"/>
  <c r="JV109" i="2"/>
  <c r="JU107" i="2"/>
  <c r="JU108" i="2"/>
  <c r="JU109" i="2"/>
  <c r="C109" i="1"/>
  <c r="C110" i="1"/>
  <c r="I4" i="6"/>
  <c r="AD109" i="6"/>
  <c r="AC109" i="6"/>
  <c r="AB109" i="6"/>
  <c r="AA109" i="6"/>
  <c r="AD108" i="6"/>
  <c r="AC108" i="6"/>
  <c r="AB108" i="6"/>
  <c r="AA108" i="6"/>
  <c r="AD107" i="6"/>
  <c r="AC107" i="6"/>
  <c r="AB107" i="6"/>
  <c r="AA107" i="6"/>
  <c r="AF106" i="6"/>
  <c r="FF106" i="1" s="1"/>
  <c r="AE106" i="6"/>
  <c r="FE106" i="1" s="1"/>
  <c r="AF105" i="6"/>
  <c r="FF105" i="1" s="1"/>
  <c r="AE105" i="6"/>
  <c r="FE105" i="1" s="1"/>
  <c r="AF104" i="6"/>
  <c r="FF104" i="1" s="1"/>
  <c r="AE104" i="6"/>
  <c r="FE104" i="1" s="1"/>
  <c r="AF103" i="6"/>
  <c r="FF103" i="1" s="1"/>
  <c r="AE103" i="6"/>
  <c r="FE103" i="1" s="1"/>
  <c r="AF102" i="6"/>
  <c r="FF102" i="1" s="1"/>
  <c r="AE102" i="6"/>
  <c r="FE102" i="1" s="1"/>
  <c r="AF101" i="6"/>
  <c r="FF101" i="1" s="1"/>
  <c r="AE101" i="6"/>
  <c r="FE101" i="1" s="1"/>
  <c r="AF100" i="6"/>
  <c r="FF100" i="1" s="1"/>
  <c r="AE100" i="6"/>
  <c r="FE100" i="1" s="1"/>
  <c r="AF99" i="6"/>
  <c r="FF99" i="1" s="1"/>
  <c r="AE99" i="6"/>
  <c r="FE99" i="1" s="1"/>
  <c r="AF98" i="6"/>
  <c r="FF98" i="1" s="1"/>
  <c r="AE98" i="6"/>
  <c r="FE98" i="1" s="1"/>
  <c r="AF97" i="6"/>
  <c r="FF97" i="1" s="1"/>
  <c r="AE97" i="6"/>
  <c r="FE97" i="1" s="1"/>
  <c r="AF96" i="6"/>
  <c r="FF96" i="1" s="1"/>
  <c r="AE96" i="6"/>
  <c r="FE96" i="1" s="1"/>
  <c r="AF95" i="6"/>
  <c r="FF95" i="1" s="1"/>
  <c r="AE95" i="6"/>
  <c r="FE95" i="1" s="1"/>
  <c r="AF94" i="6"/>
  <c r="FF94" i="1" s="1"/>
  <c r="AE94" i="6"/>
  <c r="FE94" i="1" s="1"/>
  <c r="AF93" i="6"/>
  <c r="FF93" i="1" s="1"/>
  <c r="AE93" i="6"/>
  <c r="FE93" i="1" s="1"/>
  <c r="AF92" i="6"/>
  <c r="FF92" i="1" s="1"/>
  <c r="AE92" i="6"/>
  <c r="FE92" i="1" s="1"/>
  <c r="AF91" i="6"/>
  <c r="FF91" i="1" s="1"/>
  <c r="AE91" i="6"/>
  <c r="FE91" i="1" s="1"/>
  <c r="AF90" i="6"/>
  <c r="FF90" i="1" s="1"/>
  <c r="AE90" i="6"/>
  <c r="FE90" i="1" s="1"/>
  <c r="AF89" i="6"/>
  <c r="FF89" i="1" s="1"/>
  <c r="AE89" i="6"/>
  <c r="FE89" i="1" s="1"/>
  <c r="AF88" i="6"/>
  <c r="FF88" i="1" s="1"/>
  <c r="AE88" i="6"/>
  <c r="FE88" i="1" s="1"/>
  <c r="AF87" i="6"/>
  <c r="FF87" i="1" s="1"/>
  <c r="AE87" i="6"/>
  <c r="FE87" i="1" s="1"/>
  <c r="AF86" i="6"/>
  <c r="FF86" i="1" s="1"/>
  <c r="AE86" i="6"/>
  <c r="FE86" i="1" s="1"/>
  <c r="AF85" i="6"/>
  <c r="FF85" i="1" s="1"/>
  <c r="AE85" i="6"/>
  <c r="FE85" i="1" s="1"/>
  <c r="AF84" i="6"/>
  <c r="FF84" i="1" s="1"/>
  <c r="AE84" i="6"/>
  <c r="FE84" i="1" s="1"/>
  <c r="AF83" i="6"/>
  <c r="FF83" i="1" s="1"/>
  <c r="AE83" i="6"/>
  <c r="FE83" i="1" s="1"/>
  <c r="AF82" i="6"/>
  <c r="FF82" i="1" s="1"/>
  <c r="AE82" i="6"/>
  <c r="FE82" i="1" s="1"/>
  <c r="AF81" i="6"/>
  <c r="FF81" i="1" s="1"/>
  <c r="AE81" i="6"/>
  <c r="FE81" i="1" s="1"/>
  <c r="AF80" i="6"/>
  <c r="FF80" i="1" s="1"/>
  <c r="AE80" i="6"/>
  <c r="FE80" i="1" s="1"/>
  <c r="AF79" i="6"/>
  <c r="FF79" i="1" s="1"/>
  <c r="AE79" i="6"/>
  <c r="FE79" i="1" s="1"/>
  <c r="AF78" i="6"/>
  <c r="FF78" i="1" s="1"/>
  <c r="AE78" i="6"/>
  <c r="FE78" i="1" s="1"/>
  <c r="AF77" i="6"/>
  <c r="FF77" i="1" s="1"/>
  <c r="AE77" i="6"/>
  <c r="FE77" i="1" s="1"/>
  <c r="AF76" i="6"/>
  <c r="FF76" i="1" s="1"/>
  <c r="AE76" i="6"/>
  <c r="FE76" i="1" s="1"/>
  <c r="AF75" i="6"/>
  <c r="FF75" i="1" s="1"/>
  <c r="AE75" i="6"/>
  <c r="FE75" i="1" s="1"/>
  <c r="AF74" i="6"/>
  <c r="FF74" i="1" s="1"/>
  <c r="AE74" i="6"/>
  <c r="FE74" i="1" s="1"/>
  <c r="AF73" i="6"/>
  <c r="FF73" i="1" s="1"/>
  <c r="AE73" i="6"/>
  <c r="FE73" i="1" s="1"/>
  <c r="AF72" i="6"/>
  <c r="FF72" i="1" s="1"/>
  <c r="AE72" i="6"/>
  <c r="FE72" i="1" s="1"/>
  <c r="AF71" i="6"/>
  <c r="FF71" i="1" s="1"/>
  <c r="AE71" i="6"/>
  <c r="FE71" i="1" s="1"/>
  <c r="AF70" i="6"/>
  <c r="FF70" i="1" s="1"/>
  <c r="AE70" i="6"/>
  <c r="FE70" i="1" s="1"/>
  <c r="AF69" i="6"/>
  <c r="FF69" i="1" s="1"/>
  <c r="AE69" i="6"/>
  <c r="FE69" i="1" s="1"/>
  <c r="AF68" i="6"/>
  <c r="FF68" i="1" s="1"/>
  <c r="AE68" i="6"/>
  <c r="FE68" i="1" s="1"/>
  <c r="AF67" i="6"/>
  <c r="FF67" i="1" s="1"/>
  <c r="AE67" i="6"/>
  <c r="FE67" i="1" s="1"/>
  <c r="AF66" i="6"/>
  <c r="FF66" i="1" s="1"/>
  <c r="AE66" i="6"/>
  <c r="FE66" i="1" s="1"/>
  <c r="AF65" i="6"/>
  <c r="FF65" i="1" s="1"/>
  <c r="AE65" i="6"/>
  <c r="FE65" i="1" s="1"/>
  <c r="AF64" i="6"/>
  <c r="FF64" i="1" s="1"/>
  <c r="AE64" i="6"/>
  <c r="FE64" i="1" s="1"/>
  <c r="AF63" i="6"/>
  <c r="FF63" i="1" s="1"/>
  <c r="AE63" i="6"/>
  <c r="FE63" i="1" s="1"/>
  <c r="AF62" i="6"/>
  <c r="FF62" i="1" s="1"/>
  <c r="AE62" i="6"/>
  <c r="FE62" i="1" s="1"/>
  <c r="AF61" i="6"/>
  <c r="FF61" i="1" s="1"/>
  <c r="AE61" i="6"/>
  <c r="FE61" i="1" s="1"/>
  <c r="AF60" i="6"/>
  <c r="FF60" i="1" s="1"/>
  <c r="AE60" i="6"/>
  <c r="FE60" i="1" s="1"/>
  <c r="AF59" i="6"/>
  <c r="FF59" i="1" s="1"/>
  <c r="AE59" i="6"/>
  <c r="FE59" i="1" s="1"/>
  <c r="AF58" i="6"/>
  <c r="FF58" i="1" s="1"/>
  <c r="AE58" i="6"/>
  <c r="FE58" i="1" s="1"/>
  <c r="AF57" i="6"/>
  <c r="FF57" i="1" s="1"/>
  <c r="AE57" i="6"/>
  <c r="FE57" i="1" s="1"/>
  <c r="AF56" i="6"/>
  <c r="FF56" i="1" s="1"/>
  <c r="AE56" i="6"/>
  <c r="FE56" i="1" s="1"/>
  <c r="AF55" i="6"/>
  <c r="FF55" i="1" s="1"/>
  <c r="AE55" i="6"/>
  <c r="FE55" i="1" s="1"/>
  <c r="AF54" i="6"/>
  <c r="FF54" i="1" s="1"/>
  <c r="AE54" i="6"/>
  <c r="FE54" i="1" s="1"/>
  <c r="AF53" i="6"/>
  <c r="FF53" i="1" s="1"/>
  <c r="AE53" i="6"/>
  <c r="FE53" i="1" s="1"/>
  <c r="AF52" i="6"/>
  <c r="FF52" i="1" s="1"/>
  <c r="AE52" i="6"/>
  <c r="FE52" i="1" s="1"/>
  <c r="AF51" i="6"/>
  <c r="FF51" i="1" s="1"/>
  <c r="AE51" i="6"/>
  <c r="FE51" i="1" s="1"/>
  <c r="AF50" i="6"/>
  <c r="FF50" i="1" s="1"/>
  <c r="AE50" i="6"/>
  <c r="FE50" i="1" s="1"/>
  <c r="AF49" i="6"/>
  <c r="FF49" i="1" s="1"/>
  <c r="AE49" i="6"/>
  <c r="FE49" i="1" s="1"/>
  <c r="AF48" i="6"/>
  <c r="FF48" i="1" s="1"/>
  <c r="AE48" i="6"/>
  <c r="FE48" i="1" s="1"/>
  <c r="AF47" i="6"/>
  <c r="FF47" i="1" s="1"/>
  <c r="AE47" i="6"/>
  <c r="FE47" i="1" s="1"/>
  <c r="AF46" i="6"/>
  <c r="FF46" i="1" s="1"/>
  <c r="AE46" i="6"/>
  <c r="FE46" i="1" s="1"/>
  <c r="AF45" i="6"/>
  <c r="FF45" i="1" s="1"/>
  <c r="AE45" i="6"/>
  <c r="FE45" i="1" s="1"/>
  <c r="AF44" i="6"/>
  <c r="FF44" i="1" s="1"/>
  <c r="AE44" i="6"/>
  <c r="FE44" i="1" s="1"/>
  <c r="AF43" i="6"/>
  <c r="FF43" i="1" s="1"/>
  <c r="AE43" i="6"/>
  <c r="FE43" i="1" s="1"/>
  <c r="AF42" i="6"/>
  <c r="FF42" i="1" s="1"/>
  <c r="AE42" i="6"/>
  <c r="FE42" i="1" s="1"/>
  <c r="AF41" i="6"/>
  <c r="FF41" i="1" s="1"/>
  <c r="AE41" i="6"/>
  <c r="FE41" i="1" s="1"/>
  <c r="AF40" i="6"/>
  <c r="FF40" i="1" s="1"/>
  <c r="AE40" i="6"/>
  <c r="FE40" i="1" s="1"/>
  <c r="AF39" i="6"/>
  <c r="FF39" i="1" s="1"/>
  <c r="AE39" i="6"/>
  <c r="FE39" i="1" s="1"/>
  <c r="AF38" i="6"/>
  <c r="FF38" i="1" s="1"/>
  <c r="AE38" i="6"/>
  <c r="FE38" i="1" s="1"/>
  <c r="AF37" i="6"/>
  <c r="FF37" i="1" s="1"/>
  <c r="AE37" i="6"/>
  <c r="FE37" i="1" s="1"/>
  <c r="AF36" i="6"/>
  <c r="FF36" i="1" s="1"/>
  <c r="AE36" i="6"/>
  <c r="FE36" i="1" s="1"/>
  <c r="AF35" i="6"/>
  <c r="FF35" i="1" s="1"/>
  <c r="AE35" i="6"/>
  <c r="FE35" i="1" s="1"/>
  <c r="AF34" i="6"/>
  <c r="FF34" i="1" s="1"/>
  <c r="AE34" i="6"/>
  <c r="FE34" i="1" s="1"/>
  <c r="AF33" i="6"/>
  <c r="FF33" i="1" s="1"/>
  <c r="AE33" i="6"/>
  <c r="FE33" i="1" s="1"/>
  <c r="AF32" i="6"/>
  <c r="FF32" i="1" s="1"/>
  <c r="AE32" i="6"/>
  <c r="FE32" i="1" s="1"/>
  <c r="AF31" i="6"/>
  <c r="FF31" i="1" s="1"/>
  <c r="AE31" i="6"/>
  <c r="FE31" i="1" s="1"/>
  <c r="AF30" i="6"/>
  <c r="FF30" i="1" s="1"/>
  <c r="AE30" i="6"/>
  <c r="FE30" i="1" s="1"/>
  <c r="AF29" i="6"/>
  <c r="FF29" i="1" s="1"/>
  <c r="AE29" i="6"/>
  <c r="FE29" i="1" s="1"/>
  <c r="AF28" i="6"/>
  <c r="FF28" i="1" s="1"/>
  <c r="AE28" i="6"/>
  <c r="FE28" i="1" s="1"/>
  <c r="AF27" i="6"/>
  <c r="FF27" i="1" s="1"/>
  <c r="AE27" i="6"/>
  <c r="FE27" i="1" s="1"/>
  <c r="AF26" i="6"/>
  <c r="FF26" i="1" s="1"/>
  <c r="AE26" i="6"/>
  <c r="FE26" i="1" s="1"/>
  <c r="AF25" i="6"/>
  <c r="FF25" i="1" s="1"/>
  <c r="AE25" i="6"/>
  <c r="FE25" i="1" s="1"/>
  <c r="AF24" i="6"/>
  <c r="FF24" i="1" s="1"/>
  <c r="AE24" i="6"/>
  <c r="FE24" i="1" s="1"/>
  <c r="AF23" i="6"/>
  <c r="FF23" i="1" s="1"/>
  <c r="AE23" i="6"/>
  <c r="FE23" i="1" s="1"/>
  <c r="AF22" i="6"/>
  <c r="FF22" i="1" s="1"/>
  <c r="AE22" i="6"/>
  <c r="FE22" i="1" s="1"/>
  <c r="AF21" i="6"/>
  <c r="FF21" i="1" s="1"/>
  <c r="AE21" i="6"/>
  <c r="FE21" i="1" s="1"/>
  <c r="AF20" i="6"/>
  <c r="FF20" i="1" s="1"/>
  <c r="AE20" i="6"/>
  <c r="FE20" i="1" s="1"/>
  <c r="AF19" i="6"/>
  <c r="FF19" i="1" s="1"/>
  <c r="AE19" i="6"/>
  <c r="FE19" i="1" s="1"/>
  <c r="AF18" i="6"/>
  <c r="FF18" i="1" s="1"/>
  <c r="AE18" i="6"/>
  <c r="FE18" i="1" s="1"/>
  <c r="AF17" i="6"/>
  <c r="FF17" i="1" s="1"/>
  <c r="AE17" i="6"/>
  <c r="FE17" i="1" s="1"/>
  <c r="AF16" i="6"/>
  <c r="FF16" i="1" s="1"/>
  <c r="AE16" i="6"/>
  <c r="FE16" i="1" s="1"/>
  <c r="AF15" i="6"/>
  <c r="FF15" i="1" s="1"/>
  <c r="AE15" i="6"/>
  <c r="FE15" i="1" s="1"/>
  <c r="AF14" i="6"/>
  <c r="FF14" i="1" s="1"/>
  <c r="AE14" i="6"/>
  <c r="FE14" i="1" s="1"/>
  <c r="AF13" i="6"/>
  <c r="FF13" i="1" s="1"/>
  <c r="AE13" i="6"/>
  <c r="FE13" i="1" s="1"/>
  <c r="AF12" i="6"/>
  <c r="FF12" i="1" s="1"/>
  <c r="AE12" i="6"/>
  <c r="FE12" i="1" s="1"/>
  <c r="AF11" i="6"/>
  <c r="FF11" i="1" s="1"/>
  <c r="AE11" i="6"/>
  <c r="FE11" i="1" s="1"/>
  <c r="JV109" i="4"/>
  <c r="JU109" i="4"/>
  <c r="JR109" i="4"/>
  <c r="JQ109" i="4"/>
  <c r="JN109" i="4"/>
  <c r="JM109" i="4"/>
  <c r="JV108" i="4"/>
  <c r="JU108" i="4"/>
  <c r="JR108" i="4"/>
  <c r="JQ108" i="4"/>
  <c r="JN108" i="4"/>
  <c r="JM108" i="4"/>
  <c r="JV107" i="4"/>
  <c r="JU107" i="4"/>
  <c r="JR107" i="4"/>
  <c r="JQ107" i="4"/>
  <c r="JN107" i="4"/>
  <c r="JM107" i="4"/>
  <c r="JX106" i="4"/>
  <c r="FD106" i="1" s="1"/>
  <c r="JW106" i="4"/>
  <c r="FC106" i="1" s="1"/>
  <c r="JT106" i="4"/>
  <c r="JS106" i="4"/>
  <c r="JP106" i="4"/>
  <c r="JO106" i="4"/>
  <c r="JX105" i="4"/>
  <c r="FD105" i="1" s="1"/>
  <c r="JW105" i="4"/>
  <c r="FC105" i="1" s="1"/>
  <c r="JT105" i="4"/>
  <c r="JS105" i="4"/>
  <c r="JP105" i="4"/>
  <c r="JO105" i="4"/>
  <c r="JX104" i="4"/>
  <c r="FD104" i="1" s="1"/>
  <c r="JW104" i="4"/>
  <c r="FC104" i="1" s="1"/>
  <c r="JT104" i="4"/>
  <c r="JS104" i="4"/>
  <c r="JP104" i="4"/>
  <c r="JO104" i="4"/>
  <c r="JX103" i="4"/>
  <c r="FD103" i="1" s="1"/>
  <c r="JW103" i="4"/>
  <c r="FC103" i="1" s="1"/>
  <c r="JT103" i="4"/>
  <c r="JS103" i="4"/>
  <c r="JP103" i="4"/>
  <c r="JO103" i="4"/>
  <c r="JX102" i="4"/>
  <c r="FD102" i="1" s="1"/>
  <c r="JW102" i="4"/>
  <c r="FC102" i="1" s="1"/>
  <c r="JT102" i="4"/>
  <c r="JS102" i="4"/>
  <c r="JP102" i="4"/>
  <c r="JO102" i="4"/>
  <c r="JX101" i="4"/>
  <c r="FD101" i="1" s="1"/>
  <c r="JW101" i="4"/>
  <c r="FC101" i="1" s="1"/>
  <c r="JT101" i="4"/>
  <c r="JS101" i="4"/>
  <c r="JP101" i="4"/>
  <c r="JO101" i="4"/>
  <c r="JX100" i="4"/>
  <c r="FD100" i="1" s="1"/>
  <c r="JW100" i="4"/>
  <c r="FC100" i="1" s="1"/>
  <c r="JT100" i="4"/>
  <c r="JS100" i="4"/>
  <c r="JP100" i="4"/>
  <c r="JO100" i="4"/>
  <c r="JX99" i="4"/>
  <c r="FD99" i="1" s="1"/>
  <c r="JW99" i="4"/>
  <c r="FC99" i="1" s="1"/>
  <c r="JT99" i="4"/>
  <c r="JS99" i="4"/>
  <c r="JP99" i="4"/>
  <c r="JO99" i="4"/>
  <c r="JX98" i="4"/>
  <c r="FD98" i="1" s="1"/>
  <c r="JW98" i="4"/>
  <c r="FC98" i="1" s="1"/>
  <c r="JT98" i="4"/>
  <c r="JS98" i="4"/>
  <c r="JP98" i="4"/>
  <c r="JO98" i="4"/>
  <c r="JX97" i="4"/>
  <c r="FD97" i="1" s="1"/>
  <c r="JW97" i="4"/>
  <c r="FC97" i="1" s="1"/>
  <c r="JT97" i="4"/>
  <c r="JS97" i="4"/>
  <c r="JP97" i="4"/>
  <c r="JO97" i="4"/>
  <c r="JX96" i="4"/>
  <c r="FD96" i="1" s="1"/>
  <c r="JW96" i="4"/>
  <c r="FC96" i="1" s="1"/>
  <c r="JT96" i="4"/>
  <c r="JS96" i="4"/>
  <c r="JP96" i="4"/>
  <c r="JO96" i="4"/>
  <c r="JX95" i="4"/>
  <c r="FD95" i="1" s="1"/>
  <c r="JW95" i="4"/>
  <c r="FC95" i="1" s="1"/>
  <c r="JT95" i="4"/>
  <c r="JS95" i="4"/>
  <c r="JP95" i="4"/>
  <c r="JO95" i="4"/>
  <c r="JX94" i="4"/>
  <c r="FD94" i="1" s="1"/>
  <c r="JW94" i="4"/>
  <c r="FC94" i="1" s="1"/>
  <c r="JT94" i="4"/>
  <c r="JS94" i="4"/>
  <c r="JP94" i="4"/>
  <c r="JO94" i="4"/>
  <c r="JX93" i="4"/>
  <c r="FD93" i="1" s="1"/>
  <c r="JW93" i="4"/>
  <c r="FC93" i="1" s="1"/>
  <c r="JT93" i="4"/>
  <c r="JS93" i="4"/>
  <c r="JP93" i="4"/>
  <c r="JO93" i="4"/>
  <c r="JX92" i="4"/>
  <c r="FD92" i="1" s="1"/>
  <c r="JW92" i="4"/>
  <c r="FC92" i="1" s="1"/>
  <c r="JT92" i="4"/>
  <c r="JS92" i="4"/>
  <c r="JP92" i="4"/>
  <c r="JO92" i="4"/>
  <c r="JX91" i="4"/>
  <c r="FD91" i="1" s="1"/>
  <c r="JW91" i="4"/>
  <c r="FC91" i="1" s="1"/>
  <c r="JT91" i="4"/>
  <c r="JS91" i="4"/>
  <c r="JP91" i="4"/>
  <c r="JO91" i="4"/>
  <c r="JX90" i="4"/>
  <c r="FD90" i="1" s="1"/>
  <c r="JW90" i="4"/>
  <c r="FC90" i="1" s="1"/>
  <c r="JT90" i="4"/>
  <c r="JS90" i="4"/>
  <c r="JP90" i="4"/>
  <c r="JO90" i="4"/>
  <c r="JX89" i="4"/>
  <c r="FD89" i="1" s="1"/>
  <c r="JW89" i="4"/>
  <c r="FC89" i="1" s="1"/>
  <c r="JT89" i="4"/>
  <c r="JS89" i="4"/>
  <c r="JP89" i="4"/>
  <c r="JO89" i="4"/>
  <c r="JX88" i="4"/>
  <c r="FD88" i="1" s="1"/>
  <c r="JW88" i="4"/>
  <c r="FC88" i="1" s="1"/>
  <c r="JT88" i="4"/>
  <c r="JS88" i="4"/>
  <c r="JP88" i="4"/>
  <c r="JO88" i="4"/>
  <c r="JX87" i="4"/>
  <c r="FD87" i="1" s="1"/>
  <c r="JW87" i="4"/>
  <c r="FC87" i="1" s="1"/>
  <c r="JT87" i="4"/>
  <c r="JS87" i="4"/>
  <c r="JP87" i="4"/>
  <c r="JO87" i="4"/>
  <c r="JX86" i="4"/>
  <c r="FD86" i="1" s="1"/>
  <c r="JW86" i="4"/>
  <c r="FC86" i="1" s="1"/>
  <c r="JT86" i="4"/>
  <c r="JS86" i="4"/>
  <c r="JP86" i="4"/>
  <c r="JO86" i="4"/>
  <c r="JX85" i="4"/>
  <c r="FD85" i="1" s="1"/>
  <c r="JW85" i="4"/>
  <c r="FC85" i="1" s="1"/>
  <c r="JT85" i="4"/>
  <c r="JS85" i="4"/>
  <c r="JP85" i="4"/>
  <c r="JO85" i="4"/>
  <c r="JX84" i="4"/>
  <c r="FD84" i="1" s="1"/>
  <c r="JW84" i="4"/>
  <c r="FC84" i="1" s="1"/>
  <c r="JT84" i="4"/>
  <c r="JS84" i="4"/>
  <c r="JP84" i="4"/>
  <c r="JO84" i="4"/>
  <c r="JX83" i="4"/>
  <c r="FD83" i="1" s="1"/>
  <c r="JW83" i="4"/>
  <c r="FC83" i="1" s="1"/>
  <c r="JT83" i="4"/>
  <c r="JS83" i="4"/>
  <c r="JP83" i="4"/>
  <c r="JO83" i="4"/>
  <c r="JX82" i="4"/>
  <c r="FD82" i="1" s="1"/>
  <c r="JW82" i="4"/>
  <c r="FC82" i="1" s="1"/>
  <c r="JT82" i="4"/>
  <c r="JS82" i="4"/>
  <c r="JP82" i="4"/>
  <c r="JO82" i="4"/>
  <c r="JX81" i="4"/>
  <c r="FD81" i="1" s="1"/>
  <c r="JW81" i="4"/>
  <c r="FC81" i="1" s="1"/>
  <c r="JT81" i="4"/>
  <c r="JS81" i="4"/>
  <c r="JP81" i="4"/>
  <c r="JO81" i="4"/>
  <c r="JX80" i="4"/>
  <c r="FD80" i="1" s="1"/>
  <c r="JW80" i="4"/>
  <c r="FC80" i="1" s="1"/>
  <c r="JT80" i="4"/>
  <c r="JS80" i="4"/>
  <c r="JP80" i="4"/>
  <c r="JO80" i="4"/>
  <c r="JX79" i="4"/>
  <c r="FD79" i="1" s="1"/>
  <c r="JW79" i="4"/>
  <c r="FC79" i="1" s="1"/>
  <c r="JT79" i="4"/>
  <c r="JS79" i="4"/>
  <c r="JP79" i="4"/>
  <c r="JO79" i="4"/>
  <c r="JX78" i="4"/>
  <c r="FD78" i="1" s="1"/>
  <c r="JW78" i="4"/>
  <c r="FC78" i="1" s="1"/>
  <c r="JT78" i="4"/>
  <c r="JS78" i="4"/>
  <c r="JP78" i="4"/>
  <c r="JO78" i="4"/>
  <c r="JX77" i="4"/>
  <c r="FD77" i="1" s="1"/>
  <c r="JW77" i="4"/>
  <c r="FC77" i="1" s="1"/>
  <c r="JT77" i="4"/>
  <c r="JS77" i="4"/>
  <c r="JP77" i="4"/>
  <c r="JO77" i="4"/>
  <c r="JX76" i="4"/>
  <c r="FD76" i="1" s="1"/>
  <c r="JW76" i="4"/>
  <c r="FC76" i="1" s="1"/>
  <c r="JT76" i="4"/>
  <c r="JS76" i="4"/>
  <c r="JP76" i="4"/>
  <c r="JO76" i="4"/>
  <c r="JX75" i="4"/>
  <c r="FD75" i="1" s="1"/>
  <c r="JW75" i="4"/>
  <c r="FC75" i="1" s="1"/>
  <c r="JT75" i="4"/>
  <c r="JS75" i="4"/>
  <c r="JP75" i="4"/>
  <c r="JO75" i="4"/>
  <c r="JX74" i="4"/>
  <c r="FD74" i="1" s="1"/>
  <c r="JW74" i="4"/>
  <c r="FC74" i="1" s="1"/>
  <c r="JT74" i="4"/>
  <c r="JS74" i="4"/>
  <c r="JP74" i="4"/>
  <c r="JO74" i="4"/>
  <c r="JX73" i="4"/>
  <c r="FD73" i="1" s="1"/>
  <c r="JW73" i="4"/>
  <c r="FC73" i="1" s="1"/>
  <c r="JT73" i="4"/>
  <c r="JS73" i="4"/>
  <c r="JP73" i="4"/>
  <c r="JO73" i="4"/>
  <c r="JX72" i="4"/>
  <c r="FD72" i="1" s="1"/>
  <c r="JW72" i="4"/>
  <c r="FC72" i="1" s="1"/>
  <c r="JT72" i="4"/>
  <c r="JS72" i="4"/>
  <c r="JP72" i="4"/>
  <c r="JO72" i="4"/>
  <c r="JX71" i="4"/>
  <c r="FD71" i="1" s="1"/>
  <c r="JW71" i="4"/>
  <c r="FC71" i="1" s="1"/>
  <c r="JT71" i="4"/>
  <c r="JS71" i="4"/>
  <c r="JP71" i="4"/>
  <c r="JO71" i="4"/>
  <c r="JX70" i="4"/>
  <c r="FD70" i="1" s="1"/>
  <c r="JW70" i="4"/>
  <c r="FC70" i="1" s="1"/>
  <c r="JT70" i="4"/>
  <c r="JS70" i="4"/>
  <c r="JP70" i="4"/>
  <c r="JO70" i="4"/>
  <c r="JX69" i="4"/>
  <c r="FD69" i="1" s="1"/>
  <c r="JW69" i="4"/>
  <c r="FC69" i="1" s="1"/>
  <c r="JT69" i="4"/>
  <c r="JS69" i="4"/>
  <c r="JP69" i="4"/>
  <c r="JO69" i="4"/>
  <c r="JX68" i="4"/>
  <c r="FD68" i="1" s="1"/>
  <c r="JW68" i="4"/>
  <c r="FC68" i="1" s="1"/>
  <c r="JT68" i="4"/>
  <c r="JS68" i="4"/>
  <c r="JP68" i="4"/>
  <c r="JO68" i="4"/>
  <c r="JX67" i="4"/>
  <c r="FD67" i="1" s="1"/>
  <c r="JW67" i="4"/>
  <c r="FC67" i="1" s="1"/>
  <c r="JT67" i="4"/>
  <c r="JS67" i="4"/>
  <c r="JP67" i="4"/>
  <c r="JO67" i="4"/>
  <c r="JX66" i="4"/>
  <c r="FD66" i="1" s="1"/>
  <c r="JW66" i="4"/>
  <c r="FC66" i="1" s="1"/>
  <c r="JT66" i="4"/>
  <c r="JS66" i="4"/>
  <c r="JP66" i="4"/>
  <c r="JO66" i="4"/>
  <c r="JX65" i="4"/>
  <c r="FD65" i="1" s="1"/>
  <c r="JW65" i="4"/>
  <c r="FC65" i="1" s="1"/>
  <c r="JT65" i="4"/>
  <c r="JS65" i="4"/>
  <c r="JP65" i="4"/>
  <c r="JO65" i="4"/>
  <c r="JX64" i="4"/>
  <c r="FD64" i="1" s="1"/>
  <c r="JW64" i="4"/>
  <c r="FC64" i="1" s="1"/>
  <c r="JT64" i="4"/>
  <c r="JS64" i="4"/>
  <c r="JP64" i="4"/>
  <c r="JO64" i="4"/>
  <c r="JX63" i="4"/>
  <c r="FD63" i="1" s="1"/>
  <c r="JW63" i="4"/>
  <c r="FC63" i="1" s="1"/>
  <c r="JT63" i="4"/>
  <c r="JS63" i="4"/>
  <c r="JP63" i="4"/>
  <c r="JO63" i="4"/>
  <c r="JX62" i="4"/>
  <c r="FD62" i="1" s="1"/>
  <c r="JW62" i="4"/>
  <c r="FC62" i="1" s="1"/>
  <c r="JT62" i="4"/>
  <c r="JS62" i="4"/>
  <c r="JP62" i="4"/>
  <c r="JO62" i="4"/>
  <c r="JX61" i="4"/>
  <c r="FD61" i="1" s="1"/>
  <c r="JW61" i="4"/>
  <c r="FC61" i="1" s="1"/>
  <c r="JT61" i="4"/>
  <c r="JS61" i="4"/>
  <c r="JP61" i="4"/>
  <c r="JO61" i="4"/>
  <c r="JX60" i="4"/>
  <c r="FD60" i="1" s="1"/>
  <c r="JW60" i="4"/>
  <c r="FC60" i="1" s="1"/>
  <c r="JT60" i="4"/>
  <c r="JS60" i="4"/>
  <c r="JP60" i="4"/>
  <c r="JO60" i="4"/>
  <c r="JX59" i="4"/>
  <c r="FD59" i="1" s="1"/>
  <c r="JW59" i="4"/>
  <c r="FC59" i="1" s="1"/>
  <c r="JT59" i="4"/>
  <c r="JS59" i="4"/>
  <c r="JP59" i="4"/>
  <c r="JO59" i="4"/>
  <c r="JX58" i="4"/>
  <c r="FD58" i="1" s="1"/>
  <c r="JW58" i="4"/>
  <c r="FC58" i="1" s="1"/>
  <c r="JT58" i="4"/>
  <c r="JS58" i="4"/>
  <c r="JP58" i="4"/>
  <c r="JO58" i="4"/>
  <c r="JX57" i="4"/>
  <c r="FD57" i="1" s="1"/>
  <c r="JW57" i="4"/>
  <c r="FC57" i="1" s="1"/>
  <c r="JT57" i="4"/>
  <c r="JS57" i="4"/>
  <c r="JP57" i="4"/>
  <c r="JO57" i="4"/>
  <c r="JX56" i="4"/>
  <c r="FD56" i="1" s="1"/>
  <c r="JW56" i="4"/>
  <c r="FC56" i="1" s="1"/>
  <c r="JT56" i="4"/>
  <c r="JS56" i="4"/>
  <c r="JP56" i="4"/>
  <c r="JO56" i="4"/>
  <c r="JX55" i="4"/>
  <c r="FD55" i="1" s="1"/>
  <c r="JW55" i="4"/>
  <c r="FC55" i="1" s="1"/>
  <c r="JT55" i="4"/>
  <c r="JS55" i="4"/>
  <c r="JP55" i="4"/>
  <c r="JO55" i="4"/>
  <c r="JX54" i="4"/>
  <c r="FD54" i="1" s="1"/>
  <c r="JW54" i="4"/>
  <c r="FC54" i="1" s="1"/>
  <c r="JT54" i="4"/>
  <c r="JS54" i="4"/>
  <c r="JP54" i="4"/>
  <c r="JO54" i="4"/>
  <c r="JX53" i="4"/>
  <c r="FD53" i="1" s="1"/>
  <c r="JW53" i="4"/>
  <c r="FC53" i="1" s="1"/>
  <c r="JT53" i="4"/>
  <c r="JS53" i="4"/>
  <c r="JP53" i="4"/>
  <c r="JO53" i="4"/>
  <c r="JX52" i="4"/>
  <c r="FD52" i="1" s="1"/>
  <c r="JW52" i="4"/>
  <c r="FC52" i="1" s="1"/>
  <c r="JT52" i="4"/>
  <c r="JS52" i="4"/>
  <c r="JP52" i="4"/>
  <c r="JO52" i="4"/>
  <c r="JX51" i="4"/>
  <c r="FD51" i="1" s="1"/>
  <c r="JW51" i="4"/>
  <c r="FC51" i="1" s="1"/>
  <c r="JT51" i="4"/>
  <c r="JS51" i="4"/>
  <c r="JP51" i="4"/>
  <c r="JO51" i="4"/>
  <c r="JX50" i="4"/>
  <c r="FD50" i="1" s="1"/>
  <c r="JW50" i="4"/>
  <c r="FC50" i="1" s="1"/>
  <c r="JT50" i="4"/>
  <c r="JS50" i="4"/>
  <c r="JP50" i="4"/>
  <c r="JO50" i="4"/>
  <c r="JX49" i="4"/>
  <c r="FD49" i="1" s="1"/>
  <c r="JW49" i="4"/>
  <c r="FC49" i="1" s="1"/>
  <c r="JT49" i="4"/>
  <c r="JS49" i="4"/>
  <c r="JP49" i="4"/>
  <c r="JO49" i="4"/>
  <c r="JX48" i="4"/>
  <c r="FD48" i="1" s="1"/>
  <c r="JW48" i="4"/>
  <c r="FC48" i="1" s="1"/>
  <c r="JT48" i="4"/>
  <c r="JS48" i="4"/>
  <c r="JP48" i="4"/>
  <c r="JO48" i="4"/>
  <c r="JX47" i="4"/>
  <c r="FD47" i="1" s="1"/>
  <c r="JW47" i="4"/>
  <c r="FC47" i="1" s="1"/>
  <c r="JT47" i="4"/>
  <c r="JS47" i="4"/>
  <c r="JP47" i="4"/>
  <c r="JO47" i="4"/>
  <c r="JX46" i="4"/>
  <c r="FD46" i="1" s="1"/>
  <c r="JW46" i="4"/>
  <c r="FC46" i="1" s="1"/>
  <c r="JT46" i="4"/>
  <c r="JS46" i="4"/>
  <c r="JP46" i="4"/>
  <c r="JO46" i="4"/>
  <c r="JX45" i="4"/>
  <c r="FD45" i="1" s="1"/>
  <c r="JW45" i="4"/>
  <c r="FC45" i="1" s="1"/>
  <c r="JT45" i="4"/>
  <c r="JS45" i="4"/>
  <c r="JP45" i="4"/>
  <c r="JO45" i="4"/>
  <c r="JX44" i="4"/>
  <c r="FD44" i="1" s="1"/>
  <c r="JW44" i="4"/>
  <c r="FC44" i="1" s="1"/>
  <c r="JT44" i="4"/>
  <c r="JS44" i="4"/>
  <c r="JP44" i="4"/>
  <c r="JO44" i="4"/>
  <c r="JX43" i="4"/>
  <c r="FD43" i="1" s="1"/>
  <c r="JW43" i="4"/>
  <c r="FC43" i="1" s="1"/>
  <c r="JT43" i="4"/>
  <c r="JS43" i="4"/>
  <c r="JP43" i="4"/>
  <c r="JO43" i="4"/>
  <c r="JX42" i="4"/>
  <c r="FD42" i="1" s="1"/>
  <c r="JW42" i="4"/>
  <c r="FC42" i="1" s="1"/>
  <c r="JT42" i="4"/>
  <c r="JS42" i="4"/>
  <c r="JP42" i="4"/>
  <c r="JO42" i="4"/>
  <c r="JX41" i="4"/>
  <c r="FD41" i="1" s="1"/>
  <c r="JW41" i="4"/>
  <c r="FC41" i="1" s="1"/>
  <c r="JT41" i="4"/>
  <c r="JS41" i="4"/>
  <c r="JP41" i="4"/>
  <c r="JO41" i="4"/>
  <c r="JX40" i="4"/>
  <c r="FD40" i="1" s="1"/>
  <c r="JW40" i="4"/>
  <c r="FC40" i="1" s="1"/>
  <c r="JT40" i="4"/>
  <c r="JS40" i="4"/>
  <c r="JP40" i="4"/>
  <c r="JO40" i="4"/>
  <c r="JX39" i="4"/>
  <c r="FD39" i="1" s="1"/>
  <c r="JW39" i="4"/>
  <c r="FC39" i="1" s="1"/>
  <c r="JT39" i="4"/>
  <c r="JS39" i="4"/>
  <c r="JP39" i="4"/>
  <c r="JO39" i="4"/>
  <c r="JX38" i="4"/>
  <c r="FD38" i="1" s="1"/>
  <c r="JW38" i="4"/>
  <c r="FC38" i="1" s="1"/>
  <c r="JT38" i="4"/>
  <c r="JS38" i="4"/>
  <c r="JP38" i="4"/>
  <c r="JO38" i="4"/>
  <c r="JX37" i="4"/>
  <c r="FD37" i="1" s="1"/>
  <c r="JW37" i="4"/>
  <c r="FC37" i="1" s="1"/>
  <c r="JT37" i="4"/>
  <c r="JS37" i="4"/>
  <c r="JP37" i="4"/>
  <c r="JO37" i="4"/>
  <c r="JX36" i="4"/>
  <c r="FD36" i="1" s="1"/>
  <c r="JW36" i="4"/>
  <c r="FC36" i="1" s="1"/>
  <c r="JT36" i="4"/>
  <c r="JS36" i="4"/>
  <c r="JP36" i="4"/>
  <c r="JO36" i="4"/>
  <c r="JX35" i="4"/>
  <c r="FD35" i="1" s="1"/>
  <c r="JW35" i="4"/>
  <c r="FC35" i="1" s="1"/>
  <c r="JT35" i="4"/>
  <c r="JS35" i="4"/>
  <c r="JP35" i="4"/>
  <c r="JO35" i="4"/>
  <c r="JX34" i="4"/>
  <c r="FD34" i="1" s="1"/>
  <c r="JW34" i="4"/>
  <c r="FC34" i="1" s="1"/>
  <c r="JT34" i="4"/>
  <c r="JS34" i="4"/>
  <c r="JP34" i="4"/>
  <c r="JO34" i="4"/>
  <c r="JX33" i="4"/>
  <c r="FD33" i="1" s="1"/>
  <c r="JW33" i="4"/>
  <c r="FC33" i="1" s="1"/>
  <c r="JT33" i="4"/>
  <c r="JS33" i="4"/>
  <c r="JP33" i="4"/>
  <c r="JO33" i="4"/>
  <c r="JX32" i="4"/>
  <c r="FD32" i="1" s="1"/>
  <c r="JW32" i="4"/>
  <c r="FC32" i="1" s="1"/>
  <c r="JT32" i="4"/>
  <c r="JS32" i="4"/>
  <c r="JP32" i="4"/>
  <c r="JO32" i="4"/>
  <c r="JX31" i="4"/>
  <c r="FD31" i="1" s="1"/>
  <c r="JW31" i="4"/>
  <c r="FC31" i="1" s="1"/>
  <c r="JT31" i="4"/>
  <c r="JS31" i="4"/>
  <c r="JP31" i="4"/>
  <c r="JO31" i="4"/>
  <c r="JX30" i="4"/>
  <c r="FD30" i="1" s="1"/>
  <c r="JW30" i="4"/>
  <c r="FC30" i="1" s="1"/>
  <c r="JT30" i="4"/>
  <c r="JS30" i="4"/>
  <c r="JP30" i="4"/>
  <c r="JO30" i="4"/>
  <c r="JX29" i="4"/>
  <c r="FD29" i="1" s="1"/>
  <c r="JW29" i="4"/>
  <c r="FC29" i="1" s="1"/>
  <c r="JT29" i="4"/>
  <c r="JS29" i="4"/>
  <c r="JP29" i="4"/>
  <c r="JO29" i="4"/>
  <c r="JX28" i="4"/>
  <c r="FD28" i="1" s="1"/>
  <c r="JW28" i="4"/>
  <c r="FC28" i="1" s="1"/>
  <c r="JT28" i="4"/>
  <c r="JS28" i="4"/>
  <c r="JP28" i="4"/>
  <c r="JO28" i="4"/>
  <c r="JX27" i="4"/>
  <c r="FD27" i="1" s="1"/>
  <c r="JW27" i="4"/>
  <c r="FC27" i="1" s="1"/>
  <c r="JT27" i="4"/>
  <c r="JS27" i="4"/>
  <c r="JP27" i="4"/>
  <c r="JO27" i="4"/>
  <c r="JX26" i="4"/>
  <c r="FD26" i="1" s="1"/>
  <c r="JW26" i="4"/>
  <c r="FC26" i="1" s="1"/>
  <c r="JT26" i="4"/>
  <c r="JS26" i="4"/>
  <c r="JP26" i="4"/>
  <c r="JO26" i="4"/>
  <c r="JX25" i="4"/>
  <c r="FD25" i="1" s="1"/>
  <c r="JW25" i="4"/>
  <c r="FC25" i="1" s="1"/>
  <c r="JT25" i="4"/>
  <c r="JS25" i="4"/>
  <c r="JP25" i="4"/>
  <c r="JO25" i="4"/>
  <c r="JX24" i="4"/>
  <c r="FD24" i="1" s="1"/>
  <c r="JW24" i="4"/>
  <c r="FC24" i="1" s="1"/>
  <c r="JT24" i="4"/>
  <c r="JS24" i="4"/>
  <c r="JP24" i="4"/>
  <c r="JO24" i="4"/>
  <c r="JX23" i="4"/>
  <c r="FD23" i="1" s="1"/>
  <c r="JW23" i="4"/>
  <c r="FC23" i="1" s="1"/>
  <c r="JT23" i="4"/>
  <c r="JS23" i="4"/>
  <c r="JP23" i="4"/>
  <c r="JO23" i="4"/>
  <c r="JX22" i="4"/>
  <c r="FD22" i="1" s="1"/>
  <c r="JW22" i="4"/>
  <c r="FC22" i="1" s="1"/>
  <c r="JT22" i="4"/>
  <c r="JS22" i="4"/>
  <c r="JP22" i="4"/>
  <c r="JO22" i="4"/>
  <c r="JX21" i="4"/>
  <c r="FD21" i="1" s="1"/>
  <c r="JW21" i="4"/>
  <c r="FC21" i="1" s="1"/>
  <c r="JT21" i="4"/>
  <c r="JS21" i="4"/>
  <c r="JP21" i="4"/>
  <c r="JO21" i="4"/>
  <c r="JX20" i="4"/>
  <c r="FD20" i="1" s="1"/>
  <c r="JW20" i="4"/>
  <c r="FC20" i="1" s="1"/>
  <c r="JT20" i="4"/>
  <c r="JS20" i="4"/>
  <c r="JP20" i="4"/>
  <c r="JO20" i="4"/>
  <c r="JX19" i="4"/>
  <c r="FD19" i="1" s="1"/>
  <c r="JW19" i="4"/>
  <c r="FC19" i="1" s="1"/>
  <c r="JT19" i="4"/>
  <c r="JS19" i="4"/>
  <c r="JP19" i="4"/>
  <c r="JO19" i="4"/>
  <c r="JX18" i="4"/>
  <c r="FD18" i="1" s="1"/>
  <c r="JW18" i="4"/>
  <c r="FC18" i="1" s="1"/>
  <c r="JT18" i="4"/>
  <c r="JS18" i="4"/>
  <c r="JP18" i="4"/>
  <c r="JO18" i="4"/>
  <c r="JX17" i="4"/>
  <c r="FD17" i="1" s="1"/>
  <c r="JW17" i="4"/>
  <c r="FC17" i="1" s="1"/>
  <c r="JT17" i="4"/>
  <c r="JS17" i="4"/>
  <c r="JP17" i="4"/>
  <c r="JO17" i="4"/>
  <c r="JX16" i="4"/>
  <c r="FD16" i="1" s="1"/>
  <c r="JW16" i="4"/>
  <c r="FC16" i="1" s="1"/>
  <c r="JT16" i="4"/>
  <c r="JS16" i="4"/>
  <c r="JP16" i="4"/>
  <c r="JO16" i="4"/>
  <c r="JX15" i="4"/>
  <c r="FD15" i="1" s="1"/>
  <c r="JW15" i="4"/>
  <c r="FC15" i="1" s="1"/>
  <c r="JT15" i="4"/>
  <c r="JS15" i="4"/>
  <c r="JP15" i="4"/>
  <c r="JO15" i="4"/>
  <c r="JX14" i="4"/>
  <c r="FD14" i="1" s="1"/>
  <c r="JW14" i="4"/>
  <c r="FC14" i="1" s="1"/>
  <c r="JT14" i="4"/>
  <c r="JS14" i="4"/>
  <c r="JP14" i="4"/>
  <c r="JO14" i="4"/>
  <c r="JX13" i="4"/>
  <c r="FD13" i="1" s="1"/>
  <c r="JW13" i="4"/>
  <c r="FC13" i="1" s="1"/>
  <c r="JT13" i="4"/>
  <c r="JS13" i="4"/>
  <c r="JP13" i="4"/>
  <c r="JO13" i="4"/>
  <c r="JX12" i="4"/>
  <c r="FD12" i="1" s="1"/>
  <c r="JW12" i="4"/>
  <c r="FC12" i="1" s="1"/>
  <c r="JT12" i="4"/>
  <c r="JS12" i="4"/>
  <c r="JP12" i="4"/>
  <c r="JO12" i="4"/>
  <c r="JX11" i="4"/>
  <c r="JW11" i="4"/>
  <c r="JT11" i="4"/>
  <c r="JS11" i="4"/>
  <c r="JP11" i="4"/>
  <c r="JO11" i="4"/>
  <c r="FE107" i="1" l="1"/>
  <c r="JT109" i="4"/>
  <c r="JW109" i="4"/>
  <c r="JX109" i="4"/>
  <c r="JO109" i="4"/>
  <c r="JP107" i="4"/>
  <c r="FC11" i="1"/>
  <c r="FC108" i="1" s="1"/>
  <c r="JS107" i="4"/>
  <c r="FD11" i="1"/>
  <c r="AF109" i="6"/>
  <c r="AF108" i="6"/>
  <c r="FE110" i="1"/>
  <c r="FE109" i="1"/>
  <c r="FE108" i="1"/>
  <c r="AE109" i="6"/>
  <c r="AE108" i="6"/>
  <c r="AE107" i="6"/>
  <c r="AF107" i="6"/>
  <c r="JO108" i="4"/>
  <c r="JP109" i="4"/>
  <c r="JS109" i="4"/>
  <c r="JT107" i="4"/>
  <c r="JT108" i="4"/>
  <c r="JO107" i="4"/>
  <c r="JP108" i="4"/>
  <c r="JS108" i="4"/>
  <c r="JW107" i="4"/>
  <c r="JW108" i="4"/>
  <c r="JX107" i="4"/>
  <c r="JX108" i="4"/>
  <c r="FC109" i="1" l="1"/>
  <c r="FC110" i="1"/>
  <c r="FC107" i="1"/>
  <c r="FD110" i="1"/>
  <c r="FD107" i="1"/>
  <c r="FD108" i="1"/>
  <c r="FD109" i="1"/>
  <c r="FF110" i="1"/>
  <c r="FF109" i="1"/>
  <c r="FF107" i="1"/>
  <c r="FF108" i="1"/>
  <c r="BS109" i="2" l="1"/>
  <c r="BS107" i="2"/>
  <c r="BS108" i="2"/>
  <c r="BT107" i="2"/>
  <c r="BT108" i="2"/>
  <c r="BT109" i="2"/>
  <c r="CP107" i="2" l="1"/>
  <c r="CP108" i="2"/>
  <c r="CP109" i="2"/>
  <c r="CO109" i="2"/>
  <c r="CO107" i="2"/>
  <c r="CO108" i="2"/>
  <c r="HA12" i="2"/>
  <c r="HB12" i="2"/>
  <c r="HA13" i="2"/>
  <c r="HB13" i="2"/>
  <c r="HA14" i="2"/>
  <c r="HB14" i="2"/>
  <c r="HA15" i="2"/>
  <c r="HB15" i="2"/>
  <c r="HA16" i="2"/>
  <c r="HB16" i="2"/>
  <c r="HA17" i="2"/>
  <c r="HB17" i="2"/>
  <c r="HA18" i="2"/>
  <c r="HB18" i="2"/>
  <c r="HA19" i="2"/>
  <c r="HB19" i="2"/>
  <c r="HA20" i="2"/>
  <c r="HB20" i="2"/>
  <c r="HA21" i="2"/>
  <c r="HB21" i="2"/>
  <c r="HA22" i="2"/>
  <c r="HB22" i="2"/>
  <c r="HA23" i="2"/>
  <c r="HB23" i="2"/>
  <c r="HA24" i="2"/>
  <c r="HB24" i="2"/>
  <c r="HA25" i="2"/>
  <c r="HB25" i="2"/>
  <c r="HA26" i="2"/>
  <c r="HB26" i="2"/>
  <c r="HA27" i="2"/>
  <c r="HB27" i="2"/>
  <c r="HA28" i="2"/>
  <c r="HB28" i="2"/>
  <c r="HA29" i="2"/>
  <c r="HB29" i="2"/>
  <c r="HA30" i="2"/>
  <c r="HB30" i="2"/>
  <c r="HA31" i="2"/>
  <c r="HB31" i="2"/>
  <c r="HA32" i="2"/>
  <c r="HB32" i="2"/>
  <c r="HA33" i="2"/>
  <c r="HB33" i="2"/>
  <c r="HA34" i="2"/>
  <c r="HB34" i="2"/>
  <c r="HA35" i="2"/>
  <c r="HB35" i="2"/>
  <c r="HA36" i="2"/>
  <c r="HB36" i="2"/>
  <c r="HA37" i="2"/>
  <c r="HB37" i="2"/>
  <c r="HA38" i="2"/>
  <c r="HB38" i="2"/>
  <c r="HA39" i="2"/>
  <c r="HB39" i="2"/>
  <c r="HA40" i="2"/>
  <c r="HB40" i="2"/>
  <c r="HA41" i="2"/>
  <c r="HB41" i="2"/>
  <c r="HA42" i="2"/>
  <c r="HB42" i="2"/>
  <c r="HA43" i="2"/>
  <c r="HB43" i="2"/>
  <c r="HA44" i="2"/>
  <c r="HB44" i="2"/>
  <c r="HA45" i="2"/>
  <c r="HB45" i="2"/>
  <c r="HA46" i="2"/>
  <c r="HB46" i="2"/>
  <c r="HA47" i="2"/>
  <c r="HB47" i="2"/>
  <c r="HA48" i="2"/>
  <c r="HB48" i="2"/>
  <c r="HA49" i="2"/>
  <c r="HB49" i="2"/>
  <c r="HA50" i="2"/>
  <c r="HB50" i="2"/>
  <c r="HA51" i="2"/>
  <c r="HB51" i="2"/>
  <c r="HA52" i="2"/>
  <c r="HB52" i="2"/>
  <c r="HA53" i="2"/>
  <c r="HB53" i="2"/>
  <c r="HA54" i="2"/>
  <c r="HB54" i="2"/>
  <c r="HA55" i="2"/>
  <c r="HB55" i="2"/>
  <c r="HA56" i="2"/>
  <c r="HB56" i="2"/>
  <c r="HA57" i="2"/>
  <c r="HB57" i="2"/>
  <c r="HA58" i="2"/>
  <c r="HB58" i="2"/>
  <c r="HA59" i="2"/>
  <c r="HB59" i="2"/>
  <c r="HA60" i="2"/>
  <c r="HB60" i="2"/>
  <c r="HA61" i="2"/>
  <c r="HB61" i="2"/>
  <c r="HA62" i="2"/>
  <c r="HB62" i="2"/>
  <c r="HA63" i="2"/>
  <c r="HB63" i="2"/>
  <c r="HA64" i="2"/>
  <c r="HB64" i="2"/>
  <c r="HA65" i="2"/>
  <c r="HB65" i="2"/>
  <c r="HA66" i="2"/>
  <c r="HB66" i="2"/>
  <c r="HA67" i="2"/>
  <c r="HB67" i="2"/>
  <c r="HA68" i="2"/>
  <c r="HB68" i="2"/>
  <c r="HA69" i="2"/>
  <c r="HB69" i="2"/>
  <c r="HA70" i="2"/>
  <c r="HB70" i="2"/>
  <c r="HA71" i="2"/>
  <c r="HB71" i="2"/>
  <c r="HA72" i="2"/>
  <c r="HB72" i="2"/>
  <c r="HA73" i="2"/>
  <c r="HB73" i="2"/>
  <c r="HA74" i="2"/>
  <c r="HB74" i="2"/>
  <c r="HA75" i="2"/>
  <c r="HB75" i="2"/>
  <c r="HA76" i="2"/>
  <c r="HB76" i="2"/>
  <c r="HA77" i="2"/>
  <c r="HB77" i="2"/>
  <c r="HA78" i="2"/>
  <c r="HB78" i="2"/>
  <c r="HA79" i="2"/>
  <c r="HB79" i="2"/>
  <c r="HA80" i="2"/>
  <c r="HB80" i="2"/>
  <c r="HA81" i="2"/>
  <c r="HB81" i="2"/>
  <c r="HA82" i="2"/>
  <c r="HB82" i="2"/>
  <c r="HA83" i="2"/>
  <c r="HB83" i="2"/>
  <c r="HA84" i="2"/>
  <c r="HB84" i="2"/>
  <c r="HA85" i="2"/>
  <c r="HB85" i="2"/>
  <c r="HA86" i="2"/>
  <c r="HB86" i="2"/>
  <c r="HA87" i="2"/>
  <c r="HB87" i="2"/>
  <c r="HA88" i="2"/>
  <c r="HB88" i="2"/>
  <c r="HA89" i="2"/>
  <c r="HB89" i="2"/>
  <c r="HA90" i="2"/>
  <c r="HB90" i="2"/>
  <c r="HA91" i="2"/>
  <c r="HB91" i="2"/>
  <c r="HA92" i="2"/>
  <c r="HB92" i="2"/>
  <c r="HA93" i="2"/>
  <c r="HB93" i="2"/>
  <c r="HA94" i="2"/>
  <c r="HB94" i="2"/>
  <c r="HA95" i="2"/>
  <c r="HB95" i="2"/>
  <c r="HA96" i="2"/>
  <c r="HB96" i="2"/>
  <c r="HA97" i="2"/>
  <c r="HB97" i="2"/>
  <c r="HA98" i="2"/>
  <c r="HB98" i="2"/>
  <c r="HA99" i="2"/>
  <c r="HB99" i="2"/>
  <c r="HA100" i="2"/>
  <c r="HB100" i="2"/>
  <c r="HA101" i="2"/>
  <c r="HB101" i="2"/>
  <c r="HA102" i="2"/>
  <c r="HB102" i="2"/>
  <c r="HA103" i="2"/>
  <c r="HB103" i="2"/>
  <c r="HA104" i="2"/>
  <c r="HB104" i="2"/>
  <c r="HA105" i="2"/>
  <c r="HB105" i="2"/>
  <c r="HA106" i="2"/>
  <c r="HB106" i="2"/>
  <c r="HB11" i="2"/>
  <c r="HA11" i="2"/>
  <c r="HA107" i="2" l="1"/>
  <c r="HA108" i="2"/>
  <c r="HA109" i="2"/>
  <c r="HB107" i="2"/>
  <c r="HB108" i="2"/>
  <c r="HB109" i="2"/>
  <c r="NA107" i="2" l="1"/>
  <c r="NA108" i="2"/>
  <c r="NA109" i="2"/>
  <c r="NB107" i="2"/>
  <c r="NB108" i="2"/>
  <c r="NB109" i="2"/>
  <c r="LG15" i="2"/>
  <c r="LH15" i="2"/>
  <c r="LG16" i="2"/>
  <c r="LH16" i="2"/>
  <c r="LG17" i="2"/>
  <c r="LH17" i="2"/>
  <c r="LG18" i="2"/>
  <c r="LH18" i="2"/>
  <c r="LG19" i="2"/>
  <c r="LH19" i="2"/>
  <c r="LG20" i="2"/>
  <c r="LH20" i="2"/>
  <c r="LG21" i="2"/>
  <c r="LH21" i="2"/>
  <c r="LG22" i="2"/>
  <c r="LH22" i="2"/>
  <c r="LG23" i="2"/>
  <c r="LH23" i="2"/>
  <c r="LG24" i="2"/>
  <c r="LH24" i="2"/>
  <c r="LG25" i="2"/>
  <c r="LH25" i="2"/>
  <c r="LG26" i="2"/>
  <c r="LH26" i="2"/>
  <c r="LG27" i="2"/>
  <c r="LH27" i="2"/>
  <c r="LG28" i="2"/>
  <c r="LH28" i="2"/>
  <c r="LG29" i="2"/>
  <c r="LH29" i="2"/>
  <c r="LG30" i="2"/>
  <c r="LH30" i="2"/>
  <c r="LG31" i="2"/>
  <c r="LH31" i="2"/>
  <c r="LG32" i="2"/>
  <c r="LH32" i="2"/>
  <c r="LG33" i="2"/>
  <c r="LH33" i="2"/>
  <c r="LG34" i="2"/>
  <c r="LH34" i="2"/>
  <c r="LG35" i="2"/>
  <c r="LH35" i="2"/>
  <c r="LG36" i="2"/>
  <c r="LH36" i="2"/>
  <c r="LG37" i="2"/>
  <c r="LH37" i="2"/>
  <c r="LG38" i="2"/>
  <c r="LH38" i="2"/>
  <c r="LG39" i="2"/>
  <c r="LH39" i="2"/>
  <c r="LG40" i="2"/>
  <c r="LH40" i="2"/>
  <c r="LG41" i="2"/>
  <c r="LH41" i="2"/>
  <c r="LG42" i="2"/>
  <c r="LH42" i="2"/>
  <c r="LG43" i="2"/>
  <c r="LH43" i="2"/>
  <c r="LG44" i="2"/>
  <c r="LH44" i="2"/>
  <c r="LG45" i="2"/>
  <c r="LH45" i="2"/>
  <c r="LG46" i="2"/>
  <c r="LH46" i="2"/>
  <c r="LG47" i="2"/>
  <c r="LH47" i="2"/>
  <c r="LG48" i="2"/>
  <c r="LH48" i="2"/>
  <c r="LG49" i="2"/>
  <c r="LH49" i="2"/>
  <c r="LG50" i="2"/>
  <c r="LH50" i="2"/>
  <c r="LG51" i="2"/>
  <c r="LH51" i="2"/>
  <c r="LG52" i="2"/>
  <c r="LH52" i="2"/>
  <c r="LG53" i="2"/>
  <c r="LH53" i="2"/>
  <c r="LG54" i="2"/>
  <c r="LH54" i="2"/>
  <c r="LG55" i="2"/>
  <c r="LH55" i="2"/>
  <c r="LG56" i="2"/>
  <c r="LH56" i="2"/>
  <c r="LG57" i="2"/>
  <c r="LH57" i="2"/>
  <c r="LG58" i="2"/>
  <c r="LH58" i="2"/>
  <c r="LG59" i="2"/>
  <c r="LH59" i="2"/>
  <c r="LG60" i="2"/>
  <c r="LH60" i="2"/>
  <c r="LG61" i="2"/>
  <c r="LH61" i="2"/>
  <c r="LG62" i="2"/>
  <c r="LH62" i="2"/>
  <c r="LG63" i="2"/>
  <c r="LH63" i="2"/>
  <c r="LG64" i="2"/>
  <c r="LH64" i="2"/>
  <c r="LG65" i="2"/>
  <c r="LH65" i="2"/>
  <c r="LG66" i="2"/>
  <c r="LH66" i="2"/>
  <c r="LG67" i="2"/>
  <c r="LH67" i="2"/>
  <c r="LG68" i="2"/>
  <c r="LH68" i="2"/>
  <c r="LG69" i="2"/>
  <c r="LH69" i="2"/>
  <c r="LG70" i="2"/>
  <c r="LH70" i="2"/>
  <c r="LG71" i="2"/>
  <c r="LH71" i="2"/>
  <c r="LG72" i="2"/>
  <c r="LH72" i="2"/>
  <c r="LG73" i="2"/>
  <c r="LH73" i="2"/>
  <c r="LG74" i="2"/>
  <c r="LH74" i="2"/>
  <c r="LG75" i="2"/>
  <c r="LH75" i="2"/>
  <c r="LG76" i="2"/>
  <c r="LH76" i="2"/>
  <c r="LG77" i="2"/>
  <c r="LH77" i="2"/>
  <c r="LG78" i="2"/>
  <c r="LH78" i="2"/>
  <c r="LG79" i="2"/>
  <c r="LH79" i="2"/>
  <c r="LG80" i="2"/>
  <c r="LH80" i="2"/>
  <c r="LG81" i="2"/>
  <c r="LH81" i="2"/>
  <c r="LG82" i="2"/>
  <c r="LH82" i="2"/>
  <c r="LG83" i="2"/>
  <c r="LH83" i="2"/>
  <c r="LG84" i="2"/>
  <c r="LH84" i="2"/>
  <c r="LG85" i="2"/>
  <c r="LH85" i="2"/>
  <c r="LG86" i="2"/>
  <c r="LH86" i="2"/>
  <c r="LG87" i="2"/>
  <c r="LH87" i="2"/>
  <c r="LG88" i="2"/>
  <c r="LH88" i="2"/>
  <c r="LG89" i="2"/>
  <c r="LH89" i="2"/>
  <c r="LG90" i="2"/>
  <c r="LH90" i="2"/>
  <c r="LG91" i="2"/>
  <c r="LH91" i="2"/>
  <c r="LG92" i="2"/>
  <c r="LH92" i="2"/>
  <c r="LG93" i="2"/>
  <c r="LH93" i="2"/>
  <c r="LG94" i="2"/>
  <c r="LH94" i="2"/>
  <c r="LG95" i="2"/>
  <c r="LH95" i="2"/>
  <c r="LG96" i="2"/>
  <c r="LH96" i="2"/>
  <c r="LG97" i="2"/>
  <c r="LH97" i="2"/>
  <c r="LG98" i="2"/>
  <c r="LH98" i="2"/>
  <c r="LG99" i="2"/>
  <c r="LH99" i="2"/>
  <c r="LG100" i="2"/>
  <c r="LH100" i="2"/>
  <c r="LG101" i="2"/>
  <c r="LH101" i="2"/>
  <c r="LG102" i="2"/>
  <c r="LH102" i="2"/>
  <c r="LG103" i="2"/>
  <c r="LH103" i="2"/>
  <c r="LG104" i="2"/>
  <c r="LH104" i="2"/>
  <c r="LG105" i="2"/>
  <c r="LH105" i="2"/>
  <c r="LG106" i="2"/>
  <c r="LH106" i="2"/>
  <c r="I4" i="3"/>
  <c r="I4" i="4"/>
  <c r="LG107" i="2" l="1"/>
  <c r="LG108" i="2"/>
  <c r="LG109" i="2"/>
  <c r="LH107" i="2"/>
  <c r="LH108" i="2"/>
  <c r="LH109" i="2"/>
  <c r="OH109" i="2" l="1"/>
  <c r="OH107" i="2"/>
  <c r="OH108" i="2"/>
  <c r="OG109" i="2"/>
  <c r="OG107" i="2"/>
  <c r="OG108" i="2"/>
  <c r="L110" i="1"/>
  <c r="K110" i="1"/>
  <c r="L109" i="1"/>
  <c r="K109" i="1"/>
  <c r="L108" i="1"/>
  <c r="K108" i="1"/>
  <c r="L107" i="1"/>
  <c r="K107" i="1"/>
  <c r="IW107" i="3"/>
  <c r="IX107" i="3"/>
  <c r="IW108" i="3"/>
  <c r="IX108" i="3"/>
  <c r="IW109" i="3"/>
  <c r="IX109" i="3"/>
  <c r="IY12" i="3"/>
  <c r="IZ12" i="3"/>
  <c r="IY13" i="3"/>
  <c r="IZ13" i="3"/>
  <c r="IY14" i="3"/>
  <c r="IZ14" i="3"/>
  <c r="IY15" i="3"/>
  <c r="IZ15" i="3"/>
  <c r="IY16" i="3"/>
  <c r="IZ16" i="3"/>
  <c r="IY17" i="3"/>
  <c r="IZ17" i="3"/>
  <c r="IY18" i="3"/>
  <c r="IZ18" i="3"/>
  <c r="IY19" i="3"/>
  <c r="IZ19" i="3"/>
  <c r="IY20" i="3"/>
  <c r="IZ20" i="3"/>
  <c r="IY21" i="3"/>
  <c r="IZ21" i="3"/>
  <c r="IY22" i="3"/>
  <c r="IZ22" i="3"/>
  <c r="IY23" i="3"/>
  <c r="IZ23" i="3"/>
  <c r="IY24" i="3"/>
  <c r="IZ24" i="3"/>
  <c r="IY25" i="3"/>
  <c r="IZ25" i="3"/>
  <c r="IY26" i="3"/>
  <c r="IZ26" i="3"/>
  <c r="IY27" i="3"/>
  <c r="IZ27" i="3"/>
  <c r="IY28" i="3"/>
  <c r="IZ28" i="3"/>
  <c r="IY29" i="3"/>
  <c r="IZ29" i="3"/>
  <c r="IY30" i="3"/>
  <c r="IZ30" i="3"/>
  <c r="IY31" i="3"/>
  <c r="IZ31" i="3"/>
  <c r="IY32" i="3"/>
  <c r="IZ32" i="3"/>
  <c r="IY33" i="3"/>
  <c r="IZ33" i="3"/>
  <c r="IY34" i="3"/>
  <c r="IZ34" i="3"/>
  <c r="IY35" i="3"/>
  <c r="IZ35" i="3"/>
  <c r="IY36" i="3"/>
  <c r="IZ36" i="3"/>
  <c r="IY37" i="3"/>
  <c r="IZ37" i="3"/>
  <c r="IY38" i="3"/>
  <c r="IZ38" i="3"/>
  <c r="IY39" i="3"/>
  <c r="IZ39" i="3"/>
  <c r="IY40" i="3"/>
  <c r="IZ40" i="3"/>
  <c r="IY41" i="3"/>
  <c r="IZ41" i="3"/>
  <c r="IY42" i="3"/>
  <c r="IZ42" i="3"/>
  <c r="IY43" i="3"/>
  <c r="IZ43" i="3"/>
  <c r="IY44" i="3"/>
  <c r="IZ44" i="3"/>
  <c r="IY45" i="3"/>
  <c r="IZ45" i="3"/>
  <c r="IY46" i="3"/>
  <c r="IZ46" i="3"/>
  <c r="IY47" i="3"/>
  <c r="IZ47" i="3"/>
  <c r="IY48" i="3"/>
  <c r="IZ48" i="3"/>
  <c r="IY49" i="3"/>
  <c r="IZ49" i="3"/>
  <c r="IY50" i="3"/>
  <c r="IZ50" i="3"/>
  <c r="IY51" i="3"/>
  <c r="IZ51" i="3"/>
  <c r="IY52" i="3"/>
  <c r="IZ52" i="3"/>
  <c r="IY53" i="3"/>
  <c r="IZ53" i="3"/>
  <c r="IY54" i="3"/>
  <c r="IZ54" i="3"/>
  <c r="IY55" i="3"/>
  <c r="IZ55" i="3"/>
  <c r="IY56" i="3"/>
  <c r="IZ56" i="3"/>
  <c r="IY57" i="3"/>
  <c r="IZ57" i="3"/>
  <c r="IY58" i="3"/>
  <c r="IZ58" i="3"/>
  <c r="IY59" i="3"/>
  <c r="IZ59" i="3"/>
  <c r="IY60" i="3"/>
  <c r="IZ60" i="3"/>
  <c r="IY61" i="3"/>
  <c r="IZ61" i="3"/>
  <c r="IY62" i="3"/>
  <c r="IZ62" i="3"/>
  <c r="IY63" i="3"/>
  <c r="IZ63" i="3"/>
  <c r="IY64" i="3"/>
  <c r="IZ64" i="3"/>
  <c r="IY65" i="3"/>
  <c r="IZ65" i="3"/>
  <c r="IY66" i="3"/>
  <c r="IZ66" i="3"/>
  <c r="IY67" i="3"/>
  <c r="IZ67" i="3"/>
  <c r="IY68" i="3"/>
  <c r="IZ68" i="3"/>
  <c r="IY69" i="3"/>
  <c r="IZ69" i="3"/>
  <c r="IY70" i="3"/>
  <c r="IZ70" i="3"/>
  <c r="IY71" i="3"/>
  <c r="IZ71" i="3"/>
  <c r="IY72" i="3"/>
  <c r="IZ72" i="3"/>
  <c r="IY73" i="3"/>
  <c r="IZ73" i="3"/>
  <c r="IY74" i="3"/>
  <c r="IZ74" i="3"/>
  <c r="IY75" i="3"/>
  <c r="IZ75" i="3"/>
  <c r="IY76" i="3"/>
  <c r="IZ76" i="3"/>
  <c r="IY77" i="3"/>
  <c r="IZ77" i="3"/>
  <c r="IY78" i="3"/>
  <c r="IZ78" i="3"/>
  <c r="IY79" i="3"/>
  <c r="IZ79" i="3"/>
  <c r="IY80" i="3"/>
  <c r="IZ80" i="3"/>
  <c r="IY81" i="3"/>
  <c r="IZ81" i="3"/>
  <c r="IY82" i="3"/>
  <c r="IZ82" i="3"/>
  <c r="IY83" i="3"/>
  <c r="IZ83" i="3"/>
  <c r="IY84" i="3"/>
  <c r="IZ84" i="3"/>
  <c r="IY85" i="3"/>
  <c r="IZ85" i="3"/>
  <c r="IY86" i="3"/>
  <c r="IZ86" i="3"/>
  <c r="IY87" i="3"/>
  <c r="IZ87" i="3"/>
  <c r="IY88" i="3"/>
  <c r="IZ88" i="3"/>
  <c r="IY89" i="3"/>
  <c r="IZ89" i="3"/>
  <c r="IY90" i="3"/>
  <c r="IZ90" i="3"/>
  <c r="IY91" i="3"/>
  <c r="IZ91" i="3"/>
  <c r="IY92" i="3"/>
  <c r="IZ92" i="3"/>
  <c r="IY93" i="3"/>
  <c r="IZ93" i="3"/>
  <c r="IY94" i="3"/>
  <c r="IZ94" i="3"/>
  <c r="IY95" i="3"/>
  <c r="IZ95" i="3"/>
  <c r="IY96" i="3"/>
  <c r="IZ96" i="3"/>
  <c r="IY97" i="3"/>
  <c r="IZ97" i="3"/>
  <c r="IY98" i="3"/>
  <c r="IZ98" i="3"/>
  <c r="IY99" i="3"/>
  <c r="IZ99" i="3"/>
  <c r="IY100" i="3"/>
  <c r="IZ100" i="3"/>
  <c r="IY101" i="3"/>
  <c r="IZ101" i="3"/>
  <c r="IY102" i="3"/>
  <c r="IZ102" i="3"/>
  <c r="IY103" i="3"/>
  <c r="IZ103" i="3"/>
  <c r="IY104" i="3"/>
  <c r="IZ104" i="3"/>
  <c r="IY105" i="3"/>
  <c r="IZ105" i="3"/>
  <c r="IY106" i="3"/>
  <c r="IZ106" i="3"/>
  <c r="IZ11" i="3"/>
  <c r="IY11" i="3"/>
  <c r="BE12" i="1"/>
  <c r="NX12" i="2"/>
  <c r="BE13" i="1"/>
  <c r="NX13" i="2"/>
  <c r="BE14" i="1"/>
  <c r="NX14" i="2"/>
  <c r="BE15" i="1"/>
  <c r="NX15" i="2"/>
  <c r="BE16" i="1"/>
  <c r="NX16" i="2"/>
  <c r="BE17" i="1"/>
  <c r="NX17" i="2"/>
  <c r="BE18" i="1"/>
  <c r="NX18" i="2"/>
  <c r="BE19" i="1"/>
  <c r="NX19" i="2"/>
  <c r="BE20" i="1"/>
  <c r="NX20" i="2"/>
  <c r="BE21" i="1"/>
  <c r="NX21" i="2"/>
  <c r="BE22" i="1"/>
  <c r="NX22" i="2"/>
  <c r="BE23" i="1"/>
  <c r="NX23" i="2"/>
  <c r="BE24" i="1"/>
  <c r="NX24" i="2"/>
  <c r="BE25" i="1"/>
  <c r="NX25" i="2"/>
  <c r="BE26" i="1"/>
  <c r="NX26" i="2"/>
  <c r="BE27" i="1"/>
  <c r="NX27" i="2"/>
  <c r="BE28" i="1"/>
  <c r="NX28" i="2"/>
  <c r="BE29" i="1"/>
  <c r="NX29" i="2"/>
  <c r="BE30" i="1"/>
  <c r="NX30" i="2"/>
  <c r="BE31" i="1"/>
  <c r="NX31" i="2"/>
  <c r="BE32" i="1"/>
  <c r="NX32" i="2"/>
  <c r="BE33" i="1"/>
  <c r="NX33" i="2"/>
  <c r="BE34" i="1"/>
  <c r="NX34" i="2"/>
  <c r="BE35" i="1"/>
  <c r="NX35" i="2"/>
  <c r="BE36" i="1"/>
  <c r="NX36" i="2"/>
  <c r="BE37" i="1"/>
  <c r="NX37" i="2"/>
  <c r="BE38" i="1"/>
  <c r="NX38" i="2"/>
  <c r="BE39" i="1"/>
  <c r="NX39" i="2"/>
  <c r="BE40" i="1"/>
  <c r="NX40" i="2"/>
  <c r="BE41" i="1"/>
  <c r="NX41" i="2"/>
  <c r="BE42" i="1"/>
  <c r="NX42" i="2"/>
  <c r="BE43" i="1"/>
  <c r="NX43" i="2"/>
  <c r="BE44" i="1"/>
  <c r="NX44" i="2"/>
  <c r="BE45" i="1"/>
  <c r="NX45" i="2"/>
  <c r="BE46" i="1"/>
  <c r="NX46" i="2"/>
  <c r="BE47" i="1"/>
  <c r="NX47" i="2"/>
  <c r="BE48" i="1"/>
  <c r="NX48" i="2"/>
  <c r="BE49" i="1"/>
  <c r="NX49" i="2"/>
  <c r="BE50" i="1"/>
  <c r="NX50" i="2"/>
  <c r="BE51" i="1"/>
  <c r="NX51" i="2"/>
  <c r="BE52" i="1"/>
  <c r="NX52" i="2"/>
  <c r="BE53" i="1"/>
  <c r="NX53" i="2"/>
  <c r="BE54" i="1"/>
  <c r="NX54" i="2"/>
  <c r="BE55" i="1"/>
  <c r="NX55" i="2"/>
  <c r="BE56" i="1"/>
  <c r="NX56" i="2"/>
  <c r="BE57" i="1"/>
  <c r="NX57" i="2"/>
  <c r="BE58" i="1"/>
  <c r="NX58" i="2"/>
  <c r="BE59" i="1"/>
  <c r="NX59" i="2"/>
  <c r="BE60" i="1"/>
  <c r="NX60" i="2"/>
  <c r="BE61" i="1"/>
  <c r="NX61" i="2"/>
  <c r="BE62" i="1"/>
  <c r="NX62" i="2"/>
  <c r="BE63" i="1"/>
  <c r="NX63" i="2"/>
  <c r="BE64" i="1"/>
  <c r="NX64" i="2"/>
  <c r="BE65" i="1"/>
  <c r="NX65" i="2"/>
  <c r="BE66" i="1"/>
  <c r="NX66" i="2"/>
  <c r="BE67" i="1"/>
  <c r="NX67" i="2"/>
  <c r="BE68" i="1"/>
  <c r="NX68" i="2"/>
  <c r="BE69" i="1"/>
  <c r="NX69" i="2"/>
  <c r="BE70" i="1"/>
  <c r="NX70" i="2"/>
  <c r="BE71" i="1"/>
  <c r="NX71" i="2"/>
  <c r="BE72" i="1"/>
  <c r="NX72" i="2"/>
  <c r="BE73" i="1"/>
  <c r="NX73" i="2"/>
  <c r="BE74" i="1"/>
  <c r="NX74" i="2"/>
  <c r="BE75" i="1"/>
  <c r="NX75" i="2"/>
  <c r="BE76" i="1"/>
  <c r="NX76" i="2"/>
  <c r="BE77" i="1"/>
  <c r="NX77" i="2"/>
  <c r="BE78" i="1"/>
  <c r="NX78" i="2"/>
  <c r="BE79" i="1"/>
  <c r="NX79" i="2"/>
  <c r="BE80" i="1"/>
  <c r="NX80" i="2"/>
  <c r="BE81" i="1"/>
  <c r="NX81" i="2"/>
  <c r="BE82" i="1"/>
  <c r="NX82" i="2"/>
  <c r="BE83" i="1"/>
  <c r="NX83" i="2"/>
  <c r="BE84" i="1"/>
  <c r="NX84" i="2"/>
  <c r="BE85" i="1"/>
  <c r="NX85" i="2"/>
  <c r="BE86" i="1"/>
  <c r="NX86" i="2"/>
  <c r="BE87" i="1"/>
  <c r="NX87" i="2"/>
  <c r="BE88" i="1"/>
  <c r="NX88" i="2"/>
  <c r="BE89" i="1"/>
  <c r="NX89" i="2"/>
  <c r="BE90" i="1"/>
  <c r="NX90" i="2"/>
  <c r="BE91" i="1"/>
  <c r="NX91" i="2"/>
  <c r="BE92" i="1"/>
  <c r="NX92" i="2"/>
  <c r="BE93" i="1"/>
  <c r="NX93" i="2"/>
  <c r="BE94" i="1"/>
  <c r="NX94" i="2"/>
  <c r="BE95" i="1"/>
  <c r="NX95" i="2"/>
  <c r="BE96" i="1"/>
  <c r="NX96" i="2"/>
  <c r="BE97" i="1"/>
  <c r="NX97" i="2"/>
  <c r="BE98" i="1"/>
  <c r="NX98" i="2"/>
  <c r="BE99" i="1"/>
  <c r="NX99" i="2"/>
  <c r="BE100" i="1"/>
  <c r="NX100" i="2"/>
  <c r="BE101" i="1"/>
  <c r="NX101" i="2"/>
  <c r="BE102" i="1"/>
  <c r="NX102" i="2"/>
  <c r="BE103" i="1"/>
  <c r="NX103" i="2"/>
  <c r="BE104" i="1"/>
  <c r="NX104" i="2"/>
  <c r="BE105" i="1"/>
  <c r="NX105" i="2"/>
  <c r="BE106" i="1"/>
  <c r="NX106" i="2"/>
  <c r="NX11" i="2"/>
  <c r="BE11" i="1" l="1"/>
  <c r="NW107" i="2"/>
  <c r="NW108" i="2"/>
  <c r="NW109" i="2"/>
  <c r="NX107" i="2"/>
  <c r="NX108" i="2"/>
  <c r="NX109" i="2"/>
  <c r="IZ109" i="3"/>
  <c r="IZ107" i="3"/>
  <c r="IZ108" i="3"/>
  <c r="IY107" i="3"/>
  <c r="IY109" i="3"/>
  <c r="IY108" i="3"/>
  <c r="Y11" i="6" l="1"/>
  <c r="FA11" i="1" s="1"/>
  <c r="Z11" i="6"/>
  <c r="FB11" i="1" s="1"/>
  <c r="Y12" i="6"/>
  <c r="FA12" i="1" s="1"/>
  <c r="Z12" i="6"/>
  <c r="FB12" i="1" s="1"/>
  <c r="Y13" i="6"/>
  <c r="FA13" i="1" s="1"/>
  <c r="Z13" i="6"/>
  <c r="FB13" i="1" s="1"/>
  <c r="Y14" i="6"/>
  <c r="FA14" i="1" s="1"/>
  <c r="Z14" i="6"/>
  <c r="FB14" i="1" s="1"/>
  <c r="Y15" i="6"/>
  <c r="FA15" i="1" s="1"/>
  <c r="Z15" i="6"/>
  <c r="FB15" i="1" s="1"/>
  <c r="Y16" i="6"/>
  <c r="FA16" i="1" s="1"/>
  <c r="Z16" i="6"/>
  <c r="FB16" i="1" s="1"/>
  <c r="Y17" i="6"/>
  <c r="FA17" i="1" s="1"/>
  <c r="Z17" i="6"/>
  <c r="FB17" i="1" s="1"/>
  <c r="Y18" i="6"/>
  <c r="FA18" i="1" s="1"/>
  <c r="Z18" i="6"/>
  <c r="FB18" i="1" s="1"/>
  <c r="Y19" i="6"/>
  <c r="FA19" i="1" s="1"/>
  <c r="Z19" i="6"/>
  <c r="FB19" i="1" s="1"/>
  <c r="Y20" i="6"/>
  <c r="FA20" i="1" s="1"/>
  <c r="Z20" i="6"/>
  <c r="FB20" i="1" s="1"/>
  <c r="Y21" i="6"/>
  <c r="FA21" i="1" s="1"/>
  <c r="Z21" i="6"/>
  <c r="FB21" i="1" s="1"/>
  <c r="Y22" i="6"/>
  <c r="FA22" i="1" s="1"/>
  <c r="Z22" i="6"/>
  <c r="FB22" i="1" s="1"/>
  <c r="Y23" i="6"/>
  <c r="FA23" i="1" s="1"/>
  <c r="Z23" i="6"/>
  <c r="FB23" i="1" s="1"/>
  <c r="Y24" i="6"/>
  <c r="FA24" i="1" s="1"/>
  <c r="Z24" i="6"/>
  <c r="FB24" i="1" s="1"/>
  <c r="Y25" i="6"/>
  <c r="FA25" i="1" s="1"/>
  <c r="Z25" i="6"/>
  <c r="FB25" i="1" s="1"/>
  <c r="Y26" i="6"/>
  <c r="FA26" i="1" s="1"/>
  <c r="Z26" i="6"/>
  <c r="FB26" i="1" s="1"/>
  <c r="Y27" i="6"/>
  <c r="FA27" i="1" s="1"/>
  <c r="Z27" i="6"/>
  <c r="FB27" i="1" s="1"/>
  <c r="Y28" i="6"/>
  <c r="FA28" i="1" s="1"/>
  <c r="Z28" i="6"/>
  <c r="FB28" i="1" s="1"/>
  <c r="Y29" i="6"/>
  <c r="FA29" i="1" s="1"/>
  <c r="Z29" i="6"/>
  <c r="FB29" i="1" s="1"/>
  <c r="Y30" i="6"/>
  <c r="FA30" i="1" s="1"/>
  <c r="Z30" i="6"/>
  <c r="FB30" i="1" s="1"/>
  <c r="Y31" i="6"/>
  <c r="FA31" i="1" s="1"/>
  <c r="Z31" i="6"/>
  <c r="FB31" i="1" s="1"/>
  <c r="Y32" i="6"/>
  <c r="FA32" i="1" s="1"/>
  <c r="Z32" i="6"/>
  <c r="FB32" i="1" s="1"/>
  <c r="Y33" i="6"/>
  <c r="FA33" i="1" s="1"/>
  <c r="Z33" i="6"/>
  <c r="FB33" i="1" s="1"/>
  <c r="Y34" i="6"/>
  <c r="FA34" i="1" s="1"/>
  <c r="Z34" i="6"/>
  <c r="FB34" i="1" s="1"/>
  <c r="Y35" i="6"/>
  <c r="FA35" i="1" s="1"/>
  <c r="Z35" i="6"/>
  <c r="FB35" i="1" s="1"/>
  <c r="Y36" i="6"/>
  <c r="FA36" i="1" s="1"/>
  <c r="Z36" i="6"/>
  <c r="FB36" i="1" s="1"/>
  <c r="Y37" i="6"/>
  <c r="FA37" i="1" s="1"/>
  <c r="Z37" i="6"/>
  <c r="FB37" i="1" s="1"/>
  <c r="Y38" i="6"/>
  <c r="FA38" i="1" s="1"/>
  <c r="Z38" i="6"/>
  <c r="FB38" i="1" s="1"/>
  <c r="Y39" i="6"/>
  <c r="FA39" i="1" s="1"/>
  <c r="Z39" i="6"/>
  <c r="FB39" i="1" s="1"/>
  <c r="Y40" i="6"/>
  <c r="FA40" i="1" s="1"/>
  <c r="Z40" i="6"/>
  <c r="FB40" i="1" s="1"/>
  <c r="Y41" i="6"/>
  <c r="FA41" i="1" s="1"/>
  <c r="Z41" i="6"/>
  <c r="FB41" i="1" s="1"/>
  <c r="Y42" i="6"/>
  <c r="FA42" i="1" s="1"/>
  <c r="Z42" i="6"/>
  <c r="FB42" i="1" s="1"/>
  <c r="Y43" i="6"/>
  <c r="FA43" i="1" s="1"/>
  <c r="Z43" i="6"/>
  <c r="FB43" i="1" s="1"/>
  <c r="Y44" i="6"/>
  <c r="FA44" i="1" s="1"/>
  <c r="Z44" i="6"/>
  <c r="FB44" i="1" s="1"/>
  <c r="Y45" i="6"/>
  <c r="FA45" i="1" s="1"/>
  <c r="Z45" i="6"/>
  <c r="FB45" i="1" s="1"/>
  <c r="Y46" i="6"/>
  <c r="FA46" i="1" s="1"/>
  <c r="Z46" i="6"/>
  <c r="FB46" i="1" s="1"/>
  <c r="Y47" i="6"/>
  <c r="FA47" i="1" s="1"/>
  <c r="Z47" i="6"/>
  <c r="FB47" i="1" s="1"/>
  <c r="Y48" i="6"/>
  <c r="FA48" i="1" s="1"/>
  <c r="Z48" i="6"/>
  <c r="FB48" i="1" s="1"/>
  <c r="Y49" i="6"/>
  <c r="FA49" i="1" s="1"/>
  <c r="Z49" i="6"/>
  <c r="FB49" i="1" s="1"/>
  <c r="Y50" i="6"/>
  <c r="FA50" i="1" s="1"/>
  <c r="Z50" i="6"/>
  <c r="FB50" i="1" s="1"/>
  <c r="Y51" i="6"/>
  <c r="FA51" i="1" s="1"/>
  <c r="Z51" i="6"/>
  <c r="FB51" i="1" s="1"/>
  <c r="Y52" i="6"/>
  <c r="FA52" i="1" s="1"/>
  <c r="Z52" i="6"/>
  <c r="FB52" i="1" s="1"/>
  <c r="Y53" i="6"/>
  <c r="FA53" i="1" s="1"/>
  <c r="Z53" i="6"/>
  <c r="FB53" i="1" s="1"/>
  <c r="Y54" i="6"/>
  <c r="FA54" i="1" s="1"/>
  <c r="Z54" i="6"/>
  <c r="FB54" i="1" s="1"/>
  <c r="Y55" i="6"/>
  <c r="FA55" i="1" s="1"/>
  <c r="Z55" i="6"/>
  <c r="FB55" i="1" s="1"/>
  <c r="Y56" i="6"/>
  <c r="FA56" i="1" s="1"/>
  <c r="Z56" i="6"/>
  <c r="FB56" i="1" s="1"/>
  <c r="Y57" i="6"/>
  <c r="FA57" i="1" s="1"/>
  <c r="Z57" i="6"/>
  <c r="FB57" i="1" s="1"/>
  <c r="Y58" i="6"/>
  <c r="FA58" i="1" s="1"/>
  <c r="Z58" i="6"/>
  <c r="FB58" i="1" s="1"/>
  <c r="Y59" i="6"/>
  <c r="FA59" i="1" s="1"/>
  <c r="Z59" i="6"/>
  <c r="FB59" i="1" s="1"/>
  <c r="Y60" i="6"/>
  <c r="FA60" i="1" s="1"/>
  <c r="Z60" i="6"/>
  <c r="FB60" i="1" s="1"/>
  <c r="Y61" i="6"/>
  <c r="FA61" i="1" s="1"/>
  <c r="Z61" i="6"/>
  <c r="FB61" i="1" s="1"/>
  <c r="Y62" i="6"/>
  <c r="FA62" i="1" s="1"/>
  <c r="Z62" i="6"/>
  <c r="FB62" i="1" s="1"/>
  <c r="Y63" i="6"/>
  <c r="FA63" i="1" s="1"/>
  <c r="Z63" i="6"/>
  <c r="FB63" i="1" s="1"/>
  <c r="Y64" i="6"/>
  <c r="FA64" i="1" s="1"/>
  <c r="Z64" i="6"/>
  <c r="FB64" i="1" s="1"/>
  <c r="Y65" i="6"/>
  <c r="FA65" i="1" s="1"/>
  <c r="Z65" i="6"/>
  <c r="FB65" i="1" s="1"/>
  <c r="Y66" i="6"/>
  <c r="FA66" i="1" s="1"/>
  <c r="Z66" i="6"/>
  <c r="FB66" i="1" s="1"/>
  <c r="Y67" i="6"/>
  <c r="FA67" i="1" s="1"/>
  <c r="Z67" i="6"/>
  <c r="FB67" i="1" s="1"/>
  <c r="Y68" i="6"/>
  <c r="FA68" i="1" s="1"/>
  <c r="Z68" i="6"/>
  <c r="FB68" i="1" s="1"/>
  <c r="Y69" i="6"/>
  <c r="FA69" i="1" s="1"/>
  <c r="Z69" i="6"/>
  <c r="FB69" i="1" s="1"/>
  <c r="Y70" i="6"/>
  <c r="FA70" i="1" s="1"/>
  <c r="Z70" i="6"/>
  <c r="FB70" i="1" s="1"/>
  <c r="Y71" i="6"/>
  <c r="FA71" i="1" s="1"/>
  <c r="Z71" i="6"/>
  <c r="FB71" i="1" s="1"/>
  <c r="Y72" i="6"/>
  <c r="FA72" i="1" s="1"/>
  <c r="Z72" i="6"/>
  <c r="FB72" i="1" s="1"/>
  <c r="Y73" i="6"/>
  <c r="FA73" i="1" s="1"/>
  <c r="Z73" i="6"/>
  <c r="FB73" i="1" s="1"/>
  <c r="Y74" i="6"/>
  <c r="FA74" i="1" s="1"/>
  <c r="Z74" i="6"/>
  <c r="FB74" i="1" s="1"/>
  <c r="Y75" i="6"/>
  <c r="FA75" i="1" s="1"/>
  <c r="Z75" i="6"/>
  <c r="FB75" i="1" s="1"/>
  <c r="Y76" i="6"/>
  <c r="FA76" i="1" s="1"/>
  <c r="Z76" i="6"/>
  <c r="FB76" i="1" s="1"/>
  <c r="Y77" i="6"/>
  <c r="FA77" i="1" s="1"/>
  <c r="Z77" i="6"/>
  <c r="FB77" i="1" s="1"/>
  <c r="Y78" i="6"/>
  <c r="FA78" i="1" s="1"/>
  <c r="Z78" i="6"/>
  <c r="FB78" i="1" s="1"/>
  <c r="Y79" i="6"/>
  <c r="FA79" i="1" s="1"/>
  <c r="Z79" i="6"/>
  <c r="FB79" i="1" s="1"/>
  <c r="Y80" i="6"/>
  <c r="FA80" i="1" s="1"/>
  <c r="Z80" i="6"/>
  <c r="FB80" i="1" s="1"/>
  <c r="Y81" i="6"/>
  <c r="FA81" i="1" s="1"/>
  <c r="Z81" i="6"/>
  <c r="FB81" i="1" s="1"/>
  <c r="Y82" i="6"/>
  <c r="FA82" i="1" s="1"/>
  <c r="Z82" i="6"/>
  <c r="FB82" i="1" s="1"/>
  <c r="Y83" i="6"/>
  <c r="FA83" i="1" s="1"/>
  <c r="Z83" i="6"/>
  <c r="FB83" i="1" s="1"/>
  <c r="Y84" i="6"/>
  <c r="FA84" i="1" s="1"/>
  <c r="Z84" i="6"/>
  <c r="FB84" i="1" s="1"/>
  <c r="Y85" i="6"/>
  <c r="FA85" i="1" s="1"/>
  <c r="Z85" i="6"/>
  <c r="FB85" i="1" s="1"/>
  <c r="Y86" i="6"/>
  <c r="FA86" i="1" s="1"/>
  <c r="Z86" i="6"/>
  <c r="FB86" i="1" s="1"/>
  <c r="Y87" i="6"/>
  <c r="FA87" i="1" s="1"/>
  <c r="Z87" i="6"/>
  <c r="FB87" i="1" s="1"/>
  <c r="Y88" i="6"/>
  <c r="FA88" i="1" s="1"/>
  <c r="Z88" i="6"/>
  <c r="FB88" i="1" s="1"/>
  <c r="Y89" i="6"/>
  <c r="FA89" i="1" s="1"/>
  <c r="Z89" i="6"/>
  <c r="FB89" i="1" s="1"/>
  <c r="Y90" i="6"/>
  <c r="FA90" i="1" s="1"/>
  <c r="Z90" i="6"/>
  <c r="FB90" i="1" s="1"/>
  <c r="Y91" i="6"/>
  <c r="FA91" i="1" s="1"/>
  <c r="Z91" i="6"/>
  <c r="FB91" i="1" s="1"/>
  <c r="Y92" i="6"/>
  <c r="FA92" i="1" s="1"/>
  <c r="Z92" i="6"/>
  <c r="FB92" i="1" s="1"/>
  <c r="Y93" i="6"/>
  <c r="FA93" i="1" s="1"/>
  <c r="Z93" i="6"/>
  <c r="FB93" i="1" s="1"/>
  <c r="Y94" i="6"/>
  <c r="FA94" i="1" s="1"/>
  <c r="Z94" i="6"/>
  <c r="FB94" i="1" s="1"/>
  <c r="Y95" i="6"/>
  <c r="FA95" i="1" s="1"/>
  <c r="Z95" i="6"/>
  <c r="FB95" i="1" s="1"/>
  <c r="Y96" i="6"/>
  <c r="FA96" i="1" s="1"/>
  <c r="Z96" i="6"/>
  <c r="FB96" i="1" s="1"/>
  <c r="Y97" i="6"/>
  <c r="FA97" i="1" s="1"/>
  <c r="Z97" i="6"/>
  <c r="FB97" i="1" s="1"/>
  <c r="Y98" i="6"/>
  <c r="FA98" i="1" s="1"/>
  <c r="Z98" i="6"/>
  <c r="FB98" i="1" s="1"/>
  <c r="Y99" i="6"/>
  <c r="FA99" i="1" s="1"/>
  <c r="Z99" i="6"/>
  <c r="FB99" i="1" s="1"/>
  <c r="Y100" i="6"/>
  <c r="FA100" i="1" s="1"/>
  <c r="Z100" i="6"/>
  <c r="FB100" i="1" s="1"/>
  <c r="Y101" i="6"/>
  <c r="FA101" i="1" s="1"/>
  <c r="Z101" i="6"/>
  <c r="FB101" i="1" s="1"/>
  <c r="Y102" i="6"/>
  <c r="FA102" i="1" s="1"/>
  <c r="Z102" i="6"/>
  <c r="FB102" i="1" s="1"/>
  <c r="Y103" i="6"/>
  <c r="FA103" i="1" s="1"/>
  <c r="Z103" i="6"/>
  <c r="FB103" i="1" s="1"/>
  <c r="Y104" i="6"/>
  <c r="FA104" i="1" s="1"/>
  <c r="Z104" i="6"/>
  <c r="FB104" i="1" s="1"/>
  <c r="Y105" i="6"/>
  <c r="FA105" i="1" s="1"/>
  <c r="Z105" i="6"/>
  <c r="FB105" i="1" s="1"/>
  <c r="Y106" i="6"/>
  <c r="FA106" i="1" s="1"/>
  <c r="Z106" i="6"/>
  <c r="FB106" i="1" s="1"/>
  <c r="O108" i="6"/>
  <c r="P108" i="6"/>
  <c r="Q108" i="6"/>
  <c r="R108" i="6"/>
  <c r="U108" i="6"/>
  <c r="V108" i="6"/>
  <c r="W108" i="6"/>
  <c r="X108" i="6"/>
  <c r="O109" i="6"/>
  <c r="P109" i="6"/>
  <c r="Q109" i="6"/>
  <c r="R109" i="6"/>
  <c r="U109" i="6"/>
  <c r="V109" i="6"/>
  <c r="W109" i="6"/>
  <c r="X109" i="6"/>
  <c r="O107" i="6"/>
  <c r="P107" i="6"/>
  <c r="Q107" i="6"/>
  <c r="R107" i="6"/>
  <c r="U107" i="6"/>
  <c r="V107" i="6"/>
  <c r="W107" i="6"/>
  <c r="X107" i="6"/>
  <c r="S11" i="6"/>
  <c r="EY11" i="1" s="1"/>
  <c r="T11" i="6"/>
  <c r="EZ11" i="1" s="1"/>
  <c r="S12" i="6"/>
  <c r="EY12" i="1" s="1"/>
  <c r="T12" i="6"/>
  <c r="EZ12" i="1" s="1"/>
  <c r="S13" i="6"/>
  <c r="EY13" i="1" s="1"/>
  <c r="T13" i="6"/>
  <c r="EZ13" i="1" s="1"/>
  <c r="S14" i="6"/>
  <c r="EY14" i="1" s="1"/>
  <c r="T14" i="6"/>
  <c r="EZ14" i="1" s="1"/>
  <c r="S15" i="6"/>
  <c r="EY15" i="1" s="1"/>
  <c r="T15" i="6"/>
  <c r="EZ15" i="1" s="1"/>
  <c r="S16" i="6"/>
  <c r="EY16" i="1" s="1"/>
  <c r="T16" i="6"/>
  <c r="EZ16" i="1" s="1"/>
  <c r="S17" i="6"/>
  <c r="EY17" i="1" s="1"/>
  <c r="T17" i="6"/>
  <c r="EZ17" i="1" s="1"/>
  <c r="S18" i="6"/>
  <c r="EY18" i="1" s="1"/>
  <c r="T18" i="6"/>
  <c r="EZ18" i="1" s="1"/>
  <c r="S19" i="6"/>
  <c r="EY19" i="1" s="1"/>
  <c r="T19" i="6"/>
  <c r="EZ19" i="1" s="1"/>
  <c r="S20" i="6"/>
  <c r="EY20" i="1" s="1"/>
  <c r="T20" i="6"/>
  <c r="EZ20" i="1" s="1"/>
  <c r="S21" i="6"/>
  <c r="EY21" i="1" s="1"/>
  <c r="T21" i="6"/>
  <c r="EZ21" i="1" s="1"/>
  <c r="S22" i="6"/>
  <c r="EY22" i="1" s="1"/>
  <c r="T22" i="6"/>
  <c r="EZ22" i="1" s="1"/>
  <c r="S23" i="6"/>
  <c r="EY23" i="1" s="1"/>
  <c r="T23" i="6"/>
  <c r="EZ23" i="1" s="1"/>
  <c r="S24" i="6"/>
  <c r="EY24" i="1" s="1"/>
  <c r="T24" i="6"/>
  <c r="EZ24" i="1" s="1"/>
  <c r="S25" i="6"/>
  <c r="EY25" i="1" s="1"/>
  <c r="T25" i="6"/>
  <c r="EZ25" i="1" s="1"/>
  <c r="S26" i="6"/>
  <c r="EY26" i="1" s="1"/>
  <c r="T26" i="6"/>
  <c r="EZ26" i="1" s="1"/>
  <c r="S27" i="6"/>
  <c r="EY27" i="1" s="1"/>
  <c r="T27" i="6"/>
  <c r="EZ27" i="1" s="1"/>
  <c r="S28" i="6"/>
  <c r="EY28" i="1" s="1"/>
  <c r="T28" i="6"/>
  <c r="EZ28" i="1" s="1"/>
  <c r="S29" i="6"/>
  <c r="EY29" i="1" s="1"/>
  <c r="T29" i="6"/>
  <c r="EZ29" i="1" s="1"/>
  <c r="S30" i="6"/>
  <c r="EY30" i="1" s="1"/>
  <c r="T30" i="6"/>
  <c r="EZ30" i="1" s="1"/>
  <c r="S31" i="6"/>
  <c r="EY31" i="1" s="1"/>
  <c r="T31" i="6"/>
  <c r="EZ31" i="1" s="1"/>
  <c r="S32" i="6"/>
  <c r="EY32" i="1" s="1"/>
  <c r="T32" i="6"/>
  <c r="EZ32" i="1" s="1"/>
  <c r="S33" i="6"/>
  <c r="EY33" i="1" s="1"/>
  <c r="T33" i="6"/>
  <c r="EZ33" i="1" s="1"/>
  <c r="S34" i="6"/>
  <c r="EY34" i="1" s="1"/>
  <c r="T34" i="6"/>
  <c r="EZ34" i="1" s="1"/>
  <c r="S35" i="6"/>
  <c r="EY35" i="1" s="1"/>
  <c r="T35" i="6"/>
  <c r="EZ35" i="1" s="1"/>
  <c r="S36" i="6"/>
  <c r="EY36" i="1" s="1"/>
  <c r="T36" i="6"/>
  <c r="EZ36" i="1" s="1"/>
  <c r="S37" i="6"/>
  <c r="EY37" i="1" s="1"/>
  <c r="T37" i="6"/>
  <c r="EZ37" i="1" s="1"/>
  <c r="S38" i="6"/>
  <c r="EY38" i="1" s="1"/>
  <c r="T38" i="6"/>
  <c r="EZ38" i="1" s="1"/>
  <c r="S39" i="6"/>
  <c r="EY39" i="1" s="1"/>
  <c r="T39" i="6"/>
  <c r="EZ39" i="1" s="1"/>
  <c r="S40" i="6"/>
  <c r="EY40" i="1" s="1"/>
  <c r="T40" i="6"/>
  <c r="EZ40" i="1" s="1"/>
  <c r="S41" i="6"/>
  <c r="EY41" i="1" s="1"/>
  <c r="T41" i="6"/>
  <c r="EZ41" i="1" s="1"/>
  <c r="S42" i="6"/>
  <c r="EY42" i="1" s="1"/>
  <c r="T42" i="6"/>
  <c r="EZ42" i="1" s="1"/>
  <c r="S43" i="6"/>
  <c r="EY43" i="1" s="1"/>
  <c r="T43" i="6"/>
  <c r="EZ43" i="1" s="1"/>
  <c r="S44" i="6"/>
  <c r="EY44" i="1" s="1"/>
  <c r="T44" i="6"/>
  <c r="EZ44" i="1" s="1"/>
  <c r="S45" i="6"/>
  <c r="EY45" i="1" s="1"/>
  <c r="T45" i="6"/>
  <c r="EZ45" i="1" s="1"/>
  <c r="S46" i="6"/>
  <c r="EY46" i="1" s="1"/>
  <c r="T46" i="6"/>
  <c r="EZ46" i="1" s="1"/>
  <c r="S47" i="6"/>
  <c r="EY47" i="1" s="1"/>
  <c r="T47" i="6"/>
  <c r="EZ47" i="1" s="1"/>
  <c r="S48" i="6"/>
  <c r="EY48" i="1" s="1"/>
  <c r="T48" i="6"/>
  <c r="EZ48" i="1" s="1"/>
  <c r="S49" i="6"/>
  <c r="EY49" i="1" s="1"/>
  <c r="T49" i="6"/>
  <c r="EZ49" i="1" s="1"/>
  <c r="S50" i="6"/>
  <c r="EY50" i="1" s="1"/>
  <c r="T50" i="6"/>
  <c r="EZ50" i="1" s="1"/>
  <c r="S51" i="6"/>
  <c r="EY51" i="1" s="1"/>
  <c r="T51" i="6"/>
  <c r="EZ51" i="1" s="1"/>
  <c r="S52" i="6"/>
  <c r="EY52" i="1" s="1"/>
  <c r="T52" i="6"/>
  <c r="EZ52" i="1" s="1"/>
  <c r="S53" i="6"/>
  <c r="EY53" i="1" s="1"/>
  <c r="T53" i="6"/>
  <c r="EZ53" i="1" s="1"/>
  <c r="S54" i="6"/>
  <c r="EY54" i="1" s="1"/>
  <c r="T54" i="6"/>
  <c r="EZ54" i="1" s="1"/>
  <c r="S55" i="6"/>
  <c r="EY55" i="1" s="1"/>
  <c r="T55" i="6"/>
  <c r="EZ55" i="1" s="1"/>
  <c r="S56" i="6"/>
  <c r="EY56" i="1" s="1"/>
  <c r="T56" i="6"/>
  <c r="EZ56" i="1" s="1"/>
  <c r="S57" i="6"/>
  <c r="EY57" i="1" s="1"/>
  <c r="T57" i="6"/>
  <c r="EZ57" i="1" s="1"/>
  <c r="S58" i="6"/>
  <c r="EY58" i="1" s="1"/>
  <c r="T58" i="6"/>
  <c r="EZ58" i="1" s="1"/>
  <c r="S59" i="6"/>
  <c r="EY59" i="1" s="1"/>
  <c r="T59" i="6"/>
  <c r="EZ59" i="1" s="1"/>
  <c r="S60" i="6"/>
  <c r="EY60" i="1" s="1"/>
  <c r="T60" i="6"/>
  <c r="EZ60" i="1" s="1"/>
  <c r="S61" i="6"/>
  <c r="EY61" i="1" s="1"/>
  <c r="T61" i="6"/>
  <c r="EZ61" i="1" s="1"/>
  <c r="S62" i="6"/>
  <c r="EY62" i="1" s="1"/>
  <c r="T62" i="6"/>
  <c r="EZ62" i="1" s="1"/>
  <c r="S63" i="6"/>
  <c r="EY63" i="1" s="1"/>
  <c r="T63" i="6"/>
  <c r="EZ63" i="1" s="1"/>
  <c r="S64" i="6"/>
  <c r="EY64" i="1" s="1"/>
  <c r="T64" i="6"/>
  <c r="EZ64" i="1" s="1"/>
  <c r="S65" i="6"/>
  <c r="EY65" i="1" s="1"/>
  <c r="T65" i="6"/>
  <c r="EZ65" i="1" s="1"/>
  <c r="S66" i="6"/>
  <c r="EY66" i="1" s="1"/>
  <c r="T66" i="6"/>
  <c r="EZ66" i="1" s="1"/>
  <c r="S67" i="6"/>
  <c r="EY67" i="1" s="1"/>
  <c r="T67" i="6"/>
  <c r="EZ67" i="1" s="1"/>
  <c r="S68" i="6"/>
  <c r="EY68" i="1" s="1"/>
  <c r="T68" i="6"/>
  <c r="EZ68" i="1" s="1"/>
  <c r="S69" i="6"/>
  <c r="EY69" i="1" s="1"/>
  <c r="T69" i="6"/>
  <c r="EZ69" i="1" s="1"/>
  <c r="S70" i="6"/>
  <c r="EY70" i="1" s="1"/>
  <c r="T70" i="6"/>
  <c r="EZ70" i="1" s="1"/>
  <c r="S71" i="6"/>
  <c r="EY71" i="1" s="1"/>
  <c r="T71" i="6"/>
  <c r="EZ71" i="1" s="1"/>
  <c r="S72" i="6"/>
  <c r="EY72" i="1" s="1"/>
  <c r="T72" i="6"/>
  <c r="EZ72" i="1" s="1"/>
  <c r="S73" i="6"/>
  <c r="EY73" i="1" s="1"/>
  <c r="T73" i="6"/>
  <c r="EZ73" i="1" s="1"/>
  <c r="S74" i="6"/>
  <c r="EY74" i="1" s="1"/>
  <c r="T74" i="6"/>
  <c r="EZ74" i="1" s="1"/>
  <c r="S75" i="6"/>
  <c r="EY75" i="1" s="1"/>
  <c r="T75" i="6"/>
  <c r="EZ75" i="1" s="1"/>
  <c r="S76" i="6"/>
  <c r="EY76" i="1" s="1"/>
  <c r="T76" i="6"/>
  <c r="EZ76" i="1" s="1"/>
  <c r="S77" i="6"/>
  <c r="EY77" i="1" s="1"/>
  <c r="T77" i="6"/>
  <c r="EZ77" i="1" s="1"/>
  <c r="S78" i="6"/>
  <c r="EY78" i="1" s="1"/>
  <c r="T78" i="6"/>
  <c r="EZ78" i="1" s="1"/>
  <c r="S79" i="6"/>
  <c r="EY79" i="1" s="1"/>
  <c r="T79" i="6"/>
  <c r="EZ79" i="1" s="1"/>
  <c r="S80" i="6"/>
  <c r="EY80" i="1" s="1"/>
  <c r="T80" i="6"/>
  <c r="EZ80" i="1" s="1"/>
  <c r="S81" i="6"/>
  <c r="EY81" i="1" s="1"/>
  <c r="T81" i="6"/>
  <c r="EZ81" i="1" s="1"/>
  <c r="S82" i="6"/>
  <c r="EY82" i="1" s="1"/>
  <c r="T82" i="6"/>
  <c r="EZ82" i="1" s="1"/>
  <c r="S83" i="6"/>
  <c r="EY83" i="1" s="1"/>
  <c r="T83" i="6"/>
  <c r="EZ83" i="1" s="1"/>
  <c r="S84" i="6"/>
  <c r="EY84" i="1" s="1"/>
  <c r="T84" i="6"/>
  <c r="EZ84" i="1" s="1"/>
  <c r="S85" i="6"/>
  <c r="EY85" i="1" s="1"/>
  <c r="T85" i="6"/>
  <c r="EZ85" i="1" s="1"/>
  <c r="S86" i="6"/>
  <c r="EY86" i="1" s="1"/>
  <c r="T86" i="6"/>
  <c r="EZ86" i="1" s="1"/>
  <c r="S87" i="6"/>
  <c r="EY87" i="1" s="1"/>
  <c r="T87" i="6"/>
  <c r="EZ87" i="1" s="1"/>
  <c r="S88" i="6"/>
  <c r="EY88" i="1" s="1"/>
  <c r="T88" i="6"/>
  <c r="EZ88" i="1" s="1"/>
  <c r="S89" i="6"/>
  <c r="EY89" i="1" s="1"/>
  <c r="T89" i="6"/>
  <c r="EZ89" i="1" s="1"/>
  <c r="S90" i="6"/>
  <c r="EY90" i="1" s="1"/>
  <c r="T90" i="6"/>
  <c r="EZ90" i="1" s="1"/>
  <c r="S91" i="6"/>
  <c r="EY91" i="1" s="1"/>
  <c r="T91" i="6"/>
  <c r="EZ91" i="1" s="1"/>
  <c r="S92" i="6"/>
  <c r="EY92" i="1" s="1"/>
  <c r="T92" i="6"/>
  <c r="EZ92" i="1" s="1"/>
  <c r="S93" i="6"/>
  <c r="EY93" i="1" s="1"/>
  <c r="T93" i="6"/>
  <c r="EZ93" i="1" s="1"/>
  <c r="S94" i="6"/>
  <c r="EY94" i="1" s="1"/>
  <c r="T94" i="6"/>
  <c r="EZ94" i="1" s="1"/>
  <c r="S95" i="6"/>
  <c r="EY95" i="1" s="1"/>
  <c r="T95" i="6"/>
  <c r="EZ95" i="1" s="1"/>
  <c r="S96" i="6"/>
  <c r="EY96" i="1" s="1"/>
  <c r="T96" i="6"/>
  <c r="EZ96" i="1" s="1"/>
  <c r="S97" i="6"/>
  <c r="EY97" i="1" s="1"/>
  <c r="T97" i="6"/>
  <c r="EZ97" i="1" s="1"/>
  <c r="S98" i="6"/>
  <c r="EY98" i="1" s="1"/>
  <c r="T98" i="6"/>
  <c r="EZ98" i="1" s="1"/>
  <c r="S99" i="6"/>
  <c r="EY99" i="1" s="1"/>
  <c r="T99" i="6"/>
  <c r="EZ99" i="1" s="1"/>
  <c r="S100" i="6"/>
  <c r="EY100" i="1" s="1"/>
  <c r="T100" i="6"/>
  <c r="EZ100" i="1" s="1"/>
  <c r="S101" i="6"/>
  <c r="EY101" i="1" s="1"/>
  <c r="T101" i="6"/>
  <c r="EZ101" i="1" s="1"/>
  <c r="S102" i="6"/>
  <c r="EY102" i="1" s="1"/>
  <c r="T102" i="6"/>
  <c r="EZ102" i="1" s="1"/>
  <c r="S103" i="6"/>
  <c r="EY103" i="1" s="1"/>
  <c r="T103" i="6"/>
  <c r="EZ103" i="1" s="1"/>
  <c r="S104" i="6"/>
  <c r="EY104" i="1" s="1"/>
  <c r="T104" i="6"/>
  <c r="EZ104" i="1" s="1"/>
  <c r="S105" i="6"/>
  <c r="EY105" i="1" s="1"/>
  <c r="T105" i="6"/>
  <c r="EZ105" i="1" s="1"/>
  <c r="S106" i="6"/>
  <c r="EY106" i="1" s="1"/>
  <c r="T106" i="6"/>
  <c r="EZ106" i="1" s="1"/>
  <c r="DA107" i="3"/>
  <c r="DA108" i="3"/>
  <c r="DA109" i="3"/>
  <c r="FB107" i="1" l="1"/>
  <c r="EZ107" i="1"/>
  <c r="FA107" i="1"/>
  <c r="KS107" i="2"/>
  <c r="KS108" i="2"/>
  <c r="KS109" i="2"/>
  <c r="KT107" i="2"/>
  <c r="KT108" i="2"/>
  <c r="KT109" i="2"/>
  <c r="EZ109" i="1"/>
  <c r="EZ108" i="1"/>
  <c r="EZ110" i="1"/>
  <c r="FB110" i="1"/>
  <c r="FB109" i="1"/>
  <c r="FB108" i="1"/>
  <c r="EY109" i="1"/>
  <c r="EY108" i="1"/>
  <c r="EY110" i="1"/>
  <c r="EY107" i="1"/>
  <c r="FA110" i="1"/>
  <c r="FA109" i="1"/>
  <c r="FA108" i="1"/>
  <c r="Z108" i="6"/>
  <c r="T107" i="6"/>
  <c r="Z107" i="6"/>
  <c r="T108" i="6"/>
  <c r="T109" i="6"/>
  <c r="Z109" i="6"/>
  <c r="Y108" i="6"/>
  <c r="Y109" i="6"/>
  <c r="Y107" i="6"/>
  <c r="S109" i="6"/>
  <c r="S108" i="6"/>
  <c r="S107" i="6"/>
  <c r="IU12" i="3"/>
  <c r="IV12" i="3"/>
  <c r="IU13" i="3"/>
  <c r="IV13" i="3"/>
  <c r="IU14" i="3"/>
  <c r="IV14" i="3"/>
  <c r="IU15" i="3"/>
  <c r="IV15" i="3"/>
  <c r="IU16" i="3"/>
  <c r="IV16" i="3"/>
  <c r="IU17" i="3"/>
  <c r="IV17" i="3"/>
  <c r="IU18" i="3"/>
  <c r="IV18" i="3"/>
  <c r="IU19" i="3"/>
  <c r="IV19" i="3"/>
  <c r="IV11" i="3"/>
  <c r="IU11" i="3"/>
  <c r="IU21" i="3"/>
  <c r="IV21" i="3"/>
  <c r="IU22" i="3"/>
  <c r="IV22" i="3"/>
  <c r="IU23" i="3"/>
  <c r="IV23" i="3"/>
  <c r="IU24" i="3"/>
  <c r="IV24" i="3"/>
  <c r="IU25" i="3"/>
  <c r="IV25" i="3"/>
  <c r="IU26" i="3"/>
  <c r="IV26" i="3"/>
  <c r="IU27" i="3"/>
  <c r="IV27" i="3"/>
  <c r="IU28" i="3"/>
  <c r="IV28" i="3"/>
  <c r="IU29" i="3"/>
  <c r="IV29" i="3"/>
  <c r="IU30" i="3"/>
  <c r="IV30" i="3"/>
  <c r="IU31" i="3"/>
  <c r="IV31" i="3"/>
  <c r="IU32" i="3"/>
  <c r="IV32" i="3"/>
  <c r="IU33" i="3"/>
  <c r="IV33" i="3"/>
  <c r="IU34" i="3"/>
  <c r="IV34" i="3"/>
  <c r="IU35" i="3"/>
  <c r="IV35" i="3"/>
  <c r="IU36" i="3"/>
  <c r="IV36" i="3"/>
  <c r="IU37" i="3"/>
  <c r="IV37" i="3"/>
  <c r="IU38" i="3"/>
  <c r="IV38" i="3"/>
  <c r="IU39" i="3"/>
  <c r="IV39" i="3"/>
  <c r="IU40" i="3"/>
  <c r="IV40" i="3"/>
  <c r="IU41" i="3"/>
  <c r="IV41" i="3"/>
  <c r="IU42" i="3"/>
  <c r="IV42" i="3"/>
  <c r="IU43" i="3"/>
  <c r="IV43" i="3"/>
  <c r="IU44" i="3"/>
  <c r="IV44" i="3"/>
  <c r="IU45" i="3"/>
  <c r="IV45" i="3"/>
  <c r="IU46" i="3"/>
  <c r="IV46" i="3"/>
  <c r="IU47" i="3"/>
  <c r="IV47" i="3"/>
  <c r="IU48" i="3"/>
  <c r="IV48" i="3"/>
  <c r="IU49" i="3"/>
  <c r="IV49" i="3"/>
  <c r="IU50" i="3"/>
  <c r="IV50" i="3"/>
  <c r="IU51" i="3"/>
  <c r="IV51" i="3"/>
  <c r="IU52" i="3"/>
  <c r="IV52" i="3"/>
  <c r="IU53" i="3"/>
  <c r="IV53" i="3"/>
  <c r="IU54" i="3"/>
  <c r="IV54" i="3"/>
  <c r="IU55" i="3"/>
  <c r="IV55" i="3"/>
  <c r="IU56" i="3"/>
  <c r="IV56" i="3"/>
  <c r="IU57" i="3"/>
  <c r="IV57" i="3"/>
  <c r="IU58" i="3"/>
  <c r="IV58" i="3"/>
  <c r="IU59" i="3"/>
  <c r="IV59" i="3"/>
  <c r="IU60" i="3"/>
  <c r="IV60" i="3"/>
  <c r="IU61" i="3"/>
  <c r="IV61" i="3"/>
  <c r="IU62" i="3"/>
  <c r="IV62" i="3"/>
  <c r="IU63" i="3"/>
  <c r="IV63" i="3"/>
  <c r="IU64" i="3"/>
  <c r="IV64" i="3"/>
  <c r="IU65" i="3"/>
  <c r="IV65" i="3"/>
  <c r="IU66" i="3"/>
  <c r="IV66" i="3"/>
  <c r="IU67" i="3"/>
  <c r="IV67" i="3"/>
  <c r="IU68" i="3"/>
  <c r="IV68" i="3"/>
  <c r="IU69" i="3"/>
  <c r="IV69" i="3"/>
  <c r="IU70" i="3"/>
  <c r="IV70" i="3"/>
  <c r="IU71" i="3"/>
  <c r="IV71" i="3"/>
  <c r="IU72" i="3"/>
  <c r="IV72" i="3"/>
  <c r="IU73" i="3"/>
  <c r="IV73" i="3"/>
  <c r="IU74" i="3"/>
  <c r="IV74" i="3"/>
  <c r="IU75" i="3"/>
  <c r="IV75" i="3"/>
  <c r="IU76" i="3"/>
  <c r="IV76" i="3"/>
  <c r="IU77" i="3"/>
  <c r="IV77" i="3"/>
  <c r="IU78" i="3"/>
  <c r="IV78" i="3"/>
  <c r="IU79" i="3"/>
  <c r="IV79" i="3"/>
  <c r="IU80" i="3"/>
  <c r="IV80" i="3"/>
  <c r="IU81" i="3"/>
  <c r="IV81" i="3"/>
  <c r="IU82" i="3"/>
  <c r="IV82" i="3"/>
  <c r="IU83" i="3"/>
  <c r="IV83" i="3"/>
  <c r="IU84" i="3"/>
  <c r="IV84" i="3"/>
  <c r="IU85" i="3"/>
  <c r="IV85" i="3"/>
  <c r="IU86" i="3"/>
  <c r="IV86" i="3"/>
  <c r="IU87" i="3"/>
  <c r="IV87" i="3"/>
  <c r="IU88" i="3"/>
  <c r="IV88" i="3"/>
  <c r="IU89" i="3"/>
  <c r="IV89" i="3"/>
  <c r="IU90" i="3"/>
  <c r="IV90" i="3"/>
  <c r="IU91" i="3"/>
  <c r="IV91" i="3"/>
  <c r="IU92" i="3"/>
  <c r="IV92" i="3"/>
  <c r="IU93" i="3"/>
  <c r="IV93" i="3"/>
  <c r="IU94" i="3"/>
  <c r="IV94" i="3"/>
  <c r="IU95" i="3"/>
  <c r="IV95" i="3"/>
  <c r="IU96" i="3"/>
  <c r="IV96" i="3"/>
  <c r="IU97" i="3"/>
  <c r="IV97" i="3"/>
  <c r="IU98" i="3"/>
  <c r="IV98" i="3"/>
  <c r="IU99" i="3"/>
  <c r="IV99" i="3"/>
  <c r="IU100" i="3"/>
  <c r="IV100" i="3"/>
  <c r="IU101" i="3"/>
  <c r="IV101" i="3"/>
  <c r="IU102" i="3"/>
  <c r="IV102" i="3"/>
  <c r="IU103" i="3"/>
  <c r="IV103" i="3"/>
  <c r="IU104" i="3"/>
  <c r="IV104" i="3"/>
  <c r="IU105" i="3"/>
  <c r="IV105" i="3"/>
  <c r="IU106" i="3"/>
  <c r="IV106" i="3"/>
  <c r="IV20" i="3"/>
  <c r="IU20" i="3"/>
  <c r="IS109" i="3"/>
  <c r="IT109" i="3"/>
  <c r="IS108" i="3"/>
  <c r="IT108" i="3"/>
  <c r="IS107" i="3"/>
  <c r="IT107" i="3"/>
  <c r="IV107" i="3" l="1"/>
  <c r="IU109" i="3"/>
  <c r="IV109" i="3"/>
  <c r="IV108" i="3"/>
  <c r="IU108" i="3"/>
  <c r="IU107" i="3"/>
  <c r="D107" i="3"/>
  <c r="E107" i="3"/>
  <c r="F107" i="3"/>
  <c r="I107" i="3"/>
  <c r="J107" i="3"/>
  <c r="K107" i="3"/>
  <c r="L107" i="3"/>
  <c r="O107" i="3"/>
  <c r="P107" i="3"/>
  <c r="Q107" i="3"/>
  <c r="R107" i="3"/>
  <c r="U107" i="3"/>
  <c r="V107" i="3"/>
  <c r="W107" i="3"/>
  <c r="X107" i="3"/>
  <c r="AA107" i="3"/>
  <c r="AB107" i="3"/>
  <c r="AC107" i="3"/>
  <c r="AD107" i="3"/>
  <c r="AG107" i="3"/>
  <c r="AH107" i="3"/>
  <c r="AI107" i="3"/>
  <c r="AJ107" i="3"/>
  <c r="AM107" i="3"/>
  <c r="AN107" i="3"/>
  <c r="AO107" i="3"/>
  <c r="AP107" i="3"/>
  <c r="AT107" i="3"/>
  <c r="AU107" i="3"/>
  <c r="AV107" i="3"/>
  <c r="AY107" i="3"/>
  <c r="AZ107" i="3"/>
  <c r="BA107" i="3"/>
  <c r="BB107" i="3"/>
  <c r="BE107" i="3"/>
  <c r="BF107" i="3"/>
  <c r="BG107" i="3"/>
  <c r="BH107" i="3"/>
  <c r="BK107" i="3"/>
  <c r="BL107" i="3"/>
  <c r="BM107" i="3"/>
  <c r="BN107" i="3"/>
  <c r="BQ107" i="3"/>
  <c r="BR107" i="3"/>
  <c r="BS107" i="3"/>
  <c r="BT107" i="3"/>
  <c r="BY107" i="3"/>
  <c r="BZ107" i="3"/>
  <c r="CC107" i="3"/>
  <c r="CD107" i="3"/>
  <c r="CE107" i="3"/>
  <c r="CF107" i="3"/>
  <c r="CI107" i="3"/>
  <c r="CJ107" i="3"/>
  <c r="CK107" i="3"/>
  <c r="CL107" i="3"/>
  <c r="CO107" i="3"/>
  <c r="CP107" i="3"/>
  <c r="CQ107" i="3"/>
  <c r="CR107" i="3"/>
  <c r="CU107" i="3"/>
  <c r="CV107" i="3"/>
  <c r="CW107" i="3"/>
  <c r="CX107" i="3"/>
  <c r="DB107" i="3"/>
  <c r="DC107" i="3"/>
  <c r="DD107" i="3"/>
  <c r="DG107" i="3"/>
  <c r="DH107" i="3"/>
  <c r="DI107" i="3"/>
  <c r="DJ107" i="3"/>
  <c r="DM107" i="3"/>
  <c r="DN107" i="3"/>
  <c r="DO107" i="3"/>
  <c r="DP107" i="3"/>
  <c r="DS107" i="3"/>
  <c r="DT107" i="3"/>
  <c r="DU107" i="3"/>
  <c r="DV107" i="3"/>
  <c r="DY107" i="3"/>
  <c r="DZ107" i="3"/>
  <c r="EA107" i="3"/>
  <c r="EB107" i="3"/>
  <c r="EE107" i="3"/>
  <c r="EF107" i="3"/>
  <c r="EG107" i="3"/>
  <c r="EH107" i="3"/>
  <c r="EK107" i="3"/>
  <c r="EL107" i="3"/>
  <c r="EM107" i="3"/>
  <c r="EN107" i="3"/>
  <c r="EQ107" i="3"/>
  <c r="ER107" i="3"/>
  <c r="ES107" i="3"/>
  <c r="ET107" i="3"/>
  <c r="EX107" i="3"/>
  <c r="EY107" i="3"/>
  <c r="EZ107" i="3"/>
  <c r="FC107" i="3"/>
  <c r="FD107" i="3"/>
  <c r="FE107" i="3"/>
  <c r="FF107" i="3"/>
  <c r="FI107" i="3"/>
  <c r="FJ107" i="3"/>
  <c r="FK107" i="3"/>
  <c r="FL107" i="3"/>
  <c r="FO107" i="3"/>
  <c r="FP107" i="3"/>
  <c r="FQ107" i="3"/>
  <c r="FR107" i="3"/>
  <c r="FU107" i="3"/>
  <c r="FV107" i="3"/>
  <c r="FW107" i="3"/>
  <c r="FX107" i="3"/>
  <c r="GA107" i="3"/>
  <c r="GB107" i="3"/>
  <c r="GC107" i="3"/>
  <c r="GD107" i="3"/>
  <c r="GG107" i="3"/>
  <c r="GH107" i="3"/>
  <c r="GI107" i="3"/>
  <c r="GJ107" i="3"/>
  <c r="GM107" i="3"/>
  <c r="GN107" i="3"/>
  <c r="GO107" i="3"/>
  <c r="GP107" i="3"/>
  <c r="GS107" i="3"/>
  <c r="GT107" i="3"/>
  <c r="GU107" i="3"/>
  <c r="GV107" i="3"/>
  <c r="GY107" i="3"/>
  <c r="GZ107" i="3"/>
  <c r="HA107" i="3"/>
  <c r="HB107" i="3"/>
  <c r="HE107" i="3"/>
  <c r="HF107" i="3"/>
  <c r="HG107" i="3"/>
  <c r="HH107" i="3"/>
  <c r="HK107" i="3"/>
  <c r="HL107" i="3"/>
  <c r="HM107" i="3"/>
  <c r="HN107" i="3"/>
  <c r="HQ107" i="3"/>
  <c r="HR107" i="3"/>
  <c r="HS107" i="3"/>
  <c r="HT107" i="3"/>
  <c r="HW107" i="3"/>
  <c r="HX107" i="3"/>
  <c r="HY107" i="3"/>
  <c r="HZ107" i="3"/>
  <c r="IC107" i="3"/>
  <c r="ID107" i="3"/>
  <c r="IG107" i="3"/>
  <c r="IH107" i="3"/>
  <c r="IK107" i="3"/>
  <c r="IL107" i="3"/>
  <c r="IO107" i="3"/>
  <c r="IP107" i="3"/>
  <c r="D108" i="3"/>
  <c r="E108" i="3"/>
  <c r="F108" i="3"/>
  <c r="I108" i="3"/>
  <c r="J108" i="3"/>
  <c r="K108" i="3"/>
  <c r="L108" i="3"/>
  <c r="O108" i="3"/>
  <c r="P108" i="3"/>
  <c r="Q108" i="3"/>
  <c r="R108" i="3"/>
  <c r="U108" i="3"/>
  <c r="V108" i="3"/>
  <c r="W108" i="3"/>
  <c r="X108" i="3"/>
  <c r="AA108" i="3"/>
  <c r="AB108" i="3"/>
  <c r="AC108" i="3"/>
  <c r="AD108" i="3"/>
  <c r="AG108" i="3"/>
  <c r="AH108" i="3"/>
  <c r="AI108" i="3"/>
  <c r="AJ108" i="3"/>
  <c r="AM108" i="3"/>
  <c r="AN108" i="3"/>
  <c r="AO108" i="3"/>
  <c r="AP108" i="3"/>
  <c r="AT108" i="3"/>
  <c r="AU108" i="3"/>
  <c r="AV108" i="3"/>
  <c r="AY108" i="3"/>
  <c r="AZ108" i="3"/>
  <c r="BA108" i="3"/>
  <c r="BB108" i="3"/>
  <c r="BE108" i="3"/>
  <c r="BF108" i="3"/>
  <c r="BG108" i="3"/>
  <c r="BH108" i="3"/>
  <c r="BK108" i="3"/>
  <c r="BL108" i="3"/>
  <c r="BM108" i="3"/>
  <c r="BN108" i="3"/>
  <c r="BQ108" i="3"/>
  <c r="BR108" i="3"/>
  <c r="BS108" i="3"/>
  <c r="BT108" i="3"/>
  <c r="BX108" i="3"/>
  <c r="BY108" i="3"/>
  <c r="BZ108" i="3"/>
  <c r="CC108" i="3"/>
  <c r="CD108" i="3"/>
  <c r="CE108" i="3"/>
  <c r="CF108" i="3"/>
  <c r="CI108" i="3"/>
  <c r="CJ108" i="3"/>
  <c r="CK108" i="3"/>
  <c r="CL108" i="3"/>
  <c r="CO108" i="3"/>
  <c r="CP108" i="3"/>
  <c r="CQ108" i="3"/>
  <c r="CR108" i="3"/>
  <c r="CU108" i="3"/>
  <c r="CV108" i="3"/>
  <c r="CW108" i="3"/>
  <c r="CX108" i="3"/>
  <c r="DB108" i="3"/>
  <c r="DC108" i="3"/>
  <c r="DD108" i="3"/>
  <c r="DG108" i="3"/>
  <c r="DH108" i="3"/>
  <c r="DI108" i="3"/>
  <c r="DJ108" i="3"/>
  <c r="DM108" i="3"/>
  <c r="DN108" i="3"/>
  <c r="DO108" i="3"/>
  <c r="DP108" i="3"/>
  <c r="DS108" i="3"/>
  <c r="DT108" i="3"/>
  <c r="DU108" i="3"/>
  <c r="DV108" i="3"/>
  <c r="DY108" i="3"/>
  <c r="DZ108" i="3"/>
  <c r="EA108" i="3"/>
  <c r="EB108" i="3"/>
  <c r="EE108" i="3"/>
  <c r="EF108" i="3"/>
  <c r="EG108" i="3"/>
  <c r="EH108" i="3"/>
  <c r="EK108" i="3"/>
  <c r="EL108" i="3"/>
  <c r="EM108" i="3"/>
  <c r="EN108" i="3"/>
  <c r="EQ108" i="3"/>
  <c r="ER108" i="3"/>
  <c r="ES108" i="3"/>
  <c r="ET108" i="3"/>
  <c r="EX108" i="3"/>
  <c r="EY108" i="3"/>
  <c r="EZ108" i="3"/>
  <c r="FC108" i="3"/>
  <c r="FD108" i="3"/>
  <c r="FE108" i="3"/>
  <c r="FF108" i="3"/>
  <c r="FI108" i="3"/>
  <c r="FJ108" i="3"/>
  <c r="FK108" i="3"/>
  <c r="FL108" i="3"/>
  <c r="FO108" i="3"/>
  <c r="FP108" i="3"/>
  <c r="FQ108" i="3"/>
  <c r="FR108" i="3"/>
  <c r="FU108" i="3"/>
  <c r="FV108" i="3"/>
  <c r="FW108" i="3"/>
  <c r="FX108" i="3"/>
  <c r="GA108" i="3"/>
  <c r="GB108" i="3"/>
  <c r="GC108" i="3"/>
  <c r="GD108" i="3"/>
  <c r="GG108" i="3"/>
  <c r="GH108" i="3"/>
  <c r="GI108" i="3"/>
  <c r="GJ108" i="3"/>
  <c r="GM108" i="3"/>
  <c r="GN108" i="3"/>
  <c r="GO108" i="3"/>
  <c r="GP108" i="3"/>
  <c r="GS108" i="3"/>
  <c r="GT108" i="3"/>
  <c r="GU108" i="3"/>
  <c r="GV108" i="3"/>
  <c r="GY108" i="3"/>
  <c r="GZ108" i="3"/>
  <c r="HA108" i="3"/>
  <c r="HB108" i="3"/>
  <c r="HE108" i="3"/>
  <c r="HF108" i="3"/>
  <c r="HG108" i="3"/>
  <c r="HH108" i="3"/>
  <c r="HK108" i="3"/>
  <c r="HL108" i="3"/>
  <c r="HM108" i="3"/>
  <c r="HN108" i="3"/>
  <c r="HQ108" i="3"/>
  <c r="HR108" i="3"/>
  <c r="HS108" i="3"/>
  <c r="HT108" i="3"/>
  <c r="HW108" i="3"/>
  <c r="HX108" i="3"/>
  <c r="HY108" i="3"/>
  <c r="HZ108" i="3"/>
  <c r="IC108" i="3"/>
  <c r="ID108" i="3"/>
  <c r="IG108" i="3"/>
  <c r="IH108" i="3"/>
  <c r="IK108" i="3"/>
  <c r="IL108" i="3"/>
  <c r="IO108" i="3"/>
  <c r="IP108" i="3"/>
  <c r="D109" i="3"/>
  <c r="E109" i="3"/>
  <c r="F109" i="3"/>
  <c r="I109" i="3"/>
  <c r="J109" i="3"/>
  <c r="K109" i="3"/>
  <c r="L109" i="3"/>
  <c r="O109" i="3"/>
  <c r="P109" i="3"/>
  <c r="Q109" i="3"/>
  <c r="R109" i="3"/>
  <c r="U109" i="3"/>
  <c r="V109" i="3"/>
  <c r="W109" i="3"/>
  <c r="X109" i="3"/>
  <c r="AA109" i="3"/>
  <c r="AB109" i="3"/>
  <c r="AC109" i="3"/>
  <c r="AD109" i="3"/>
  <c r="AG109" i="3"/>
  <c r="AH109" i="3"/>
  <c r="AI109" i="3"/>
  <c r="AJ109" i="3"/>
  <c r="AM109" i="3"/>
  <c r="AN109" i="3"/>
  <c r="AO109" i="3"/>
  <c r="AP109" i="3"/>
  <c r="AT109" i="3"/>
  <c r="AU109" i="3"/>
  <c r="AV109" i="3"/>
  <c r="AY109" i="3"/>
  <c r="AZ109" i="3"/>
  <c r="BA109" i="3"/>
  <c r="BB109" i="3"/>
  <c r="BE109" i="3"/>
  <c r="BF109" i="3"/>
  <c r="BG109" i="3"/>
  <c r="BH109" i="3"/>
  <c r="BK109" i="3"/>
  <c r="BL109" i="3"/>
  <c r="BM109" i="3"/>
  <c r="BN109" i="3"/>
  <c r="BQ109" i="3"/>
  <c r="BR109" i="3"/>
  <c r="BS109" i="3"/>
  <c r="BT109" i="3"/>
  <c r="BX109" i="3"/>
  <c r="BY109" i="3"/>
  <c r="BZ109" i="3"/>
  <c r="CC109" i="3"/>
  <c r="CD109" i="3"/>
  <c r="CE109" i="3"/>
  <c r="CF109" i="3"/>
  <c r="CI109" i="3"/>
  <c r="CJ109" i="3"/>
  <c r="CK109" i="3"/>
  <c r="CL109" i="3"/>
  <c r="CO109" i="3"/>
  <c r="CP109" i="3"/>
  <c r="CQ109" i="3"/>
  <c r="CR109" i="3"/>
  <c r="CU109" i="3"/>
  <c r="CV109" i="3"/>
  <c r="CW109" i="3"/>
  <c r="CX109" i="3"/>
  <c r="DB109" i="3"/>
  <c r="DC109" i="3"/>
  <c r="DD109" i="3"/>
  <c r="DG109" i="3"/>
  <c r="DH109" i="3"/>
  <c r="DI109" i="3"/>
  <c r="DJ109" i="3"/>
  <c r="DM109" i="3"/>
  <c r="DN109" i="3"/>
  <c r="DO109" i="3"/>
  <c r="DP109" i="3"/>
  <c r="DS109" i="3"/>
  <c r="DT109" i="3"/>
  <c r="DU109" i="3"/>
  <c r="DV109" i="3"/>
  <c r="DY109" i="3"/>
  <c r="DZ109" i="3"/>
  <c r="EA109" i="3"/>
  <c r="EB109" i="3"/>
  <c r="EE109" i="3"/>
  <c r="EF109" i="3"/>
  <c r="EG109" i="3"/>
  <c r="EH109" i="3"/>
  <c r="EK109" i="3"/>
  <c r="EL109" i="3"/>
  <c r="EM109" i="3"/>
  <c r="EN109" i="3"/>
  <c r="EQ109" i="3"/>
  <c r="ER109" i="3"/>
  <c r="ES109" i="3"/>
  <c r="ET109" i="3"/>
  <c r="EX109" i="3"/>
  <c r="EY109" i="3"/>
  <c r="EZ109" i="3"/>
  <c r="FC109" i="3"/>
  <c r="FD109" i="3"/>
  <c r="FE109" i="3"/>
  <c r="FF109" i="3"/>
  <c r="FI109" i="3"/>
  <c r="FJ109" i="3"/>
  <c r="FK109" i="3"/>
  <c r="FL109" i="3"/>
  <c r="FO109" i="3"/>
  <c r="FP109" i="3"/>
  <c r="FQ109" i="3"/>
  <c r="FR109" i="3"/>
  <c r="FU109" i="3"/>
  <c r="FV109" i="3"/>
  <c r="FW109" i="3"/>
  <c r="FX109" i="3"/>
  <c r="GA109" i="3"/>
  <c r="GB109" i="3"/>
  <c r="GC109" i="3"/>
  <c r="GD109" i="3"/>
  <c r="GG109" i="3"/>
  <c r="GH109" i="3"/>
  <c r="GI109" i="3"/>
  <c r="GJ109" i="3"/>
  <c r="GM109" i="3"/>
  <c r="GN109" i="3"/>
  <c r="GO109" i="3"/>
  <c r="GP109" i="3"/>
  <c r="GS109" i="3"/>
  <c r="GT109" i="3"/>
  <c r="GU109" i="3"/>
  <c r="GV109" i="3"/>
  <c r="GY109" i="3"/>
  <c r="GZ109" i="3"/>
  <c r="HA109" i="3"/>
  <c r="HB109" i="3"/>
  <c r="HE109" i="3"/>
  <c r="HF109" i="3"/>
  <c r="HG109" i="3"/>
  <c r="HH109" i="3"/>
  <c r="HK109" i="3"/>
  <c r="HL109" i="3"/>
  <c r="HM109" i="3"/>
  <c r="HN109" i="3"/>
  <c r="HQ109" i="3"/>
  <c r="HR109" i="3"/>
  <c r="HS109" i="3"/>
  <c r="HT109" i="3"/>
  <c r="HW109" i="3"/>
  <c r="HX109" i="3"/>
  <c r="HY109" i="3"/>
  <c r="HZ109" i="3"/>
  <c r="IC109" i="3"/>
  <c r="ID109" i="3"/>
  <c r="IG109" i="3"/>
  <c r="IH109" i="3"/>
  <c r="IK109" i="3"/>
  <c r="IL109" i="3"/>
  <c r="IO109" i="3"/>
  <c r="IP109" i="3"/>
  <c r="Z109" i="1" l="1"/>
  <c r="AA109" i="1"/>
  <c r="AB109" i="1"/>
  <c r="CG12" i="3" l="1"/>
  <c r="CG13" i="3"/>
  <c r="CG14" i="3"/>
  <c r="CG15" i="3"/>
  <c r="CG16" i="3"/>
  <c r="CG17" i="3"/>
  <c r="CG18" i="3"/>
  <c r="CG19" i="3"/>
  <c r="CG20" i="3"/>
  <c r="CG21" i="3"/>
  <c r="CG22" i="3"/>
  <c r="CG23" i="3"/>
  <c r="CG24" i="3"/>
  <c r="CG25" i="3"/>
  <c r="CG26" i="3"/>
  <c r="CG27" i="3"/>
  <c r="CG28" i="3"/>
  <c r="CG29" i="3"/>
  <c r="CG30" i="3"/>
  <c r="CG31" i="3"/>
  <c r="CG32" i="3"/>
  <c r="CG33" i="3"/>
  <c r="CG34" i="3"/>
  <c r="CG35" i="3"/>
  <c r="CG36" i="3"/>
  <c r="CG37" i="3"/>
  <c r="CG38" i="3"/>
  <c r="CG39" i="3"/>
  <c r="CG40" i="3"/>
  <c r="CG41" i="3"/>
  <c r="CG42" i="3"/>
  <c r="CG43" i="3"/>
  <c r="CG44" i="3"/>
  <c r="CG45" i="3"/>
  <c r="CG46" i="3"/>
  <c r="CG47" i="3"/>
  <c r="CG48" i="3"/>
  <c r="CG49" i="3"/>
  <c r="CG50" i="3"/>
  <c r="CG51" i="3"/>
  <c r="CG52" i="3"/>
  <c r="CG53" i="3"/>
  <c r="CG54" i="3"/>
  <c r="CG55" i="3"/>
  <c r="CG56" i="3"/>
  <c r="CG57" i="3"/>
  <c r="CG58" i="3"/>
  <c r="CG59" i="3"/>
  <c r="CG60" i="3"/>
  <c r="CG61" i="3"/>
  <c r="CG62" i="3"/>
  <c r="CG63" i="3"/>
  <c r="CG64" i="3"/>
  <c r="CG65" i="3"/>
  <c r="CG66" i="3"/>
  <c r="CG67" i="3"/>
  <c r="CG68" i="3"/>
  <c r="CG69" i="3"/>
  <c r="CG70" i="3"/>
  <c r="CG71" i="3"/>
  <c r="CG72" i="3"/>
  <c r="CG73" i="3"/>
  <c r="CG74" i="3"/>
  <c r="CG75" i="3"/>
  <c r="CG76" i="3"/>
  <c r="CG77" i="3"/>
  <c r="CG78" i="3"/>
  <c r="CG79" i="3"/>
  <c r="CG80" i="3"/>
  <c r="CG81" i="3"/>
  <c r="CG82" i="3"/>
  <c r="CG83" i="3"/>
  <c r="CG84" i="3"/>
  <c r="CG85" i="3"/>
  <c r="CG86" i="3"/>
  <c r="CG87" i="3"/>
  <c r="CG88" i="3"/>
  <c r="CG89" i="3"/>
  <c r="CG90" i="3"/>
  <c r="CG91" i="3"/>
  <c r="CG92" i="3"/>
  <c r="CG93" i="3"/>
  <c r="CG94" i="3"/>
  <c r="CG95" i="3"/>
  <c r="CG96" i="3"/>
  <c r="CG97" i="3"/>
  <c r="CG98" i="3"/>
  <c r="CG99" i="3"/>
  <c r="CG100" i="3"/>
  <c r="CG101" i="3"/>
  <c r="CG102" i="3"/>
  <c r="CG103" i="3"/>
  <c r="CG104" i="3"/>
  <c r="CG105" i="3"/>
  <c r="CG106" i="3"/>
  <c r="CG11" i="3"/>
  <c r="CH12" i="3"/>
  <c r="CG109" i="3" l="1"/>
  <c r="CG108" i="3"/>
  <c r="CG107" i="3"/>
  <c r="GG12" i="2" l="1"/>
  <c r="GH12" i="2"/>
  <c r="GG13" i="2"/>
  <c r="GH13" i="2"/>
  <c r="GG14" i="2"/>
  <c r="GH14" i="2"/>
  <c r="GG15" i="2"/>
  <c r="GH15" i="2"/>
  <c r="GG16" i="2"/>
  <c r="GH16" i="2"/>
  <c r="GG17" i="2"/>
  <c r="GH17" i="2"/>
  <c r="GG18" i="2"/>
  <c r="GH18" i="2"/>
  <c r="GG19" i="2"/>
  <c r="GH19" i="2"/>
  <c r="GG20" i="2"/>
  <c r="GH20" i="2"/>
  <c r="GG21" i="2"/>
  <c r="GH21" i="2"/>
  <c r="GG22" i="2"/>
  <c r="GH22" i="2"/>
  <c r="GG23" i="2"/>
  <c r="GH23" i="2"/>
  <c r="GG24" i="2"/>
  <c r="GH24" i="2"/>
  <c r="GG25" i="2"/>
  <c r="GH25" i="2"/>
  <c r="GG26" i="2"/>
  <c r="GH26" i="2"/>
  <c r="GG27" i="2"/>
  <c r="GH27" i="2"/>
  <c r="GG28" i="2"/>
  <c r="GH28" i="2"/>
  <c r="GG29" i="2"/>
  <c r="GH29" i="2"/>
  <c r="GG30" i="2"/>
  <c r="GH30" i="2"/>
  <c r="GG31" i="2"/>
  <c r="GH31" i="2"/>
  <c r="GG32" i="2"/>
  <c r="GH32" i="2"/>
  <c r="GG33" i="2"/>
  <c r="GH33" i="2"/>
  <c r="GG34" i="2"/>
  <c r="GH34" i="2"/>
  <c r="GG35" i="2"/>
  <c r="GH35" i="2"/>
  <c r="GG36" i="2"/>
  <c r="GH36" i="2"/>
  <c r="GG37" i="2"/>
  <c r="GH37" i="2"/>
  <c r="GG38" i="2"/>
  <c r="GH38" i="2"/>
  <c r="GG39" i="2"/>
  <c r="GH39" i="2"/>
  <c r="GG40" i="2"/>
  <c r="GH40" i="2"/>
  <c r="GG41" i="2"/>
  <c r="GH41" i="2"/>
  <c r="GG42" i="2"/>
  <c r="GH42" i="2"/>
  <c r="GG43" i="2"/>
  <c r="GH43" i="2"/>
  <c r="GG44" i="2"/>
  <c r="GH44" i="2"/>
  <c r="GG45" i="2"/>
  <c r="GH45" i="2"/>
  <c r="GG46" i="2"/>
  <c r="GH46" i="2"/>
  <c r="GG47" i="2"/>
  <c r="GH47" i="2"/>
  <c r="GG48" i="2"/>
  <c r="GH48" i="2"/>
  <c r="GG49" i="2"/>
  <c r="GH49" i="2"/>
  <c r="GG50" i="2"/>
  <c r="GH50" i="2"/>
  <c r="GG51" i="2"/>
  <c r="GH51" i="2"/>
  <c r="GG52" i="2"/>
  <c r="GH52" i="2"/>
  <c r="GG53" i="2"/>
  <c r="GH53" i="2"/>
  <c r="GG54" i="2"/>
  <c r="GH54" i="2"/>
  <c r="GG55" i="2"/>
  <c r="GH55" i="2"/>
  <c r="GG56" i="2"/>
  <c r="GH56" i="2"/>
  <c r="GG57" i="2"/>
  <c r="GH57" i="2"/>
  <c r="GG58" i="2"/>
  <c r="GH58" i="2"/>
  <c r="GG59" i="2"/>
  <c r="GH59" i="2"/>
  <c r="GG60" i="2"/>
  <c r="GH60" i="2"/>
  <c r="GG61" i="2"/>
  <c r="GH61" i="2"/>
  <c r="GG62" i="2"/>
  <c r="GH62" i="2"/>
  <c r="GG63" i="2"/>
  <c r="GH63" i="2"/>
  <c r="GG64" i="2"/>
  <c r="GH64" i="2"/>
  <c r="GG65" i="2"/>
  <c r="GH65" i="2"/>
  <c r="GG66" i="2"/>
  <c r="GH66" i="2"/>
  <c r="GG67" i="2"/>
  <c r="GH67" i="2"/>
  <c r="GG68" i="2"/>
  <c r="GH68" i="2"/>
  <c r="GG69" i="2"/>
  <c r="GH69" i="2"/>
  <c r="GG70" i="2"/>
  <c r="GH70" i="2"/>
  <c r="GG71" i="2"/>
  <c r="GH71" i="2"/>
  <c r="GG72" i="2"/>
  <c r="GH72" i="2"/>
  <c r="GG73" i="2"/>
  <c r="GH73" i="2"/>
  <c r="GG74" i="2"/>
  <c r="GH74" i="2"/>
  <c r="GG75" i="2"/>
  <c r="GH75" i="2"/>
  <c r="GG76" i="2"/>
  <c r="GH76" i="2"/>
  <c r="GG77" i="2"/>
  <c r="GH77" i="2"/>
  <c r="GG78" i="2"/>
  <c r="GH78" i="2"/>
  <c r="GG79" i="2"/>
  <c r="GH79" i="2"/>
  <c r="GG80" i="2"/>
  <c r="GH80" i="2"/>
  <c r="GG81" i="2"/>
  <c r="GH81" i="2"/>
  <c r="GG82" i="2"/>
  <c r="GH82" i="2"/>
  <c r="GG83" i="2"/>
  <c r="GH83" i="2"/>
  <c r="GG84" i="2"/>
  <c r="GH84" i="2"/>
  <c r="GG85" i="2"/>
  <c r="GH85" i="2"/>
  <c r="GG86" i="2"/>
  <c r="GH86" i="2"/>
  <c r="GG87" i="2"/>
  <c r="GH87" i="2"/>
  <c r="GG88" i="2"/>
  <c r="GH88" i="2"/>
  <c r="GG89" i="2"/>
  <c r="GH89" i="2"/>
  <c r="GG90" i="2"/>
  <c r="GH90" i="2"/>
  <c r="GG91" i="2"/>
  <c r="GH91" i="2"/>
  <c r="GG92" i="2"/>
  <c r="GH92" i="2"/>
  <c r="GG93" i="2"/>
  <c r="GH93" i="2"/>
  <c r="GG94" i="2"/>
  <c r="GH94" i="2"/>
  <c r="GG95" i="2"/>
  <c r="GH95" i="2"/>
  <c r="GG96" i="2"/>
  <c r="GH96" i="2"/>
  <c r="GG97" i="2"/>
  <c r="GH97" i="2"/>
  <c r="GG98" i="2"/>
  <c r="GH98" i="2"/>
  <c r="GG99" i="2"/>
  <c r="GH99" i="2"/>
  <c r="GG100" i="2"/>
  <c r="GH100" i="2"/>
  <c r="GG101" i="2"/>
  <c r="GH101" i="2"/>
  <c r="GG102" i="2"/>
  <c r="GH102" i="2"/>
  <c r="GG103" i="2"/>
  <c r="GH103" i="2"/>
  <c r="GG104" i="2"/>
  <c r="GH104" i="2"/>
  <c r="GG105" i="2"/>
  <c r="GH105" i="2"/>
  <c r="GG106" i="2"/>
  <c r="GH106" i="2"/>
  <c r="GH11" i="2"/>
  <c r="GG11" i="2"/>
  <c r="JJ109" i="4"/>
  <c r="JI109" i="4"/>
  <c r="JJ108" i="4"/>
  <c r="JI108" i="4"/>
  <c r="JJ107" i="4"/>
  <c r="JI107" i="4"/>
  <c r="JL106" i="4"/>
  <c r="EX106" i="1" s="1"/>
  <c r="JK106" i="4"/>
  <c r="EW106" i="1" s="1"/>
  <c r="JL105" i="4"/>
  <c r="EX105" i="1" s="1"/>
  <c r="JK105" i="4"/>
  <c r="EW105" i="1" s="1"/>
  <c r="JL104" i="4"/>
  <c r="EX104" i="1" s="1"/>
  <c r="JK104" i="4"/>
  <c r="EW104" i="1" s="1"/>
  <c r="JL103" i="4"/>
  <c r="EX103" i="1" s="1"/>
  <c r="JK103" i="4"/>
  <c r="EW103" i="1" s="1"/>
  <c r="JL102" i="4"/>
  <c r="EX102" i="1" s="1"/>
  <c r="JK102" i="4"/>
  <c r="EW102" i="1" s="1"/>
  <c r="JL101" i="4"/>
  <c r="EX101" i="1" s="1"/>
  <c r="JK101" i="4"/>
  <c r="EW101" i="1" s="1"/>
  <c r="JL100" i="4"/>
  <c r="EX100" i="1" s="1"/>
  <c r="JK100" i="4"/>
  <c r="EW100" i="1" s="1"/>
  <c r="JL99" i="4"/>
  <c r="EX99" i="1" s="1"/>
  <c r="JK99" i="4"/>
  <c r="EW99" i="1" s="1"/>
  <c r="JL98" i="4"/>
  <c r="EX98" i="1" s="1"/>
  <c r="JK98" i="4"/>
  <c r="EW98" i="1" s="1"/>
  <c r="JL97" i="4"/>
  <c r="EX97" i="1" s="1"/>
  <c r="JK97" i="4"/>
  <c r="EW97" i="1" s="1"/>
  <c r="JL96" i="4"/>
  <c r="EX96" i="1" s="1"/>
  <c r="JK96" i="4"/>
  <c r="EW96" i="1" s="1"/>
  <c r="JL95" i="4"/>
  <c r="EX95" i="1" s="1"/>
  <c r="JK95" i="4"/>
  <c r="EW95" i="1" s="1"/>
  <c r="JL94" i="4"/>
  <c r="EX94" i="1" s="1"/>
  <c r="JK94" i="4"/>
  <c r="EW94" i="1" s="1"/>
  <c r="JL93" i="4"/>
  <c r="EX93" i="1" s="1"/>
  <c r="JK93" i="4"/>
  <c r="EW93" i="1" s="1"/>
  <c r="JL92" i="4"/>
  <c r="EX92" i="1" s="1"/>
  <c r="JK92" i="4"/>
  <c r="EW92" i="1" s="1"/>
  <c r="JL91" i="4"/>
  <c r="EX91" i="1" s="1"/>
  <c r="JK91" i="4"/>
  <c r="EW91" i="1" s="1"/>
  <c r="JL90" i="4"/>
  <c r="EX90" i="1" s="1"/>
  <c r="JK90" i="4"/>
  <c r="EW90" i="1" s="1"/>
  <c r="JL89" i="4"/>
  <c r="EX89" i="1" s="1"/>
  <c r="JK89" i="4"/>
  <c r="EW89" i="1" s="1"/>
  <c r="JL88" i="4"/>
  <c r="EX88" i="1" s="1"/>
  <c r="JK88" i="4"/>
  <c r="EW88" i="1" s="1"/>
  <c r="JL87" i="4"/>
  <c r="EX87" i="1" s="1"/>
  <c r="JK87" i="4"/>
  <c r="EW87" i="1" s="1"/>
  <c r="JL86" i="4"/>
  <c r="EX86" i="1" s="1"/>
  <c r="JK86" i="4"/>
  <c r="EW86" i="1" s="1"/>
  <c r="JL85" i="4"/>
  <c r="EX85" i="1" s="1"/>
  <c r="JK85" i="4"/>
  <c r="EW85" i="1" s="1"/>
  <c r="JL84" i="4"/>
  <c r="EX84" i="1" s="1"/>
  <c r="JK84" i="4"/>
  <c r="EW84" i="1" s="1"/>
  <c r="JL83" i="4"/>
  <c r="EX83" i="1" s="1"/>
  <c r="JK83" i="4"/>
  <c r="EW83" i="1" s="1"/>
  <c r="JL82" i="4"/>
  <c r="EX82" i="1" s="1"/>
  <c r="JK82" i="4"/>
  <c r="EW82" i="1" s="1"/>
  <c r="JL81" i="4"/>
  <c r="EX81" i="1" s="1"/>
  <c r="JK81" i="4"/>
  <c r="EW81" i="1" s="1"/>
  <c r="JL80" i="4"/>
  <c r="EX80" i="1" s="1"/>
  <c r="JK80" i="4"/>
  <c r="EW80" i="1" s="1"/>
  <c r="JL79" i="4"/>
  <c r="EX79" i="1" s="1"/>
  <c r="JK79" i="4"/>
  <c r="EW79" i="1" s="1"/>
  <c r="JL78" i="4"/>
  <c r="EX78" i="1" s="1"/>
  <c r="JK78" i="4"/>
  <c r="EW78" i="1" s="1"/>
  <c r="JL77" i="4"/>
  <c r="EX77" i="1" s="1"/>
  <c r="JK77" i="4"/>
  <c r="EW77" i="1" s="1"/>
  <c r="JL76" i="4"/>
  <c r="EX76" i="1" s="1"/>
  <c r="JK76" i="4"/>
  <c r="EW76" i="1" s="1"/>
  <c r="JL75" i="4"/>
  <c r="EX75" i="1" s="1"/>
  <c r="JK75" i="4"/>
  <c r="EW75" i="1" s="1"/>
  <c r="JL74" i="4"/>
  <c r="EX74" i="1" s="1"/>
  <c r="JK74" i="4"/>
  <c r="EW74" i="1" s="1"/>
  <c r="JL73" i="4"/>
  <c r="EX73" i="1" s="1"/>
  <c r="JK73" i="4"/>
  <c r="EW73" i="1" s="1"/>
  <c r="JL72" i="4"/>
  <c r="EX72" i="1" s="1"/>
  <c r="JK72" i="4"/>
  <c r="EW72" i="1" s="1"/>
  <c r="JL71" i="4"/>
  <c r="EX71" i="1" s="1"/>
  <c r="JK71" i="4"/>
  <c r="EW71" i="1" s="1"/>
  <c r="JL70" i="4"/>
  <c r="EX70" i="1" s="1"/>
  <c r="JK70" i="4"/>
  <c r="EW70" i="1" s="1"/>
  <c r="JL69" i="4"/>
  <c r="EX69" i="1" s="1"/>
  <c r="JK69" i="4"/>
  <c r="EW69" i="1" s="1"/>
  <c r="JL68" i="4"/>
  <c r="EX68" i="1" s="1"/>
  <c r="JK68" i="4"/>
  <c r="EW68" i="1" s="1"/>
  <c r="JL67" i="4"/>
  <c r="EX67" i="1" s="1"/>
  <c r="JK67" i="4"/>
  <c r="EW67" i="1" s="1"/>
  <c r="JL66" i="4"/>
  <c r="EX66" i="1" s="1"/>
  <c r="JK66" i="4"/>
  <c r="EW66" i="1" s="1"/>
  <c r="JL65" i="4"/>
  <c r="EX65" i="1" s="1"/>
  <c r="JK65" i="4"/>
  <c r="EW65" i="1" s="1"/>
  <c r="JL64" i="4"/>
  <c r="EX64" i="1" s="1"/>
  <c r="JK64" i="4"/>
  <c r="EW64" i="1" s="1"/>
  <c r="JL63" i="4"/>
  <c r="EX63" i="1" s="1"/>
  <c r="JK63" i="4"/>
  <c r="EW63" i="1" s="1"/>
  <c r="JL62" i="4"/>
  <c r="EX62" i="1" s="1"/>
  <c r="JK62" i="4"/>
  <c r="EW62" i="1" s="1"/>
  <c r="JL61" i="4"/>
  <c r="EX61" i="1" s="1"/>
  <c r="JK61" i="4"/>
  <c r="EW61" i="1" s="1"/>
  <c r="JL60" i="4"/>
  <c r="EX60" i="1" s="1"/>
  <c r="JK60" i="4"/>
  <c r="EW60" i="1" s="1"/>
  <c r="JL59" i="4"/>
  <c r="EX59" i="1" s="1"/>
  <c r="JK59" i="4"/>
  <c r="EW59" i="1" s="1"/>
  <c r="JL58" i="4"/>
  <c r="EX58" i="1" s="1"/>
  <c r="JK58" i="4"/>
  <c r="EW58" i="1" s="1"/>
  <c r="JL57" i="4"/>
  <c r="EX57" i="1" s="1"/>
  <c r="JK57" i="4"/>
  <c r="EW57" i="1" s="1"/>
  <c r="JL56" i="4"/>
  <c r="EX56" i="1" s="1"/>
  <c r="JK56" i="4"/>
  <c r="EW56" i="1" s="1"/>
  <c r="JL55" i="4"/>
  <c r="EX55" i="1" s="1"/>
  <c r="JK55" i="4"/>
  <c r="EW55" i="1" s="1"/>
  <c r="JL54" i="4"/>
  <c r="EX54" i="1" s="1"/>
  <c r="JK54" i="4"/>
  <c r="EW54" i="1" s="1"/>
  <c r="JL53" i="4"/>
  <c r="EX53" i="1" s="1"/>
  <c r="JK53" i="4"/>
  <c r="EW53" i="1" s="1"/>
  <c r="JL52" i="4"/>
  <c r="EX52" i="1" s="1"/>
  <c r="JK52" i="4"/>
  <c r="EW52" i="1" s="1"/>
  <c r="JL51" i="4"/>
  <c r="EX51" i="1" s="1"/>
  <c r="JK51" i="4"/>
  <c r="EW51" i="1" s="1"/>
  <c r="JL50" i="4"/>
  <c r="EX50" i="1" s="1"/>
  <c r="JK50" i="4"/>
  <c r="EW50" i="1" s="1"/>
  <c r="JL49" i="4"/>
  <c r="EX49" i="1" s="1"/>
  <c r="JK49" i="4"/>
  <c r="EW49" i="1" s="1"/>
  <c r="JL48" i="4"/>
  <c r="EX48" i="1" s="1"/>
  <c r="JK48" i="4"/>
  <c r="EW48" i="1" s="1"/>
  <c r="JL47" i="4"/>
  <c r="EX47" i="1" s="1"/>
  <c r="JK47" i="4"/>
  <c r="EW47" i="1" s="1"/>
  <c r="JL46" i="4"/>
  <c r="EX46" i="1" s="1"/>
  <c r="JK46" i="4"/>
  <c r="EW46" i="1" s="1"/>
  <c r="JL45" i="4"/>
  <c r="EX45" i="1" s="1"/>
  <c r="JK45" i="4"/>
  <c r="EW45" i="1" s="1"/>
  <c r="JL44" i="4"/>
  <c r="EX44" i="1" s="1"/>
  <c r="JK44" i="4"/>
  <c r="EW44" i="1" s="1"/>
  <c r="JL43" i="4"/>
  <c r="EX43" i="1" s="1"/>
  <c r="JK43" i="4"/>
  <c r="EW43" i="1" s="1"/>
  <c r="JL42" i="4"/>
  <c r="EX42" i="1" s="1"/>
  <c r="JK42" i="4"/>
  <c r="EW42" i="1" s="1"/>
  <c r="JL41" i="4"/>
  <c r="EX41" i="1" s="1"/>
  <c r="JK41" i="4"/>
  <c r="EW41" i="1" s="1"/>
  <c r="JL40" i="4"/>
  <c r="EX40" i="1" s="1"/>
  <c r="JK40" i="4"/>
  <c r="EW40" i="1" s="1"/>
  <c r="JL39" i="4"/>
  <c r="EX39" i="1" s="1"/>
  <c r="JK39" i="4"/>
  <c r="EW39" i="1" s="1"/>
  <c r="JL38" i="4"/>
  <c r="EX38" i="1" s="1"/>
  <c r="JK38" i="4"/>
  <c r="EW38" i="1" s="1"/>
  <c r="JL37" i="4"/>
  <c r="EX37" i="1" s="1"/>
  <c r="JK37" i="4"/>
  <c r="EW37" i="1" s="1"/>
  <c r="JL36" i="4"/>
  <c r="EX36" i="1" s="1"/>
  <c r="JK36" i="4"/>
  <c r="EW36" i="1" s="1"/>
  <c r="JL35" i="4"/>
  <c r="EX35" i="1" s="1"/>
  <c r="JK35" i="4"/>
  <c r="EW35" i="1" s="1"/>
  <c r="JL34" i="4"/>
  <c r="EX34" i="1" s="1"/>
  <c r="JK34" i="4"/>
  <c r="EW34" i="1" s="1"/>
  <c r="JL33" i="4"/>
  <c r="EX33" i="1" s="1"/>
  <c r="JK33" i="4"/>
  <c r="EW33" i="1" s="1"/>
  <c r="JL32" i="4"/>
  <c r="EX32" i="1" s="1"/>
  <c r="JK32" i="4"/>
  <c r="EW32" i="1" s="1"/>
  <c r="JL31" i="4"/>
  <c r="EX31" i="1" s="1"/>
  <c r="JK31" i="4"/>
  <c r="EW31" i="1" s="1"/>
  <c r="JL30" i="4"/>
  <c r="EX30" i="1" s="1"/>
  <c r="JK30" i="4"/>
  <c r="EW30" i="1" s="1"/>
  <c r="JL29" i="4"/>
  <c r="EX29" i="1" s="1"/>
  <c r="JK29" i="4"/>
  <c r="EW29" i="1" s="1"/>
  <c r="JL28" i="4"/>
  <c r="EX28" i="1" s="1"/>
  <c r="JK28" i="4"/>
  <c r="EW28" i="1" s="1"/>
  <c r="JL27" i="4"/>
  <c r="EX27" i="1" s="1"/>
  <c r="JK27" i="4"/>
  <c r="EW27" i="1" s="1"/>
  <c r="JL26" i="4"/>
  <c r="EX26" i="1" s="1"/>
  <c r="JK26" i="4"/>
  <c r="EW26" i="1" s="1"/>
  <c r="JL25" i="4"/>
  <c r="EX25" i="1" s="1"/>
  <c r="JK25" i="4"/>
  <c r="EW25" i="1" s="1"/>
  <c r="JL24" i="4"/>
  <c r="EX24" i="1" s="1"/>
  <c r="JK24" i="4"/>
  <c r="EW24" i="1" s="1"/>
  <c r="JL23" i="4"/>
  <c r="EX23" i="1" s="1"/>
  <c r="JK23" i="4"/>
  <c r="EW23" i="1" s="1"/>
  <c r="JL22" i="4"/>
  <c r="EX22" i="1" s="1"/>
  <c r="JK22" i="4"/>
  <c r="EW22" i="1" s="1"/>
  <c r="JL21" i="4"/>
  <c r="EX21" i="1" s="1"/>
  <c r="JK21" i="4"/>
  <c r="EW21" i="1" s="1"/>
  <c r="JL20" i="4"/>
  <c r="EX20" i="1" s="1"/>
  <c r="JK20" i="4"/>
  <c r="EW20" i="1" s="1"/>
  <c r="JL19" i="4"/>
  <c r="EX19" i="1" s="1"/>
  <c r="JK19" i="4"/>
  <c r="EW19" i="1" s="1"/>
  <c r="JL18" i="4"/>
  <c r="EX18" i="1" s="1"/>
  <c r="JK18" i="4"/>
  <c r="EW18" i="1" s="1"/>
  <c r="JL17" i="4"/>
  <c r="EX17" i="1" s="1"/>
  <c r="JK17" i="4"/>
  <c r="EW17" i="1" s="1"/>
  <c r="JL16" i="4"/>
  <c r="EX16" i="1" s="1"/>
  <c r="JK16" i="4"/>
  <c r="EW16" i="1" s="1"/>
  <c r="JL15" i="4"/>
  <c r="EX15" i="1" s="1"/>
  <c r="JK15" i="4"/>
  <c r="EW15" i="1" s="1"/>
  <c r="JL14" i="4"/>
  <c r="EX14" i="1" s="1"/>
  <c r="JK14" i="4"/>
  <c r="EW14" i="1" s="1"/>
  <c r="JL13" i="4"/>
  <c r="EX13" i="1" s="1"/>
  <c r="JK13" i="4"/>
  <c r="EW13" i="1" s="1"/>
  <c r="JL12" i="4"/>
  <c r="EX12" i="1" s="1"/>
  <c r="JK12" i="4"/>
  <c r="EW12" i="1" s="1"/>
  <c r="JL11" i="4"/>
  <c r="EX11" i="1" s="1"/>
  <c r="JK11" i="4"/>
  <c r="EW11" i="1" s="1"/>
  <c r="GH107" i="2" l="1"/>
  <c r="GH108" i="2"/>
  <c r="GH109" i="2"/>
  <c r="GG109" i="2"/>
  <c r="GG107" i="2"/>
  <c r="GG108" i="2"/>
  <c r="EX110" i="1"/>
  <c r="EX107" i="1"/>
  <c r="EX109" i="1"/>
  <c r="EX108" i="1"/>
  <c r="EW109" i="1"/>
  <c r="EW107" i="1"/>
  <c r="EW110" i="1"/>
  <c r="EW108" i="1"/>
  <c r="JL108" i="4"/>
  <c r="JL109" i="4"/>
  <c r="JL107" i="4"/>
  <c r="JK109" i="4"/>
  <c r="JK108" i="4"/>
  <c r="JK107" i="4"/>
  <c r="M83" i="3"/>
  <c r="N83" i="3"/>
  <c r="S83" i="3"/>
  <c r="T83" i="3"/>
  <c r="M84" i="3"/>
  <c r="N84" i="3"/>
  <c r="S84" i="3"/>
  <c r="T84" i="3"/>
  <c r="M85" i="3"/>
  <c r="N85" i="3"/>
  <c r="S85" i="3"/>
  <c r="T85" i="3"/>
  <c r="M86" i="3"/>
  <c r="N86" i="3"/>
  <c r="S86" i="3"/>
  <c r="T86" i="3"/>
  <c r="M87" i="3"/>
  <c r="N87" i="3"/>
  <c r="S87" i="3"/>
  <c r="T87" i="3"/>
  <c r="M88" i="3"/>
  <c r="N88" i="3"/>
  <c r="S88" i="3"/>
  <c r="T88" i="3"/>
  <c r="M89" i="3"/>
  <c r="N89" i="3"/>
  <c r="S89" i="3"/>
  <c r="T89" i="3"/>
  <c r="M90" i="3"/>
  <c r="N90" i="3"/>
  <c r="S90" i="3"/>
  <c r="T90" i="3"/>
  <c r="M91" i="3"/>
  <c r="N91" i="3"/>
  <c r="S91" i="3"/>
  <c r="T91" i="3"/>
  <c r="M92" i="3"/>
  <c r="N92" i="3"/>
  <c r="S92" i="3"/>
  <c r="T92" i="3"/>
  <c r="M93" i="3"/>
  <c r="N93" i="3"/>
  <c r="S93" i="3"/>
  <c r="T93" i="3"/>
  <c r="M94" i="3"/>
  <c r="N94" i="3"/>
  <c r="S94" i="3"/>
  <c r="T94" i="3"/>
  <c r="M95" i="3"/>
  <c r="N95" i="3"/>
  <c r="S95" i="3"/>
  <c r="T95" i="3"/>
  <c r="M96" i="3"/>
  <c r="N96" i="3"/>
  <c r="S96" i="3"/>
  <c r="T96" i="3"/>
  <c r="M97" i="3"/>
  <c r="N97" i="3"/>
  <c r="S97" i="3"/>
  <c r="T97" i="3"/>
  <c r="M98" i="3"/>
  <c r="N98" i="3"/>
  <c r="S98" i="3"/>
  <c r="T98" i="3"/>
  <c r="M99" i="3"/>
  <c r="N99" i="3"/>
  <c r="S99" i="3"/>
  <c r="T99" i="3"/>
  <c r="M100" i="3"/>
  <c r="N100" i="3"/>
  <c r="S100" i="3"/>
  <c r="T100" i="3"/>
  <c r="M101" i="3"/>
  <c r="N101" i="3"/>
  <c r="S101" i="3"/>
  <c r="T101" i="3"/>
  <c r="M102" i="3"/>
  <c r="N102" i="3"/>
  <c r="S102" i="3"/>
  <c r="T102" i="3"/>
  <c r="M103" i="3"/>
  <c r="N103" i="3"/>
  <c r="S103" i="3"/>
  <c r="T103" i="3"/>
  <c r="M104" i="3"/>
  <c r="N104" i="3"/>
  <c r="S104" i="3"/>
  <c r="T104" i="3"/>
  <c r="M105" i="3"/>
  <c r="N105" i="3"/>
  <c r="S105" i="3"/>
  <c r="T105" i="3"/>
  <c r="M106" i="3"/>
  <c r="N106" i="3"/>
  <c r="S106" i="3"/>
  <c r="T106" i="3"/>
  <c r="W12" i="2"/>
  <c r="X12" i="2"/>
  <c r="W13" i="2"/>
  <c r="X13" i="2"/>
  <c r="W14" i="2"/>
  <c r="X14" i="2"/>
  <c r="W15" i="2"/>
  <c r="X15" i="2"/>
  <c r="W16" i="2"/>
  <c r="X16" i="2"/>
  <c r="W17" i="2"/>
  <c r="X17" i="2"/>
  <c r="W18" i="2"/>
  <c r="X18" i="2"/>
  <c r="W19" i="2"/>
  <c r="X19" i="2"/>
  <c r="W20" i="2"/>
  <c r="X20" i="2"/>
  <c r="W21" i="2"/>
  <c r="X21" i="2"/>
  <c r="W22" i="2"/>
  <c r="X22" i="2"/>
  <c r="W23" i="2"/>
  <c r="X23" i="2"/>
  <c r="W24" i="2"/>
  <c r="X24" i="2"/>
  <c r="W25" i="2"/>
  <c r="X25" i="2"/>
  <c r="W26" i="2"/>
  <c r="X26" i="2"/>
  <c r="W27" i="2"/>
  <c r="X27" i="2"/>
  <c r="W28" i="2"/>
  <c r="X28" i="2"/>
  <c r="W29" i="2"/>
  <c r="X29" i="2"/>
  <c r="W30" i="2"/>
  <c r="X30" i="2"/>
  <c r="W31" i="2"/>
  <c r="X31" i="2"/>
  <c r="W32" i="2"/>
  <c r="X32" i="2"/>
  <c r="W33" i="2"/>
  <c r="X33" i="2"/>
  <c r="W34" i="2"/>
  <c r="X34" i="2"/>
  <c r="W35" i="2"/>
  <c r="X35" i="2"/>
  <c r="W36" i="2"/>
  <c r="X36" i="2"/>
  <c r="W37" i="2"/>
  <c r="X37" i="2"/>
  <c r="W38" i="2"/>
  <c r="X38" i="2"/>
  <c r="W39" i="2"/>
  <c r="X39" i="2"/>
  <c r="W40" i="2"/>
  <c r="X40" i="2"/>
  <c r="W41" i="2"/>
  <c r="X41" i="2"/>
  <c r="W42" i="2"/>
  <c r="X42" i="2"/>
  <c r="W43" i="2"/>
  <c r="X43" i="2"/>
  <c r="W44" i="2"/>
  <c r="X44" i="2"/>
  <c r="W45" i="2"/>
  <c r="X45" i="2"/>
  <c r="W46" i="2"/>
  <c r="X46" i="2"/>
  <c r="W47" i="2"/>
  <c r="X47" i="2"/>
  <c r="W48" i="2"/>
  <c r="X48" i="2"/>
  <c r="W49" i="2"/>
  <c r="X49" i="2"/>
  <c r="W50" i="2"/>
  <c r="X50" i="2"/>
  <c r="W51" i="2"/>
  <c r="X51" i="2"/>
  <c r="W52" i="2"/>
  <c r="X52" i="2"/>
  <c r="W53" i="2"/>
  <c r="X53" i="2"/>
  <c r="W54" i="2"/>
  <c r="X54" i="2"/>
  <c r="W55" i="2"/>
  <c r="X55" i="2"/>
  <c r="W56" i="2"/>
  <c r="X56" i="2"/>
  <c r="W57" i="2"/>
  <c r="X57" i="2"/>
  <c r="W58" i="2"/>
  <c r="X58" i="2"/>
  <c r="W59" i="2"/>
  <c r="X59" i="2"/>
  <c r="W60" i="2"/>
  <c r="X60" i="2"/>
  <c r="W61" i="2"/>
  <c r="X61" i="2"/>
  <c r="W62" i="2"/>
  <c r="X62" i="2"/>
  <c r="W63" i="2"/>
  <c r="X63" i="2"/>
  <c r="W64" i="2"/>
  <c r="X64" i="2"/>
  <c r="W65" i="2"/>
  <c r="X65" i="2"/>
  <c r="W66" i="2"/>
  <c r="X66" i="2"/>
  <c r="W67" i="2"/>
  <c r="X67" i="2"/>
  <c r="W68" i="2"/>
  <c r="X68" i="2"/>
  <c r="W69" i="2"/>
  <c r="X69" i="2"/>
  <c r="W70" i="2"/>
  <c r="X70" i="2"/>
  <c r="W71" i="2"/>
  <c r="X71" i="2"/>
  <c r="W72" i="2"/>
  <c r="X72" i="2"/>
  <c r="W73" i="2"/>
  <c r="X73" i="2"/>
  <c r="W74" i="2"/>
  <c r="X74" i="2"/>
  <c r="W75" i="2"/>
  <c r="X75" i="2"/>
  <c r="W76" i="2"/>
  <c r="X76" i="2"/>
  <c r="W77" i="2"/>
  <c r="X77" i="2"/>
  <c r="W78" i="2"/>
  <c r="X78" i="2"/>
  <c r="W79" i="2"/>
  <c r="X79" i="2"/>
  <c r="W80" i="2"/>
  <c r="X80" i="2"/>
  <c r="W81" i="2"/>
  <c r="X81" i="2"/>
  <c r="W82" i="2"/>
  <c r="X82" i="2"/>
  <c r="W83" i="2"/>
  <c r="X83" i="2"/>
  <c r="W84" i="2"/>
  <c r="X84" i="2"/>
  <c r="W85" i="2"/>
  <c r="X85" i="2"/>
  <c r="W86" i="2"/>
  <c r="X86" i="2"/>
  <c r="W87" i="2"/>
  <c r="X87" i="2"/>
  <c r="W88" i="2"/>
  <c r="X88" i="2"/>
  <c r="W89" i="2"/>
  <c r="X89" i="2"/>
  <c r="W90" i="2"/>
  <c r="X90" i="2"/>
  <c r="W91" i="2"/>
  <c r="X91" i="2"/>
  <c r="W92" i="2"/>
  <c r="X92" i="2"/>
  <c r="W93" i="2"/>
  <c r="X93" i="2"/>
  <c r="W94" i="2"/>
  <c r="X94" i="2"/>
  <c r="W95" i="2"/>
  <c r="X95" i="2"/>
  <c r="W96" i="2"/>
  <c r="X96" i="2"/>
  <c r="W97" i="2"/>
  <c r="X97" i="2"/>
  <c r="W98" i="2"/>
  <c r="X98" i="2"/>
  <c r="W99" i="2"/>
  <c r="X99" i="2"/>
  <c r="W100" i="2"/>
  <c r="X100" i="2"/>
  <c r="W101" i="2"/>
  <c r="X101" i="2"/>
  <c r="W102" i="2"/>
  <c r="X102" i="2"/>
  <c r="W103" i="2"/>
  <c r="X103" i="2"/>
  <c r="W104" i="2"/>
  <c r="X104" i="2"/>
  <c r="W105" i="2"/>
  <c r="X105" i="2"/>
  <c r="W106" i="2"/>
  <c r="X106" i="2"/>
  <c r="X11" i="2"/>
  <c r="W11" i="2"/>
  <c r="X107" i="2" l="1"/>
  <c r="X108" i="2"/>
  <c r="X109" i="2"/>
  <c r="W107" i="2"/>
  <c r="W108" i="2"/>
  <c r="W109" i="2"/>
  <c r="AU108" i="2"/>
  <c r="AV109" i="2"/>
  <c r="AV107" i="2"/>
  <c r="AV108" i="2"/>
  <c r="AU109" i="2"/>
  <c r="AU107" i="2"/>
  <c r="AC12" i="2"/>
  <c r="AD12" i="2"/>
  <c r="AC13" i="2"/>
  <c r="AD13" i="2"/>
  <c r="AC14" i="2"/>
  <c r="AD14" i="2"/>
  <c r="AC15" i="2"/>
  <c r="AD15" i="2"/>
  <c r="AC16" i="2"/>
  <c r="AD16" i="2"/>
  <c r="AC17" i="2"/>
  <c r="AD17" i="2"/>
  <c r="AC18" i="2"/>
  <c r="AD18" i="2"/>
  <c r="AC19" i="2"/>
  <c r="AD19" i="2"/>
  <c r="AC20" i="2"/>
  <c r="AD20" i="2"/>
  <c r="AC21" i="2"/>
  <c r="AD21" i="2"/>
  <c r="AC22" i="2"/>
  <c r="AD22" i="2"/>
  <c r="AC23" i="2"/>
  <c r="AD23" i="2"/>
  <c r="AC24" i="2"/>
  <c r="AD24" i="2"/>
  <c r="AC25" i="2"/>
  <c r="AD25" i="2"/>
  <c r="AC26" i="2"/>
  <c r="AD26" i="2"/>
  <c r="AC27" i="2"/>
  <c r="AD27" i="2"/>
  <c r="AC28" i="2"/>
  <c r="AD28" i="2"/>
  <c r="AC29" i="2"/>
  <c r="AD29" i="2"/>
  <c r="AC30" i="2"/>
  <c r="AD30" i="2"/>
  <c r="AC31" i="2"/>
  <c r="AD31" i="2"/>
  <c r="AC32" i="2"/>
  <c r="AD32" i="2"/>
  <c r="AC33" i="2"/>
  <c r="AD33" i="2"/>
  <c r="AC34" i="2"/>
  <c r="AD34" i="2"/>
  <c r="AC35" i="2"/>
  <c r="AD35" i="2"/>
  <c r="AC36" i="2"/>
  <c r="AD36" i="2"/>
  <c r="AC37" i="2"/>
  <c r="AD37" i="2"/>
  <c r="AC38" i="2"/>
  <c r="AD38" i="2"/>
  <c r="AC39" i="2"/>
  <c r="AD39" i="2"/>
  <c r="AC40" i="2"/>
  <c r="AD40" i="2"/>
  <c r="AC41" i="2"/>
  <c r="AD41" i="2"/>
  <c r="AC42" i="2"/>
  <c r="AD42" i="2"/>
  <c r="AC43" i="2"/>
  <c r="AD43" i="2"/>
  <c r="AC44" i="2"/>
  <c r="AD44" i="2"/>
  <c r="AC45" i="2"/>
  <c r="AD45" i="2"/>
  <c r="AC46" i="2"/>
  <c r="AD46" i="2"/>
  <c r="AC47" i="2"/>
  <c r="AD47" i="2"/>
  <c r="AC48" i="2"/>
  <c r="AD48" i="2"/>
  <c r="AC49" i="2"/>
  <c r="AD49" i="2"/>
  <c r="AC50" i="2"/>
  <c r="AD50" i="2"/>
  <c r="AC51" i="2"/>
  <c r="AD51" i="2"/>
  <c r="AC52" i="2"/>
  <c r="AD52" i="2"/>
  <c r="AC53" i="2"/>
  <c r="AD53" i="2"/>
  <c r="AC54" i="2"/>
  <c r="AD54" i="2"/>
  <c r="AC55" i="2"/>
  <c r="AD55" i="2"/>
  <c r="AC56" i="2"/>
  <c r="AD56" i="2"/>
  <c r="AC57" i="2"/>
  <c r="AD57" i="2"/>
  <c r="AC58" i="2"/>
  <c r="AD58" i="2"/>
  <c r="AC59" i="2"/>
  <c r="AD59" i="2"/>
  <c r="AC60" i="2"/>
  <c r="AD60" i="2"/>
  <c r="AC61" i="2"/>
  <c r="AD61" i="2"/>
  <c r="AC62" i="2"/>
  <c r="AD62" i="2"/>
  <c r="AC63" i="2"/>
  <c r="AD63" i="2"/>
  <c r="AC64" i="2"/>
  <c r="AD64" i="2"/>
  <c r="AC65" i="2"/>
  <c r="AD65" i="2"/>
  <c r="AC66" i="2"/>
  <c r="AD66" i="2"/>
  <c r="AC67" i="2"/>
  <c r="AD67" i="2"/>
  <c r="AC68" i="2"/>
  <c r="AD68" i="2"/>
  <c r="AC69" i="2"/>
  <c r="AD69" i="2"/>
  <c r="AC70" i="2"/>
  <c r="AD70" i="2"/>
  <c r="AC71" i="2"/>
  <c r="AD71" i="2"/>
  <c r="AC72" i="2"/>
  <c r="AD72" i="2"/>
  <c r="AC73" i="2"/>
  <c r="AD73" i="2"/>
  <c r="AC74" i="2"/>
  <c r="AD74" i="2"/>
  <c r="AC75" i="2"/>
  <c r="AD75" i="2"/>
  <c r="AC76" i="2"/>
  <c r="AD76" i="2"/>
  <c r="AC77" i="2"/>
  <c r="AD77" i="2"/>
  <c r="AC78" i="2"/>
  <c r="AD78" i="2"/>
  <c r="AC79" i="2"/>
  <c r="AD79" i="2"/>
  <c r="AC80" i="2"/>
  <c r="AD80" i="2"/>
  <c r="AC81" i="2"/>
  <c r="AD81" i="2"/>
  <c r="AC82" i="2"/>
  <c r="AD82" i="2"/>
  <c r="AC83" i="2"/>
  <c r="AD83" i="2"/>
  <c r="AC84" i="2"/>
  <c r="AD84" i="2"/>
  <c r="AC85" i="2"/>
  <c r="AD85" i="2"/>
  <c r="AC86" i="2"/>
  <c r="AD86" i="2"/>
  <c r="AC87" i="2"/>
  <c r="AD87" i="2"/>
  <c r="AC88" i="2"/>
  <c r="AD88" i="2"/>
  <c r="AC89" i="2"/>
  <c r="AD89" i="2"/>
  <c r="AC90" i="2"/>
  <c r="AD90" i="2"/>
  <c r="AC91" i="2"/>
  <c r="AD91" i="2"/>
  <c r="AC92" i="2"/>
  <c r="AD92" i="2"/>
  <c r="AC93" i="2"/>
  <c r="AD93" i="2"/>
  <c r="AC94" i="2"/>
  <c r="AD94" i="2"/>
  <c r="AC95" i="2"/>
  <c r="AD95" i="2"/>
  <c r="AC96" i="2"/>
  <c r="AD96" i="2"/>
  <c r="AC97" i="2"/>
  <c r="AD97" i="2"/>
  <c r="AC98" i="2"/>
  <c r="AD98" i="2"/>
  <c r="AC99" i="2"/>
  <c r="AD99" i="2"/>
  <c r="AC100" i="2"/>
  <c r="AD100" i="2"/>
  <c r="AC101" i="2"/>
  <c r="AD101" i="2"/>
  <c r="AC102" i="2"/>
  <c r="AD102" i="2"/>
  <c r="AC103" i="2"/>
  <c r="AD103" i="2"/>
  <c r="AC104" i="2"/>
  <c r="AD104" i="2"/>
  <c r="AC105" i="2"/>
  <c r="AD105" i="2"/>
  <c r="AC106" i="2"/>
  <c r="AD106" i="2"/>
  <c r="AD11" i="2"/>
  <c r="LZ15" i="2"/>
  <c r="LZ16" i="2"/>
  <c r="LZ17" i="2"/>
  <c r="LZ18" i="2"/>
  <c r="LZ19" i="2"/>
  <c r="LZ20" i="2"/>
  <c r="LZ21" i="2"/>
  <c r="LZ22" i="2"/>
  <c r="LZ23" i="2"/>
  <c r="LZ24" i="2"/>
  <c r="LZ25" i="2"/>
  <c r="LZ26" i="2"/>
  <c r="LZ27" i="2"/>
  <c r="LZ28" i="2"/>
  <c r="LZ29" i="2"/>
  <c r="LZ30" i="2"/>
  <c r="LZ31" i="2"/>
  <c r="LZ32" i="2"/>
  <c r="LZ33" i="2"/>
  <c r="LZ34" i="2"/>
  <c r="LZ35" i="2"/>
  <c r="LZ36" i="2"/>
  <c r="LZ37" i="2"/>
  <c r="LZ38" i="2"/>
  <c r="LZ39" i="2"/>
  <c r="LZ40" i="2"/>
  <c r="LZ41" i="2"/>
  <c r="LZ42" i="2"/>
  <c r="LZ43" i="2"/>
  <c r="LZ44" i="2"/>
  <c r="LZ45" i="2"/>
  <c r="LZ46" i="2"/>
  <c r="LZ47" i="2"/>
  <c r="LZ48" i="2"/>
  <c r="LZ49" i="2"/>
  <c r="LZ50" i="2"/>
  <c r="LZ51" i="2"/>
  <c r="LZ52" i="2"/>
  <c r="LZ53" i="2"/>
  <c r="LZ54" i="2"/>
  <c r="LZ55" i="2"/>
  <c r="LZ56" i="2"/>
  <c r="LZ57" i="2"/>
  <c r="LZ58" i="2"/>
  <c r="LZ59" i="2"/>
  <c r="LZ60" i="2"/>
  <c r="LZ61" i="2"/>
  <c r="LZ62" i="2"/>
  <c r="LZ63" i="2"/>
  <c r="LZ64" i="2"/>
  <c r="LZ65" i="2"/>
  <c r="LZ66" i="2"/>
  <c r="LZ67" i="2"/>
  <c r="LZ68" i="2"/>
  <c r="LZ69" i="2"/>
  <c r="LZ70" i="2"/>
  <c r="LZ71" i="2"/>
  <c r="LZ72" i="2"/>
  <c r="LZ73" i="2"/>
  <c r="LZ74" i="2"/>
  <c r="LZ75" i="2"/>
  <c r="LZ76" i="2"/>
  <c r="LZ77" i="2"/>
  <c r="LZ78" i="2"/>
  <c r="LZ79" i="2"/>
  <c r="LZ80" i="2"/>
  <c r="LZ81" i="2"/>
  <c r="LZ82" i="2"/>
  <c r="LZ83" i="2"/>
  <c r="LZ84" i="2"/>
  <c r="LZ85" i="2"/>
  <c r="LZ86" i="2"/>
  <c r="LZ87" i="2"/>
  <c r="LZ88" i="2"/>
  <c r="LZ89" i="2"/>
  <c r="LZ90" i="2"/>
  <c r="LZ91" i="2"/>
  <c r="LZ92" i="2"/>
  <c r="LZ93" i="2"/>
  <c r="LZ94" i="2"/>
  <c r="LZ95" i="2"/>
  <c r="LZ96" i="2"/>
  <c r="LZ97" i="2"/>
  <c r="LZ98" i="2"/>
  <c r="LZ99" i="2"/>
  <c r="LZ100" i="2"/>
  <c r="LZ101" i="2"/>
  <c r="LZ102" i="2"/>
  <c r="LZ103" i="2"/>
  <c r="LZ104" i="2"/>
  <c r="LZ105" i="2"/>
  <c r="LZ106" i="2"/>
  <c r="AD107" i="2" l="1"/>
  <c r="AD108" i="2"/>
  <c r="AD109" i="2"/>
  <c r="LZ107" i="2"/>
  <c r="LZ108" i="2"/>
  <c r="LZ109" i="2"/>
  <c r="D107" i="1"/>
  <c r="E107" i="1"/>
  <c r="F107" i="1"/>
  <c r="G107" i="1"/>
  <c r="H107" i="1"/>
  <c r="I107" i="1"/>
  <c r="J107" i="1"/>
  <c r="M107" i="1"/>
  <c r="N107" i="1"/>
  <c r="O107" i="1"/>
  <c r="P107" i="1"/>
  <c r="Q107" i="1"/>
  <c r="R107" i="1"/>
  <c r="S107" i="1"/>
  <c r="T107" i="1"/>
  <c r="U107" i="1"/>
  <c r="V107" i="1"/>
  <c r="W107" i="1"/>
  <c r="X107" i="1"/>
  <c r="Y107" i="1"/>
  <c r="Z107" i="1"/>
  <c r="AA107" i="1"/>
  <c r="AB107" i="1"/>
  <c r="D108" i="1"/>
  <c r="E108" i="1"/>
  <c r="F108" i="1"/>
  <c r="G108" i="1"/>
  <c r="H108" i="1"/>
  <c r="I108" i="1"/>
  <c r="J108" i="1"/>
  <c r="M108" i="1"/>
  <c r="N108" i="1"/>
  <c r="O108" i="1"/>
  <c r="P108" i="1"/>
  <c r="Q108" i="1"/>
  <c r="R108" i="1"/>
  <c r="S108" i="1"/>
  <c r="T108" i="1"/>
  <c r="U108" i="1"/>
  <c r="V108" i="1"/>
  <c r="W108" i="1"/>
  <c r="X108" i="1"/>
  <c r="Y108" i="1"/>
  <c r="Z108" i="1"/>
  <c r="AA108" i="1"/>
  <c r="AB108" i="1"/>
  <c r="D109" i="1"/>
  <c r="E109" i="1"/>
  <c r="F109" i="1"/>
  <c r="G109" i="1"/>
  <c r="H109" i="1"/>
  <c r="I109" i="1"/>
  <c r="J109" i="1"/>
  <c r="M109" i="1"/>
  <c r="N109" i="1"/>
  <c r="O109" i="1"/>
  <c r="P109" i="1"/>
  <c r="Q109" i="1"/>
  <c r="R109" i="1"/>
  <c r="S109" i="1"/>
  <c r="T109" i="1"/>
  <c r="U109" i="1"/>
  <c r="V109" i="1"/>
  <c r="W109" i="1"/>
  <c r="X109" i="1"/>
  <c r="Y109" i="1"/>
  <c r="D110" i="1"/>
  <c r="E110" i="1"/>
  <c r="F110" i="1"/>
  <c r="G110" i="1"/>
  <c r="H110" i="1"/>
  <c r="I110" i="1"/>
  <c r="J110" i="1"/>
  <c r="M110" i="1"/>
  <c r="N110" i="1"/>
  <c r="O110" i="1"/>
  <c r="P110" i="1"/>
  <c r="Q110" i="1"/>
  <c r="R110" i="1"/>
  <c r="S110" i="1"/>
  <c r="T110" i="1"/>
  <c r="U110" i="1"/>
  <c r="V110" i="1"/>
  <c r="W110" i="1"/>
  <c r="X110" i="1"/>
  <c r="Y110" i="1"/>
  <c r="Z110" i="1"/>
  <c r="AA110" i="1"/>
  <c r="AB110" i="1"/>
  <c r="AW104" i="3" l="1"/>
  <c r="AW105" i="3"/>
  <c r="AW106" i="3"/>
  <c r="AW109" i="3" l="1"/>
  <c r="AW107" i="3"/>
  <c r="AW108" i="3"/>
  <c r="AC11" i="2"/>
  <c r="AC109" i="2" l="1"/>
  <c r="AC107" i="2"/>
  <c r="AC108" i="2"/>
  <c r="IH107" i="2" l="1"/>
  <c r="IH108" i="2"/>
  <c r="IH109" i="2"/>
  <c r="IG107" i="2"/>
  <c r="IG108" i="2"/>
  <c r="IG109" i="2"/>
  <c r="DA11" i="2"/>
  <c r="DB11" i="2"/>
  <c r="DI11" i="2"/>
  <c r="DJ11" i="2"/>
  <c r="EC11" i="2"/>
  <c r="ED11" i="2"/>
  <c r="ER11" i="2"/>
  <c r="EW11" i="2"/>
  <c r="EX11" i="2"/>
  <c r="MS11" i="2" l="1"/>
  <c r="MT11" i="2"/>
  <c r="MW11" i="2"/>
  <c r="MX11" i="2"/>
  <c r="NE11" i="2"/>
  <c r="NF11" i="2"/>
  <c r="NI11" i="2"/>
  <c r="NJ11" i="2"/>
  <c r="NM11" i="2"/>
  <c r="NN11" i="2"/>
  <c r="MS12" i="2"/>
  <c r="MT12" i="2"/>
  <c r="MW12" i="2"/>
  <c r="MX12" i="2"/>
  <c r="NE12" i="2"/>
  <c r="NF12" i="2"/>
  <c r="NI12" i="2"/>
  <c r="NJ12" i="2"/>
  <c r="NM12" i="2"/>
  <c r="NN12" i="2"/>
  <c r="MS13" i="2"/>
  <c r="MT13" i="2"/>
  <c r="MW13" i="2"/>
  <c r="MX13" i="2"/>
  <c r="NE13" i="2"/>
  <c r="NF13" i="2"/>
  <c r="NI13" i="2"/>
  <c r="NJ13" i="2"/>
  <c r="NM13" i="2"/>
  <c r="NN13" i="2"/>
  <c r="MS14" i="2"/>
  <c r="MT14" i="2"/>
  <c r="MW14" i="2"/>
  <c r="MX14" i="2"/>
  <c r="NE14" i="2"/>
  <c r="NF14" i="2"/>
  <c r="NI14" i="2"/>
  <c r="NJ14" i="2"/>
  <c r="NM14" i="2"/>
  <c r="NN14" i="2"/>
  <c r="AC107" i="1" l="1"/>
  <c r="AD107" i="1"/>
  <c r="AW107" i="1"/>
  <c r="AX107" i="1"/>
  <c r="BE107" i="1"/>
  <c r="BF107" i="1"/>
  <c r="BG107" i="1"/>
  <c r="BH107" i="1"/>
  <c r="BO107" i="1"/>
  <c r="BP107" i="1"/>
  <c r="CA107" i="1"/>
  <c r="CB107" i="1"/>
  <c r="CU107" i="1"/>
  <c r="DC107" i="1"/>
  <c r="DD107" i="1"/>
  <c r="DI107" i="1"/>
  <c r="DJ107" i="1"/>
  <c r="AC108" i="1"/>
  <c r="AD108" i="1"/>
  <c r="AW108" i="1"/>
  <c r="AX108" i="1"/>
  <c r="BE108" i="1"/>
  <c r="BF108" i="1"/>
  <c r="BG108" i="1"/>
  <c r="BH108" i="1"/>
  <c r="BO108" i="1"/>
  <c r="BP108" i="1"/>
  <c r="CA108" i="1"/>
  <c r="CB108" i="1"/>
  <c r="CU108" i="1"/>
  <c r="DC108" i="1"/>
  <c r="DD108" i="1"/>
  <c r="DI108" i="1"/>
  <c r="DJ108" i="1"/>
  <c r="AC109" i="1"/>
  <c r="AD109" i="1"/>
  <c r="AW109" i="1"/>
  <c r="AX109" i="1"/>
  <c r="BE109" i="1"/>
  <c r="BF109" i="1"/>
  <c r="BG109" i="1"/>
  <c r="BH109" i="1"/>
  <c r="BO109" i="1"/>
  <c r="BP109" i="1"/>
  <c r="CA109" i="1"/>
  <c r="CB109" i="1"/>
  <c r="CU109" i="1"/>
  <c r="DC109" i="1"/>
  <c r="DD109" i="1"/>
  <c r="DI109" i="1"/>
  <c r="DJ109" i="1"/>
  <c r="AC110" i="1"/>
  <c r="AD110" i="1"/>
  <c r="AW110" i="1"/>
  <c r="AX110" i="1"/>
  <c r="BE110" i="1"/>
  <c r="BF110" i="1"/>
  <c r="BG110" i="1"/>
  <c r="BH110" i="1"/>
  <c r="BO110" i="1"/>
  <c r="BP110" i="1"/>
  <c r="CA110" i="1"/>
  <c r="CB110" i="1"/>
  <c r="CU110" i="1"/>
  <c r="DC110" i="1"/>
  <c r="DD110" i="1"/>
  <c r="DI110" i="1"/>
  <c r="DJ110" i="1"/>
  <c r="M65" i="3" l="1"/>
  <c r="N65" i="3"/>
  <c r="S65" i="3"/>
  <c r="T65" i="3"/>
  <c r="M66" i="3"/>
  <c r="N66" i="3"/>
  <c r="S66" i="3"/>
  <c r="T66" i="3"/>
  <c r="M67" i="3"/>
  <c r="N67" i="3"/>
  <c r="S67" i="3"/>
  <c r="T67" i="3"/>
  <c r="M68" i="3"/>
  <c r="N68" i="3"/>
  <c r="S68" i="3"/>
  <c r="T68" i="3"/>
  <c r="M69" i="3"/>
  <c r="N69" i="3"/>
  <c r="S69" i="3"/>
  <c r="T69" i="3"/>
  <c r="M70" i="3"/>
  <c r="N70" i="3"/>
  <c r="S70" i="3"/>
  <c r="T70" i="3"/>
  <c r="M71" i="3"/>
  <c r="N71" i="3"/>
  <c r="S71" i="3"/>
  <c r="T71" i="3"/>
  <c r="M72" i="3"/>
  <c r="N72" i="3"/>
  <c r="S72" i="3"/>
  <c r="T72" i="3"/>
  <c r="M73" i="3"/>
  <c r="N73" i="3"/>
  <c r="S73" i="3"/>
  <c r="T73" i="3"/>
  <c r="M74" i="3"/>
  <c r="N74" i="3"/>
  <c r="S74" i="3"/>
  <c r="T74" i="3"/>
  <c r="M75" i="3"/>
  <c r="N75" i="3"/>
  <c r="S75" i="3"/>
  <c r="T75" i="3"/>
  <c r="M76" i="3"/>
  <c r="N76" i="3"/>
  <c r="S76" i="3"/>
  <c r="T76" i="3"/>
  <c r="M77" i="3"/>
  <c r="N77" i="3"/>
  <c r="S77" i="3"/>
  <c r="T77" i="3"/>
  <c r="M78" i="3"/>
  <c r="N78" i="3"/>
  <c r="S78" i="3"/>
  <c r="T78" i="3"/>
  <c r="M79" i="3"/>
  <c r="N79" i="3"/>
  <c r="S79" i="3"/>
  <c r="T79" i="3"/>
  <c r="M80" i="3"/>
  <c r="N80" i="3"/>
  <c r="S80" i="3"/>
  <c r="T80" i="3"/>
  <c r="M81" i="3"/>
  <c r="N81" i="3"/>
  <c r="S81" i="3"/>
  <c r="T81" i="3"/>
  <c r="M82" i="3"/>
  <c r="N82" i="3"/>
  <c r="S82" i="3"/>
  <c r="T82" i="3"/>
  <c r="C107" i="1" l="1"/>
  <c r="IR12" i="3" l="1"/>
  <c r="IR13" i="3"/>
  <c r="IR14" i="3"/>
  <c r="IR15" i="3"/>
  <c r="IR16" i="3"/>
  <c r="IR17" i="3"/>
  <c r="IR18" i="3"/>
  <c r="IR19" i="3"/>
  <c r="IR20" i="3"/>
  <c r="IR21" i="3"/>
  <c r="IR22" i="3"/>
  <c r="IR23" i="3"/>
  <c r="IR24" i="3"/>
  <c r="IR25" i="3"/>
  <c r="IR26" i="3"/>
  <c r="IR27" i="3"/>
  <c r="IR28" i="3"/>
  <c r="IR29" i="3"/>
  <c r="IR30" i="3"/>
  <c r="IR31" i="3"/>
  <c r="IR32" i="3"/>
  <c r="IR33" i="3"/>
  <c r="IR34" i="3"/>
  <c r="IR35" i="3"/>
  <c r="IR36" i="3"/>
  <c r="IR37" i="3"/>
  <c r="IR38" i="3"/>
  <c r="IR39" i="3"/>
  <c r="IR40" i="3"/>
  <c r="IR41" i="3"/>
  <c r="IR42" i="3"/>
  <c r="IR43" i="3"/>
  <c r="IR44" i="3"/>
  <c r="IR45" i="3"/>
  <c r="IR46" i="3"/>
  <c r="IR47" i="3"/>
  <c r="IR48" i="3"/>
  <c r="IR49" i="3"/>
  <c r="IR50" i="3"/>
  <c r="IR51" i="3"/>
  <c r="IR52" i="3"/>
  <c r="IR53" i="3"/>
  <c r="IR54" i="3"/>
  <c r="IR55" i="3"/>
  <c r="IR56" i="3"/>
  <c r="IR57" i="3"/>
  <c r="IR58" i="3"/>
  <c r="IR59" i="3"/>
  <c r="IR60" i="3"/>
  <c r="IR61" i="3"/>
  <c r="IR62" i="3"/>
  <c r="IR63" i="3"/>
  <c r="IR64" i="3"/>
  <c r="IR65" i="3"/>
  <c r="IR66" i="3"/>
  <c r="IR67" i="3"/>
  <c r="IR68" i="3"/>
  <c r="IR69" i="3"/>
  <c r="IR70" i="3"/>
  <c r="IR71" i="3"/>
  <c r="IR72" i="3"/>
  <c r="IR73" i="3"/>
  <c r="IR74" i="3"/>
  <c r="IR75" i="3"/>
  <c r="IR76" i="3"/>
  <c r="IR77" i="3"/>
  <c r="IR78" i="3"/>
  <c r="IR79" i="3"/>
  <c r="IR80" i="3"/>
  <c r="IR81" i="3"/>
  <c r="IR82" i="3"/>
  <c r="IR83" i="3"/>
  <c r="IR84" i="3"/>
  <c r="IR85" i="3"/>
  <c r="IR86" i="3"/>
  <c r="IR87" i="3"/>
  <c r="IR88" i="3"/>
  <c r="IR89" i="3"/>
  <c r="IR90" i="3"/>
  <c r="IR91" i="3"/>
  <c r="IR92" i="3"/>
  <c r="IR93" i="3"/>
  <c r="IR94" i="3"/>
  <c r="IR95" i="3"/>
  <c r="IR96" i="3"/>
  <c r="IR97" i="3"/>
  <c r="IR98" i="3"/>
  <c r="IR99" i="3"/>
  <c r="IR100" i="3"/>
  <c r="IR101" i="3"/>
  <c r="IR102" i="3"/>
  <c r="IR103" i="3"/>
  <c r="IR104" i="3"/>
  <c r="IR105" i="3"/>
  <c r="IR106" i="3"/>
  <c r="IQ12" i="3"/>
  <c r="IQ13" i="3"/>
  <c r="IQ14" i="3"/>
  <c r="IQ15" i="3"/>
  <c r="IQ16" i="3"/>
  <c r="IQ17" i="3"/>
  <c r="IQ18" i="3"/>
  <c r="IQ19" i="3"/>
  <c r="IQ20" i="3"/>
  <c r="IQ21" i="3"/>
  <c r="IQ22" i="3"/>
  <c r="IQ23" i="3"/>
  <c r="IQ24" i="3"/>
  <c r="IQ25" i="3"/>
  <c r="IQ26" i="3"/>
  <c r="IQ27" i="3"/>
  <c r="IQ28" i="3"/>
  <c r="IQ29" i="3"/>
  <c r="IQ30" i="3"/>
  <c r="IQ31" i="3"/>
  <c r="IQ32" i="3"/>
  <c r="IQ33" i="3"/>
  <c r="IQ34" i="3"/>
  <c r="IQ35" i="3"/>
  <c r="IQ36" i="3"/>
  <c r="IQ37" i="3"/>
  <c r="IQ38" i="3"/>
  <c r="IQ39" i="3"/>
  <c r="IQ40" i="3"/>
  <c r="IQ41" i="3"/>
  <c r="IQ42" i="3"/>
  <c r="IQ43" i="3"/>
  <c r="IQ44" i="3"/>
  <c r="IQ45" i="3"/>
  <c r="IQ46" i="3"/>
  <c r="IQ47" i="3"/>
  <c r="IQ48" i="3"/>
  <c r="IQ49" i="3"/>
  <c r="IQ50" i="3"/>
  <c r="IQ51" i="3"/>
  <c r="IQ52" i="3"/>
  <c r="IQ53" i="3"/>
  <c r="IQ54" i="3"/>
  <c r="IQ55" i="3"/>
  <c r="IQ56" i="3"/>
  <c r="IQ57" i="3"/>
  <c r="IQ58" i="3"/>
  <c r="IQ59" i="3"/>
  <c r="IQ60" i="3"/>
  <c r="IQ61" i="3"/>
  <c r="IQ62" i="3"/>
  <c r="IQ63" i="3"/>
  <c r="IQ64" i="3"/>
  <c r="IQ65" i="3"/>
  <c r="IQ66" i="3"/>
  <c r="IQ67" i="3"/>
  <c r="IQ68" i="3"/>
  <c r="IQ69" i="3"/>
  <c r="IQ70" i="3"/>
  <c r="IQ71" i="3"/>
  <c r="IQ72" i="3"/>
  <c r="IQ73" i="3"/>
  <c r="IQ74" i="3"/>
  <c r="IQ75" i="3"/>
  <c r="IQ76" i="3"/>
  <c r="IQ77" i="3"/>
  <c r="IQ78" i="3"/>
  <c r="IQ79" i="3"/>
  <c r="IQ80" i="3"/>
  <c r="IQ81" i="3"/>
  <c r="IQ82" i="3"/>
  <c r="IQ83" i="3"/>
  <c r="IQ84" i="3"/>
  <c r="IQ85" i="3"/>
  <c r="IQ86" i="3"/>
  <c r="IQ87" i="3"/>
  <c r="IQ88" i="3"/>
  <c r="IQ89" i="3"/>
  <c r="IQ90" i="3"/>
  <c r="IQ91" i="3"/>
  <c r="IQ92" i="3"/>
  <c r="IQ93" i="3"/>
  <c r="IQ94" i="3"/>
  <c r="IQ95" i="3"/>
  <c r="IQ96" i="3"/>
  <c r="IQ97" i="3"/>
  <c r="IQ98" i="3"/>
  <c r="IQ99" i="3"/>
  <c r="IQ100" i="3"/>
  <c r="IQ101" i="3"/>
  <c r="IQ102" i="3"/>
  <c r="IQ103" i="3"/>
  <c r="IQ104" i="3"/>
  <c r="IQ105" i="3"/>
  <c r="IQ106" i="3"/>
  <c r="NM15" i="2" l="1"/>
  <c r="NN15" i="2"/>
  <c r="NM16" i="2"/>
  <c r="NN16" i="2"/>
  <c r="NM17" i="2"/>
  <c r="NN17" i="2"/>
  <c r="NM18" i="2"/>
  <c r="NN18" i="2"/>
  <c r="NM19" i="2"/>
  <c r="NN19" i="2"/>
  <c r="NM20" i="2"/>
  <c r="NN20" i="2"/>
  <c r="NM21" i="2"/>
  <c r="NN21" i="2"/>
  <c r="NM22" i="2"/>
  <c r="NN22" i="2"/>
  <c r="NM23" i="2"/>
  <c r="NN23" i="2"/>
  <c r="NM24" i="2"/>
  <c r="NN24" i="2"/>
  <c r="NM25" i="2"/>
  <c r="NN25" i="2"/>
  <c r="NM26" i="2"/>
  <c r="NN26" i="2"/>
  <c r="NM27" i="2"/>
  <c r="NN27" i="2"/>
  <c r="NM28" i="2"/>
  <c r="NN28" i="2"/>
  <c r="NM29" i="2"/>
  <c r="NN29" i="2"/>
  <c r="NM30" i="2"/>
  <c r="NN30" i="2"/>
  <c r="NM31" i="2"/>
  <c r="NN31" i="2"/>
  <c r="NM32" i="2"/>
  <c r="NN32" i="2"/>
  <c r="NM33" i="2"/>
  <c r="NN33" i="2"/>
  <c r="NM34" i="2"/>
  <c r="NN34" i="2"/>
  <c r="NM35" i="2"/>
  <c r="NN35" i="2"/>
  <c r="NM36" i="2"/>
  <c r="NN36" i="2"/>
  <c r="NM37" i="2"/>
  <c r="NN37" i="2"/>
  <c r="NM38" i="2"/>
  <c r="NN38" i="2"/>
  <c r="NM39" i="2"/>
  <c r="NN39" i="2"/>
  <c r="NM40" i="2"/>
  <c r="NN40" i="2"/>
  <c r="NM41" i="2"/>
  <c r="NN41" i="2"/>
  <c r="NM42" i="2"/>
  <c r="NN42" i="2"/>
  <c r="NM43" i="2"/>
  <c r="NN43" i="2"/>
  <c r="NM44" i="2"/>
  <c r="NN44" i="2"/>
  <c r="NM45" i="2"/>
  <c r="NN45" i="2"/>
  <c r="NM46" i="2"/>
  <c r="NN46" i="2"/>
  <c r="NM47" i="2"/>
  <c r="NN47" i="2"/>
  <c r="NM48" i="2"/>
  <c r="NN48" i="2"/>
  <c r="NM49" i="2"/>
  <c r="NN49" i="2"/>
  <c r="NM50" i="2"/>
  <c r="NN50" i="2"/>
  <c r="NM51" i="2"/>
  <c r="NN51" i="2"/>
  <c r="NM52" i="2"/>
  <c r="NN52" i="2"/>
  <c r="NM53" i="2"/>
  <c r="NN53" i="2"/>
  <c r="NM54" i="2"/>
  <c r="NN54" i="2"/>
  <c r="NM55" i="2"/>
  <c r="NN55" i="2"/>
  <c r="NM56" i="2"/>
  <c r="NN56" i="2"/>
  <c r="NM57" i="2"/>
  <c r="NN57" i="2"/>
  <c r="NM58" i="2"/>
  <c r="NN58" i="2"/>
  <c r="NM59" i="2"/>
  <c r="NN59" i="2"/>
  <c r="NM60" i="2"/>
  <c r="NN60" i="2"/>
  <c r="NM61" i="2"/>
  <c r="NN61" i="2"/>
  <c r="NM62" i="2"/>
  <c r="NN62" i="2"/>
  <c r="NM63" i="2"/>
  <c r="NN63" i="2"/>
  <c r="NM64" i="2"/>
  <c r="NN64" i="2"/>
  <c r="NM65" i="2"/>
  <c r="NN65" i="2"/>
  <c r="NM66" i="2"/>
  <c r="NN66" i="2"/>
  <c r="NM67" i="2"/>
  <c r="NN67" i="2"/>
  <c r="NM68" i="2"/>
  <c r="NN68" i="2"/>
  <c r="NM69" i="2"/>
  <c r="NN69" i="2"/>
  <c r="NM70" i="2"/>
  <c r="NN70" i="2"/>
  <c r="NM71" i="2"/>
  <c r="NN71" i="2"/>
  <c r="NM72" i="2"/>
  <c r="NN72" i="2"/>
  <c r="NM73" i="2"/>
  <c r="NN73" i="2"/>
  <c r="NM74" i="2"/>
  <c r="NN74" i="2"/>
  <c r="NM75" i="2"/>
  <c r="NN75" i="2"/>
  <c r="NM76" i="2"/>
  <c r="NN76" i="2"/>
  <c r="NM77" i="2"/>
  <c r="NN77" i="2"/>
  <c r="NM78" i="2"/>
  <c r="NN78" i="2"/>
  <c r="NM79" i="2"/>
  <c r="NN79" i="2"/>
  <c r="NM80" i="2"/>
  <c r="NN80" i="2"/>
  <c r="NM81" i="2"/>
  <c r="NN81" i="2"/>
  <c r="NM82" i="2"/>
  <c r="NN82" i="2"/>
  <c r="NM83" i="2"/>
  <c r="NN83" i="2"/>
  <c r="NM84" i="2"/>
  <c r="NN84" i="2"/>
  <c r="NM85" i="2"/>
  <c r="NN85" i="2"/>
  <c r="NM86" i="2"/>
  <c r="NN86" i="2"/>
  <c r="NM87" i="2"/>
  <c r="NN87" i="2"/>
  <c r="NM88" i="2"/>
  <c r="NN88" i="2"/>
  <c r="NM89" i="2"/>
  <c r="NN89" i="2"/>
  <c r="NM90" i="2"/>
  <c r="NN90" i="2"/>
  <c r="NM91" i="2"/>
  <c r="NN91" i="2"/>
  <c r="NM92" i="2"/>
  <c r="NN92" i="2"/>
  <c r="NM93" i="2"/>
  <c r="NN93" i="2"/>
  <c r="NM94" i="2"/>
  <c r="NN94" i="2"/>
  <c r="NM95" i="2"/>
  <c r="NN95" i="2"/>
  <c r="NM96" i="2"/>
  <c r="NN96" i="2"/>
  <c r="NM97" i="2"/>
  <c r="NN97" i="2"/>
  <c r="NM98" i="2"/>
  <c r="NN98" i="2"/>
  <c r="NM99" i="2"/>
  <c r="NN99" i="2"/>
  <c r="NM100" i="2"/>
  <c r="NN100" i="2"/>
  <c r="NM101" i="2"/>
  <c r="NN101" i="2"/>
  <c r="NM102" i="2"/>
  <c r="NN102" i="2"/>
  <c r="NM103" i="2"/>
  <c r="NN103" i="2"/>
  <c r="NM104" i="2"/>
  <c r="NN104" i="2"/>
  <c r="NM105" i="2"/>
  <c r="NN105" i="2"/>
  <c r="NM106" i="2"/>
  <c r="NN106" i="2"/>
  <c r="NM107" i="2" l="1"/>
  <c r="NM108" i="2"/>
  <c r="NM109" i="2"/>
  <c r="NN108" i="2"/>
  <c r="NN107" i="2"/>
  <c r="NN109" i="2"/>
  <c r="IY12" i="4"/>
  <c r="CO12" i="1" s="1"/>
  <c r="IY13" i="4"/>
  <c r="CO13" i="1" s="1"/>
  <c r="IY14" i="4"/>
  <c r="CO14" i="1" s="1"/>
  <c r="IY15" i="4"/>
  <c r="CO15" i="1" s="1"/>
  <c r="IY16" i="4"/>
  <c r="CO16" i="1" s="1"/>
  <c r="IY17" i="4"/>
  <c r="CO17" i="1" s="1"/>
  <c r="IY18" i="4"/>
  <c r="CO18" i="1" s="1"/>
  <c r="IY19" i="4"/>
  <c r="CO19" i="1" s="1"/>
  <c r="IY20" i="4"/>
  <c r="CO20" i="1" s="1"/>
  <c r="IY21" i="4"/>
  <c r="CO21" i="1" s="1"/>
  <c r="IY22" i="4"/>
  <c r="CO22" i="1" s="1"/>
  <c r="IY23" i="4"/>
  <c r="CO23" i="1" s="1"/>
  <c r="IY24" i="4"/>
  <c r="CO24" i="1" s="1"/>
  <c r="IY25" i="4"/>
  <c r="CO25" i="1" s="1"/>
  <c r="IY26" i="4"/>
  <c r="CO26" i="1" s="1"/>
  <c r="IY27" i="4"/>
  <c r="CO27" i="1" s="1"/>
  <c r="IY28" i="4"/>
  <c r="CO28" i="1" s="1"/>
  <c r="IY29" i="4"/>
  <c r="CO29" i="1" s="1"/>
  <c r="IY30" i="4"/>
  <c r="CO30" i="1" s="1"/>
  <c r="IY31" i="4"/>
  <c r="CO31" i="1" s="1"/>
  <c r="IY32" i="4"/>
  <c r="CO32" i="1" s="1"/>
  <c r="IY33" i="4"/>
  <c r="CO33" i="1" s="1"/>
  <c r="IY34" i="4"/>
  <c r="CO34" i="1" s="1"/>
  <c r="IY35" i="4"/>
  <c r="CO35" i="1" s="1"/>
  <c r="IY36" i="4"/>
  <c r="CO36" i="1" s="1"/>
  <c r="IY37" i="4"/>
  <c r="CO37" i="1" s="1"/>
  <c r="IY38" i="4"/>
  <c r="CO38" i="1" s="1"/>
  <c r="IY39" i="4"/>
  <c r="CO39" i="1" s="1"/>
  <c r="IY40" i="4"/>
  <c r="CO40" i="1" s="1"/>
  <c r="IY41" i="4"/>
  <c r="CO41" i="1" s="1"/>
  <c r="IY42" i="4"/>
  <c r="CO42" i="1" s="1"/>
  <c r="IY43" i="4"/>
  <c r="CO43" i="1" s="1"/>
  <c r="IY44" i="4"/>
  <c r="CO44" i="1" s="1"/>
  <c r="IY45" i="4"/>
  <c r="CO45" i="1" s="1"/>
  <c r="IY46" i="4"/>
  <c r="CO46" i="1" s="1"/>
  <c r="IY47" i="4"/>
  <c r="CO47" i="1" s="1"/>
  <c r="IY48" i="4"/>
  <c r="CO48" i="1" s="1"/>
  <c r="IY49" i="4"/>
  <c r="CO49" i="1" s="1"/>
  <c r="IY50" i="4"/>
  <c r="CO50" i="1" s="1"/>
  <c r="IY51" i="4"/>
  <c r="CO51" i="1" s="1"/>
  <c r="IY52" i="4"/>
  <c r="CO52" i="1" s="1"/>
  <c r="IY53" i="4"/>
  <c r="CO53" i="1" s="1"/>
  <c r="IY54" i="4"/>
  <c r="CO54" i="1" s="1"/>
  <c r="IY55" i="4"/>
  <c r="CO55" i="1" s="1"/>
  <c r="IY56" i="4"/>
  <c r="CO56" i="1" s="1"/>
  <c r="IY57" i="4"/>
  <c r="CO57" i="1" s="1"/>
  <c r="IY58" i="4"/>
  <c r="CO58" i="1" s="1"/>
  <c r="IY59" i="4"/>
  <c r="CO59" i="1" s="1"/>
  <c r="IY60" i="4"/>
  <c r="CO60" i="1" s="1"/>
  <c r="IY61" i="4"/>
  <c r="CO61" i="1" s="1"/>
  <c r="IY62" i="4"/>
  <c r="CO62" i="1" s="1"/>
  <c r="IY63" i="4"/>
  <c r="CO63" i="1" s="1"/>
  <c r="IY64" i="4"/>
  <c r="CO64" i="1" s="1"/>
  <c r="IY65" i="4"/>
  <c r="CO65" i="1" s="1"/>
  <c r="IY66" i="4"/>
  <c r="CO66" i="1" s="1"/>
  <c r="IY67" i="4"/>
  <c r="CO67" i="1" s="1"/>
  <c r="IY68" i="4"/>
  <c r="CO68" i="1" s="1"/>
  <c r="IY69" i="4"/>
  <c r="CO69" i="1" s="1"/>
  <c r="IY70" i="4"/>
  <c r="CO70" i="1" s="1"/>
  <c r="IY71" i="4"/>
  <c r="CO71" i="1" s="1"/>
  <c r="IY72" i="4"/>
  <c r="CO72" i="1" s="1"/>
  <c r="IY73" i="4"/>
  <c r="CO73" i="1" s="1"/>
  <c r="IY74" i="4"/>
  <c r="CO74" i="1" s="1"/>
  <c r="IY75" i="4"/>
  <c r="CO75" i="1" s="1"/>
  <c r="IY76" i="4"/>
  <c r="CO76" i="1" s="1"/>
  <c r="IY77" i="4"/>
  <c r="CO77" i="1" s="1"/>
  <c r="IY78" i="4"/>
  <c r="CO78" i="1" s="1"/>
  <c r="IY79" i="4"/>
  <c r="CO79" i="1" s="1"/>
  <c r="IY80" i="4"/>
  <c r="CO80" i="1" s="1"/>
  <c r="IY81" i="4"/>
  <c r="CO81" i="1" s="1"/>
  <c r="IY82" i="4"/>
  <c r="CO82" i="1" s="1"/>
  <c r="IY83" i="4"/>
  <c r="CO83" i="1" s="1"/>
  <c r="IY84" i="4"/>
  <c r="CO84" i="1" s="1"/>
  <c r="IY85" i="4"/>
  <c r="CO85" i="1" s="1"/>
  <c r="IY86" i="4"/>
  <c r="CO86" i="1" s="1"/>
  <c r="IY87" i="4"/>
  <c r="CO87" i="1" s="1"/>
  <c r="IY88" i="4"/>
  <c r="CO88" i="1" s="1"/>
  <c r="IY89" i="4"/>
  <c r="CO89" i="1" s="1"/>
  <c r="IY90" i="4"/>
  <c r="CO90" i="1" s="1"/>
  <c r="IY91" i="4"/>
  <c r="CO91" i="1" s="1"/>
  <c r="IY92" i="4"/>
  <c r="CO92" i="1" s="1"/>
  <c r="IY93" i="4"/>
  <c r="CO93" i="1" s="1"/>
  <c r="IY94" i="4"/>
  <c r="CO94" i="1" s="1"/>
  <c r="IY95" i="4"/>
  <c r="CO95" i="1" s="1"/>
  <c r="IY96" i="4"/>
  <c r="CO96" i="1" s="1"/>
  <c r="IY97" i="4"/>
  <c r="CO97" i="1" s="1"/>
  <c r="IY98" i="4"/>
  <c r="CO98" i="1" s="1"/>
  <c r="IY99" i="4"/>
  <c r="CO99" i="1" s="1"/>
  <c r="IY100" i="4"/>
  <c r="CO100" i="1" s="1"/>
  <c r="IY101" i="4"/>
  <c r="CO101" i="1" s="1"/>
  <c r="IY102" i="4"/>
  <c r="CO102" i="1" s="1"/>
  <c r="IY103" i="4"/>
  <c r="CO103" i="1" s="1"/>
  <c r="IY104" i="4"/>
  <c r="CO104" i="1" s="1"/>
  <c r="IY105" i="4"/>
  <c r="CO105" i="1" s="1"/>
  <c r="IY106" i="4"/>
  <c r="CO106" i="1" s="1"/>
  <c r="IY11" i="4"/>
  <c r="CO11" i="1" s="1"/>
  <c r="JF109" i="4" l="1"/>
  <c r="JE109" i="4"/>
  <c r="JF108" i="4"/>
  <c r="JE108" i="4"/>
  <c r="JF107" i="4"/>
  <c r="JE107" i="4"/>
  <c r="JH106" i="4"/>
  <c r="EV106" i="1" s="1"/>
  <c r="JG106" i="4"/>
  <c r="EU106" i="1" s="1"/>
  <c r="JH105" i="4"/>
  <c r="EV105" i="1" s="1"/>
  <c r="JG105" i="4"/>
  <c r="EU105" i="1" s="1"/>
  <c r="JH104" i="4"/>
  <c r="EV104" i="1" s="1"/>
  <c r="JG104" i="4"/>
  <c r="EU104" i="1" s="1"/>
  <c r="JH103" i="4"/>
  <c r="EV103" i="1" s="1"/>
  <c r="JG103" i="4"/>
  <c r="EU103" i="1" s="1"/>
  <c r="JH102" i="4"/>
  <c r="EV102" i="1" s="1"/>
  <c r="JG102" i="4"/>
  <c r="EU102" i="1" s="1"/>
  <c r="JH101" i="4"/>
  <c r="EV101" i="1" s="1"/>
  <c r="JG101" i="4"/>
  <c r="EU101" i="1" s="1"/>
  <c r="JH100" i="4"/>
  <c r="EV100" i="1" s="1"/>
  <c r="JG100" i="4"/>
  <c r="EU100" i="1" s="1"/>
  <c r="JH99" i="4"/>
  <c r="EV99" i="1" s="1"/>
  <c r="JG99" i="4"/>
  <c r="EU99" i="1" s="1"/>
  <c r="JH98" i="4"/>
  <c r="EV98" i="1" s="1"/>
  <c r="JG98" i="4"/>
  <c r="EU98" i="1" s="1"/>
  <c r="JH97" i="4"/>
  <c r="EV97" i="1" s="1"/>
  <c r="JG97" i="4"/>
  <c r="EU97" i="1" s="1"/>
  <c r="JH96" i="4"/>
  <c r="EV96" i="1" s="1"/>
  <c r="JG96" i="4"/>
  <c r="EU96" i="1" s="1"/>
  <c r="JH95" i="4"/>
  <c r="EV95" i="1" s="1"/>
  <c r="JG95" i="4"/>
  <c r="EU95" i="1" s="1"/>
  <c r="JH94" i="4"/>
  <c r="EV94" i="1" s="1"/>
  <c r="JG94" i="4"/>
  <c r="EU94" i="1" s="1"/>
  <c r="JH93" i="4"/>
  <c r="EV93" i="1" s="1"/>
  <c r="JG93" i="4"/>
  <c r="EU93" i="1" s="1"/>
  <c r="JH92" i="4"/>
  <c r="EV92" i="1" s="1"/>
  <c r="JG92" i="4"/>
  <c r="EU92" i="1" s="1"/>
  <c r="JH91" i="4"/>
  <c r="EV91" i="1" s="1"/>
  <c r="JG91" i="4"/>
  <c r="EU91" i="1" s="1"/>
  <c r="JH90" i="4"/>
  <c r="EV90" i="1" s="1"/>
  <c r="JG90" i="4"/>
  <c r="EU90" i="1" s="1"/>
  <c r="JH89" i="4"/>
  <c r="EV89" i="1" s="1"/>
  <c r="JG89" i="4"/>
  <c r="EU89" i="1" s="1"/>
  <c r="JH88" i="4"/>
  <c r="EV88" i="1" s="1"/>
  <c r="JG88" i="4"/>
  <c r="EU88" i="1" s="1"/>
  <c r="JH87" i="4"/>
  <c r="EV87" i="1" s="1"/>
  <c r="JG87" i="4"/>
  <c r="EU87" i="1" s="1"/>
  <c r="JH86" i="4"/>
  <c r="EV86" i="1" s="1"/>
  <c r="JG86" i="4"/>
  <c r="EU86" i="1" s="1"/>
  <c r="JH85" i="4"/>
  <c r="EV85" i="1" s="1"/>
  <c r="JG85" i="4"/>
  <c r="EU85" i="1" s="1"/>
  <c r="JH84" i="4"/>
  <c r="EV84" i="1" s="1"/>
  <c r="JG84" i="4"/>
  <c r="EU84" i="1" s="1"/>
  <c r="JH83" i="4"/>
  <c r="EV83" i="1" s="1"/>
  <c r="JG83" i="4"/>
  <c r="EU83" i="1" s="1"/>
  <c r="JH82" i="4"/>
  <c r="EV82" i="1" s="1"/>
  <c r="JG82" i="4"/>
  <c r="EU82" i="1" s="1"/>
  <c r="JH81" i="4"/>
  <c r="EV81" i="1" s="1"/>
  <c r="JG81" i="4"/>
  <c r="EU81" i="1" s="1"/>
  <c r="JH80" i="4"/>
  <c r="EV80" i="1" s="1"/>
  <c r="JG80" i="4"/>
  <c r="EU80" i="1" s="1"/>
  <c r="JH79" i="4"/>
  <c r="EV79" i="1" s="1"/>
  <c r="JG79" i="4"/>
  <c r="EU79" i="1" s="1"/>
  <c r="JH78" i="4"/>
  <c r="EV78" i="1" s="1"/>
  <c r="JG78" i="4"/>
  <c r="EU78" i="1" s="1"/>
  <c r="JH77" i="4"/>
  <c r="EV77" i="1" s="1"/>
  <c r="JG77" i="4"/>
  <c r="EU77" i="1" s="1"/>
  <c r="JH76" i="4"/>
  <c r="EV76" i="1" s="1"/>
  <c r="JG76" i="4"/>
  <c r="EU76" i="1" s="1"/>
  <c r="JH75" i="4"/>
  <c r="EV75" i="1" s="1"/>
  <c r="JG75" i="4"/>
  <c r="EU75" i="1" s="1"/>
  <c r="JH74" i="4"/>
  <c r="EV74" i="1" s="1"/>
  <c r="JG74" i="4"/>
  <c r="EU74" i="1" s="1"/>
  <c r="JH73" i="4"/>
  <c r="EV73" i="1" s="1"/>
  <c r="JG73" i="4"/>
  <c r="EU73" i="1" s="1"/>
  <c r="JH72" i="4"/>
  <c r="EV72" i="1" s="1"/>
  <c r="JG72" i="4"/>
  <c r="EU72" i="1" s="1"/>
  <c r="JH71" i="4"/>
  <c r="EV71" i="1" s="1"/>
  <c r="JG71" i="4"/>
  <c r="EU71" i="1" s="1"/>
  <c r="JH70" i="4"/>
  <c r="EV70" i="1" s="1"/>
  <c r="JG70" i="4"/>
  <c r="EU70" i="1" s="1"/>
  <c r="JH69" i="4"/>
  <c r="EV69" i="1" s="1"/>
  <c r="JG69" i="4"/>
  <c r="EU69" i="1" s="1"/>
  <c r="JH68" i="4"/>
  <c r="EV68" i="1" s="1"/>
  <c r="JG68" i="4"/>
  <c r="EU68" i="1" s="1"/>
  <c r="JH67" i="4"/>
  <c r="EV67" i="1" s="1"/>
  <c r="JG67" i="4"/>
  <c r="EU67" i="1" s="1"/>
  <c r="JH66" i="4"/>
  <c r="EV66" i="1" s="1"/>
  <c r="JG66" i="4"/>
  <c r="EU66" i="1" s="1"/>
  <c r="JH65" i="4"/>
  <c r="EV65" i="1" s="1"/>
  <c r="JG65" i="4"/>
  <c r="EU65" i="1" s="1"/>
  <c r="JH64" i="4"/>
  <c r="EV64" i="1" s="1"/>
  <c r="JG64" i="4"/>
  <c r="EU64" i="1" s="1"/>
  <c r="JH63" i="4"/>
  <c r="EV63" i="1" s="1"/>
  <c r="JG63" i="4"/>
  <c r="EU63" i="1" s="1"/>
  <c r="JH62" i="4"/>
  <c r="EV62" i="1" s="1"/>
  <c r="JG62" i="4"/>
  <c r="EU62" i="1" s="1"/>
  <c r="JH61" i="4"/>
  <c r="EV61" i="1" s="1"/>
  <c r="JG61" i="4"/>
  <c r="EU61" i="1" s="1"/>
  <c r="JH60" i="4"/>
  <c r="EV60" i="1" s="1"/>
  <c r="JG60" i="4"/>
  <c r="EU60" i="1" s="1"/>
  <c r="JH59" i="4"/>
  <c r="EV59" i="1" s="1"/>
  <c r="JG59" i="4"/>
  <c r="EU59" i="1" s="1"/>
  <c r="JH58" i="4"/>
  <c r="EV58" i="1" s="1"/>
  <c r="JG58" i="4"/>
  <c r="EU58" i="1" s="1"/>
  <c r="JH57" i="4"/>
  <c r="EV57" i="1" s="1"/>
  <c r="JG57" i="4"/>
  <c r="EU57" i="1" s="1"/>
  <c r="JH56" i="4"/>
  <c r="EV56" i="1" s="1"/>
  <c r="JG56" i="4"/>
  <c r="EU56" i="1" s="1"/>
  <c r="JH55" i="4"/>
  <c r="EV55" i="1" s="1"/>
  <c r="JG55" i="4"/>
  <c r="EU55" i="1" s="1"/>
  <c r="JH54" i="4"/>
  <c r="EV54" i="1" s="1"/>
  <c r="JG54" i="4"/>
  <c r="EU54" i="1" s="1"/>
  <c r="JH53" i="4"/>
  <c r="EV53" i="1" s="1"/>
  <c r="JG53" i="4"/>
  <c r="EU53" i="1" s="1"/>
  <c r="JH52" i="4"/>
  <c r="EV52" i="1" s="1"/>
  <c r="JG52" i="4"/>
  <c r="EU52" i="1" s="1"/>
  <c r="JH51" i="4"/>
  <c r="EV51" i="1" s="1"/>
  <c r="JG51" i="4"/>
  <c r="EU51" i="1" s="1"/>
  <c r="JH50" i="4"/>
  <c r="EV50" i="1" s="1"/>
  <c r="JG50" i="4"/>
  <c r="EU50" i="1" s="1"/>
  <c r="JH49" i="4"/>
  <c r="EV49" i="1" s="1"/>
  <c r="JG49" i="4"/>
  <c r="EU49" i="1" s="1"/>
  <c r="JH48" i="4"/>
  <c r="EV48" i="1" s="1"/>
  <c r="JG48" i="4"/>
  <c r="EU48" i="1" s="1"/>
  <c r="JH47" i="4"/>
  <c r="EV47" i="1" s="1"/>
  <c r="JG47" i="4"/>
  <c r="EU47" i="1" s="1"/>
  <c r="JH46" i="4"/>
  <c r="EV46" i="1" s="1"/>
  <c r="JG46" i="4"/>
  <c r="EU46" i="1" s="1"/>
  <c r="JH45" i="4"/>
  <c r="EV45" i="1" s="1"/>
  <c r="JG45" i="4"/>
  <c r="EU45" i="1" s="1"/>
  <c r="JH44" i="4"/>
  <c r="EV44" i="1" s="1"/>
  <c r="JG44" i="4"/>
  <c r="EU44" i="1" s="1"/>
  <c r="JH43" i="4"/>
  <c r="EV43" i="1" s="1"/>
  <c r="JG43" i="4"/>
  <c r="EU43" i="1" s="1"/>
  <c r="JH42" i="4"/>
  <c r="EV42" i="1" s="1"/>
  <c r="JG42" i="4"/>
  <c r="EU42" i="1" s="1"/>
  <c r="JH41" i="4"/>
  <c r="EV41" i="1" s="1"/>
  <c r="JG41" i="4"/>
  <c r="EU41" i="1" s="1"/>
  <c r="JH40" i="4"/>
  <c r="EV40" i="1" s="1"/>
  <c r="JG40" i="4"/>
  <c r="EU40" i="1" s="1"/>
  <c r="JH39" i="4"/>
  <c r="EV39" i="1" s="1"/>
  <c r="JG39" i="4"/>
  <c r="EU39" i="1" s="1"/>
  <c r="JH38" i="4"/>
  <c r="EV38" i="1" s="1"/>
  <c r="JG38" i="4"/>
  <c r="EU38" i="1" s="1"/>
  <c r="JH37" i="4"/>
  <c r="EV37" i="1" s="1"/>
  <c r="JG37" i="4"/>
  <c r="EU37" i="1" s="1"/>
  <c r="JH36" i="4"/>
  <c r="EV36" i="1" s="1"/>
  <c r="JG36" i="4"/>
  <c r="EU36" i="1" s="1"/>
  <c r="JH35" i="4"/>
  <c r="EV35" i="1" s="1"/>
  <c r="JG35" i="4"/>
  <c r="EU35" i="1" s="1"/>
  <c r="JH34" i="4"/>
  <c r="EV34" i="1" s="1"/>
  <c r="JG34" i="4"/>
  <c r="EU34" i="1" s="1"/>
  <c r="JH33" i="4"/>
  <c r="EV33" i="1" s="1"/>
  <c r="JG33" i="4"/>
  <c r="EU33" i="1" s="1"/>
  <c r="JH32" i="4"/>
  <c r="EV32" i="1" s="1"/>
  <c r="JG32" i="4"/>
  <c r="EU32" i="1" s="1"/>
  <c r="JH31" i="4"/>
  <c r="EV31" i="1" s="1"/>
  <c r="JG31" i="4"/>
  <c r="EU31" i="1" s="1"/>
  <c r="JH30" i="4"/>
  <c r="EV30" i="1" s="1"/>
  <c r="JG30" i="4"/>
  <c r="EU30" i="1" s="1"/>
  <c r="JH29" i="4"/>
  <c r="EV29" i="1" s="1"/>
  <c r="JG29" i="4"/>
  <c r="EU29" i="1" s="1"/>
  <c r="JH28" i="4"/>
  <c r="EV28" i="1" s="1"/>
  <c r="JG28" i="4"/>
  <c r="EU28" i="1" s="1"/>
  <c r="JH27" i="4"/>
  <c r="EV27" i="1" s="1"/>
  <c r="JG27" i="4"/>
  <c r="EU27" i="1" s="1"/>
  <c r="JH26" i="4"/>
  <c r="EV26" i="1" s="1"/>
  <c r="JG26" i="4"/>
  <c r="EU26" i="1" s="1"/>
  <c r="JH25" i="4"/>
  <c r="EV25" i="1" s="1"/>
  <c r="JG25" i="4"/>
  <c r="EU25" i="1" s="1"/>
  <c r="JH24" i="4"/>
  <c r="EV24" i="1" s="1"/>
  <c r="JG24" i="4"/>
  <c r="EU24" i="1" s="1"/>
  <c r="JH23" i="4"/>
  <c r="EV23" i="1" s="1"/>
  <c r="JG23" i="4"/>
  <c r="EU23" i="1" s="1"/>
  <c r="JH22" i="4"/>
  <c r="EV22" i="1" s="1"/>
  <c r="JG22" i="4"/>
  <c r="EU22" i="1" s="1"/>
  <c r="JH21" i="4"/>
  <c r="EV21" i="1" s="1"/>
  <c r="JG21" i="4"/>
  <c r="EU21" i="1" s="1"/>
  <c r="JH20" i="4"/>
  <c r="EV20" i="1" s="1"/>
  <c r="JG20" i="4"/>
  <c r="EU20" i="1" s="1"/>
  <c r="JH19" i="4"/>
  <c r="EV19" i="1" s="1"/>
  <c r="JG19" i="4"/>
  <c r="EU19" i="1" s="1"/>
  <c r="JH18" i="4"/>
  <c r="EV18" i="1" s="1"/>
  <c r="JG18" i="4"/>
  <c r="EU18" i="1" s="1"/>
  <c r="JH17" i="4"/>
  <c r="EV17" i="1" s="1"/>
  <c r="JG17" i="4"/>
  <c r="EU17" i="1" s="1"/>
  <c r="JH16" i="4"/>
  <c r="EV16" i="1" s="1"/>
  <c r="JG16" i="4"/>
  <c r="EU16" i="1" s="1"/>
  <c r="JH15" i="4"/>
  <c r="EV15" i="1" s="1"/>
  <c r="JG15" i="4"/>
  <c r="EU15" i="1" s="1"/>
  <c r="JH14" i="4"/>
  <c r="EV14" i="1" s="1"/>
  <c r="JG14" i="4"/>
  <c r="EU14" i="1" s="1"/>
  <c r="JH13" i="4"/>
  <c r="EV13" i="1" s="1"/>
  <c r="JG13" i="4"/>
  <c r="EU13" i="1" s="1"/>
  <c r="JH12" i="4"/>
  <c r="EV12" i="1" s="1"/>
  <c r="JG12" i="4"/>
  <c r="EU12" i="1" s="1"/>
  <c r="JH11" i="4"/>
  <c r="EV11" i="1" s="1"/>
  <c r="JG11" i="4"/>
  <c r="EU11" i="1" s="1"/>
  <c r="EU109" i="1" l="1"/>
  <c r="EU107" i="1"/>
  <c r="EU110" i="1"/>
  <c r="EU108" i="1"/>
  <c r="EV109" i="1"/>
  <c r="EV107" i="1"/>
  <c r="EV110" i="1"/>
  <c r="EV108" i="1"/>
  <c r="JH109" i="4"/>
  <c r="JG108" i="4"/>
  <c r="JG107" i="4"/>
  <c r="JH107" i="4"/>
  <c r="JH108" i="4"/>
  <c r="JG109" i="4"/>
  <c r="EC11" i="3" l="1"/>
  <c r="ED11" i="3"/>
  <c r="EC12" i="3"/>
  <c r="ED12" i="3"/>
  <c r="EC13" i="3"/>
  <c r="ED13" i="3"/>
  <c r="EC14" i="3"/>
  <c r="ED14" i="3"/>
  <c r="EC15" i="3"/>
  <c r="ED15" i="3"/>
  <c r="EC16" i="3"/>
  <c r="ED16" i="3"/>
  <c r="EC17" i="3"/>
  <c r="ED17" i="3"/>
  <c r="EC18" i="3"/>
  <c r="ED18" i="3"/>
  <c r="EC19" i="3"/>
  <c r="ED19" i="3"/>
  <c r="EC20" i="3"/>
  <c r="ED20" i="3"/>
  <c r="EC21" i="3"/>
  <c r="ED21" i="3"/>
  <c r="EC22" i="3"/>
  <c r="ED22" i="3"/>
  <c r="EC23" i="3"/>
  <c r="ED23" i="3"/>
  <c r="EC24" i="3"/>
  <c r="ED24" i="3"/>
  <c r="EC25" i="3"/>
  <c r="ED25" i="3"/>
  <c r="EC26" i="3"/>
  <c r="ED26" i="3"/>
  <c r="EC27" i="3"/>
  <c r="ED27" i="3"/>
  <c r="EC28" i="3"/>
  <c r="ED28" i="3"/>
  <c r="EC29" i="3"/>
  <c r="ED29" i="3"/>
  <c r="EC30" i="3"/>
  <c r="ED30" i="3"/>
  <c r="EC31" i="3"/>
  <c r="ED31" i="3"/>
  <c r="EC32" i="3"/>
  <c r="ED32" i="3"/>
  <c r="EC33" i="3"/>
  <c r="ED33" i="3"/>
  <c r="EC34" i="3"/>
  <c r="ED34" i="3"/>
  <c r="EC35" i="3"/>
  <c r="ED35" i="3"/>
  <c r="EC36" i="3"/>
  <c r="ED36" i="3"/>
  <c r="EC37" i="3"/>
  <c r="ED37" i="3"/>
  <c r="EC38" i="3"/>
  <c r="ED38" i="3"/>
  <c r="EC39" i="3"/>
  <c r="ED39" i="3"/>
  <c r="EC40" i="3"/>
  <c r="ED40" i="3"/>
  <c r="EC41" i="3"/>
  <c r="ED41" i="3"/>
  <c r="EC42" i="3"/>
  <c r="ED42" i="3"/>
  <c r="EC43" i="3"/>
  <c r="ED43" i="3"/>
  <c r="EC44" i="3"/>
  <c r="ED44" i="3"/>
  <c r="EC45" i="3"/>
  <c r="ED45" i="3"/>
  <c r="EC46" i="3"/>
  <c r="ED46" i="3"/>
  <c r="EC47" i="3"/>
  <c r="ED47" i="3"/>
  <c r="EC48" i="3"/>
  <c r="ED48" i="3"/>
  <c r="EC49" i="3"/>
  <c r="ED49" i="3"/>
  <c r="EC50" i="3"/>
  <c r="ED50" i="3"/>
  <c r="EC51" i="3"/>
  <c r="ED51" i="3"/>
  <c r="EC52" i="3"/>
  <c r="ED52" i="3"/>
  <c r="EC53" i="3"/>
  <c r="ED53" i="3"/>
  <c r="EC54" i="3"/>
  <c r="ED54" i="3"/>
  <c r="EC55" i="3"/>
  <c r="ED55" i="3"/>
  <c r="EC56" i="3"/>
  <c r="ED56" i="3"/>
  <c r="EC57" i="3"/>
  <c r="ED57" i="3"/>
  <c r="EC58" i="3"/>
  <c r="ED58" i="3"/>
  <c r="EC59" i="3"/>
  <c r="ED59" i="3"/>
  <c r="EC60" i="3"/>
  <c r="ED60" i="3"/>
  <c r="EC61" i="3"/>
  <c r="ED61" i="3"/>
  <c r="EC62" i="3"/>
  <c r="ED62" i="3"/>
  <c r="EC63" i="3"/>
  <c r="ED63" i="3"/>
  <c r="EC64" i="3"/>
  <c r="ED64" i="3"/>
  <c r="EC65" i="3"/>
  <c r="ED65" i="3"/>
  <c r="EC66" i="3"/>
  <c r="ED66" i="3"/>
  <c r="EC67" i="3"/>
  <c r="ED67" i="3"/>
  <c r="EC68" i="3"/>
  <c r="ED68" i="3"/>
  <c r="EC69" i="3"/>
  <c r="ED69" i="3"/>
  <c r="EC70" i="3"/>
  <c r="ED70" i="3"/>
  <c r="EC71" i="3"/>
  <c r="ED71" i="3"/>
  <c r="EC72" i="3"/>
  <c r="ED72" i="3"/>
  <c r="EC73" i="3"/>
  <c r="ED73" i="3"/>
  <c r="EC74" i="3"/>
  <c r="ED74" i="3"/>
  <c r="EC75" i="3"/>
  <c r="ED75" i="3"/>
  <c r="EC76" i="3"/>
  <c r="ED76" i="3"/>
  <c r="EC77" i="3"/>
  <c r="ED77" i="3"/>
  <c r="EC78" i="3"/>
  <c r="ED78" i="3"/>
  <c r="EC79" i="3"/>
  <c r="ED79" i="3"/>
  <c r="EC80" i="3"/>
  <c r="ED80" i="3"/>
  <c r="EC81" i="3"/>
  <c r="ED81" i="3"/>
  <c r="EC82" i="3"/>
  <c r="ED82" i="3"/>
  <c r="EC83" i="3"/>
  <c r="ED83" i="3"/>
  <c r="EC84" i="3"/>
  <c r="ED84" i="3"/>
  <c r="EC85" i="3"/>
  <c r="ED85" i="3"/>
  <c r="EC86" i="3"/>
  <c r="ED86" i="3"/>
  <c r="EC87" i="3"/>
  <c r="ED87" i="3"/>
  <c r="EC88" i="3"/>
  <c r="ED88" i="3"/>
  <c r="EC89" i="3"/>
  <c r="ED89" i="3"/>
  <c r="EC90" i="3"/>
  <c r="ED90" i="3"/>
  <c r="EC91" i="3"/>
  <c r="ED91" i="3"/>
  <c r="EC92" i="3"/>
  <c r="ED92" i="3"/>
  <c r="EC93" i="3"/>
  <c r="ED93" i="3"/>
  <c r="EC94" i="3"/>
  <c r="ED94" i="3"/>
  <c r="EC95" i="3"/>
  <c r="ED95" i="3"/>
  <c r="EC96" i="3"/>
  <c r="ED96" i="3"/>
  <c r="EC97" i="3"/>
  <c r="ED97" i="3"/>
  <c r="EC98" i="3"/>
  <c r="ED98" i="3"/>
  <c r="EC99" i="3"/>
  <c r="ED99" i="3"/>
  <c r="EC100" i="3"/>
  <c r="ED100" i="3"/>
  <c r="EC101" i="3"/>
  <c r="ED101" i="3"/>
  <c r="EC102" i="3"/>
  <c r="ED102" i="3"/>
  <c r="EC103" i="3"/>
  <c r="ED103" i="3"/>
  <c r="EQ12" i="1" l="1"/>
  <c r="ER12" i="1"/>
  <c r="EQ13" i="1"/>
  <c r="ER13" i="1"/>
  <c r="EQ14" i="1"/>
  <c r="ER14" i="1"/>
  <c r="NI15" i="2"/>
  <c r="NJ15" i="2"/>
  <c r="NI16" i="2"/>
  <c r="EQ16" i="1" s="1"/>
  <c r="NJ16" i="2"/>
  <c r="ER16" i="1" s="1"/>
  <c r="NI17" i="2"/>
  <c r="EQ17" i="1" s="1"/>
  <c r="NJ17" i="2"/>
  <c r="ER17" i="1" s="1"/>
  <c r="NI18" i="2"/>
  <c r="EQ18" i="1" s="1"/>
  <c r="NJ18" i="2"/>
  <c r="ER18" i="1" s="1"/>
  <c r="NI19" i="2"/>
  <c r="EQ19" i="1" s="1"/>
  <c r="NJ19" i="2"/>
  <c r="ER19" i="1" s="1"/>
  <c r="NI20" i="2"/>
  <c r="EQ20" i="1" s="1"/>
  <c r="NJ20" i="2"/>
  <c r="ER20" i="1" s="1"/>
  <c r="NI21" i="2"/>
  <c r="EQ21" i="1" s="1"/>
  <c r="NJ21" i="2"/>
  <c r="ER21" i="1" s="1"/>
  <c r="NI22" i="2"/>
  <c r="EQ22" i="1" s="1"/>
  <c r="NJ22" i="2"/>
  <c r="ER22" i="1" s="1"/>
  <c r="NI23" i="2"/>
  <c r="EQ23" i="1" s="1"/>
  <c r="NJ23" i="2"/>
  <c r="ER23" i="1" s="1"/>
  <c r="NI24" i="2"/>
  <c r="EQ24" i="1" s="1"/>
  <c r="NJ24" i="2"/>
  <c r="ER24" i="1" s="1"/>
  <c r="NI25" i="2"/>
  <c r="EQ25" i="1" s="1"/>
  <c r="NJ25" i="2"/>
  <c r="ER25" i="1" s="1"/>
  <c r="NI26" i="2"/>
  <c r="EQ26" i="1" s="1"/>
  <c r="NJ26" i="2"/>
  <c r="ER26" i="1" s="1"/>
  <c r="NI27" i="2"/>
  <c r="EQ27" i="1" s="1"/>
  <c r="NJ27" i="2"/>
  <c r="ER27" i="1" s="1"/>
  <c r="NI28" i="2"/>
  <c r="EQ28" i="1" s="1"/>
  <c r="NJ28" i="2"/>
  <c r="ER28" i="1" s="1"/>
  <c r="NI29" i="2"/>
  <c r="EQ29" i="1" s="1"/>
  <c r="NJ29" i="2"/>
  <c r="ER29" i="1" s="1"/>
  <c r="NI30" i="2"/>
  <c r="EQ30" i="1" s="1"/>
  <c r="NJ30" i="2"/>
  <c r="ER30" i="1" s="1"/>
  <c r="NI31" i="2"/>
  <c r="EQ31" i="1" s="1"/>
  <c r="NJ31" i="2"/>
  <c r="ER31" i="1" s="1"/>
  <c r="NI32" i="2"/>
  <c r="EQ32" i="1" s="1"/>
  <c r="NJ32" i="2"/>
  <c r="ER32" i="1" s="1"/>
  <c r="NI33" i="2"/>
  <c r="EQ33" i="1" s="1"/>
  <c r="NJ33" i="2"/>
  <c r="ER33" i="1" s="1"/>
  <c r="NI34" i="2"/>
  <c r="EQ34" i="1" s="1"/>
  <c r="NJ34" i="2"/>
  <c r="ER34" i="1" s="1"/>
  <c r="NI35" i="2"/>
  <c r="EQ35" i="1" s="1"/>
  <c r="NJ35" i="2"/>
  <c r="ER35" i="1" s="1"/>
  <c r="NI36" i="2"/>
  <c r="EQ36" i="1" s="1"/>
  <c r="NJ36" i="2"/>
  <c r="ER36" i="1" s="1"/>
  <c r="NI37" i="2"/>
  <c r="EQ37" i="1" s="1"/>
  <c r="NJ37" i="2"/>
  <c r="ER37" i="1" s="1"/>
  <c r="NI38" i="2"/>
  <c r="EQ38" i="1" s="1"/>
  <c r="NJ38" i="2"/>
  <c r="ER38" i="1" s="1"/>
  <c r="NI39" i="2"/>
  <c r="EQ39" i="1" s="1"/>
  <c r="NJ39" i="2"/>
  <c r="ER39" i="1" s="1"/>
  <c r="NI40" i="2"/>
  <c r="EQ40" i="1" s="1"/>
  <c r="NJ40" i="2"/>
  <c r="ER40" i="1" s="1"/>
  <c r="NI41" i="2"/>
  <c r="EQ41" i="1" s="1"/>
  <c r="NJ41" i="2"/>
  <c r="ER41" i="1" s="1"/>
  <c r="NI42" i="2"/>
  <c r="EQ42" i="1" s="1"/>
  <c r="NJ42" i="2"/>
  <c r="ER42" i="1" s="1"/>
  <c r="NI43" i="2"/>
  <c r="EQ43" i="1" s="1"/>
  <c r="NJ43" i="2"/>
  <c r="ER43" i="1" s="1"/>
  <c r="NI44" i="2"/>
  <c r="EQ44" i="1" s="1"/>
  <c r="NJ44" i="2"/>
  <c r="ER44" i="1" s="1"/>
  <c r="NI45" i="2"/>
  <c r="EQ45" i="1" s="1"/>
  <c r="NJ45" i="2"/>
  <c r="ER45" i="1" s="1"/>
  <c r="NI46" i="2"/>
  <c r="EQ46" i="1" s="1"/>
  <c r="NJ46" i="2"/>
  <c r="ER46" i="1" s="1"/>
  <c r="NI47" i="2"/>
  <c r="EQ47" i="1" s="1"/>
  <c r="NJ47" i="2"/>
  <c r="ER47" i="1" s="1"/>
  <c r="NI48" i="2"/>
  <c r="EQ48" i="1" s="1"/>
  <c r="NJ48" i="2"/>
  <c r="ER48" i="1" s="1"/>
  <c r="NI49" i="2"/>
  <c r="EQ49" i="1" s="1"/>
  <c r="NJ49" i="2"/>
  <c r="ER49" i="1" s="1"/>
  <c r="NI50" i="2"/>
  <c r="EQ50" i="1" s="1"/>
  <c r="NJ50" i="2"/>
  <c r="ER50" i="1" s="1"/>
  <c r="NI51" i="2"/>
  <c r="EQ51" i="1" s="1"/>
  <c r="NJ51" i="2"/>
  <c r="ER51" i="1" s="1"/>
  <c r="NI52" i="2"/>
  <c r="EQ52" i="1" s="1"/>
  <c r="NJ52" i="2"/>
  <c r="ER52" i="1" s="1"/>
  <c r="NI53" i="2"/>
  <c r="EQ53" i="1" s="1"/>
  <c r="NJ53" i="2"/>
  <c r="ER53" i="1" s="1"/>
  <c r="NI54" i="2"/>
  <c r="EQ54" i="1" s="1"/>
  <c r="NJ54" i="2"/>
  <c r="ER54" i="1" s="1"/>
  <c r="NI55" i="2"/>
  <c r="EQ55" i="1" s="1"/>
  <c r="NJ55" i="2"/>
  <c r="ER55" i="1" s="1"/>
  <c r="NI56" i="2"/>
  <c r="EQ56" i="1" s="1"/>
  <c r="NJ56" i="2"/>
  <c r="ER56" i="1" s="1"/>
  <c r="NI57" i="2"/>
  <c r="EQ57" i="1" s="1"/>
  <c r="NJ57" i="2"/>
  <c r="ER57" i="1" s="1"/>
  <c r="NI58" i="2"/>
  <c r="EQ58" i="1" s="1"/>
  <c r="NJ58" i="2"/>
  <c r="ER58" i="1" s="1"/>
  <c r="NI59" i="2"/>
  <c r="EQ59" i="1" s="1"/>
  <c r="NJ59" i="2"/>
  <c r="ER59" i="1" s="1"/>
  <c r="NI60" i="2"/>
  <c r="EQ60" i="1" s="1"/>
  <c r="NJ60" i="2"/>
  <c r="ER60" i="1" s="1"/>
  <c r="NI61" i="2"/>
  <c r="EQ61" i="1" s="1"/>
  <c r="NJ61" i="2"/>
  <c r="ER61" i="1" s="1"/>
  <c r="NI62" i="2"/>
  <c r="EQ62" i="1" s="1"/>
  <c r="NJ62" i="2"/>
  <c r="ER62" i="1" s="1"/>
  <c r="NI63" i="2"/>
  <c r="EQ63" i="1" s="1"/>
  <c r="NJ63" i="2"/>
  <c r="ER63" i="1" s="1"/>
  <c r="NI64" i="2"/>
  <c r="EQ64" i="1" s="1"/>
  <c r="NJ64" i="2"/>
  <c r="ER64" i="1" s="1"/>
  <c r="NI65" i="2"/>
  <c r="EQ65" i="1" s="1"/>
  <c r="NJ65" i="2"/>
  <c r="ER65" i="1" s="1"/>
  <c r="NI66" i="2"/>
  <c r="EQ66" i="1" s="1"/>
  <c r="NJ66" i="2"/>
  <c r="ER66" i="1" s="1"/>
  <c r="NI67" i="2"/>
  <c r="EQ67" i="1" s="1"/>
  <c r="NJ67" i="2"/>
  <c r="ER67" i="1" s="1"/>
  <c r="NI68" i="2"/>
  <c r="EQ68" i="1" s="1"/>
  <c r="NJ68" i="2"/>
  <c r="ER68" i="1" s="1"/>
  <c r="NI69" i="2"/>
  <c r="EQ69" i="1" s="1"/>
  <c r="NJ69" i="2"/>
  <c r="ER69" i="1" s="1"/>
  <c r="NI70" i="2"/>
  <c r="EQ70" i="1" s="1"/>
  <c r="NJ70" i="2"/>
  <c r="ER70" i="1" s="1"/>
  <c r="NI71" i="2"/>
  <c r="EQ71" i="1" s="1"/>
  <c r="NJ71" i="2"/>
  <c r="ER71" i="1" s="1"/>
  <c r="NI72" i="2"/>
  <c r="EQ72" i="1" s="1"/>
  <c r="NJ72" i="2"/>
  <c r="ER72" i="1" s="1"/>
  <c r="NI73" i="2"/>
  <c r="EQ73" i="1" s="1"/>
  <c r="NJ73" i="2"/>
  <c r="ER73" i="1" s="1"/>
  <c r="NI74" i="2"/>
  <c r="EQ74" i="1" s="1"/>
  <c r="NJ74" i="2"/>
  <c r="ER74" i="1" s="1"/>
  <c r="NI75" i="2"/>
  <c r="EQ75" i="1" s="1"/>
  <c r="NJ75" i="2"/>
  <c r="ER75" i="1" s="1"/>
  <c r="NI76" i="2"/>
  <c r="EQ76" i="1" s="1"/>
  <c r="NJ76" i="2"/>
  <c r="ER76" i="1" s="1"/>
  <c r="NI77" i="2"/>
  <c r="EQ77" i="1" s="1"/>
  <c r="NJ77" i="2"/>
  <c r="ER77" i="1" s="1"/>
  <c r="NI78" i="2"/>
  <c r="EQ78" i="1" s="1"/>
  <c r="NJ78" i="2"/>
  <c r="ER78" i="1" s="1"/>
  <c r="NI79" i="2"/>
  <c r="EQ79" i="1" s="1"/>
  <c r="NJ79" i="2"/>
  <c r="ER79" i="1" s="1"/>
  <c r="NI80" i="2"/>
  <c r="EQ80" i="1" s="1"/>
  <c r="NJ80" i="2"/>
  <c r="ER80" i="1" s="1"/>
  <c r="NI81" i="2"/>
  <c r="EQ81" i="1" s="1"/>
  <c r="NJ81" i="2"/>
  <c r="ER81" i="1" s="1"/>
  <c r="NI82" i="2"/>
  <c r="EQ82" i="1" s="1"/>
  <c r="NJ82" i="2"/>
  <c r="ER82" i="1" s="1"/>
  <c r="NI83" i="2"/>
  <c r="EQ83" i="1" s="1"/>
  <c r="NJ83" i="2"/>
  <c r="ER83" i="1" s="1"/>
  <c r="NI84" i="2"/>
  <c r="EQ84" i="1" s="1"/>
  <c r="NJ84" i="2"/>
  <c r="ER84" i="1" s="1"/>
  <c r="NI85" i="2"/>
  <c r="EQ85" i="1" s="1"/>
  <c r="NJ85" i="2"/>
  <c r="ER85" i="1" s="1"/>
  <c r="NI86" i="2"/>
  <c r="EQ86" i="1" s="1"/>
  <c r="NJ86" i="2"/>
  <c r="ER86" i="1" s="1"/>
  <c r="NI87" i="2"/>
  <c r="EQ87" i="1" s="1"/>
  <c r="NJ87" i="2"/>
  <c r="ER87" i="1" s="1"/>
  <c r="NI88" i="2"/>
  <c r="EQ88" i="1" s="1"/>
  <c r="NJ88" i="2"/>
  <c r="ER88" i="1" s="1"/>
  <c r="NI89" i="2"/>
  <c r="EQ89" i="1" s="1"/>
  <c r="NJ89" i="2"/>
  <c r="ER89" i="1" s="1"/>
  <c r="NI90" i="2"/>
  <c r="EQ90" i="1" s="1"/>
  <c r="NJ90" i="2"/>
  <c r="ER90" i="1" s="1"/>
  <c r="NI91" i="2"/>
  <c r="EQ91" i="1" s="1"/>
  <c r="NJ91" i="2"/>
  <c r="ER91" i="1" s="1"/>
  <c r="NI92" i="2"/>
  <c r="EQ92" i="1" s="1"/>
  <c r="NJ92" i="2"/>
  <c r="ER92" i="1" s="1"/>
  <c r="NI93" i="2"/>
  <c r="EQ93" i="1" s="1"/>
  <c r="NJ93" i="2"/>
  <c r="ER93" i="1" s="1"/>
  <c r="NI94" i="2"/>
  <c r="EQ94" i="1" s="1"/>
  <c r="NJ94" i="2"/>
  <c r="ER94" i="1" s="1"/>
  <c r="NI95" i="2"/>
  <c r="EQ95" i="1" s="1"/>
  <c r="NJ95" i="2"/>
  <c r="ER95" i="1" s="1"/>
  <c r="NI96" i="2"/>
  <c r="EQ96" i="1" s="1"/>
  <c r="NJ96" i="2"/>
  <c r="ER96" i="1" s="1"/>
  <c r="NI97" i="2"/>
  <c r="EQ97" i="1" s="1"/>
  <c r="NJ97" i="2"/>
  <c r="ER97" i="1" s="1"/>
  <c r="NI98" i="2"/>
  <c r="EQ98" i="1" s="1"/>
  <c r="NJ98" i="2"/>
  <c r="ER98" i="1" s="1"/>
  <c r="NI99" i="2"/>
  <c r="EQ99" i="1" s="1"/>
  <c r="NJ99" i="2"/>
  <c r="ER99" i="1" s="1"/>
  <c r="NI100" i="2"/>
  <c r="EQ100" i="1" s="1"/>
  <c r="NJ100" i="2"/>
  <c r="ER100" i="1" s="1"/>
  <c r="NI101" i="2"/>
  <c r="EQ101" i="1" s="1"/>
  <c r="NJ101" i="2"/>
  <c r="ER101" i="1" s="1"/>
  <c r="NI102" i="2"/>
  <c r="EQ102" i="1" s="1"/>
  <c r="NJ102" i="2"/>
  <c r="ER102" i="1" s="1"/>
  <c r="NI103" i="2"/>
  <c r="EQ103" i="1" s="1"/>
  <c r="NJ103" i="2"/>
  <c r="ER103" i="1" s="1"/>
  <c r="NI104" i="2"/>
  <c r="EQ104" i="1" s="1"/>
  <c r="NJ104" i="2"/>
  <c r="ER104" i="1" s="1"/>
  <c r="NI105" i="2"/>
  <c r="EQ105" i="1" s="1"/>
  <c r="NJ105" i="2"/>
  <c r="ER105" i="1" s="1"/>
  <c r="NI106" i="2"/>
  <c r="EQ106" i="1" s="1"/>
  <c r="NJ106" i="2"/>
  <c r="ER106" i="1" s="1"/>
  <c r="NJ109" i="2" l="1"/>
  <c r="NJ107" i="2"/>
  <c r="NJ108" i="2"/>
  <c r="NI107" i="2"/>
  <c r="NI108" i="2"/>
  <c r="NI109" i="2"/>
  <c r="EQ15" i="1"/>
  <c r="ER15" i="1"/>
  <c r="EQ11" i="1"/>
  <c r="ER11" i="1"/>
  <c r="ER107" i="1" l="1"/>
  <c r="ER110" i="1"/>
  <c r="ER108" i="1"/>
  <c r="ER109" i="1"/>
  <c r="EQ107" i="1"/>
  <c r="EQ110" i="1"/>
  <c r="EQ108" i="1"/>
  <c r="EQ109" i="1"/>
  <c r="JB109" i="4"/>
  <c r="JA109" i="4"/>
  <c r="JB108" i="4"/>
  <c r="JA108" i="4"/>
  <c r="JB107" i="4"/>
  <c r="JA107" i="4"/>
  <c r="JD106" i="4"/>
  <c r="JC106" i="4"/>
  <c r="JD105" i="4"/>
  <c r="JC105" i="4"/>
  <c r="JD104" i="4"/>
  <c r="JC104" i="4"/>
  <c r="JD103" i="4"/>
  <c r="JC103" i="4"/>
  <c r="JD102" i="4"/>
  <c r="JC102" i="4"/>
  <c r="JD101" i="4"/>
  <c r="JC101" i="4"/>
  <c r="JD100" i="4"/>
  <c r="JC100" i="4"/>
  <c r="JD99" i="4"/>
  <c r="JC99" i="4"/>
  <c r="JD98" i="4"/>
  <c r="JC98" i="4"/>
  <c r="JD97" i="4"/>
  <c r="JC97" i="4"/>
  <c r="JD96" i="4"/>
  <c r="JC96" i="4"/>
  <c r="JD95" i="4"/>
  <c r="JC95" i="4"/>
  <c r="JD94" i="4"/>
  <c r="JC94" i="4"/>
  <c r="JD93" i="4"/>
  <c r="JC93" i="4"/>
  <c r="JD92" i="4"/>
  <c r="JC92" i="4"/>
  <c r="JD91" i="4"/>
  <c r="JC91" i="4"/>
  <c r="JD90" i="4"/>
  <c r="JC90" i="4"/>
  <c r="JD89" i="4"/>
  <c r="JC89" i="4"/>
  <c r="JD88" i="4"/>
  <c r="JC88" i="4"/>
  <c r="JD87" i="4"/>
  <c r="JC87" i="4"/>
  <c r="JD86" i="4"/>
  <c r="JC86" i="4"/>
  <c r="JD85" i="4"/>
  <c r="JC85" i="4"/>
  <c r="JD84" i="4"/>
  <c r="JC84" i="4"/>
  <c r="JD83" i="4"/>
  <c r="JC83" i="4"/>
  <c r="JD82" i="4"/>
  <c r="JC82" i="4"/>
  <c r="JD81" i="4"/>
  <c r="JC81" i="4"/>
  <c r="JD80" i="4"/>
  <c r="JC80" i="4"/>
  <c r="JD79" i="4"/>
  <c r="JC79" i="4"/>
  <c r="JD78" i="4"/>
  <c r="JC78" i="4"/>
  <c r="JD77" i="4"/>
  <c r="JC77" i="4"/>
  <c r="JD76" i="4"/>
  <c r="JC76" i="4"/>
  <c r="JD75" i="4"/>
  <c r="JC75" i="4"/>
  <c r="JD74" i="4"/>
  <c r="JC74" i="4"/>
  <c r="JD73" i="4"/>
  <c r="JC73" i="4"/>
  <c r="JD72" i="4"/>
  <c r="JC72" i="4"/>
  <c r="JD71" i="4"/>
  <c r="JC71" i="4"/>
  <c r="JD70" i="4"/>
  <c r="JC70" i="4"/>
  <c r="JD69" i="4"/>
  <c r="JC69" i="4"/>
  <c r="JD68" i="4"/>
  <c r="JC68" i="4"/>
  <c r="JD67" i="4"/>
  <c r="JC67" i="4"/>
  <c r="JD66" i="4"/>
  <c r="JC66" i="4"/>
  <c r="JD65" i="4"/>
  <c r="JC65" i="4"/>
  <c r="JD64" i="4"/>
  <c r="JC64" i="4"/>
  <c r="JD63" i="4"/>
  <c r="JC63" i="4"/>
  <c r="JD62" i="4"/>
  <c r="JC62" i="4"/>
  <c r="JD61" i="4"/>
  <c r="JC61" i="4"/>
  <c r="JD60" i="4"/>
  <c r="JC60" i="4"/>
  <c r="JD59" i="4"/>
  <c r="JC59" i="4"/>
  <c r="JD58" i="4"/>
  <c r="JC58" i="4"/>
  <c r="JD57" i="4"/>
  <c r="JC57" i="4"/>
  <c r="JD56" i="4"/>
  <c r="JC56" i="4"/>
  <c r="JD55" i="4"/>
  <c r="JC55" i="4"/>
  <c r="JD54" i="4"/>
  <c r="JC54" i="4"/>
  <c r="JD53" i="4"/>
  <c r="JC53" i="4"/>
  <c r="JD52" i="4"/>
  <c r="JC52" i="4"/>
  <c r="JD51" i="4"/>
  <c r="JC51" i="4"/>
  <c r="JD50" i="4"/>
  <c r="JC50" i="4"/>
  <c r="JD49" i="4"/>
  <c r="JC49" i="4"/>
  <c r="JD48" i="4"/>
  <c r="JC48" i="4"/>
  <c r="JD47" i="4"/>
  <c r="JC47" i="4"/>
  <c r="JD46" i="4"/>
  <c r="JC46" i="4"/>
  <c r="JD45" i="4"/>
  <c r="JC45" i="4"/>
  <c r="JD44" i="4"/>
  <c r="JC44" i="4"/>
  <c r="JD43" i="4"/>
  <c r="JC43" i="4"/>
  <c r="JD42" i="4"/>
  <c r="JC42" i="4"/>
  <c r="JD41" i="4"/>
  <c r="JC41" i="4"/>
  <c r="JD40" i="4"/>
  <c r="JC40" i="4"/>
  <c r="JD39" i="4"/>
  <c r="JC39" i="4"/>
  <c r="JD38" i="4"/>
  <c r="JC38" i="4"/>
  <c r="JD37" i="4"/>
  <c r="JC37" i="4"/>
  <c r="JD36" i="4"/>
  <c r="JC36" i="4"/>
  <c r="JD35" i="4"/>
  <c r="JC35" i="4"/>
  <c r="JD34" i="4"/>
  <c r="JC34" i="4"/>
  <c r="JD33" i="4"/>
  <c r="JC33" i="4"/>
  <c r="JD32" i="4"/>
  <c r="JC32" i="4"/>
  <c r="JD31" i="4"/>
  <c r="JC31" i="4"/>
  <c r="JD30" i="4"/>
  <c r="JC30" i="4"/>
  <c r="JD29" i="4"/>
  <c r="JC29" i="4"/>
  <c r="JD28" i="4"/>
  <c r="JC28" i="4"/>
  <c r="JD27" i="4"/>
  <c r="JC27" i="4"/>
  <c r="JD26" i="4"/>
  <c r="JC26" i="4"/>
  <c r="JD25" i="4"/>
  <c r="JC25" i="4"/>
  <c r="JD24" i="4"/>
  <c r="JC24" i="4"/>
  <c r="JD23" i="4"/>
  <c r="JC23" i="4"/>
  <c r="JD22" i="4"/>
  <c r="JC22" i="4"/>
  <c r="JD21" i="4"/>
  <c r="JC21" i="4"/>
  <c r="JD20" i="4"/>
  <c r="JC20" i="4"/>
  <c r="JD19" i="4"/>
  <c r="JC19" i="4"/>
  <c r="JD18" i="4"/>
  <c r="JC18" i="4"/>
  <c r="JD17" i="4"/>
  <c r="JC17" i="4"/>
  <c r="JD16" i="4"/>
  <c r="JC16" i="4"/>
  <c r="JD15" i="4"/>
  <c r="JC15" i="4"/>
  <c r="JD14" i="4"/>
  <c r="JC14" i="4"/>
  <c r="JD13" i="4"/>
  <c r="JC13" i="4"/>
  <c r="JD12" i="4"/>
  <c r="JC12" i="4"/>
  <c r="JD11" i="4"/>
  <c r="JC11" i="4"/>
  <c r="L109" i="6"/>
  <c r="K109" i="6"/>
  <c r="J109" i="6"/>
  <c r="I109" i="6"/>
  <c r="L108" i="6"/>
  <c r="K108" i="6"/>
  <c r="J108" i="6"/>
  <c r="I108" i="6"/>
  <c r="L107" i="6"/>
  <c r="K107" i="6"/>
  <c r="J107" i="6"/>
  <c r="I107" i="6"/>
  <c r="N106" i="6"/>
  <c r="M106" i="6"/>
  <c r="N105" i="6"/>
  <c r="M105" i="6"/>
  <c r="N104" i="6"/>
  <c r="M104" i="6"/>
  <c r="N103" i="6"/>
  <c r="M103" i="6"/>
  <c r="N102" i="6"/>
  <c r="M102" i="6"/>
  <c r="N101" i="6"/>
  <c r="M101" i="6"/>
  <c r="N100" i="6"/>
  <c r="M100" i="6"/>
  <c r="N99" i="6"/>
  <c r="M99" i="6"/>
  <c r="N98" i="6"/>
  <c r="M98" i="6"/>
  <c r="N97" i="6"/>
  <c r="M97" i="6"/>
  <c r="N96" i="6"/>
  <c r="M96" i="6"/>
  <c r="N95" i="6"/>
  <c r="M95" i="6"/>
  <c r="N94" i="6"/>
  <c r="M94" i="6"/>
  <c r="N93" i="6"/>
  <c r="M93" i="6"/>
  <c r="N92" i="6"/>
  <c r="M92" i="6"/>
  <c r="N91" i="6"/>
  <c r="M91" i="6"/>
  <c r="N90" i="6"/>
  <c r="M90" i="6"/>
  <c r="N89" i="6"/>
  <c r="M89" i="6"/>
  <c r="N88" i="6"/>
  <c r="M88" i="6"/>
  <c r="N87" i="6"/>
  <c r="M87" i="6"/>
  <c r="N86" i="6"/>
  <c r="M86" i="6"/>
  <c r="N85" i="6"/>
  <c r="M85" i="6"/>
  <c r="N84" i="6"/>
  <c r="M84" i="6"/>
  <c r="N83" i="6"/>
  <c r="M83" i="6"/>
  <c r="N82" i="6"/>
  <c r="M82" i="6"/>
  <c r="N81" i="6"/>
  <c r="M81" i="6"/>
  <c r="N80" i="6"/>
  <c r="M80" i="6"/>
  <c r="N79" i="6"/>
  <c r="M79" i="6"/>
  <c r="N78" i="6"/>
  <c r="M78" i="6"/>
  <c r="N77" i="6"/>
  <c r="M77" i="6"/>
  <c r="N76" i="6"/>
  <c r="M76" i="6"/>
  <c r="N75" i="6"/>
  <c r="M75" i="6"/>
  <c r="N74" i="6"/>
  <c r="M74" i="6"/>
  <c r="N73" i="6"/>
  <c r="M73" i="6"/>
  <c r="N72" i="6"/>
  <c r="M72" i="6"/>
  <c r="N71" i="6"/>
  <c r="M71" i="6"/>
  <c r="N70" i="6"/>
  <c r="M70" i="6"/>
  <c r="N69" i="6"/>
  <c r="M69" i="6"/>
  <c r="N68" i="6"/>
  <c r="M68" i="6"/>
  <c r="N67" i="6"/>
  <c r="M67" i="6"/>
  <c r="N66" i="6"/>
  <c r="M66" i="6"/>
  <c r="N65" i="6"/>
  <c r="M65" i="6"/>
  <c r="N64" i="6"/>
  <c r="M64" i="6"/>
  <c r="N63" i="6"/>
  <c r="M63" i="6"/>
  <c r="N62" i="6"/>
  <c r="M62" i="6"/>
  <c r="N61" i="6"/>
  <c r="M61" i="6"/>
  <c r="N60" i="6"/>
  <c r="M60" i="6"/>
  <c r="N59" i="6"/>
  <c r="M59" i="6"/>
  <c r="N58" i="6"/>
  <c r="M58" i="6"/>
  <c r="N57" i="6"/>
  <c r="M57" i="6"/>
  <c r="N56" i="6"/>
  <c r="M56" i="6"/>
  <c r="N55" i="6"/>
  <c r="M55" i="6"/>
  <c r="N54" i="6"/>
  <c r="M54" i="6"/>
  <c r="N53" i="6"/>
  <c r="M53" i="6"/>
  <c r="N52" i="6"/>
  <c r="M52" i="6"/>
  <c r="N51" i="6"/>
  <c r="M51" i="6"/>
  <c r="N50" i="6"/>
  <c r="M50" i="6"/>
  <c r="N49" i="6"/>
  <c r="M49" i="6"/>
  <c r="N48" i="6"/>
  <c r="M48" i="6"/>
  <c r="N47" i="6"/>
  <c r="M47" i="6"/>
  <c r="N46" i="6"/>
  <c r="M46" i="6"/>
  <c r="N45" i="6"/>
  <c r="M45" i="6"/>
  <c r="N44" i="6"/>
  <c r="M44" i="6"/>
  <c r="N43" i="6"/>
  <c r="M43" i="6"/>
  <c r="N42" i="6"/>
  <c r="M42" i="6"/>
  <c r="N41" i="6"/>
  <c r="M41" i="6"/>
  <c r="N40" i="6"/>
  <c r="M40" i="6"/>
  <c r="N39" i="6"/>
  <c r="M39" i="6"/>
  <c r="N38" i="6"/>
  <c r="M38" i="6"/>
  <c r="N37" i="6"/>
  <c r="M37" i="6"/>
  <c r="N36" i="6"/>
  <c r="M36" i="6"/>
  <c r="N35" i="6"/>
  <c r="M35" i="6"/>
  <c r="N34" i="6"/>
  <c r="M34" i="6"/>
  <c r="N33" i="6"/>
  <c r="M33" i="6"/>
  <c r="N32" i="6"/>
  <c r="M32" i="6"/>
  <c r="N31" i="6"/>
  <c r="M31" i="6"/>
  <c r="N30" i="6"/>
  <c r="M30" i="6"/>
  <c r="N29" i="6"/>
  <c r="M29" i="6"/>
  <c r="N28" i="6"/>
  <c r="M28" i="6"/>
  <c r="N27" i="6"/>
  <c r="M27" i="6"/>
  <c r="N26" i="6"/>
  <c r="M26" i="6"/>
  <c r="N25" i="6"/>
  <c r="M25" i="6"/>
  <c r="N24" i="6"/>
  <c r="M24" i="6"/>
  <c r="N23" i="6"/>
  <c r="M23" i="6"/>
  <c r="N22" i="6"/>
  <c r="M22" i="6"/>
  <c r="N21" i="6"/>
  <c r="M21" i="6"/>
  <c r="N20" i="6"/>
  <c r="M20" i="6"/>
  <c r="N19" i="6"/>
  <c r="M19" i="6"/>
  <c r="N18" i="6"/>
  <c r="M18" i="6"/>
  <c r="N17" i="6"/>
  <c r="M17" i="6"/>
  <c r="N16" i="6"/>
  <c r="M16" i="6"/>
  <c r="N15" i="6"/>
  <c r="M15" i="6"/>
  <c r="N14" i="6"/>
  <c r="M14" i="6"/>
  <c r="N13" i="6"/>
  <c r="M13" i="6"/>
  <c r="N12" i="6"/>
  <c r="M12" i="6"/>
  <c r="N11" i="6"/>
  <c r="M11" i="6"/>
  <c r="CY12" i="3"/>
  <c r="CY13" i="3"/>
  <c r="CY14" i="3"/>
  <c r="CY15" i="3"/>
  <c r="CY16" i="3"/>
  <c r="CY17" i="3"/>
  <c r="CY18" i="3"/>
  <c r="CY19" i="3"/>
  <c r="CY20" i="3"/>
  <c r="CY21" i="3"/>
  <c r="CY22" i="3"/>
  <c r="CY23" i="3"/>
  <c r="CY24" i="3"/>
  <c r="CY25" i="3"/>
  <c r="CY26" i="3"/>
  <c r="CY27" i="3"/>
  <c r="CY28" i="3"/>
  <c r="CY29" i="3"/>
  <c r="CY30" i="3"/>
  <c r="CY31" i="3"/>
  <c r="CY32" i="3"/>
  <c r="CY33" i="3"/>
  <c r="CY34" i="3"/>
  <c r="CY35" i="3"/>
  <c r="CY36" i="3"/>
  <c r="CY37" i="3"/>
  <c r="CY38" i="3"/>
  <c r="CY39" i="3"/>
  <c r="CY40" i="3"/>
  <c r="CY41" i="3"/>
  <c r="CY42" i="3"/>
  <c r="CY43" i="3"/>
  <c r="CY44" i="3"/>
  <c r="CY45" i="3"/>
  <c r="CY46" i="3"/>
  <c r="CY47" i="3"/>
  <c r="CY48" i="3"/>
  <c r="CY49" i="3"/>
  <c r="CY50" i="3"/>
  <c r="CY51" i="3"/>
  <c r="CY52" i="3"/>
  <c r="CY53" i="3"/>
  <c r="CY54" i="3"/>
  <c r="CY55" i="3"/>
  <c r="CY56" i="3"/>
  <c r="CY57" i="3"/>
  <c r="CY58" i="3"/>
  <c r="CY59" i="3"/>
  <c r="CY60" i="3"/>
  <c r="CY61" i="3"/>
  <c r="CY62" i="3"/>
  <c r="CY63" i="3"/>
  <c r="CY64" i="3"/>
  <c r="CY65" i="3"/>
  <c r="CY66" i="3"/>
  <c r="CY67" i="3"/>
  <c r="CY68" i="3"/>
  <c r="CY69" i="3"/>
  <c r="CY70" i="3"/>
  <c r="CY71" i="3"/>
  <c r="CY72" i="3"/>
  <c r="CY73" i="3"/>
  <c r="CY74" i="3"/>
  <c r="CY75" i="3"/>
  <c r="CY76" i="3"/>
  <c r="CY77" i="3"/>
  <c r="CY78" i="3"/>
  <c r="CY79" i="3"/>
  <c r="CY80" i="3"/>
  <c r="CY81" i="3"/>
  <c r="CY82" i="3"/>
  <c r="CY83" i="3"/>
  <c r="CY84" i="3"/>
  <c r="CY85" i="3"/>
  <c r="CY86" i="3"/>
  <c r="CY87" i="3"/>
  <c r="CY88" i="3"/>
  <c r="CY89" i="3"/>
  <c r="CY90" i="3"/>
  <c r="CY91" i="3"/>
  <c r="CY92" i="3"/>
  <c r="CY93" i="3"/>
  <c r="CY94" i="3"/>
  <c r="CY95" i="3"/>
  <c r="CY96" i="3"/>
  <c r="CY97" i="3"/>
  <c r="CY98" i="3"/>
  <c r="CY99" i="3"/>
  <c r="CY100" i="3"/>
  <c r="CY101" i="3"/>
  <c r="CY102" i="3"/>
  <c r="CY103" i="3"/>
  <c r="CY104" i="3"/>
  <c r="CY105" i="3"/>
  <c r="CY106" i="3"/>
  <c r="CY11" i="3"/>
  <c r="CY108" i="3" l="1"/>
  <c r="CY107" i="3"/>
  <c r="CY109" i="3"/>
  <c r="EO110" i="1"/>
  <c r="EO108" i="1"/>
  <c r="EO109" i="1"/>
  <c r="EO107" i="1"/>
  <c r="JD109" i="4"/>
  <c r="JC107" i="4"/>
  <c r="JD107" i="4"/>
  <c r="JC108" i="4"/>
  <c r="JC109" i="4"/>
  <c r="JD108" i="4"/>
  <c r="N108" i="6"/>
  <c r="N109" i="6"/>
  <c r="M109" i="6"/>
  <c r="M108" i="6"/>
  <c r="N107" i="6"/>
  <c r="M107" i="6"/>
  <c r="EP110" i="1" l="1"/>
  <c r="EP108" i="1"/>
  <c r="EP109" i="1"/>
  <c r="EP107" i="1"/>
  <c r="LC15" i="2" l="1"/>
  <c r="LD15" i="2"/>
  <c r="LC16" i="2"/>
  <c r="LD16" i="2"/>
  <c r="LC17" i="2"/>
  <c r="LD17" i="2"/>
  <c r="LC18" i="2"/>
  <c r="LD18" i="2"/>
  <c r="LC19" i="2"/>
  <c r="LD19" i="2"/>
  <c r="LC20" i="2"/>
  <c r="LD20" i="2"/>
  <c r="LC21" i="2"/>
  <c r="LD21" i="2"/>
  <c r="LC22" i="2"/>
  <c r="LD22" i="2"/>
  <c r="LC23" i="2"/>
  <c r="LD23" i="2"/>
  <c r="LC24" i="2"/>
  <c r="LD24" i="2"/>
  <c r="LC25" i="2"/>
  <c r="LD25" i="2"/>
  <c r="LC26" i="2"/>
  <c r="LD26" i="2"/>
  <c r="LC27" i="2"/>
  <c r="LD27" i="2"/>
  <c r="LC28" i="2"/>
  <c r="LD28" i="2"/>
  <c r="LC29" i="2"/>
  <c r="LD29" i="2"/>
  <c r="LC30" i="2"/>
  <c r="LD30" i="2"/>
  <c r="LC31" i="2"/>
  <c r="LD31" i="2"/>
  <c r="LC32" i="2"/>
  <c r="LD32" i="2"/>
  <c r="LC33" i="2"/>
  <c r="LD33" i="2"/>
  <c r="LC34" i="2"/>
  <c r="LD34" i="2"/>
  <c r="LC35" i="2"/>
  <c r="LD35" i="2"/>
  <c r="LC36" i="2"/>
  <c r="LD36" i="2"/>
  <c r="LC37" i="2"/>
  <c r="LD37" i="2"/>
  <c r="LC38" i="2"/>
  <c r="LD38" i="2"/>
  <c r="LC39" i="2"/>
  <c r="LD39" i="2"/>
  <c r="LC40" i="2"/>
  <c r="LD40" i="2"/>
  <c r="LC41" i="2"/>
  <c r="LD41" i="2"/>
  <c r="LC42" i="2"/>
  <c r="LD42" i="2"/>
  <c r="LC43" i="2"/>
  <c r="LD43" i="2"/>
  <c r="LC44" i="2"/>
  <c r="LD44" i="2"/>
  <c r="LC45" i="2"/>
  <c r="LD45" i="2"/>
  <c r="LC46" i="2"/>
  <c r="LD46" i="2"/>
  <c r="LC47" i="2"/>
  <c r="LD47" i="2"/>
  <c r="LC48" i="2"/>
  <c r="LD48" i="2"/>
  <c r="LC49" i="2"/>
  <c r="LD49" i="2"/>
  <c r="LC50" i="2"/>
  <c r="LD50" i="2"/>
  <c r="LC51" i="2"/>
  <c r="LD51" i="2"/>
  <c r="LC52" i="2"/>
  <c r="LD52" i="2"/>
  <c r="LC53" i="2"/>
  <c r="LD53" i="2"/>
  <c r="LC54" i="2"/>
  <c r="LD54" i="2"/>
  <c r="LC55" i="2"/>
  <c r="LD55" i="2"/>
  <c r="LC56" i="2"/>
  <c r="LD56" i="2"/>
  <c r="LC57" i="2"/>
  <c r="LD57" i="2"/>
  <c r="LC58" i="2"/>
  <c r="LD58" i="2"/>
  <c r="LC59" i="2"/>
  <c r="LD59" i="2"/>
  <c r="LC60" i="2"/>
  <c r="LD60" i="2"/>
  <c r="LC61" i="2"/>
  <c r="LD61" i="2"/>
  <c r="LC62" i="2"/>
  <c r="LD62" i="2"/>
  <c r="LC63" i="2"/>
  <c r="LD63" i="2"/>
  <c r="LC64" i="2"/>
  <c r="LD64" i="2"/>
  <c r="LC65" i="2"/>
  <c r="LD65" i="2"/>
  <c r="LC66" i="2"/>
  <c r="LD66" i="2"/>
  <c r="LC67" i="2"/>
  <c r="LD67" i="2"/>
  <c r="LC68" i="2"/>
  <c r="LD68" i="2"/>
  <c r="LC69" i="2"/>
  <c r="LD69" i="2"/>
  <c r="LC70" i="2"/>
  <c r="LD70" i="2"/>
  <c r="LC71" i="2"/>
  <c r="LD71" i="2"/>
  <c r="LC72" i="2"/>
  <c r="LD72" i="2"/>
  <c r="LC73" i="2"/>
  <c r="LD73" i="2"/>
  <c r="LC74" i="2"/>
  <c r="LD74" i="2"/>
  <c r="LC75" i="2"/>
  <c r="LD75" i="2"/>
  <c r="LC76" i="2"/>
  <c r="LD76" i="2"/>
  <c r="LC77" i="2"/>
  <c r="LD77" i="2"/>
  <c r="LC78" i="2"/>
  <c r="LD78" i="2"/>
  <c r="LC79" i="2"/>
  <c r="LD79" i="2"/>
  <c r="LC80" i="2"/>
  <c r="LD80" i="2"/>
  <c r="LC81" i="2"/>
  <c r="LD81" i="2"/>
  <c r="LC82" i="2"/>
  <c r="LD82" i="2"/>
  <c r="LC83" i="2"/>
  <c r="LD83" i="2"/>
  <c r="LC84" i="2"/>
  <c r="LD84" i="2"/>
  <c r="LC85" i="2"/>
  <c r="LD85" i="2"/>
  <c r="LC86" i="2"/>
  <c r="LD86" i="2"/>
  <c r="LC87" i="2"/>
  <c r="LD87" i="2"/>
  <c r="LC88" i="2"/>
  <c r="LD88" i="2"/>
  <c r="LC89" i="2"/>
  <c r="LD89" i="2"/>
  <c r="LC90" i="2"/>
  <c r="LD90" i="2"/>
  <c r="LC91" i="2"/>
  <c r="LD91" i="2"/>
  <c r="LC92" i="2"/>
  <c r="LD92" i="2"/>
  <c r="LC93" i="2"/>
  <c r="LD93" i="2"/>
  <c r="LC94" i="2"/>
  <c r="LD94" i="2"/>
  <c r="LC95" i="2"/>
  <c r="LD95" i="2"/>
  <c r="LC96" i="2"/>
  <c r="LD96" i="2"/>
  <c r="LC97" i="2"/>
  <c r="LD97" i="2"/>
  <c r="LC98" i="2"/>
  <c r="LD98" i="2"/>
  <c r="LC99" i="2"/>
  <c r="LD99" i="2"/>
  <c r="LC100" i="2"/>
  <c r="LD100" i="2"/>
  <c r="LC101" i="2"/>
  <c r="LD101" i="2"/>
  <c r="LC102" i="2"/>
  <c r="LD102" i="2"/>
  <c r="LC103" i="2"/>
  <c r="LD103" i="2"/>
  <c r="LC104" i="2"/>
  <c r="LD104" i="2"/>
  <c r="LC105" i="2"/>
  <c r="LD105" i="2"/>
  <c r="LC106" i="2"/>
  <c r="LD106" i="2"/>
  <c r="LD109" i="2" l="1"/>
  <c r="LD107" i="2"/>
  <c r="LD108" i="2"/>
  <c r="LC107" i="2"/>
  <c r="LC108" i="2"/>
  <c r="LC109" i="2"/>
  <c r="HU12" i="2"/>
  <c r="HV12" i="2"/>
  <c r="HU13" i="2"/>
  <c r="HV13" i="2"/>
  <c r="HU14" i="2"/>
  <c r="HV14" i="2"/>
  <c r="HU15" i="2"/>
  <c r="HV15" i="2"/>
  <c r="HU16" i="2"/>
  <c r="HV16" i="2"/>
  <c r="HU17" i="2"/>
  <c r="HV17" i="2"/>
  <c r="HU18" i="2"/>
  <c r="HV18" i="2"/>
  <c r="HU19" i="2"/>
  <c r="HV19" i="2"/>
  <c r="HU20" i="2"/>
  <c r="HV20" i="2"/>
  <c r="HU21" i="2"/>
  <c r="HV21" i="2"/>
  <c r="HU22" i="2"/>
  <c r="HV22" i="2"/>
  <c r="HU23" i="2"/>
  <c r="HV23" i="2"/>
  <c r="HU24" i="2"/>
  <c r="HV24" i="2"/>
  <c r="HU25" i="2"/>
  <c r="HV25" i="2"/>
  <c r="HU26" i="2"/>
  <c r="HV26" i="2"/>
  <c r="HU27" i="2"/>
  <c r="HV27" i="2"/>
  <c r="HU28" i="2"/>
  <c r="HV28" i="2"/>
  <c r="HU29" i="2"/>
  <c r="HV29" i="2"/>
  <c r="HU30" i="2"/>
  <c r="HV30" i="2"/>
  <c r="HU31" i="2"/>
  <c r="HV31" i="2"/>
  <c r="HU32" i="2"/>
  <c r="HV32" i="2"/>
  <c r="HU33" i="2"/>
  <c r="HV33" i="2"/>
  <c r="HU34" i="2"/>
  <c r="HV34" i="2"/>
  <c r="HU35" i="2"/>
  <c r="HV35" i="2"/>
  <c r="HU36" i="2"/>
  <c r="HV36" i="2"/>
  <c r="HU37" i="2"/>
  <c r="HV37" i="2"/>
  <c r="HU38" i="2"/>
  <c r="HV38" i="2"/>
  <c r="HU39" i="2"/>
  <c r="HV39" i="2"/>
  <c r="HU40" i="2"/>
  <c r="HV40" i="2"/>
  <c r="HU41" i="2"/>
  <c r="HV41" i="2"/>
  <c r="HU42" i="2"/>
  <c r="HV42" i="2"/>
  <c r="HU43" i="2"/>
  <c r="HV43" i="2"/>
  <c r="HU44" i="2"/>
  <c r="HV44" i="2"/>
  <c r="HU45" i="2"/>
  <c r="HV45" i="2"/>
  <c r="HU46" i="2"/>
  <c r="HV46" i="2"/>
  <c r="HU47" i="2"/>
  <c r="HV47" i="2"/>
  <c r="HU48" i="2"/>
  <c r="HV48" i="2"/>
  <c r="HU49" i="2"/>
  <c r="HV49" i="2"/>
  <c r="HU50" i="2"/>
  <c r="HV50" i="2"/>
  <c r="HU51" i="2"/>
  <c r="HV51" i="2"/>
  <c r="HU52" i="2"/>
  <c r="HV52" i="2"/>
  <c r="HU53" i="2"/>
  <c r="HV53" i="2"/>
  <c r="HU54" i="2"/>
  <c r="HV54" i="2"/>
  <c r="HU55" i="2"/>
  <c r="HV55" i="2"/>
  <c r="HU56" i="2"/>
  <c r="HV56" i="2"/>
  <c r="HU57" i="2"/>
  <c r="HV57" i="2"/>
  <c r="HU58" i="2"/>
  <c r="HV58" i="2"/>
  <c r="HU59" i="2"/>
  <c r="HV59" i="2"/>
  <c r="HU60" i="2"/>
  <c r="HV60" i="2"/>
  <c r="HU61" i="2"/>
  <c r="HV61" i="2"/>
  <c r="HU62" i="2"/>
  <c r="HV62" i="2"/>
  <c r="HU63" i="2"/>
  <c r="HV63" i="2"/>
  <c r="HU64" i="2"/>
  <c r="HV64" i="2"/>
  <c r="HU65" i="2"/>
  <c r="HV65" i="2"/>
  <c r="HU66" i="2"/>
  <c r="HV66" i="2"/>
  <c r="HU67" i="2"/>
  <c r="HV67" i="2"/>
  <c r="HU68" i="2"/>
  <c r="HV68" i="2"/>
  <c r="HU69" i="2"/>
  <c r="HV69" i="2"/>
  <c r="HU70" i="2"/>
  <c r="HV70" i="2"/>
  <c r="HU71" i="2"/>
  <c r="HV71" i="2"/>
  <c r="HU72" i="2"/>
  <c r="HV72" i="2"/>
  <c r="HU73" i="2"/>
  <c r="HV73" i="2"/>
  <c r="HU74" i="2"/>
  <c r="HV74" i="2"/>
  <c r="HU75" i="2"/>
  <c r="HV75" i="2"/>
  <c r="HU76" i="2"/>
  <c r="HV76" i="2"/>
  <c r="HU77" i="2"/>
  <c r="HV77" i="2"/>
  <c r="HU78" i="2"/>
  <c r="HV78" i="2"/>
  <c r="HU79" i="2"/>
  <c r="HV79" i="2"/>
  <c r="HU80" i="2"/>
  <c r="HV80" i="2"/>
  <c r="HU81" i="2"/>
  <c r="HV81" i="2"/>
  <c r="HU82" i="2"/>
  <c r="HV82" i="2"/>
  <c r="HU83" i="2"/>
  <c r="HV83" i="2"/>
  <c r="HU84" i="2"/>
  <c r="HV84" i="2"/>
  <c r="HU85" i="2"/>
  <c r="HV85" i="2"/>
  <c r="HU86" i="2"/>
  <c r="HV86" i="2"/>
  <c r="HU87" i="2"/>
  <c r="HV87" i="2"/>
  <c r="HU88" i="2"/>
  <c r="HV88" i="2"/>
  <c r="HU89" i="2"/>
  <c r="HV89" i="2"/>
  <c r="HU90" i="2"/>
  <c r="HV90" i="2"/>
  <c r="HU91" i="2"/>
  <c r="HV91" i="2"/>
  <c r="HU92" i="2"/>
  <c r="HV92" i="2"/>
  <c r="HU93" i="2"/>
  <c r="HV93" i="2"/>
  <c r="HU94" i="2"/>
  <c r="HV94" i="2"/>
  <c r="HU95" i="2"/>
  <c r="HV95" i="2"/>
  <c r="HU96" i="2"/>
  <c r="HV96" i="2"/>
  <c r="HU97" i="2"/>
  <c r="HV97" i="2"/>
  <c r="HU98" i="2"/>
  <c r="HV98" i="2"/>
  <c r="HU99" i="2"/>
  <c r="HV99" i="2"/>
  <c r="HU100" i="2"/>
  <c r="HV100" i="2"/>
  <c r="HU101" i="2"/>
  <c r="HV101" i="2"/>
  <c r="HU102" i="2"/>
  <c r="HV102" i="2"/>
  <c r="HU103" i="2"/>
  <c r="HV103" i="2"/>
  <c r="HU104" i="2"/>
  <c r="HV104" i="2"/>
  <c r="HU105" i="2"/>
  <c r="HV105" i="2"/>
  <c r="HU106" i="2"/>
  <c r="HV106" i="2"/>
  <c r="HV11" i="2"/>
  <c r="HU11" i="2"/>
  <c r="HU107" i="2" l="1"/>
  <c r="HU108" i="2"/>
  <c r="HU109" i="2"/>
  <c r="HV107" i="2"/>
  <c r="HV108" i="2"/>
  <c r="HV109" i="2"/>
  <c r="IX109" i="4"/>
  <c r="IW109" i="4"/>
  <c r="IT109" i="4"/>
  <c r="IS109" i="4"/>
  <c r="IP109" i="4"/>
  <c r="IO109" i="4"/>
  <c r="IX108" i="4"/>
  <c r="IW108" i="4"/>
  <c r="IT108" i="4"/>
  <c r="IS108" i="4"/>
  <c r="IP108" i="4"/>
  <c r="IO108" i="4"/>
  <c r="IX107" i="4"/>
  <c r="IW107" i="4"/>
  <c r="IT107" i="4"/>
  <c r="IS107" i="4"/>
  <c r="IP107" i="4"/>
  <c r="IO107" i="4"/>
  <c r="IZ106" i="4"/>
  <c r="CP106" i="1" s="1"/>
  <c r="IV106" i="4"/>
  <c r="IU106" i="4"/>
  <c r="IR106" i="4"/>
  <c r="EN106" i="1" s="1"/>
  <c r="IQ106" i="4"/>
  <c r="EM106" i="1" s="1"/>
  <c r="IZ105" i="4"/>
  <c r="CP105" i="1" s="1"/>
  <c r="IV105" i="4"/>
  <c r="IU105" i="4"/>
  <c r="IR105" i="4"/>
  <c r="EN105" i="1" s="1"/>
  <c r="IQ105" i="4"/>
  <c r="EM105" i="1" s="1"/>
  <c r="IZ104" i="4"/>
  <c r="CP104" i="1" s="1"/>
  <c r="IV104" i="4"/>
  <c r="IU104" i="4"/>
  <c r="IR104" i="4"/>
  <c r="EN104" i="1" s="1"/>
  <c r="IQ104" i="4"/>
  <c r="EM104" i="1" s="1"/>
  <c r="IZ103" i="4"/>
  <c r="CP103" i="1" s="1"/>
  <c r="IV103" i="4"/>
  <c r="IU103" i="4"/>
  <c r="IR103" i="4"/>
  <c r="EN103" i="1" s="1"/>
  <c r="IQ103" i="4"/>
  <c r="EM103" i="1" s="1"/>
  <c r="IZ102" i="4"/>
  <c r="CP102" i="1" s="1"/>
  <c r="IV102" i="4"/>
  <c r="IU102" i="4"/>
  <c r="IR102" i="4"/>
  <c r="EN102" i="1" s="1"/>
  <c r="IQ102" i="4"/>
  <c r="EM102" i="1" s="1"/>
  <c r="IZ101" i="4"/>
  <c r="CP101" i="1" s="1"/>
  <c r="IV101" i="4"/>
  <c r="IU101" i="4"/>
  <c r="IR101" i="4"/>
  <c r="EN101" i="1" s="1"/>
  <c r="IQ101" i="4"/>
  <c r="EM101" i="1" s="1"/>
  <c r="IZ100" i="4"/>
  <c r="CP100" i="1" s="1"/>
  <c r="IV100" i="4"/>
  <c r="IU100" i="4"/>
  <c r="IR100" i="4"/>
  <c r="EN100" i="1" s="1"/>
  <c r="IQ100" i="4"/>
  <c r="EM100" i="1" s="1"/>
  <c r="IZ99" i="4"/>
  <c r="CP99" i="1" s="1"/>
  <c r="IV99" i="4"/>
  <c r="IU99" i="4"/>
  <c r="IR99" i="4"/>
  <c r="EN99" i="1" s="1"/>
  <c r="IQ99" i="4"/>
  <c r="EM99" i="1" s="1"/>
  <c r="IZ98" i="4"/>
  <c r="CP98" i="1" s="1"/>
  <c r="IV98" i="4"/>
  <c r="IU98" i="4"/>
  <c r="IR98" i="4"/>
  <c r="EN98" i="1" s="1"/>
  <c r="IQ98" i="4"/>
  <c r="EM98" i="1" s="1"/>
  <c r="IZ97" i="4"/>
  <c r="CP97" i="1" s="1"/>
  <c r="IV97" i="4"/>
  <c r="IU97" i="4"/>
  <c r="IR97" i="4"/>
  <c r="EN97" i="1" s="1"/>
  <c r="IQ97" i="4"/>
  <c r="EM97" i="1" s="1"/>
  <c r="IZ96" i="4"/>
  <c r="CP96" i="1" s="1"/>
  <c r="IV96" i="4"/>
  <c r="IU96" i="4"/>
  <c r="IR96" i="4"/>
  <c r="EN96" i="1" s="1"/>
  <c r="IQ96" i="4"/>
  <c r="EM96" i="1" s="1"/>
  <c r="IZ95" i="4"/>
  <c r="CP95" i="1" s="1"/>
  <c r="IV95" i="4"/>
  <c r="IU95" i="4"/>
  <c r="IR95" i="4"/>
  <c r="EN95" i="1" s="1"/>
  <c r="IQ95" i="4"/>
  <c r="EM95" i="1" s="1"/>
  <c r="IZ94" i="4"/>
  <c r="CP94" i="1" s="1"/>
  <c r="IV94" i="4"/>
  <c r="IU94" i="4"/>
  <c r="IR94" i="4"/>
  <c r="EN94" i="1" s="1"/>
  <c r="IQ94" i="4"/>
  <c r="EM94" i="1" s="1"/>
  <c r="IZ93" i="4"/>
  <c r="CP93" i="1" s="1"/>
  <c r="IV93" i="4"/>
  <c r="IU93" i="4"/>
  <c r="IR93" i="4"/>
  <c r="EN93" i="1" s="1"/>
  <c r="IQ93" i="4"/>
  <c r="EM93" i="1" s="1"/>
  <c r="IZ92" i="4"/>
  <c r="CP92" i="1" s="1"/>
  <c r="IV92" i="4"/>
  <c r="IU92" i="4"/>
  <c r="IR92" i="4"/>
  <c r="EN92" i="1" s="1"/>
  <c r="IQ92" i="4"/>
  <c r="EM92" i="1" s="1"/>
  <c r="IZ91" i="4"/>
  <c r="CP91" i="1" s="1"/>
  <c r="IV91" i="4"/>
  <c r="IU91" i="4"/>
  <c r="IR91" i="4"/>
  <c r="EN91" i="1" s="1"/>
  <c r="IQ91" i="4"/>
  <c r="EM91" i="1" s="1"/>
  <c r="IZ90" i="4"/>
  <c r="CP90" i="1" s="1"/>
  <c r="IV90" i="4"/>
  <c r="IU90" i="4"/>
  <c r="IR90" i="4"/>
  <c r="EN90" i="1" s="1"/>
  <c r="IQ90" i="4"/>
  <c r="EM90" i="1" s="1"/>
  <c r="IZ89" i="4"/>
  <c r="CP89" i="1" s="1"/>
  <c r="IV89" i="4"/>
  <c r="IU89" i="4"/>
  <c r="IR89" i="4"/>
  <c r="EN89" i="1" s="1"/>
  <c r="IQ89" i="4"/>
  <c r="EM89" i="1" s="1"/>
  <c r="IZ88" i="4"/>
  <c r="CP88" i="1" s="1"/>
  <c r="IV88" i="4"/>
  <c r="IU88" i="4"/>
  <c r="IR88" i="4"/>
  <c r="EN88" i="1" s="1"/>
  <c r="IQ88" i="4"/>
  <c r="EM88" i="1" s="1"/>
  <c r="IZ87" i="4"/>
  <c r="CP87" i="1" s="1"/>
  <c r="IV87" i="4"/>
  <c r="IU87" i="4"/>
  <c r="IR87" i="4"/>
  <c r="EN87" i="1" s="1"/>
  <c r="IQ87" i="4"/>
  <c r="EM87" i="1" s="1"/>
  <c r="IZ86" i="4"/>
  <c r="CP86" i="1" s="1"/>
  <c r="IV86" i="4"/>
  <c r="IU86" i="4"/>
  <c r="IR86" i="4"/>
  <c r="EN86" i="1" s="1"/>
  <c r="IQ86" i="4"/>
  <c r="EM86" i="1" s="1"/>
  <c r="IZ85" i="4"/>
  <c r="CP85" i="1" s="1"/>
  <c r="IV85" i="4"/>
  <c r="IU85" i="4"/>
  <c r="IR85" i="4"/>
  <c r="EN85" i="1" s="1"/>
  <c r="IQ85" i="4"/>
  <c r="EM85" i="1" s="1"/>
  <c r="IZ84" i="4"/>
  <c r="CP84" i="1" s="1"/>
  <c r="IV84" i="4"/>
  <c r="IU84" i="4"/>
  <c r="IR84" i="4"/>
  <c r="EN84" i="1" s="1"/>
  <c r="IQ84" i="4"/>
  <c r="EM84" i="1" s="1"/>
  <c r="IZ83" i="4"/>
  <c r="CP83" i="1" s="1"/>
  <c r="IV83" i="4"/>
  <c r="IU83" i="4"/>
  <c r="IR83" i="4"/>
  <c r="EN83" i="1" s="1"/>
  <c r="IQ83" i="4"/>
  <c r="EM83" i="1" s="1"/>
  <c r="IZ82" i="4"/>
  <c r="CP82" i="1" s="1"/>
  <c r="IV82" i="4"/>
  <c r="IU82" i="4"/>
  <c r="IR82" i="4"/>
  <c r="EN82" i="1" s="1"/>
  <c r="IQ82" i="4"/>
  <c r="EM82" i="1" s="1"/>
  <c r="IZ81" i="4"/>
  <c r="CP81" i="1" s="1"/>
  <c r="IV81" i="4"/>
  <c r="IU81" i="4"/>
  <c r="IR81" i="4"/>
  <c r="EN81" i="1" s="1"/>
  <c r="IQ81" i="4"/>
  <c r="EM81" i="1" s="1"/>
  <c r="IZ80" i="4"/>
  <c r="CP80" i="1" s="1"/>
  <c r="IV80" i="4"/>
  <c r="IU80" i="4"/>
  <c r="IR80" i="4"/>
  <c r="EN80" i="1" s="1"/>
  <c r="IQ80" i="4"/>
  <c r="EM80" i="1" s="1"/>
  <c r="IZ79" i="4"/>
  <c r="CP79" i="1" s="1"/>
  <c r="IV79" i="4"/>
  <c r="IU79" i="4"/>
  <c r="IR79" i="4"/>
  <c r="EN79" i="1" s="1"/>
  <c r="IQ79" i="4"/>
  <c r="EM79" i="1" s="1"/>
  <c r="IZ78" i="4"/>
  <c r="CP78" i="1" s="1"/>
  <c r="IV78" i="4"/>
  <c r="IU78" i="4"/>
  <c r="IR78" i="4"/>
  <c r="EN78" i="1" s="1"/>
  <c r="IQ78" i="4"/>
  <c r="EM78" i="1" s="1"/>
  <c r="IZ77" i="4"/>
  <c r="CP77" i="1" s="1"/>
  <c r="IV77" i="4"/>
  <c r="IU77" i="4"/>
  <c r="IR77" i="4"/>
  <c r="EN77" i="1" s="1"/>
  <c r="IQ77" i="4"/>
  <c r="EM77" i="1" s="1"/>
  <c r="IZ76" i="4"/>
  <c r="CP76" i="1" s="1"/>
  <c r="IV76" i="4"/>
  <c r="IU76" i="4"/>
  <c r="IR76" i="4"/>
  <c r="EN76" i="1" s="1"/>
  <c r="IQ76" i="4"/>
  <c r="EM76" i="1" s="1"/>
  <c r="IZ75" i="4"/>
  <c r="CP75" i="1" s="1"/>
  <c r="IV75" i="4"/>
  <c r="IU75" i="4"/>
  <c r="IR75" i="4"/>
  <c r="EN75" i="1" s="1"/>
  <c r="IQ75" i="4"/>
  <c r="EM75" i="1" s="1"/>
  <c r="IZ74" i="4"/>
  <c r="CP74" i="1" s="1"/>
  <c r="IV74" i="4"/>
  <c r="IU74" i="4"/>
  <c r="IR74" i="4"/>
  <c r="EN74" i="1" s="1"/>
  <c r="IQ74" i="4"/>
  <c r="EM74" i="1" s="1"/>
  <c r="IZ73" i="4"/>
  <c r="CP73" i="1" s="1"/>
  <c r="IV73" i="4"/>
  <c r="IU73" i="4"/>
  <c r="IR73" i="4"/>
  <c r="EN73" i="1" s="1"/>
  <c r="IQ73" i="4"/>
  <c r="EM73" i="1" s="1"/>
  <c r="IZ72" i="4"/>
  <c r="CP72" i="1" s="1"/>
  <c r="IV72" i="4"/>
  <c r="IU72" i="4"/>
  <c r="IR72" i="4"/>
  <c r="EN72" i="1" s="1"/>
  <c r="IQ72" i="4"/>
  <c r="EM72" i="1" s="1"/>
  <c r="IZ71" i="4"/>
  <c r="CP71" i="1" s="1"/>
  <c r="IV71" i="4"/>
  <c r="IU71" i="4"/>
  <c r="IR71" i="4"/>
  <c r="EN71" i="1" s="1"/>
  <c r="IQ71" i="4"/>
  <c r="EM71" i="1" s="1"/>
  <c r="IZ70" i="4"/>
  <c r="CP70" i="1" s="1"/>
  <c r="IV70" i="4"/>
  <c r="IU70" i="4"/>
  <c r="IR70" i="4"/>
  <c r="EN70" i="1" s="1"/>
  <c r="IQ70" i="4"/>
  <c r="EM70" i="1" s="1"/>
  <c r="IZ69" i="4"/>
  <c r="CP69" i="1" s="1"/>
  <c r="IV69" i="4"/>
  <c r="IU69" i="4"/>
  <c r="IR69" i="4"/>
  <c r="EN69" i="1" s="1"/>
  <c r="IQ69" i="4"/>
  <c r="EM69" i="1" s="1"/>
  <c r="IZ68" i="4"/>
  <c r="CP68" i="1" s="1"/>
  <c r="IV68" i="4"/>
  <c r="IU68" i="4"/>
  <c r="IR68" i="4"/>
  <c r="EN68" i="1" s="1"/>
  <c r="IQ68" i="4"/>
  <c r="EM68" i="1" s="1"/>
  <c r="IZ67" i="4"/>
  <c r="CP67" i="1" s="1"/>
  <c r="IV67" i="4"/>
  <c r="IU67" i="4"/>
  <c r="IR67" i="4"/>
  <c r="EN67" i="1" s="1"/>
  <c r="IQ67" i="4"/>
  <c r="EM67" i="1" s="1"/>
  <c r="IZ66" i="4"/>
  <c r="CP66" i="1" s="1"/>
  <c r="IV66" i="4"/>
  <c r="IU66" i="4"/>
  <c r="IR66" i="4"/>
  <c r="EN66" i="1" s="1"/>
  <c r="IQ66" i="4"/>
  <c r="EM66" i="1" s="1"/>
  <c r="IZ65" i="4"/>
  <c r="CP65" i="1" s="1"/>
  <c r="IV65" i="4"/>
  <c r="IU65" i="4"/>
  <c r="IR65" i="4"/>
  <c r="EN65" i="1" s="1"/>
  <c r="IQ65" i="4"/>
  <c r="EM65" i="1" s="1"/>
  <c r="IZ64" i="4"/>
  <c r="CP64" i="1" s="1"/>
  <c r="IV64" i="4"/>
  <c r="IU64" i="4"/>
  <c r="IR64" i="4"/>
  <c r="EN64" i="1" s="1"/>
  <c r="IQ64" i="4"/>
  <c r="EM64" i="1" s="1"/>
  <c r="IZ63" i="4"/>
  <c r="CP63" i="1" s="1"/>
  <c r="IV63" i="4"/>
  <c r="IU63" i="4"/>
  <c r="IR63" i="4"/>
  <c r="EN63" i="1" s="1"/>
  <c r="IQ63" i="4"/>
  <c r="EM63" i="1" s="1"/>
  <c r="IZ62" i="4"/>
  <c r="CP62" i="1" s="1"/>
  <c r="IV62" i="4"/>
  <c r="IU62" i="4"/>
  <c r="IR62" i="4"/>
  <c r="EN62" i="1" s="1"/>
  <c r="IQ62" i="4"/>
  <c r="EM62" i="1" s="1"/>
  <c r="IZ61" i="4"/>
  <c r="CP61" i="1" s="1"/>
  <c r="IV61" i="4"/>
  <c r="IU61" i="4"/>
  <c r="IR61" i="4"/>
  <c r="EN61" i="1" s="1"/>
  <c r="IQ61" i="4"/>
  <c r="EM61" i="1" s="1"/>
  <c r="IZ60" i="4"/>
  <c r="CP60" i="1" s="1"/>
  <c r="IV60" i="4"/>
  <c r="IU60" i="4"/>
  <c r="IR60" i="4"/>
  <c r="EN60" i="1" s="1"/>
  <c r="IQ60" i="4"/>
  <c r="EM60" i="1" s="1"/>
  <c r="IZ59" i="4"/>
  <c r="CP59" i="1" s="1"/>
  <c r="IV59" i="4"/>
  <c r="IU59" i="4"/>
  <c r="IR59" i="4"/>
  <c r="EN59" i="1" s="1"/>
  <c r="IQ59" i="4"/>
  <c r="EM59" i="1" s="1"/>
  <c r="IZ58" i="4"/>
  <c r="CP58" i="1" s="1"/>
  <c r="IV58" i="4"/>
  <c r="IU58" i="4"/>
  <c r="IR58" i="4"/>
  <c r="EN58" i="1" s="1"/>
  <c r="IQ58" i="4"/>
  <c r="EM58" i="1" s="1"/>
  <c r="IZ57" i="4"/>
  <c r="CP57" i="1" s="1"/>
  <c r="IV57" i="4"/>
  <c r="IU57" i="4"/>
  <c r="IR57" i="4"/>
  <c r="EN57" i="1" s="1"/>
  <c r="IQ57" i="4"/>
  <c r="EM57" i="1" s="1"/>
  <c r="IZ56" i="4"/>
  <c r="CP56" i="1" s="1"/>
  <c r="IV56" i="4"/>
  <c r="IU56" i="4"/>
  <c r="IR56" i="4"/>
  <c r="EN56" i="1" s="1"/>
  <c r="IQ56" i="4"/>
  <c r="EM56" i="1" s="1"/>
  <c r="IZ55" i="4"/>
  <c r="CP55" i="1" s="1"/>
  <c r="IV55" i="4"/>
  <c r="IU55" i="4"/>
  <c r="IR55" i="4"/>
  <c r="EN55" i="1" s="1"/>
  <c r="IQ55" i="4"/>
  <c r="EM55" i="1" s="1"/>
  <c r="IZ54" i="4"/>
  <c r="CP54" i="1" s="1"/>
  <c r="IV54" i="4"/>
  <c r="IU54" i="4"/>
  <c r="IR54" i="4"/>
  <c r="EN54" i="1" s="1"/>
  <c r="IQ54" i="4"/>
  <c r="EM54" i="1" s="1"/>
  <c r="IZ53" i="4"/>
  <c r="CP53" i="1" s="1"/>
  <c r="IV53" i="4"/>
  <c r="IU53" i="4"/>
  <c r="IR53" i="4"/>
  <c r="EN53" i="1" s="1"/>
  <c r="IQ53" i="4"/>
  <c r="EM53" i="1" s="1"/>
  <c r="IZ52" i="4"/>
  <c r="CP52" i="1" s="1"/>
  <c r="IV52" i="4"/>
  <c r="IU52" i="4"/>
  <c r="IR52" i="4"/>
  <c r="EN52" i="1" s="1"/>
  <c r="IQ52" i="4"/>
  <c r="EM52" i="1" s="1"/>
  <c r="IZ51" i="4"/>
  <c r="CP51" i="1" s="1"/>
  <c r="IV51" i="4"/>
  <c r="IU51" i="4"/>
  <c r="IR51" i="4"/>
  <c r="EN51" i="1" s="1"/>
  <c r="IQ51" i="4"/>
  <c r="EM51" i="1" s="1"/>
  <c r="IZ50" i="4"/>
  <c r="CP50" i="1" s="1"/>
  <c r="IV50" i="4"/>
  <c r="IU50" i="4"/>
  <c r="IR50" i="4"/>
  <c r="EN50" i="1" s="1"/>
  <c r="IQ50" i="4"/>
  <c r="EM50" i="1" s="1"/>
  <c r="IZ49" i="4"/>
  <c r="CP49" i="1" s="1"/>
  <c r="IV49" i="4"/>
  <c r="IU49" i="4"/>
  <c r="IR49" i="4"/>
  <c r="EN49" i="1" s="1"/>
  <c r="IQ49" i="4"/>
  <c r="EM49" i="1" s="1"/>
  <c r="IZ48" i="4"/>
  <c r="CP48" i="1" s="1"/>
  <c r="IV48" i="4"/>
  <c r="IU48" i="4"/>
  <c r="IR48" i="4"/>
  <c r="EN48" i="1" s="1"/>
  <c r="IQ48" i="4"/>
  <c r="EM48" i="1" s="1"/>
  <c r="IZ47" i="4"/>
  <c r="CP47" i="1" s="1"/>
  <c r="IV47" i="4"/>
  <c r="IU47" i="4"/>
  <c r="IR47" i="4"/>
  <c r="EN47" i="1" s="1"/>
  <c r="IQ47" i="4"/>
  <c r="EM47" i="1" s="1"/>
  <c r="IZ46" i="4"/>
  <c r="CP46" i="1" s="1"/>
  <c r="IV46" i="4"/>
  <c r="IU46" i="4"/>
  <c r="IR46" i="4"/>
  <c r="EN46" i="1" s="1"/>
  <c r="IQ46" i="4"/>
  <c r="EM46" i="1" s="1"/>
  <c r="IZ45" i="4"/>
  <c r="CP45" i="1" s="1"/>
  <c r="IV45" i="4"/>
  <c r="IU45" i="4"/>
  <c r="IR45" i="4"/>
  <c r="EN45" i="1" s="1"/>
  <c r="IQ45" i="4"/>
  <c r="EM45" i="1" s="1"/>
  <c r="IZ44" i="4"/>
  <c r="CP44" i="1" s="1"/>
  <c r="IV44" i="4"/>
  <c r="IU44" i="4"/>
  <c r="IR44" i="4"/>
  <c r="EN44" i="1" s="1"/>
  <c r="IQ44" i="4"/>
  <c r="EM44" i="1" s="1"/>
  <c r="IZ43" i="4"/>
  <c r="CP43" i="1" s="1"/>
  <c r="IV43" i="4"/>
  <c r="IU43" i="4"/>
  <c r="IR43" i="4"/>
  <c r="EN43" i="1" s="1"/>
  <c r="IQ43" i="4"/>
  <c r="EM43" i="1" s="1"/>
  <c r="IZ42" i="4"/>
  <c r="CP42" i="1" s="1"/>
  <c r="IV42" i="4"/>
  <c r="IU42" i="4"/>
  <c r="IR42" i="4"/>
  <c r="EN42" i="1" s="1"/>
  <c r="IQ42" i="4"/>
  <c r="EM42" i="1" s="1"/>
  <c r="IZ41" i="4"/>
  <c r="CP41" i="1" s="1"/>
  <c r="IV41" i="4"/>
  <c r="IU41" i="4"/>
  <c r="IR41" i="4"/>
  <c r="EN41" i="1" s="1"/>
  <c r="IQ41" i="4"/>
  <c r="EM41" i="1" s="1"/>
  <c r="IZ40" i="4"/>
  <c r="CP40" i="1" s="1"/>
  <c r="IV40" i="4"/>
  <c r="IU40" i="4"/>
  <c r="IR40" i="4"/>
  <c r="EN40" i="1" s="1"/>
  <c r="IQ40" i="4"/>
  <c r="EM40" i="1" s="1"/>
  <c r="IZ39" i="4"/>
  <c r="CP39" i="1" s="1"/>
  <c r="IV39" i="4"/>
  <c r="IU39" i="4"/>
  <c r="IR39" i="4"/>
  <c r="EN39" i="1" s="1"/>
  <c r="IQ39" i="4"/>
  <c r="EM39" i="1" s="1"/>
  <c r="IZ38" i="4"/>
  <c r="CP38" i="1" s="1"/>
  <c r="IV38" i="4"/>
  <c r="IU38" i="4"/>
  <c r="IR38" i="4"/>
  <c r="EN38" i="1" s="1"/>
  <c r="IQ38" i="4"/>
  <c r="EM38" i="1" s="1"/>
  <c r="IZ37" i="4"/>
  <c r="CP37" i="1" s="1"/>
  <c r="IV37" i="4"/>
  <c r="IU37" i="4"/>
  <c r="IR37" i="4"/>
  <c r="EN37" i="1" s="1"/>
  <c r="IQ37" i="4"/>
  <c r="EM37" i="1" s="1"/>
  <c r="IZ36" i="4"/>
  <c r="CP36" i="1" s="1"/>
  <c r="IV36" i="4"/>
  <c r="IU36" i="4"/>
  <c r="IR36" i="4"/>
  <c r="EN36" i="1" s="1"/>
  <c r="IQ36" i="4"/>
  <c r="EM36" i="1" s="1"/>
  <c r="IZ35" i="4"/>
  <c r="CP35" i="1" s="1"/>
  <c r="IV35" i="4"/>
  <c r="IU35" i="4"/>
  <c r="IR35" i="4"/>
  <c r="EN35" i="1" s="1"/>
  <c r="IQ35" i="4"/>
  <c r="EM35" i="1" s="1"/>
  <c r="IZ34" i="4"/>
  <c r="CP34" i="1" s="1"/>
  <c r="IV34" i="4"/>
  <c r="IU34" i="4"/>
  <c r="IR34" i="4"/>
  <c r="EN34" i="1" s="1"/>
  <c r="IQ34" i="4"/>
  <c r="EM34" i="1" s="1"/>
  <c r="IZ33" i="4"/>
  <c r="CP33" i="1" s="1"/>
  <c r="IV33" i="4"/>
  <c r="IU33" i="4"/>
  <c r="IR33" i="4"/>
  <c r="EN33" i="1" s="1"/>
  <c r="IQ33" i="4"/>
  <c r="EM33" i="1" s="1"/>
  <c r="IZ32" i="4"/>
  <c r="CP32" i="1" s="1"/>
  <c r="IV32" i="4"/>
  <c r="IU32" i="4"/>
  <c r="IR32" i="4"/>
  <c r="EN32" i="1" s="1"/>
  <c r="IQ32" i="4"/>
  <c r="EM32" i="1" s="1"/>
  <c r="IZ31" i="4"/>
  <c r="CP31" i="1" s="1"/>
  <c r="IV31" i="4"/>
  <c r="IU31" i="4"/>
  <c r="IR31" i="4"/>
  <c r="EN31" i="1" s="1"/>
  <c r="IQ31" i="4"/>
  <c r="EM31" i="1" s="1"/>
  <c r="IZ30" i="4"/>
  <c r="CP30" i="1" s="1"/>
  <c r="IV30" i="4"/>
  <c r="IU30" i="4"/>
  <c r="IR30" i="4"/>
  <c r="EN30" i="1" s="1"/>
  <c r="IQ30" i="4"/>
  <c r="EM30" i="1" s="1"/>
  <c r="IZ29" i="4"/>
  <c r="CP29" i="1" s="1"/>
  <c r="IV29" i="4"/>
  <c r="IU29" i="4"/>
  <c r="IR29" i="4"/>
  <c r="EN29" i="1" s="1"/>
  <c r="IQ29" i="4"/>
  <c r="EM29" i="1" s="1"/>
  <c r="IZ28" i="4"/>
  <c r="CP28" i="1" s="1"/>
  <c r="IV28" i="4"/>
  <c r="IU28" i="4"/>
  <c r="IR28" i="4"/>
  <c r="EN28" i="1" s="1"/>
  <c r="IQ28" i="4"/>
  <c r="EM28" i="1" s="1"/>
  <c r="IZ27" i="4"/>
  <c r="CP27" i="1" s="1"/>
  <c r="IV27" i="4"/>
  <c r="IU27" i="4"/>
  <c r="IR27" i="4"/>
  <c r="EN27" i="1" s="1"/>
  <c r="IQ27" i="4"/>
  <c r="EM27" i="1" s="1"/>
  <c r="IZ26" i="4"/>
  <c r="CP26" i="1" s="1"/>
  <c r="IV26" i="4"/>
  <c r="IU26" i="4"/>
  <c r="IR26" i="4"/>
  <c r="EN26" i="1" s="1"/>
  <c r="IQ26" i="4"/>
  <c r="EM26" i="1" s="1"/>
  <c r="IZ25" i="4"/>
  <c r="CP25" i="1" s="1"/>
  <c r="IV25" i="4"/>
  <c r="IU25" i="4"/>
  <c r="IR25" i="4"/>
  <c r="EN25" i="1" s="1"/>
  <c r="IQ25" i="4"/>
  <c r="EM25" i="1" s="1"/>
  <c r="IZ24" i="4"/>
  <c r="CP24" i="1" s="1"/>
  <c r="IV24" i="4"/>
  <c r="IU24" i="4"/>
  <c r="IR24" i="4"/>
  <c r="EN24" i="1" s="1"/>
  <c r="IQ24" i="4"/>
  <c r="EM24" i="1" s="1"/>
  <c r="IZ23" i="4"/>
  <c r="CP23" i="1" s="1"/>
  <c r="IV23" i="4"/>
  <c r="IU23" i="4"/>
  <c r="IR23" i="4"/>
  <c r="EN23" i="1" s="1"/>
  <c r="IQ23" i="4"/>
  <c r="EM23" i="1" s="1"/>
  <c r="IZ22" i="4"/>
  <c r="CP22" i="1" s="1"/>
  <c r="IV22" i="4"/>
  <c r="IU22" i="4"/>
  <c r="IR22" i="4"/>
  <c r="EN22" i="1" s="1"/>
  <c r="IQ22" i="4"/>
  <c r="EM22" i="1" s="1"/>
  <c r="IZ21" i="4"/>
  <c r="CP21" i="1" s="1"/>
  <c r="IV21" i="4"/>
  <c r="IU21" i="4"/>
  <c r="IR21" i="4"/>
  <c r="EN21" i="1" s="1"/>
  <c r="IQ21" i="4"/>
  <c r="EM21" i="1" s="1"/>
  <c r="IZ20" i="4"/>
  <c r="CP20" i="1" s="1"/>
  <c r="IV20" i="4"/>
  <c r="IU20" i="4"/>
  <c r="IR20" i="4"/>
  <c r="EN20" i="1" s="1"/>
  <c r="IQ20" i="4"/>
  <c r="EM20" i="1" s="1"/>
  <c r="IZ19" i="4"/>
  <c r="CP19" i="1" s="1"/>
  <c r="IV19" i="4"/>
  <c r="IU19" i="4"/>
  <c r="IR19" i="4"/>
  <c r="EN19" i="1" s="1"/>
  <c r="IQ19" i="4"/>
  <c r="EM19" i="1" s="1"/>
  <c r="IZ18" i="4"/>
  <c r="CP18" i="1" s="1"/>
  <c r="IV18" i="4"/>
  <c r="IU18" i="4"/>
  <c r="IR18" i="4"/>
  <c r="EN18" i="1" s="1"/>
  <c r="IQ18" i="4"/>
  <c r="EM18" i="1" s="1"/>
  <c r="IZ17" i="4"/>
  <c r="CP17" i="1" s="1"/>
  <c r="IV17" i="4"/>
  <c r="IU17" i="4"/>
  <c r="IR17" i="4"/>
  <c r="EN17" i="1" s="1"/>
  <c r="IQ17" i="4"/>
  <c r="EM17" i="1" s="1"/>
  <c r="IZ16" i="4"/>
  <c r="CP16" i="1" s="1"/>
  <c r="IV16" i="4"/>
  <c r="IU16" i="4"/>
  <c r="IR16" i="4"/>
  <c r="EN16" i="1" s="1"/>
  <c r="IQ16" i="4"/>
  <c r="EM16" i="1" s="1"/>
  <c r="IZ15" i="4"/>
  <c r="CP15" i="1" s="1"/>
  <c r="IV15" i="4"/>
  <c r="IU15" i="4"/>
  <c r="IR15" i="4"/>
  <c r="EN15" i="1" s="1"/>
  <c r="IQ15" i="4"/>
  <c r="EM15" i="1" s="1"/>
  <c r="IZ14" i="4"/>
  <c r="CP14" i="1" s="1"/>
  <c r="IV14" i="4"/>
  <c r="IU14" i="4"/>
  <c r="IR14" i="4"/>
  <c r="EN14" i="1" s="1"/>
  <c r="IQ14" i="4"/>
  <c r="EM14" i="1" s="1"/>
  <c r="IZ13" i="4"/>
  <c r="CP13" i="1" s="1"/>
  <c r="IV13" i="4"/>
  <c r="IU13" i="4"/>
  <c r="IR13" i="4"/>
  <c r="EN13" i="1" s="1"/>
  <c r="IQ13" i="4"/>
  <c r="EM13" i="1" s="1"/>
  <c r="IZ12" i="4"/>
  <c r="CP12" i="1" s="1"/>
  <c r="IV12" i="4"/>
  <c r="IU12" i="4"/>
  <c r="IR12" i="4"/>
  <c r="EN12" i="1" s="1"/>
  <c r="IQ12" i="4"/>
  <c r="EM12" i="1" s="1"/>
  <c r="IZ11" i="4"/>
  <c r="CP11" i="1" s="1"/>
  <c r="IV11" i="4"/>
  <c r="IU11" i="4"/>
  <c r="IR11" i="4"/>
  <c r="IQ11" i="4"/>
  <c r="EM11" i="1" s="1"/>
  <c r="CT106" i="3"/>
  <c r="CS106" i="3"/>
  <c r="CT105" i="3"/>
  <c r="CS105" i="3"/>
  <c r="CT104" i="3"/>
  <c r="CS104" i="3"/>
  <c r="CT103" i="3"/>
  <c r="CS103" i="3"/>
  <c r="CT102" i="3"/>
  <c r="CS102" i="3"/>
  <c r="CT101" i="3"/>
  <c r="CS101" i="3"/>
  <c r="CT100" i="3"/>
  <c r="CS100" i="3"/>
  <c r="CT99" i="3"/>
  <c r="CS99" i="3"/>
  <c r="CT98" i="3"/>
  <c r="CS98" i="3"/>
  <c r="CT97" i="3"/>
  <c r="CS97" i="3"/>
  <c r="CT96" i="3"/>
  <c r="CS96" i="3"/>
  <c r="CT95" i="3"/>
  <c r="CS95" i="3"/>
  <c r="CT94" i="3"/>
  <c r="CS94" i="3"/>
  <c r="CT93" i="3"/>
  <c r="CS93" i="3"/>
  <c r="CT92" i="3"/>
  <c r="CS92" i="3"/>
  <c r="CT91" i="3"/>
  <c r="CS91" i="3"/>
  <c r="CT90" i="3"/>
  <c r="CS90" i="3"/>
  <c r="CT89" i="3"/>
  <c r="CS89" i="3"/>
  <c r="CT88" i="3"/>
  <c r="CS88" i="3"/>
  <c r="CT87" i="3"/>
  <c r="CS87" i="3"/>
  <c r="CT86" i="3"/>
  <c r="CS86" i="3"/>
  <c r="CT85" i="3"/>
  <c r="CS85" i="3"/>
  <c r="CT84" i="3"/>
  <c r="CS84" i="3"/>
  <c r="CT83" i="3"/>
  <c r="CS83" i="3"/>
  <c r="CT82" i="3"/>
  <c r="CS82" i="3"/>
  <c r="CT81" i="3"/>
  <c r="CS81" i="3"/>
  <c r="CT80" i="3"/>
  <c r="CS80" i="3"/>
  <c r="CT79" i="3"/>
  <c r="CS79" i="3"/>
  <c r="CT78" i="3"/>
  <c r="CS78" i="3"/>
  <c r="CT77" i="3"/>
  <c r="CS77" i="3"/>
  <c r="CT76" i="3"/>
  <c r="CS76" i="3"/>
  <c r="CT75" i="3"/>
  <c r="CS75" i="3"/>
  <c r="CT74" i="3"/>
  <c r="CS74" i="3"/>
  <c r="CT73" i="3"/>
  <c r="CS73" i="3"/>
  <c r="CT72" i="3"/>
  <c r="CS72" i="3"/>
  <c r="CT71" i="3"/>
  <c r="CS71" i="3"/>
  <c r="CT70" i="3"/>
  <c r="CS70" i="3"/>
  <c r="CT69" i="3"/>
  <c r="CS69" i="3"/>
  <c r="CT68" i="3"/>
  <c r="CS68" i="3"/>
  <c r="CT67" i="3"/>
  <c r="CS67" i="3"/>
  <c r="CT66" i="3"/>
  <c r="CS66" i="3"/>
  <c r="CT65" i="3"/>
  <c r="CS65" i="3"/>
  <c r="CT64" i="3"/>
  <c r="CS64" i="3"/>
  <c r="CT63" i="3"/>
  <c r="CS63" i="3"/>
  <c r="CT62" i="3"/>
  <c r="CS62" i="3"/>
  <c r="CT61" i="3"/>
  <c r="CS61" i="3"/>
  <c r="CT60" i="3"/>
  <c r="CS60" i="3"/>
  <c r="CT59" i="3"/>
  <c r="CS59" i="3"/>
  <c r="CT58" i="3"/>
  <c r="CS58" i="3"/>
  <c r="CT57" i="3"/>
  <c r="CS57" i="3"/>
  <c r="CT56" i="3"/>
  <c r="CS56" i="3"/>
  <c r="CT55" i="3"/>
  <c r="CS55" i="3"/>
  <c r="CT54" i="3"/>
  <c r="CS54" i="3"/>
  <c r="CT53" i="3"/>
  <c r="CS53" i="3"/>
  <c r="CT52" i="3"/>
  <c r="CS52" i="3"/>
  <c r="CT51" i="3"/>
  <c r="CS51" i="3"/>
  <c r="CT50" i="3"/>
  <c r="CS50" i="3"/>
  <c r="CT49" i="3"/>
  <c r="CS49" i="3"/>
  <c r="CT48" i="3"/>
  <c r="CS48" i="3"/>
  <c r="CT47" i="3"/>
  <c r="CS47" i="3"/>
  <c r="CT46" i="3"/>
  <c r="CS46" i="3"/>
  <c r="CT45" i="3"/>
  <c r="CS45" i="3"/>
  <c r="CT44" i="3"/>
  <c r="CS44" i="3"/>
  <c r="CT43" i="3"/>
  <c r="CS43" i="3"/>
  <c r="CT42" i="3"/>
  <c r="CS42" i="3"/>
  <c r="CT41" i="3"/>
  <c r="CS41" i="3"/>
  <c r="CT40" i="3"/>
  <c r="CS40" i="3"/>
  <c r="CT39" i="3"/>
  <c r="CS39" i="3"/>
  <c r="CT38" i="3"/>
  <c r="CS38" i="3"/>
  <c r="CT37" i="3"/>
  <c r="CS37" i="3"/>
  <c r="CT36" i="3"/>
  <c r="CS36" i="3"/>
  <c r="CT35" i="3"/>
  <c r="CS35" i="3"/>
  <c r="CT34" i="3"/>
  <c r="CS34" i="3"/>
  <c r="CT33" i="3"/>
  <c r="CS33" i="3"/>
  <c r="CT32" i="3"/>
  <c r="CS32" i="3"/>
  <c r="CT31" i="3"/>
  <c r="CS31" i="3"/>
  <c r="CT30" i="3"/>
  <c r="CS30" i="3"/>
  <c r="CT29" i="3"/>
  <c r="CS29" i="3"/>
  <c r="CT28" i="3"/>
  <c r="CS28" i="3"/>
  <c r="CT27" i="3"/>
  <c r="CS27" i="3"/>
  <c r="CT26" i="3"/>
  <c r="CS26" i="3"/>
  <c r="CT25" i="3"/>
  <c r="CS25" i="3"/>
  <c r="CT24" i="3"/>
  <c r="CS24" i="3"/>
  <c r="CT23" i="3"/>
  <c r="CS23" i="3"/>
  <c r="CT22" i="3"/>
  <c r="CS22" i="3"/>
  <c r="CT21" i="3"/>
  <c r="CS21" i="3"/>
  <c r="CT20" i="3"/>
  <c r="CS20" i="3"/>
  <c r="CT19" i="3"/>
  <c r="CS19" i="3"/>
  <c r="CT18" i="3"/>
  <c r="CS18" i="3"/>
  <c r="CT17" i="3"/>
  <c r="CS17" i="3"/>
  <c r="CT16" i="3"/>
  <c r="CS16" i="3"/>
  <c r="CT15" i="3"/>
  <c r="CS15" i="3"/>
  <c r="CT14" i="3"/>
  <c r="CS14" i="3"/>
  <c r="CT13" i="3"/>
  <c r="CS13" i="3"/>
  <c r="CT12" i="3"/>
  <c r="CS12" i="3"/>
  <c r="CT11" i="3"/>
  <c r="CS11" i="3"/>
  <c r="CZ11" i="3"/>
  <c r="DE11" i="3"/>
  <c r="DF11" i="3"/>
  <c r="DK11" i="3"/>
  <c r="DL11" i="3"/>
  <c r="DQ11" i="3"/>
  <c r="DR11" i="3"/>
  <c r="DW11" i="3"/>
  <c r="DX11" i="3"/>
  <c r="EI11" i="3"/>
  <c r="EJ11" i="3"/>
  <c r="EO11" i="3"/>
  <c r="EP11" i="3"/>
  <c r="EU11" i="3"/>
  <c r="EV11" i="3"/>
  <c r="FA11" i="3"/>
  <c r="FB11" i="3"/>
  <c r="FG11" i="3"/>
  <c r="FH11" i="3"/>
  <c r="FM11" i="3"/>
  <c r="FN11" i="3"/>
  <c r="FS11" i="3"/>
  <c r="FT11" i="3"/>
  <c r="FY11" i="3"/>
  <c r="FZ11" i="3"/>
  <c r="GE11" i="3"/>
  <c r="GF11" i="3"/>
  <c r="GK11" i="3"/>
  <c r="GL11" i="3"/>
  <c r="CZ12" i="3"/>
  <c r="DE12" i="3"/>
  <c r="DF12" i="3"/>
  <c r="DK12" i="3"/>
  <c r="DL12" i="3"/>
  <c r="DQ12" i="3"/>
  <c r="DR12" i="3"/>
  <c r="DW12" i="3"/>
  <c r="DX12" i="3"/>
  <c r="EI12" i="3"/>
  <c r="EJ12" i="3"/>
  <c r="EO12" i="3"/>
  <c r="EP12" i="3"/>
  <c r="EU12" i="3"/>
  <c r="EV12" i="3"/>
  <c r="FA12" i="3"/>
  <c r="FB12" i="3"/>
  <c r="FG12" i="3"/>
  <c r="FH12" i="3"/>
  <c r="FM12" i="3"/>
  <c r="FN12" i="3"/>
  <c r="FS12" i="3"/>
  <c r="FT12" i="3"/>
  <c r="FY12" i="3"/>
  <c r="FZ12" i="3"/>
  <c r="GE12" i="3"/>
  <c r="GF12" i="3"/>
  <c r="GK12" i="3"/>
  <c r="GL12" i="3"/>
  <c r="CZ13" i="3"/>
  <c r="DE13" i="3"/>
  <c r="DF13" i="3"/>
  <c r="DK13" i="3"/>
  <c r="DL13" i="3"/>
  <c r="DQ13" i="3"/>
  <c r="DR13" i="3"/>
  <c r="DW13" i="3"/>
  <c r="DX13" i="3"/>
  <c r="EI13" i="3"/>
  <c r="EJ13" i="3"/>
  <c r="EO13" i="3"/>
  <c r="EP13" i="3"/>
  <c r="EU13" i="3"/>
  <c r="EV13" i="3"/>
  <c r="FA13" i="3"/>
  <c r="FB13" i="3"/>
  <c r="FG13" i="3"/>
  <c r="FH13" i="3"/>
  <c r="FM13" i="3"/>
  <c r="FN13" i="3"/>
  <c r="FS13" i="3"/>
  <c r="FT13" i="3"/>
  <c r="FY13" i="3"/>
  <c r="FZ13" i="3"/>
  <c r="GE13" i="3"/>
  <c r="GF13" i="3"/>
  <c r="GK13" i="3"/>
  <c r="GL13" i="3"/>
  <c r="CT107" i="3" l="1"/>
  <c r="CT108" i="3"/>
  <c r="CT109" i="3"/>
  <c r="CS109" i="3"/>
  <c r="CS108" i="3"/>
  <c r="CS107" i="3"/>
  <c r="EM108" i="1"/>
  <c r="EM109" i="1"/>
  <c r="EM107" i="1"/>
  <c r="EM110" i="1"/>
  <c r="CO109" i="1"/>
  <c r="CO107" i="1"/>
  <c r="CO110" i="1"/>
  <c r="CO108" i="1"/>
  <c r="IR109" i="4"/>
  <c r="EN11" i="1"/>
  <c r="IZ109" i="4"/>
  <c r="IV109" i="4"/>
  <c r="CP109" i="1"/>
  <c r="IY109" i="4"/>
  <c r="IU109" i="4"/>
  <c r="IQ109" i="4"/>
  <c r="IQ107" i="4"/>
  <c r="IQ108" i="4"/>
  <c r="IR107" i="4"/>
  <c r="IR108" i="4"/>
  <c r="IU107" i="4"/>
  <c r="IU108" i="4"/>
  <c r="IV107" i="4"/>
  <c r="IV108" i="4"/>
  <c r="IY107" i="4"/>
  <c r="IY108" i="4"/>
  <c r="IZ107" i="4"/>
  <c r="IZ108" i="4"/>
  <c r="CP108" i="1" l="1"/>
  <c r="CP110" i="1"/>
  <c r="CP107" i="1"/>
  <c r="EN108" i="1"/>
  <c r="EN110" i="1"/>
  <c r="EN109" i="1"/>
  <c r="EN107" i="1"/>
  <c r="EK12" i="1" l="1"/>
  <c r="EL12" i="1"/>
  <c r="EK13" i="1"/>
  <c r="EL13" i="1"/>
  <c r="EK14" i="1"/>
  <c r="EL14" i="1"/>
  <c r="NE15" i="2"/>
  <c r="NF15" i="2"/>
  <c r="NE16" i="2"/>
  <c r="EK16" i="1" s="1"/>
  <c r="NF16" i="2"/>
  <c r="EL16" i="1" s="1"/>
  <c r="NE17" i="2"/>
  <c r="EK17" i="1" s="1"/>
  <c r="NF17" i="2"/>
  <c r="EL17" i="1" s="1"/>
  <c r="NE18" i="2"/>
  <c r="EK18" i="1" s="1"/>
  <c r="NF18" i="2"/>
  <c r="EL18" i="1" s="1"/>
  <c r="NE19" i="2"/>
  <c r="EK19" i="1" s="1"/>
  <c r="NF19" i="2"/>
  <c r="EL19" i="1" s="1"/>
  <c r="NE20" i="2"/>
  <c r="EK20" i="1" s="1"/>
  <c r="NF20" i="2"/>
  <c r="EL20" i="1" s="1"/>
  <c r="NE21" i="2"/>
  <c r="EK21" i="1" s="1"/>
  <c r="NF21" i="2"/>
  <c r="EL21" i="1" s="1"/>
  <c r="NE22" i="2"/>
  <c r="EK22" i="1" s="1"/>
  <c r="NF22" i="2"/>
  <c r="EL22" i="1" s="1"/>
  <c r="NE23" i="2"/>
  <c r="EK23" i="1" s="1"/>
  <c r="NF23" i="2"/>
  <c r="EL23" i="1" s="1"/>
  <c r="NE24" i="2"/>
  <c r="EK24" i="1" s="1"/>
  <c r="NF24" i="2"/>
  <c r="EL24" i="1" s="1"/>
  <c r="NE25" i="2"/>
  <c r="EK25" i="1" s="1"/>
  <c r="NF25" i="2"/>
  <c r="EL25" i="1" s="1"/>
  <c r="NE26" i="2"/>
  <c r="EK26" i="1" s="1"/>
  <c r="NF26" i="2"/>
  <c r="EL26" i="1" s="1"/>
  <c r="NE27" i="2"/>
  <c r="EK27" i="1" s="1"/>
  <c r="NF27" i="2"/>
  <c r="EL27" i="1" s="1"/>
  <c r="NE28" i="2"/>
  <c r="EK28" i="1" s="1"/>
  <c r="NF28" i="2"/>
  <c r="EL28" i="1" s="1"/>
  <c r="NE29" i="2"/>
  <c r="EK29" i="1" s="1"/>
  <c r="NF29" i="2"/>
  <c r="EL29" i="1" s="1"/>
  <c r="NE30" i="2"/>
  <c r="EK30" i="1" s="1"/>
  <c r="NF30" i="2"/>
  <c r="EL30" i="1" s="1"/>
  <c r="NE31" i="2"/>
  <c r="EK31" i="1" s="1"/>
  <c r="NF31" i="2"/>
  <c r="EL31" i="1" s="1"/>
  <c r="NE32" i="2"/>
  <c r="EK32" i="1" s="1"/>
  <c r="NF32" i="2"/>
  <c r="EL32" i="1" s="1"/>
  <c r="NE33" i="2"/>
  <c r="EK33" i="1" s="1"/>
  <c r="NF33" i="2"/>
  <c r="EL33" i="1" s="1"/>
  <c r="NE34" i="2"/>
  <c r="EK34" i="1" s="1"/>
  <c r="NF34" i="2"/>
  <c r="EL34" i="1" s="1"/>
  <c r="NE35" i="2"/>
  <c r="EK35" i="1" s="1"/>
  <c r="NF35" i="2"/>
  <c r="EL35" i="1" s="1"/>
  <c r="NE36" i="2"/>
  <c r="EK36" i="1" s="1"/>
  <c r="NF36" i="2"/>
  <c r="EL36" i="1" s="1"/>
  <c r="NE37" i="2"/>
  <c r="EK37" i="1" s="1"/>
  <c r="NF37" i="2"/>
  <c r="EL37" i="1" s="1"/>
  <c r="NE38" i="2"/>
  <c r="EK38" i="1" s="1"/>
  <c r="NF38" i="2"/>
  <c r="EL38" i="1" s="1"/>
  <c r="NE39" i="2"/>
  <c r="EK39" i="1" s="1"/>
  <c r="NF39" i="2"/>
  <c r="EL39" i="1" s="1"/>
  <c r="NE40" i="2"/>
  <c r="EK40" i="1" s="1"/>
  <c r="NF40" i="2"/>
  <c r="EL40" i="1" s="1"/>
  <c r="NE41" i="2"/>
  <c r="EK41" i="1" s="1"/>
  <c r="NF41" i="2"/>
  <c r="EL41" i="1" s="1"/>
  <c r="NE42" i="2"/>
  <c r="EK42" i="1" s="1"/>
  <c r="NF42" i="2"/>
  <c r="EL42" i="1" s="1"/>
  <c r="NE43" i="2"/>
  <c r="EK43" i="1" s="1"/>
  <c r="NF43" i="2"/>
  <c r="EL43" i="1" s="1"/>
  <c r="NE44" i="2"/>
  <c r="EK44" i="1" s="1"/>
  <c r="NF44" i="2"/>
  <c r="EL44" i="1" s="1"/>
  <c r="NE45" i="2"/>
  <c r="EK45" i="1" s="1"/>
  <c r="NF45" i="2"/>
  <c r="EL45" i="1" s="1"/>
  <c r="NE46" i="2"/>
  <c r="EK46" i="1" s="1"/>
  <c r="NF46" i="2"/>
  <c r="EL46" i="1" s="1"/>
  <c r="NE47" i="2"/>
  <c r="EK47" i="1" s="1"/>
  <c r="NF47" i="2"/>
  <c r="EL47" i="1" s="1"/>
  <c r="NE48" i="2"/>
  <c r="EK48" i="1" s="1"/>
  <c r="NF48" i="2"/>
  <c r="EL48" i="1" s="1"/>
  <c r="NE49" i="2"/>
  <c r="EK49" i="1" s="1"/>
  <c r="NF49" i="2"/>
  <c r="EL49" i="1" s="1"/>
  <c r="NE50" i="2"/>
  <c r="EK50" i="1" s="1"/>
  <c r="NF50" i="2"/>
  <c r="EL50" i="1" s="1"/>
  <c r="NE51" i="2"/>
  <c r="EK51" i="1" s="1"/>
  <c r="NF51" i="2"/>
  <c r="EL51" i="1" s="1"/>
  <c r="NE52" i="2"/>
  <c r="EK52" i="1" s="1"/>
  <c r="NF52" i="2"/>
  <c r="EL52" i="1" s="1"/>
  <c r="NE53" i="2"/>
  <c r="EK53" i="1" s="1"/>
  <c r="NF53" i="2"/>
  <c r="EL53" i="1" s="1"/>
  <c r="NE54" i="2"/>
  <c r="EK54" i="1" s="1"/>
  <c r="NF54" i="2"/>
  <c r="EL54" i="1" s="1"/>
  <c r="NE55" i="2"/>
  <c r="EK55" i="1" s="1"/>
  <c r="NF55" i="2"/>
  <c r="EL55" i="1" s="1"/>
  <c r="NE56" i="2"/>
  <c r="EK56" i="1" s="1"/>
  <c r="NF56" i="2"/>
  <c r="EL56" i="1" s="1"/>
  <c r="NE57" i="2"/>
  <c r="EK57" i="1" s="1"/>
  <c r="NF57" i="2"/>
  <c r="EL57" i="1" s="1"/>
  <c r="NE58" i="2"/>
  <c r="EK58" i="1" s="1"/>
  <c r="NF58" i="2"/>
  <c r="EL58" i="1" s="1"/>
  <c r="NE59" i="2"/>
  <c r="EK59" i="1" s="1"/>
  <c r="NF59" i="2"/>
  <c r="EL59" i="1" s="1"/>
  <c r="NE60" i="2"/>
  <c r="EK60" i="1" s="1"/>
  <c r="NF60" i="2"/>
  <c r="EL60" i="1" s="1"/>
  <c r="NE61" i="2"/>
  <c r="EK61" i="1" s="1"/>
  <c r="NF61" i="2"/>
  <c r="EL61" i="1" s="1"/>
  <c r="NE62" i="2"/>
  <c r="EK62" i="1" s="1"/>
  <c r="NF62" i="2"/>
  <c r="EL62" i="1" s="1"/>
  <c r="NE63" i="2"/>
  <c r="EK63" i="1" s="1"/>
  <c r="NF63" i="2"/>
  <c r="EL63" i="1" s="1"/>
  <c r="NE64" i="2"/>
  <c r="EK64" i="1" s="1"/>
  <c r="NF64" i="2"/>
  <c r="EL64" i="1" s="1"/>
  <c r="NE65" i="2"/>
  <c r="EK65" i="1" s="1"/>
  <c r="NF65" i="2"/>
  <c r="EL65" i="1" s="1"/>
  <c r="NE66" i="2"/>
  <c r="EK66" i="1" s="1"/>
  <c r="NF66" i="2"/>
  <c r="EL66" i="1" s="1"/>
  <c r="NE67" i="2"/>
  <c r="EK67" i="1" s="1"/>
  <c r="NF67" i="2"/>
  <c r="EL67" i="1" s="1"/>
  <c r="NE68" i="2"/>
  <c r="EK68" i="1" s="1"/>
  <c r="NF68" i="2"/>
  <c r="EL68" i="1" s="1"/>
  <c r="NE69" i="2"/>
  <c r="EK69" i="1" s="1"/>
  <c r="NF69" i="2"/>
  <c r="EL69" i="1" s="1"/>
  <c r="NE70" i="2"/>
  <c r="EK70" i="1" s="1"/>
  <c r="NF70" i="2"/>
  <c r="EL70" i="1" s="1"/>
  <c r="NE71" i="2"/>
  <c r="EK71" i="1" s="1"/>
  <c r="NF71" i="2"/>
  <c r="EL71" i="1" s="1"/>
  <c r="NE72" i="2"/>
  <c r="EK72" i="1" s="1"/>
  <c r="NF72" i="2"/>
  <c r="EL72" i="1" s="1"/>
  <c r="NE73" i="2"/>
  <c r="EK73" i="1" s="1"/>
  <c r="NF73" i="2"/>
  <c r="EL73" i="1" s="1"/>
  <c r="NE74" i="2"/>
  <c r="EK74" i="1" s="1"/>
  <c r="NF74" i="2"/>
  <c r="EL74" i="1" s="1"/>
  <c r="NE75" i="2"/>
  <c r="EK75" i="1" s="1"/>
  <c r="NF75" i="2"/>
  <c r="EL75" i="1" s="1"/>
  <c r="NE76" i="2"/>
  <c r="EK76" i="1" s="1"/>
  <c r="NF76" i="2"/>
  <c r="EL76" i="1" s="1"/>
  <c r="NE77" i="2"/>
  <c r="EK77" i="1" s="1"/>
  <c r="NF77" i="2"/>
  <c r="EL77" i="1" s="1"/>
  <c r="NE78" i="2"/>
  <c r="EK78" i="1" s="1"/>
  <c r="NF78" i="2"/>
  <c r="EL78" i="1" s="1"/>
  <c r="NE79" i="2"/>
  <c r="EK79" i="1" s="1"/>
  <c r="NF79" i="2"/>
  <c r="EL79" i="1" s="1"/>
  <c r="NE80" i="2"/>
  <c r="EK80" i="1" s="1"/>
  <c r="NF80" i="2"/>
  <c r="EL80" i="1" s="1"/>
  <c r="NE81" i="2"/>
  <c r="EK81" i="1" s="1"/>
  <c r="NF81" i="2"/>
  <c r="EL81" i="1" s="1"/>
  <c r="NE82" i="2"/>
  <c r="EK82" i="1" s="1"/>
  <c r="NF82" i="2"/>
  <c r="EL82" i="1" s="1"/>
  <c r="NE83" i="2"/>
  <c r="EK83" i="1" s="1"/>
  <c r="NF83" i="2"/>
  <c r="EL83" i="1" s="1"/>
  <c r="NE84" i="2"/>
  <c r="EK84" i="1" s="1"/>
  <c r="NF84" i="2"/>
  <c r="EL84" i="1" s="1"/>
  <c r="NE85" i="2"/>
  <c r="EK85" i="1" s="1"/>
  <c r="NF85" i="2"/>
  <c r="EL85" i="1" s="1"/>
  <c r="NE86" i="2"/>
  <c r="EK86" i="1" s="1"/>
  <c r="NF86" i="2"/>
  <c r="EL86" i="1" s="1"/>
  <c r="NE87" i="2"/>
  <c r="EK87" i="1" s="1"/>
  <c r="NF87" i="2"/>
  <c r="EL87" i="1" s="1"/>
  <c r="NE88" i="2"/>
  <c r="EK88" i="1" s="1"/>
  <c r="NF88" i="2"/>
  <c r="EL88" i="1" s="1"/>
  <c r="NE89" i="2"/>
  <c r="EK89" i="1" s="1"/>
  <c r="NF89" i="2"/>
  <c r="EL89" i="1" s="1"/>
  <c r="NE90" i="2"/>
  <c r="EK90" i="1" s="1"/>
  <c r="NF90" i="2"/>
  <c r="EL90" i="1" s="1"/>
  <c r="NE91" i="2"/>
  <c r="EK91" i="1" s="1"/>
  <c r="NF91" i="2"/>
  <c r="EL91" i="1" s="1"/>
  <c r="NE92" i="2"/>
  <c r="EK92" i="1" s="1"/>
  <c r="NF92" i="2"/>
  <c r="EL92" i="1" s="1"/>
  <c r="NE93" i="2"/>
  <c r="EK93" i="1" s="1"/>
  <c r="NF93" i="2"/>
  <c r="EL93" i="1" s="1"/>
  <c r="NE94" i="2"/>
  <c r="EK94" i="1" s="1"/>
  <c r="NF94" i="2"/>
  <c r="EL94" i="1" s="1"/>
  <c r="NE95" i="2"/>
  <c r="EK95" i="1" s="1"/>
  <c r="NF95" i="2"/>
  <c r="EL95" i="1" s="1"/>
  <c r="NE96" i="2"/>
  <c r="EK96" i="1" s="1"/>
  <c r="NF96" i="2"/>
  <c r="EL96" i="1" s="1"/>
  <c r="NE97" i="2"/>
  <c r="EK97" i="1" s="1"/>
  <c r="NF97" i="2"/>
  <c r="EL97" i="1" s="1"/>
  <c r="NE98" i="2"/>
  <c r="EK98" i="1" s="1"/>
  <c r="NF98" i="2"/>
  <c r="EL98" i="1" s="1"/>
  <c r="NE99" i="2"/>
  <c r="EK99" i="1" s="1"/>
  <c r="NF99" i="2"/>
  <c r="EL99" i="1" s="1"/>
  <c r="NE100" i="2"/>
  <c r="EK100" i="1" s="1"/>
  <c r="NF100" i="2"/>
  <c r="EL100" i="1" s="1"/>
  <c r="NE101" i="2"/>
  <c r="EK101" i="1" s="1"/>
  <c r="NF101" i="2"/>
  <c r="EL101" i="1" s="1"/>
  <c r="NE102" i="2"/>
  <c r="EK102" i="1" s="1"/>
  <c r="NF102" i="2"/>
  <c r="EL102" i="1" s="1"/>
  <c r="NE103" i="2"/>
  <c r="EK103" i="1" s="1"/>
  <c r="NF103" i="2"/>
  <c r="EL103" i="1" s="1"/>
  <c r="NE104" i="2"/>
  <c r="EK104" i="1" s="1"/>
  <c r="NF104" i="2"/>
  <c r="EL104" i="1" s="1"/>
  <c r="NE105" i="2"/>
  <c r="EK105" i="1" s="1"/>
  <c r="NF105" i="2"/>
  <c r="EL105" i="1" s="1"/>
  <c r="NE106" i="2"/>
  <c r="EK106" i="1" s="1"/>
  <c r="NF106" i="2"/>
  <c r="EL106" i="1" s="1"/>
  <c r="NF107" i="2" l="1"/>
  <c r="NF108" i="2"/>
  <c r="NF109" i="2"/>
  <c r="NE107" i="2"/>
  <c r="NE109" i="2"/>
  <c r="NE108" i="2"/>
  <c r="EK15" i="1"/>
  <c r="EL15" i="1"/>
  <c r="EL11" i="1"/>
  <c r="EK11" i="1"/>
  <c r="EL108" i="1" l="1"/>
  <c r="EL109" i="1"/>
  <c r="EL107" i="1"/>
  <c r="EL110" i="1"/>
  <c r="EK109" i="1"/>
  <c r="EK107" i="1"/>
  <c r="EK110" i="1"/>
  <c r="EK108" i="1"/>
  <c r="HV106" i="3"/>
  <c r="HU106" i="3"/>
  <c r="HP106" i="3"/>
  <c r="DP106" i="1" s="1"/>
  <c r="HO106" i="3"/>
  <c r="DO106" i="1" s="1"/>
  <c r="HJ106" i="3"/>
  <c r="HI106" i="3"/>
  <c r="HD106" i="3"/>
  <c r="HC106" i="3"/>
  <c r="GX106" i="3"/>
  <c r="GW106" i="3"/>
  <c r="GR106" i="3"/>
  <c r="GQ106" i="3"/>
  <c r="GL106" i="3"/>
  <c r="GK106" i="3"/>
  <c r="GF106" i="3"/>
  <c r="GE106" i="3"/>
  <c r="FZ106" i="3"/>
  <c r="FY106" i="3"/>
  <c r="FT106" i="3"/>
  <c r="FS106" i="3"/>
  <c r="FN106" i="3"/>
  <c r="FM106" i="3"/>
  <c r="FH106" i="3"/>
  <c r="FG106" i="3"/>
  <c r="FB106" i="3"/>
  <c r="FA106" i="3"/>
  <c r="EV106" i="3"/>
  <c r="EU106" i="3"/>
  <c r="EP106" i="3"/>
  <c r="EO106" i="3"/>
  <c r="EJ106" i="3"/>
  <c r="EI106" i="3"/>
  <c r="ED106" i="3"/>
  <c r="EC106" i="3"/>
  <c r="DX106" i="3"/>
  <c r="DW106" i="3"/>
  <c r="DR106" i="3"/>
  <c r="DQ106" i="3"/>
  <c r="DL106" i="3"/>
  <c r="DK106" i="3"/>
  <c r="DF106" i="3"/>
  <c r="DE106" i="3"/>
  <c r="CZ106" i="3"/>
  <c r="CN106" i="3"/>
  <c r="CM106" i="3"/>
  <c r="CH106" i="3"/>
  <c r="CB106" i="3"/>
  <c r="CA106" i="3"/>
  <c r="BV106" i="3"/>
  <c r="BU106" i="3"/>
  <c r="BP106" i="3"/>
  <c r="BO106" i="3"/>
  <c r="BJ106" i="3"/>
  <c r="BI106" i="3"/>
  <c r="BD106" i="3"/>
  <c r="BC106" i="3"/>
  <c r="AX106" i="3"/>
  <c r="AR106" i="3"/>
  <c r="AQ106" i="3"/>
  <c r="AL106" i="3"/>
  <c r="AK106" i="3"/>
  <c r="AF106" i="3"/>
  <c r="AE106" i="3"/>
  <c r="Z106" i="3"/>
  <c r="Y106" i="3"/>
  <c r="H106" i="3"/>
  <c r="G106" i="3"/>
  <c r="HV105" i="3"/>
  <c r="HU105" i="3"/>
  <c r="HP105" i="3"/>
  <c r="DP105" i="1" s="1"/>
  <c r="HO105" i="3"/>
  <c r="DO105" i="1" s="1"/>
  <c r="HJ105" i="3"/>
  <c r="HI105" i="3"/>
  <c r="HD105" i="3"/>
  <c r="HC105" i="3"/>
  <c r="GX105" i="3"/>
  <c r="GW105" i="3"/>
  <c r="GR105" i="3"/>
  <c r="GQ105" i="3"/>
  <c r="GL105" i="3"/>
  <c r="GK105" i="3"/>
  <c r="GF105" i="3"/>
  <c r="GE105" i="3"/>
  <c r="FZ105" i="3"/>
  <c r="FY105" i="3"/>
  <c r="FT105" i="3"/>
  <c r="FS105" i="3"/>
  <c r="FN105" i="3"/>
  <c r="FM105" i="3"/>
  <c r="FH105" i="3"/>
  <c r="FG105" i="3"/>
  <c r="FB105" i="3"/>
  <c r="FA105" i="3"/>
  <c r="EV105" i="3"/>
  <c r="EU105" i="3"/>
  <c r="EP105" i="3"/>
  <c r="EO105" i="3"/>
  <c r="EJ105" i="3"/>
  <c r="EI105" i="3"/>
  <c r="ED105" i="3"/>
  <c r="EC105" i="3"/>
  <c r="DX105" i="3"/>
  <c r="DW105" i="3"/>
  <c r="DR105" i="3"/>
  <c r="DQ105" i="3"/>
  <c r="DL105" i="3"/>
  <c r="DK105" i="3"/>
  <c r="DF105" i="3"/>
  <c r="DE105" i="3"/>
  <c r="CZ105" i="3"/>
  <c r="CN105" i="3"/>
  <c r="CM105" i="3"/>
  <c r="CH105" i="3"/>
  <c r="CB105" i="3"/>
  <c r="CA105" i="3"/>
  <c r="BV105" i="3"/>
  <c r="BU105" i="3"/>
  <c r="BP105" i="3"/>
  <c r="BO105" i="3"/>
  <c r="BJ105" i="3"/>
  <c r="BI105" i="3"/>
  <c r="BD105" i="3"/>
  <c r="BC105" i="3"/>
  <c r="AX105" i="3"/>
  <c r="AR105" i="3"/>
  <c r="AQ105" i="3"/>
  <c r="AL105" i="3"/>
  <c r="AK105" i="3"/>
  <c r="AF105" i="3"/>
  <c r="AE105" i="3"/>
  <c r="Z105" i="3"/>
  <c r="Y105" i="3"/>
  <c r="H105" i="3"/>
  <c r="G105" i="3"/>
  <c r="HV104" i="3"/>
  <c r="HU104" i="3"/>
  <c r="HP104" i="3"/>
  <c r="DP104" i="1" s="1"/>
  <c r="HO104" i="3"/>
  <c r="DO104" i="1" s="1"/>
  <c r="HJ104" i="3"/>
  <c r="HI104" i="3"/>
  <c r="HD104" i="3"/>
  <c r="HC104" i="3"/>
  <c r="GX104" i="3"/>
  <c r="GW104" i="3"/>
  <c r="GR104" i="3"/>
  <c r="GQ104" i="3"/>
  <c r="GL104" i="3"/>
  <c r="GK104" i="3"/>
  <c r="GF104" i="3"/>
  <c r="GE104" i="3"/>
  <c r="FZ104" i="3"/>
  <c r="FY104" i="3"/>
  <c r="FT104" i="3"/>
  <c r="FS104" i="3"/>
  <c r="FN104" i="3"/>
  <c r="FM104" i="3"/>
  <c r="FH104" i="3"/>
  <c r="FG104" i="3"/>
  <c r="FB104" i="3"/>
  <c r="FA104" i="3"/>
  <c r="EV104" i="3"/>
  <c r="EU104" i="3"/>
  <c r="EP104" i="3"/>
  <c r="EO104" i="3"/>
  <c r="EJ104" i="3"/>
  <c r="EI104" i="3"/>
  <c r="ED104" i="3"/>
  <c r="EC104" i="3"/>
  <c r="DX104" i="3"/>
  <c r="DW104" i="3"/>
  <c r="DR104" i="3"/>
  <c r="DQ104" i="3"/>
  <c r="DL104" i="3"/>
  <c r="DK104" i="3"/>
  <c r="DF104" i="3"/>
  <c r="DE104" i="3"/>
  <c r="CZ104" i="3"/>
  <c r="CN104" i="3"/>
  <c r="CM104" i="3"/>
  <c r="CH104" i="3"/>
  <c r="CB104" i="3"/>
  <c r="CA104" i="3"/>
  <c r="BV104" i="3"/>
  <c r="BU104" i="3"/>
  <c r="BP104" i="3"/>
  <c r="BO104" i="3"/>
  <c r="BJ104" i="3"/>
  <c r="BI104" i="3"/>
  <c r="BD104" i="3"/>
  <c r="BC104" i="3"/>
  <c r="AX104" i="3"/>
  <c r="AR104" i="3"/>
  <c r="AQ104" i="3"/>
  <c r="AL104" i="3"/>
  <c r="AK104" i="3"/>
  <c r="AF104" i="3"/>
  <c r="AE104" i="3"/>
  <c r="Z104" i="3"/>
  <c r="Y104" i="3"/>
  <c r="H104" i="3"/>
  <c r="G104" i="3"/>
  <c r="HV103" i="3"/>
  <c r="HU103" i="3"/>
  <c r="HP103" i="3"/>
  <c r="DP103" i="1" s="1"/>
  <c r="HO103" i="3"/>
  <c r="DO103" i="1" s="1"/>
  <c r="HJ103" i="3"/>
  <c r="HI103" i="3"/>
  <c r="HD103" i="3"/>
  <c r="HC103" i="3"/>
  <c r="GX103" i="3"/>
  <c r="GW103" i="3"/>
  <c r="GR103" i="3"/>
  <c r="GQ103" i="3"/>
  <c r="GL103" i="3"/>
  <c r="GK103" i="3"/>
  <c r="GF103" i="3"/>
  <c r="GE103" i="3"/>
  <c r="FZ103" i="3"/>
  <c r="FY103" i="3"/>
  <c r="FT103" i="3"/>
  <c r="FS103" i="3"/>
  <c r="FN103" i="3"/>
  <c r="FM103" i="3"/>
  <c r="FH103" i="3"/>
  <c r="FG103" i="3"/>
  <c r="FB103" i="3"/>
  <c r="FA103" i="3"/>
  <c r="EV103" i="3"/>
  <c r="EU103" i="3"/>
  <c r="EP103" i="3"/>
  <c r="EO103" i="3"/>
  <c r="EJ103" i="3"/>
  <c r="EI103" i="3"/>
  <c r="DX103" i="3"/>
  <c r="DW103" i="3"/>
  <c r="DR103" i="3"/>
  <c r="DQ103" i="3"/>
  <c r="DL103" i="3"/>
  <c r="DK103" i="3"/>
  <c r="DF103" i="3"/>
  <c r="DE103" i="3"/>
  <c r="CZ103" i="3"/>
  <c r="CN103" i="3"/>
  <c r="CM103" i="3"/>
  <c r="CH103" i="3"/>
  <c r="CB103" i="3"/>
  <c r="CA103" i="3"/>
  <c r="BV103" i="3"/>
  <c r="BU103" i="3"/>
  <c r="BP103" i="3"/>
  <c r="BO103" i="3"/>
  <c r="BJ103" i="3"/>
  <c r="BI103" i="3"/>
  <c r="BD103" i="3"/>
  <c r="BC103" i="3"/>
  <c r="AR103" i="3"/>
  <c r="AQ103" i="3"/>
  <c r="AL103" i="3"/>
  <c r="AK103" i="3"/>
  <c r="AF103" i="3"/>
  <c r="AE103" i="3"/>
  <c r="Z103" i="3"/>
  <c r="Y103" i="3"/>
  <c r="H103" i="3"/>
  <c r="G103" i="3"/>
  <c r="HV102" i="3"/>
  <c r="HU102" i="3"/>
  <c r="HP102" i="3"/>
  <c r="DP102" i="1" s="1"/>
  <c r="HO102" i="3"/>
  <c r="DO102" i="1" s="1"/>
  <c r="HJ102" i="3"/>
  <c r="HI102" i="3"/>
  <c r="HD102" i="3"/>
  <c r="HC102" i="3"/>
  <c r="GX102" i="3"/>
  <c r="GW102" i="3"/>
  <c r="GR102" i="3"/>
  <c r="GQ102" i="3"/>
  <c r="GL102" i="3"/>
  <c r="GK102" i="3"/>
  <c r="GF102" i="3"/>
  <c r="GE102" i="3"/>
  <c r="FZ102" i="3"/>
  <c r="FY102" i="3"/>
  <c r="FT102" i="3"/>
  <c r="FS102" i="3"/>
  <c r="FN102" i="3"/>
  <c r="FM102" i="3"/>
  <c r="FH102" i="3"/>
  <c r="FG102" i="3"/>
  <c r="FB102" i="3"/>
  <c r="FA102" i="3"/>
  <c r="EV102" i="3"/>
  <c r="EU102" i="3"/>
  <c r="EP102" i="3"/>
  <c r="EO102" i="3"/>
  <c r="EJ102" i="3"/>
  <c r="EI102" i="3"/>
  <c r="DX102" i="3"/>
  <c r="DW102" i="3"/>
  <c r="DR102" i="3"/>
  <c r="DQ102" i="3"/>
  <c r="DL102" i="3"/>
  <c r="DK102" i="3"/>
  <c r="DF102" i="3"/>
  <c r="DE102" i="3"/>
  <c r="CZ102" i="3"/>
  <c r="CN102" i="3"/>
  <c r="CM102" i="3"/>
  <c r="CH102" i="3"/>
  <c r="CB102" i="3"/>
  <c r="CA102" i="3"/>
  <c r="BV102" i="3"/>
  <c r="BU102" i="3"/>
  <c r="BP102" i="3"/>
  <c r="BO102" i="3"/>
  <c r="BJ102" i="3"/>
  <c r="BI102" i="3"/>
  <c r="BD102" i="3"/>
  <c r="BC102" i="3"/>
  <c r="AR102" i="3"/>
  <c r="AQ102" i="3"/>
  <c r="AL102" i="3"/>
  <c r="AK102" i="3"/>
  <c r="AF102" i="3"/>
  <c r="AE102" i="3"/>
  <c r="Z102" i="3"/>
  <c r="Y102" i="3"/>
  <c r="H102" i="3"/>
  <c r="G102" i="3"/>
  <c r="HV101" i="3"/>
  <c r="HU101" i="3"/>
  <c r="HP101" i="3"/>
  <c r="DP101" i="1" s="1"/>
  <c r="HO101" i="3"/>
  <c r="DO101" i="1" s="1"/>
  <c r="HJ101" i="3"/>
  <c r="HI101" i="3"/>
  <c r="HD101" i="3"/>
  <c r="HC101" i="3"/>
  <c r="GX101" i="3"/>
  <c r="GW101" i="3"/>
  <c r="GR101" i="3"/>
  <c r="GQ101" i="3"/>
  <c r="GL101" i="3"/>
  <c r="GK101" i="3"/>
  <c r="GF101" i="3"/>
  <c r="GE101" i="3"/>
  <c r="FZ101" i="3"/>
  <c r="FY101" i="3"/>
  <c r="FT101" i="3"/>
  <c r="FS101" i="3"/>
  <c r="FN101" i="3"/>
  <c r="FM101" i="3"/>
  <c r="FH101" i="3"/>
  <c r="FG101" i="3"/>
  <c r="FB101" i="3"/>
  <c r="FA101" i="3"/>
  <c r="EV101" i="3"/>
  <c r="EU101" i="3"/>
  <c r="EP101" i="3"/>
  <c r="EO101" i="3"/>
  <c r="EJ101" i="3"/>
  <c r="EI101" i="3"/>
  <c r="DX101" i="3"/>
  <c r="DW101" i="3"/>
  <c r="DR101" i="3"/>
  <c r="DQ101" i="3"/>
  <c r="DL101" i="3"/>
  <c r="DK101" i="3"/>
  <c r="DF101" i="3"/>
  <c r="DE101" i="3"/>
  <c r="CZ101" i="3"/>
  <c r="CN101" i="3"/>
  <c r="CM101" i="3"/>
  <c r="CH101" i="3"/>
  <c r="CB101" i="3"/>
  <c r="CA101" i="3"/>
  <c r="BV101" i="3"/>
  <c r="BU101" i="3"/>
  <c r="BP101" i="3"/>
  <c r="BO101" i="3"/>
  <c r="BJ101" i="3"/>
  <c r="BI101" i="3"/>
  <c r="BD101" i="3"/>
  <c r="BC101" i="3"/>
  <c r="AR101" i="3"/>
  <c r="AQ101" i="3"/>
  <c r="AL101" i="3"/>
  <c r="AK101" i="3"/>
  <c r="AF101" i="3"/>
  <c r="AE101" i="3"/>
  <c r="Z101" i="3"/>
  <c r="Y101" i="3"/>
  <c r="H101" i="3"/>
  <c r="G101" i="3"/>
  <c r="HV100" i="3"/>
  <c r="HU100" i="3"/>
  <c r="HP100" i="3"/>
  <c r="DP100" i="1" s="1"/>
  <c r="HO100" i="3"/>
  <c r="DO100" i="1" s="1"/>
  <c r="HJ100" i="3"/>
  <c r="HI100" i="3"/>
  <c r="HD100" i="3"/>
  <c r="HC100" i="3"/>
  <c r="GX100" i="3"/>
  <c r="GW100" i="3"/>
  <c r="GR100" i="3"/>
  <c r="GQ100" i="3"/>
  <c r="GL100" i="3"/>
  <c r="GK100" i="3"/>
  <c r="GF100" i="3"/>
  <c r="GE100" i="3"/>
  <c r="FZ100" i="3"/>
  <c r="FY100" i="3"/>
  <c r="FT100" i="3"/>
  <c r="FS100" i="3"/>
  <c r="FN100" i="3"/>
  <c r="FM100" i="3"/>
  <c r="FH100" i="3"/>
  <c r="FG100" i="3"/>
  <c r="FB100" i="3"/>
  <c r="FA100" i="3"/>
  <c r="EV100" i="3"/>
  <c r="EU100" i="3"/>
  <c r="EP100" i="3"/>
  <c r="EO100" i="3"/>
  <c r="EJ100" i="3"/>
  <c r="EI100" i="3"/>
  <c r="DX100" i="3"/>
  <c r="DW100" i="3"/>
  <c r="DR100" i="3"/>
  <c r="DQ100" i="3"/>
  <c r="DL100" i="3"/>
  <c r="DK100" i="3"/>
  <c r="DF100" i="3"/>
  <c r="DE100" i="3"/>
  <c r="CZ100" i="3"/>
  <c r="CN100" i="3"/>
  <c r="CM100" i="3"/>
  <c r="CH100" i="3"/>
  <c r="CB100" i="3"/>
  <c r="CA100" i="3"/>
  <c r="BV100" i="3"/>
  <c r="BU100" i="3"/>
  <c r="BP100" i="3"/>
  <c r="BO100" i="3"/>
  <c r="BJ100" i="3"/>
  <c r="BI100" i="3"/>
  <c r="BD100" i="3"/>
  <c r="BC100" i="3"/>
  <c r="AR100" i="3"/>
  <c r="AQ100" i="3"/>
  <c r="AL100" i="3"/>
  <c r="AK100" i="3"/>
  <c r="AF100" i="3"/>
  <c r="AE100" i="3"/>
  <c r="Z100" i="3"/>
  <c r="Y100" i="3"/>
  <c r="H100" i="3"/>
  <c r="G100" i="3"/>
  <c r="HV99" i="3"/>
  <c r="HU99" i="3"/>
  <c r="HP99" i="3"/>
  <c r="DP99" i="1" s="1"/>
  <c r="HO99" i="3"/>
  <c r="DO99" i="1" s="1"/>
  <c r="HJ99" i="3"/>
  <c r="HI99" i="3"/>
  <c r="HD99" i="3"/>
  <c r="HC99" i="3"/>
  <c r="GX99" i="3"/>
  <c r="GW99" i="3"/>
  <c r="GR99" i="3"/>
  <c r="GQ99" i="3"/>
  <c r="GL99" i="3"/>
  <c r="GK99" i="3"/>
  <c r="GF99" i="3"/>
  <c r="GE99" i="3"/>
  <c r="FZ99" i="3"/>
  <c r="FY99" i="3"/>
  <c r="FT99" i="3"/>
  <c r="FS99" i="3"/>
  <c r="FN99" i="3"/>
  <c r="FM99" i="3"/>
  <c r="FH99" i="3"/>
  <c r="FG99" i="3"/>
  <c r="FB99" i="3"/>
  <c r="FA99" i="3"/>
  <c r="EV99" i="3"/>
  <c r="EU99" i="3"/>
  <c r="EP99" i="3"/>
  <c r="EO99" i="3"/>
  <c r="EJ99" i="3"/>
  <c r="EI99" i="3"/>
  <c r="DX99" i="3"/>
  <c r="DW99" i="3"/>
  <c r="DR99" i="3"/>
  <c r="DQ99" i="3"/>
  <c r="DL99" i="3"/>
  <c r="DK99" i="3"/>
  <c r="DF99" i="3"/>
  <c r="DE99" i="3"/>
  <c r="CZ99" i="3"/>
  <c r="CN99" i="3"/>
  <c r="CM99" i="3"/>
  <c r="CH99" i="3"/>
  <c r="CB99" i="3"/>
  <c r="CA99" i="3"/>
  <c r="BV99" i="3"/>
  <c r="BU99" i="3"/>
  <c r="BP99" i="3"/>
  <c r="BO99" i="3"/>
  <c r="BJ99" i="3"/>
  <c r="BI99" i="3"/>
  <c r="BD99" i="3"/>
  <c r="BC99" i="3"/>
  <c r="AR99" i="3"/>
  <c r="AQ99" i="3"/>
  <c r="AL99" i="3"/>
  <c r="AK99" i="3"/>
  <c r="AF99" i="3"/>
  <c r="AE99" i="3"/>
  <c r="Z99" i="3"/>
  <c r="Y99" i="3"/>
  <c r="H99" i="3"/>
  <c r="G99" i="3"/>
  <c r="HV98" i="3"/>
  <c r="HU98" i="3"/>
  <c r="HP98" i="3"/>
  <c r="DP98" i="1" s="1"/>
  <c r="HO98" i="3"/>
  <c r="DO98" i="1" s="1"/>
  <c r="HJ98" i="3"/>
  <c r="HI98" i="3"/>
  <c r="HD98" i="3"/>
  <c r="HC98" i="3"/>
  <c r="GX98" i="3"/>
  <c r="GW98" i="3"/>
  <c r="GR98" i="3"/>
  <c r="GQ98" i="3"/>
  <c r="GL98" i="3"/>
  <c r="GK98" i="3"/>
  <c r="GF98" i="3"/>
  <c r="GE98" i="3"/>
  <c r="FZ98" i="3"/>
  <c r="FY98" i="3"/>
  <c r="FT98" i="3"/>
  <c r="FS98" i="3"/>
  <c r="FN98" i="3"/>
  <c r="FM98" i="3"/>
  <c r="FH98" i="3"/>
  <c r="FG98" i="3"/>
  <c r="FB98" i="3"/>
  <c r="FA98" i="3"/>
  <c r="EV98" i="3"/>
  <c r="EU98" i="3"/>
  <c r="EP98" i="3"/>
  <c r="EO98" i="3"/>
  <c r="EJ98" i="3"/>
  <c r="EI98" i="3"/>
  <c r="DX98" i="3"/>
  <c r="DW98" i="3"/>
  <c r="DR98" i="3"/>
  <c r="DQ98" i="3"/>
  <c r="DL98" i="3"/>
  <c r="DK98" i="3"/>
  <c r="DF98" i="3"/>
  <c r="DE98" i="3"/>
  <c r="CZ98" i="3"/>
  <c r="CN98" i="3"/>
  <c r="CM98" i="3"/>
  <c r="CH98" i="3"/>
  <c r="CB98" i="3"/>
  <c r="CA98" i="3"/>
  <c r="BV98" i="3"/>
  <c r="BU98" i="3"/>
  <c r="BP98" i="3"/>
  <c r="BO98" i="3"/>
  <c r="BJ98" i="3"/>
  <c r="BI98" i="3"/>
  <c r="BD98" i="3"/>
  <c r="BC98" i="3"/>
  <c r="AR98" i="3"/>
  <c r="AQ98" i="3"/>
  <c r="AL98" i="3"/>
  <c r="AK98" i="3"/>
  <c r="AF98" i="3"/>
  <c r="AE98" i="3"/>
  <c r="Z98" i="3"/>
  <c r="Y98" i="3"/>
  <c r="H98" i="3"/>
  <c r="G98" i="3"/>
  <c r="HV97" i="3"/>
  <c r="HU97" i="3"/>
  <c r="HP97" i="3"/>
  <c r="DP97" i="1" s="1"/>
  <c r="HO97" i="3"/>
  <c r="DO97" i="1" s="1"/>
  <c r="HJ97" i="3"/>
  <c r="HI97" i="3"/>
  <c r="HD97" i="3"/>
  <c r="HC97" i="3"/>
  <c r="GX97" i="3"/>
  <c r="GW97" i="3"/>
  <c r="GR97" i="3"/>
  <c r="GQ97" i="3"/>
  <c r="GL97" i="3"/>
  <c r="GK97" i="3"/>
  <c r="GF97" i="3"/>
  <c r="GE97" i="3"/>
  <c r="FZ97" i="3"/>
  <c r="FY97" i="3"/>
  <c r="FT97" i="3"/>
  <c r="FS97" i="3"/>
  <c r="FN97" i="3"/>
  <c r="FM97" i="3"/>
  <c r="FH97" i="3"/>
  <c r="FG97" i="3"/>
  <c r="FB97" i="3"/>
  <c r="FA97" i="3"/>
  <c r="EV97" i="3"/>
  <c r="EU97" i="3"/>
  <c r="EP97" i="3"/>
  <c r="EO97" i="3"/>
  <c r="EJ97" i="3"/>
  <c r="EI97" i="3"/>
  <c r="DX97" i="3"/>
  <c r="DW97" i="3"/>
  <c r="DR97" i="3"/>
  <c r="DQ97" i="3"/>
  <c r="DL97" i="3"/>
  <c r="DK97" i="3"/>
  <c r="DF97" i="3"/>
  <c r="DE97" i="3"/>
  <c r="CZ97" i="3"/>
  <c r="CN97" i="3"/>
  <c r="CM97" i="3"/>
  <c r="CH97" i="3"/>
  <c r="CB97" i="3"/>
  <c r="CA97" i="3"/>
  <c r="BV97" i="3"/>
  <c r="BU97" i="3"/>
  <c r="BP97" i="3"/>
  <c r="BO97" i="3"/>
  <c r="BJ97" i="3"/>
  <c r="BI97" i="3"/>
  <c r="BD97" i="3"/>
  <c r="BC97" i="3"/>
  <c r="AR97" i="3"/>
  <c r="AQ97" i="3"/>
  <c r="AL97" i="3"/>
  <c r="AK97" i="3"/>
  <c r="AF97" i="3"/>
  <c r="AE97" i="3"/>
  <c r="Z97" i="3"/>
  <c r="Y97" i="3"/>
  <c r="H97" i="3"/>
  <c r="G97" i="3"/>
  <c r="HV96" i="3"/>
  <c r="HU96" i="3"/>
  <c r="HP96" i="3"/>
  <c r="DP96" i="1" s="1"/>
  <c r="HO96" i="3"/>
  <c r="DO96" i="1" s="1"/>
  <c r="HJ96" i="3"/>
  <c r="HI96" i="3"/>
  <c r="HD96" i="3"/>
  <c r="HC96" i="3"/>
  <c r="GX96" i="3"/>
  <c r="GW96" i="3"/>
  <c r="GR96" i="3"/>
  <c r="GQ96" i="3"/>
  <c r="GL96" i="3"/>
  <c r="GK96" i="3"/>
  <c r="GF96" i="3"/>
  <c r="GE96" i="3"/>
  <c r="FZ96" i="3"/>
  <c r="FY96" i="3"/>
  <c r="FT96" i="3"/>
  <c r="FS96" i="3"/>
  <c r="FN96" i="3"/>
  <c r="FM96" i="3"/>
  <c r="FH96" i="3"/>
  <c r="FG96" i="3"/>
  <c r="FB96" i="3"/>
  <c r="FA96" i="3"/>
  <c r="EV96" i="3"/>
  <c r="EU96" i="3"/>
  <c r="EP96" i="3"/>
  <c r="EO96" i="3"/>
  <c r="EJ96" i="3"/>
  <c r="EI96" i="3"/>
  <c r="DX96" i="3"/>
  <c r="DW96" i="3"/>
  <c r="DR96" i="3"/>
  <c r="DQ96" i="3"/>
  <c r="DL96" i="3"/>
  <c r="DK96" i="3"/>
  <c r="DF96" i="3"/>
  <c r="DE96" i="3"/>
  <c r="CZ96" i="3"/>
  <c r="CN96" i="3"/>
  <c r="CM96" i="3"/>
  <c r="CH96" i="3"/>
  <c r="CB96" i="3"/>
  <c r="CA96" i="3"/>
  <c r="BV96" i="3"/>
  <c r="BU96" i="3"/>
  <c r="BP96" i="3"/>
  <c r="BO96" i="3"/>
  <c r="BJ96" i="3"/>
  <c r="BI96" i="3"/>
  <c r="BD96" i="3"/>
  <c r="BC96" i="3"/>
  <c r="AR96" i="3"/>
  <c r="AQ96" i="3"/>
  <c r="AL96" i="3"/>
  <c r="AK96" i="3"/>
  <c r="AF96" i="3"/>
  <c r="AE96" i="3"/>
  <c r="Z96" i="3"/>
  <c r="Y96" i="3"/>
  <c r="H96" i="3"/>
  <c r="G96" i="3"/>
  <c r="HV95" i="3"/>
  <c r="HU95" i="3"/>
  <c r="HP95" i="3"/>
  <c r="DP95" i="1" s="1"/>
  <c r="HO95" i="3"/>
  <c r="DO95" i="1" s="1"/>
  <c r="HJ95" i="3"/>
  <c r="HI95" i="3"/>
  <c r="HD95" i="3"/>
  <c r="HC95" i="3"/>
  <c r="GX95" i="3"/>
  <c r="GW95" i="3"/>
  <c r="GR95" i="3"/>
  <c r="GQ95" i="3"/>
  <c r="GL95" i="3"/>
  <c r="GK95" i="3"/>
  <c r="GF95" i="3"/>
  <c r="GE95" i="3"/>
  <c r="FZ95" i="3"/>
  <c r="FY95" i="3"/>
  <c r="FT95" i="3"/>
  <c r="FS95" i="3"/>
  <c r="FN95" i="3"/>
  <c r="FM95" i="3"/>
  <c r="FH95" i="3"/>
  <c r="FG95" i="3"/>
  <c r="FB95" i="3"/>
  <c r="FA95" i="3"/>
  <c r="EV95" i="3"/>
  <c r="EU95" i="3"/>
  <c r="EP95" i="3"/>
  <c r="EO95" i="3"/>
  <c r="EJ95" i="3"/>
  <c r="EI95" i="3"/>
  <c r="DX95" i="3"/>
  <c r="DW95" i="3"/>
  <c r="DR95" i="3"/>
  <c r="DQ95" i="3"/>
  <c r="DL95" i="3"/>
  <c r="DK95" i="3"/>
  <c r="DF95" i="3"/>
  <c r="DE95" i="3"/>
  <c r="CZ95" i="3"/>
  <c r="CN95" i="3"/>
  <c r="CM95" i="3"/>
  <c r="CH95" i="3"/>
  <c r="CB95" i="3"/>
  <c r="CA95" i="3"/>
  <c r="BV95" i="3"/>
  <c r="BU95" i="3"/>
  <c r="BP95" i="3"/>
  <c r="BO95" i="3"/>
  <c r="BJ95" i="3"/>
  <c r="BI95" i="3"/>
  <c r="BD95" i="3"/>
  <c r="BC95" i="3"/>
  <c r="AR95" i="3"/>
  <c r="AQ95" i="3"/>
  <c r="AL95" i="3"/>
  <c r="AK95" i="3"/>
  <c r="AF95" i="3"/>
  <c r="AE95" i="3"/>
  <c r="Z95" i="3"/>
  <c r="Y95" i="3"/>
  <c r="H95" i="3"/>
  <c r="G95" i="3"/>
  <c r="HV94" i="3"/>
  <c r="HU94" i="3"/>
  <c r="HP94" i="3"/>
  <c r="DP94" i="1" s="1"/>
  <c r="HO94" i="3"/>
  <c r="DO94" i="1" s="1"/>
  <c r="HJ94" i="3"/>
  <c r="HI94" i="3"/>
  <c r="HD94" i="3"/>
  <c r="HC94" i="3"/>
  <c r="GX94" i="3"/>
  <c r="GW94" i="3"/>
  <c r="GR94" i="3"/>
  <c r="GQ94" i="3"/>
  <c r="GL94" i="3"/>
  <c r="GK94" i="3"/>
  <c r="GF94" i="3"/>
  <c r="GE94" i="3"/>
  <c r="FZ94" i="3"/>
  <c r="FY94" i="3"/>
  <c r="FT94" i="3"/>
  <c r="FS94" i="3"/>
  <c r="FN94" i="3"/>
  <c r="FM94" i="3"/>
  <c r="FH94" i="3"/>
  <c r="FG94" i="3"/>
  <c r="FB94" i="3"/>
  <c r="FA94" i="3"/>
  <c r="EV94" i="3"/>
  <c r="EU94" i="3"/>
  <c r="EP94" i="3"/>
  <c r="EO94" i="3"/>
  <c r="EJ94" i="3"/>
  <c r="EI94" i="3"/>
  <c r="DX94" i="3"/>
  <c r="DW94" i="3"/>
  <c r="DR94" i="3"/>
  <c r="DQ94" i="3"/>
  <c r="DL94" i="3"/>
  <c r="DK94" i="3"/>
  <c r="DF94" i="3"/>
  <c r="DE94" i="3"/>
  <c r="CZ94" i="3"/>
  <c r="CN94" i="3"/>
  <c r="CM94" i="3"/>
  <c r="CH94" i="3"/>
  <c r="CB94" i="3"/>
  <c r="CA94" i="3"/>
  <c r="BV94" i="3"/>
  <c r="BU94" i="3"/>
  <c r="BP94" i="3"/>
  <c r="BO94" i="3"/>
  <c r="BJ94" i="3"/>
  <c r="BI94" i="3"/>
  <c r="BD94" i="3"/>
  <c r="BC94" i="3"/>
  <c r="AR94" i="3"/>
  <c r="AQ94" i="3"/>
  <c r="AL94" i="3"/>
  <c r="AK94" i="3"/>
  <c r="AF94" i="3"/>
  <c r="AE94" i="3"/>
  <c r="Z94" i="3"/>
  <c r="Y94" i="3"/>
  <c r="H94" i="3"/>
  <c r="G94" i="3"/>
  <c r="HV93" i="3"/>
  <c r="HU93" i="3"/>
  <c r="HP93" i="3"/>
  <c r="DP93" i="1" s="1"/>
  <c r="HO93" i="3"/>
  <c r="DO93" i="1" s="1"/>
  <c r="HJ93" i="3"/>
  <c r="HI93" i="3"/>
  <c r="HD93" i="3"/>
  <c r="HC93" i="3"/>
  <c r="GX93" i="3"/>
  <c r="GW93" i="3"/>
  <c r="GR93" i="3"/>
  <c r="GQ93" i="3"/>
  <c r="GL93" i="3"/>
  <c r="GK93" i="3"/>
  <c r="GF93" i="3"/>
  <c r="GE93" i="3"/>
  <c r="FZ93" i="3"/>
  <c r="FY93" i="3"/>
  <c r="FT93" i="3"/>
  <c r="FS93" i="3"/>
  <c r="FN93" i="3"/>
  <c r="FM93" i="3"/>
  <c r="FH93" i="3"/>
  <c r="FG93" i="3"/>
  <c r="FB93" i="3"/>
  <c r="FA93" i="3"/>
  <c r="EV93" i="3"/>
  <c r="EU93" i="3"/>
  <c r="EP93" i="3"/>
  <c r="EO93" i="3"/>
  <c r="EJ93" i="3"/>
  <c r="EI93" i="3"/>
  <c r="DX93" i="3"/>
  <c r="DW93" i="3"/>
  <c r="DR93" i="3"/>
  <c r="DQ93" i="3"/>
  <c r="DL93" i="3"/>
  <c r="DK93" i="3"/>
  <c r="DF93" i="3"/>
  <c r="DE93" i="3"/>
  <c r="CZ93" i="3"/>
  <c r="CN93" i="3"/>
  <c r="CM93" i="3"/>
  <c r="CH93" i="3"/>
  <c r="CB93" i="3"/>
  <c r="CA93" i="3"/>
  <c r="BV93" i="3"/>
  <c r="BU93" i="3"/>
  <c r="BP93" i="3"/>
  <c r="BO93" i="3"/>
  <c r="BJ93" i="3"/>
  <c r="BI93" i="3"/>
  <c r="BD93" i="3"/>
  <c r="BC93" i="3"/>
  <c r="AR93" i="3"/>
  <c r="AQ93" i="3"/>
  <c r="AL93" i="3"/>
  <c r="AK93" i="3"/>
  <c r="AF93" i="3"/>
  <c r="AE93" i="3"/>
  <c r="Z93" i="3"/>
  <c r="Y93" i="3"/>
  <c r="H93" i="3"/>
  <c r="G93" i="3"/>
  <c r="HV92" i="3"/>
  <c r="HU92" i="3"/>
  <c r="HP92" i="3"/>
  <c r="DP92" i="1" s="1"/>
  <c r="HO92" i="3"/>
  <c r="DO92" i="1" s="1"/>
  <c r="HJ92" i="3"/>
  <c r="HI92" i="3"/>
  <c r="HD92" i="3"/>
  <c r="HC92" i="3"/>
  <c r="GX92" i="3"/>
  <c r="GW92" i="3"/>
  <c r="GR92" i="3"/>
  <c r="GQ92" i="3"/>
  <c r="GL92" i="3"/>
  <c r="GK92" i="3"/>
  <c r="GF92" i="3"/>
  <c r="GE92" i="3"/>
  <c r="FZ92" i="3"/>
  <c r="FY92" i="3"/>
  <c r="FT92" i="3"/>
  <c r="FS92" i="3"/>
  <c r="FN92" i="3"/>
  <c r="FM92" i="3"/>
  <c r="FH92" i="3"/>
  <c r="FG92" i="3"/>
  <c r="FB92" i="3"/>
  <c r="FA92" i="3"/>
  <c r="EV92" i="3"/>
  <c r="EU92" i="3"/>
  <c r="EP92" i="3"/>
  <c r="EO92" i="3"/>
  <c r="EJ92" i="3"/>
  <c r="EI92" i="3"/>
  <c r="DX92" i="3"/>
  <c r="DW92" i="3"/>
  <c r="DR92" i="3"/>
  <c r="DQ92" i="3"/>
  <c r="DL92" i="3"/>
  <c r="DK92" i="3"/>
  <c r="DF92" i="3"/>
  <c r="DE92" i="3"/>
  <c r="CZ92" i="3"/>
  <c r="CN92" i="3"/>
  <c r="CM92" i="3"/>
  <c r="CH92" i="3"/>
  <c r="CB92" i="3"/>
  <c r="CA92" i="3"/>
  <c r="BV92" i="3"/>
  <c r="BU92" i="3"/>
  <c r="BP92" i="3"/>
  <c r="BO92" i="3"/>
  <c r="BJ92" i="3"/>
  <c r="BI92" i="3"/>
  <c r="BD92" i="3"/>
  <c r="BC92" i="3"/>
  <c r="AR92" i="3"/>
  <c r="AQ92" i="3"/>
  <c r="AL92" i="3"/>
  <c r="AK92" i="3"/>
  <c r="AF92" i="3"/>
  <c r="AE92" i="3"/>
  <c r="Z92" i="3"/>
  <c r="Y92" i="3"/>
  <c r="H92" i="3"/>
  <c r="G92" i="3"/>
  <c r="HV91" i="3"/>
  <c r="HU91" i="3"/>
  <c r="HP91" i="3"/>
  <c r="DP91" i="1" s="1"/>
  <c r="HO91" i="3"/>
  <c r="DO91" i="1" s="1"/>
  <c r="HJ91" i="3"/>
  <c r="HI91" i="3"/>
  <c r="HD91" i="3"/>
  <c r="HC91" i="3"/>
  <c r="GX91" i="3"/>
  <c r="GW91" i="3"/>
  <c r="GR91" i="3"/>
  <c r="GQ91" i="3"/>
  <c r="GL91" i="3"/>
  <c r="GK91" i="3"/>
  <c r="GF91" i="3"/>
  <c r="GE91" i="3"/>
  <c r="FZ91" i="3"/>
  <c r="FY91" i="3"/>
  <c r="FT91" i="3"/>
  <c r="FS91" i="3"/>
  <c r="FN91" i="3"/>
  <c r="FM91" i="3"/>
  <c r="FH91" i="3"/>
  <c r="FG91" i="3"/>
  <c r="FB91" i="3"/>
  <c r="FA91" i="3"/>
  <c r="EV91" i="3"/>
  <c r="EU91" i="3"/>
  <c r="EP91" i="3"/>
  <c r="EO91" i="3"/>
  <c r="EJ91" i="3"/>
  <c r="EI91" i="3"/>
  <c r="DX91" i="3"/>
  <c r="DW91" i="3"/>
  <c r="DR91" i="3"/>
  <c r="DQ91" i="3"/>
  <c r="DL91" i="3"/>
  <c r="DK91" i="3"/>
  <c r="DF91" i="3"/>
  <c r="DE91" i="3"/>
  <c r="CZ91" i="3"/>
  <c r="CN91" i="3"/>
  <c r="CM91" i="3"/>
  <c r="CH91" i="3"/>
  <c r="CB91" i="3"/>
  <c r="CA91" i="3"/>
  <c r="BV91" i="3"/>
  <c r="BU91" i="3"/>
  <c r="BP91" i="3"/>
  <c r="BO91" i="3"/>
  <c r="BJ91" i="3"/>
  <c r="BI91" i="3"/>
  <c r="BD91" i="3"/>
  <c r="BC91" i="3"/>
  <c r="AR91" i="3"/>
  <c r="AQ91" i="3"/>
  <c r="AL91" i="3"/>
  <c r="AK91" i="3"/>
  <c r="AF91" i="3"/>
  <c r="AE91" i="3"/>
  <c r="Z91" i="3"/>
  <c r="Y91" i="3"/>
  <c r="H91" i="3"/>
  <c r="G91" i="3"/>
  <c r="HV90" i="3"/>
  <c r="HU90" i="3"/>
  <c r="HP90" i="3"/>
  <c r="DP90" i="1" s="1"/>
  <c r="HO90" i="3"/>
  <c r="DO90" i="1" s="1"/>
  <c r="HJ90" i="3"/>
  <c r="HI90" i="3"/>
  <c r="HD90" i="3"/>
  <c r="HC90" i="3"/>
  <c r="GX90" i="3"/>
  <c r="GW90" i="3"/>
  <c r="GR90" i="3"/>
  <c r="GQ90" i="3"/>
  <c r="GL90" i="3"/>
  <c r="GK90" i="3"/>
  <c r="GF90" i="3"/>
  <c r="GE90" i="3"/>
  <c r="FZ90" i="3"/>
  <c r="FY90" i="3"/>
  <c r="FT90" i="3"/>
  <c r="FS90" i="3"/>
  <c r="FN90" i="3"/>
  <c r="FM90" i="3"/>
  <c r="FH90" i="3"/>
  <c r="FG90" i="3"/>
  <c r="FB90" i="3"/>
  <c r="FA90" i="3"/>
  <c r="EV90" i="3"/>
  <c r="EU90" i="3"/>
  <c r="EP90" i="3"/>
  <c r="EO90" i="3"/>
  <c r="EJ90" i="3"/>
  <c r="EI90" i="3"/>
  <c r="DX90" i="3"/>
  <c r="DW90" i="3"/>
  <c r="DR90" i="3"/>
  <c r="DQ90" i="3"/>
  <c r="DL90" i="3"/>
  <c r="DK90" i="3"/>
  <c r="DF90" i="3"/>
  <c r="DE90" i="3"/>
  <c r="CZ90" i="3"/>
  <c r="CN90" i="3"/>
  <c r="CM90" i="3"/>
  <c r="CH90" i="3"/>
  <c r="CB90" i="3"/>
  <c r="CA90" i="3"/>
  <c r="BV90" i="3"/>
  <c r="BU90" i="3"/>
  <c r="BP90" i="3"/>
  <c r="BO90" i="3"/>
  <c r="BJ90" i="3"/>
  <c r="BI90" i="3"/>
  <c r="BD90" i="3"/>
  <c r="BC90" i="3"/>
  <c r="AR90" i="3"/>
  <c r="AQ90" i="3"/>
  <c r="AL90" i="3"/>
  <c r="AK90" i="3"/>
  <c r="AF90" i="3"/>
  <c r="AE90" i="3"/>
  <c r="Z90" i="3"/>
  <c r="Y90" i="3"/>
  <c r="H90" i="3"/>
  <c r="G90" i="3"/>
  <c r="HV89" i="3"/>
  <c r="HU89" i="3"/>
  <c r="HP89" i="3"/>
  <c r="DP89" i="1" s="1"/>
  <c r="HO89" i="3"/>
  <c r="DO89" i="1" s="1"/>
  <c r="HJ89" i="3"/>
  <c r="HI89" i="3"/>
  <c r="HD89" i="3"/>
  <c r="HC89" i="3"/>
  <c r="GX89" i="3"/>
  <c r="GW89" i="3"/>
  <c r="GR89" i="3"/>
  <c r="GQ89" i="3"/>
  <c r="GL89" i="3"/>
  <c r="GK89" i="3"/>
  <c r="GF89" i="3"/>
  <c r="GE89" i="3"/>
  <c r="FZ89" i="3"/>
  <c r="FY89" i="3"/>
  <c r="FT89" i="3"/>
  <c r="FS89" i="3"/>
  <c r="FN89" i="3"/>
  <c r="FM89" i="3"/>
  <c r="FH89" i="3"/>
  <c r="FG89" i="3"/>
  <c r="FB89" i="3"/>
  <c r="FA89" i="3"/>
  <c r="EV89" i="3"/>
  <c r="EU89" i="3"/>
  <c r="EP89" i="3"/>
  <c r="EO89" i="3"/>
  <c r="EJ89" i="3"/>
  <c r="EI89" i="3"/>
  <c r="DX89" i="3"/>
  <c r="DW89" i="3"/>
  <c r="DR89" i="3"/>
  <c r="DQ89" i="3"/>
  <c r="DL89" i="3"/>
  <c r="DK89" i="3"/>
  <c r="DF89" i="3"/>
  <c r="DE89" i="3"/>
  <c r="CZ89" i="3"/>
  <c r="CN89" i="3"/>
  <c r="CM89" i="3"/>
  <c r="CH89" i="3"/>
  <c r="CB89" i="3"/>
  <c r="CA89" i="3"/>
  <c r="BV89" i="3"/>
  <c r="BU89" i="3"/>
  <c r="BP89" i="3"/>
  <c r="BO89" i="3"/>
  <c r="BJ89" i="3"/>
  <c r="BI89" i="3"/>
  <c r="BD89" i="3"/>
  <c r="BC89" i="3"/>
  <c r="AR89" i="3"/>
  <c r="AQ89" i="3"/>
  <c r="AL89" i="3"/>
  <c r="AK89" i="3"/>
  <c r="AF89" i="3"/>
  <c r="AE89" i="3"/>
  <c r="Z89" i="3"/>
  <c r="Y89" i="3"/>
  <c r="H89" i="3"/>
  <c r="G89" i="3"/>
  <c r="HV88" i="3"/>
  <c r="HU88" i="3"/>
  <c r="HP88" i="3"/>
  <c r="DP88" i="1" s="1"/>
  <c r="HO88" i="3"/>
  <c r="DO88" i="1" s="1"/>
  <c r="HJ88" i="3"/>
  <c r="HI88" i="3"/>
  <c r="HD88" i="3"/>
  <c r="HC88" i="3"/>
  <c r="GX88" i="3"/>
  <c r="GW88" i="3"/>
  <c r="GR88" i="3"/>
  <c r="GQ88" i="3"/>
  <c r="GL88" i="3"/>
  <c r="GK88" i="3"/>
  <c r="GF88" i="3"/>
  <c r="GE88" i="3"/>
  <c r="FZ88" i="3"/>
  <c r="FY88" i="3"/>
  <c r="FT88" i="3"/>
  <c r="FS88" i="3"/>
  <c r="FN88" i="3"/>
  <c r="FM88" i="3"/>
  <c r="FH88" i="3"/>
  <c r="FG88" i="3"/>
  <c r="FB88" i="3"/>
  <c r="FA88" i="3"/>
  <c r="EV88" i="3"/>
  <c r="EU88" i="3"/>
  <c r="EP88" i="3"/>
  <c r="EO88" i="3"/>
  <c r="EJ88" i="3"/>
  <c r="EI88" i="3"/>
  <c r="DX88" i="3"/>
  <c r="DW88" i="3"/>
  <c r="DR88" i="3"/>
  <c r="DQ88" i="3"/>
  <c r="DL88" i="3"/>
  <c r="DK88" i="3"/>
  <c r="DF88" i="3"/>
  <c r="DE88" i="3"/>
  <c r="CZ88" i="3"/>
  <c r="CN88" i="3"/>
  <c r="CM88" i="3"/>
  <c r="CH88" i="3"/>
  <c r="CB88" i="3"/>
  <c r="CA88" i="3"/>
  <c r="BV88" i="3"/>
  <c r="BU88" i="3"/>
  <c r="BP88" i="3"/>
  <c r="BO88" i="3"/>
  <c r="BJ88" i="3"/>
  <c r="BI88" i="3"/>
  <c r="BD88" i="3"/>
  <c r="BC88" i="3"/>
  <c r="AR88" i="3"/>
  <c r="AQ88" i="3"/>
  <c r="AL88" i="3"/>
  <c r="AK88" i="3"/>
  <c r="AF88" i="3"/>
  <c r="AE88" i="3"/>
  <c r="Z88" i="3"/>
  <c r="Y88" i="3"/>
  <c r="H88" i="3"/>
  <c r="G88" i="3"/>
  <c r="HV87" i="3"/>
  <c r="HU87" i="3"/>
  <c r="HP87" i="3"/>
  <c r="DP87" i="1" s="1"/>
  <c r="HO87" i="3"/>
  <c r="DO87" i="1" s="1"/>
  <c r="HJ87" i="3"/>
  <c r="HI87" i="3"/>
  <c r="HD87" i="3"/>
  <c r="HC87" i="3"/>
  <c r="GX87" i="3"/>
  <c r="GW87" i="3"/>
  <c r="GR87" i="3"/>
  <c r="GQ87" i="3"/>
  <c r="GL87" i="3"/>
  <c r="GK87" i="3"/>
  <c r="GF87" i="3"/>
  <c r="GE87" i="3"/>
  <c r="FZ87" i="3"/>
  <c r="FY87" i="3"/>
  <c r="FT87" i="3"/>
  <c r="FS87" i="3"/>
  <c r="FN87" i="3"/>
  <c r="FM87" i="3"/>
  <c r="FH87" i="3"/>
  <c r="FG87" i="3"/>
  <c r="FB87" i="3"/>
  <c r="FA87" i="3"/>
  <c r="EV87" i="3"/>
  <c r="EU87" i="3"/>
  <c r="EP87" i="3"/>
  <c r="EO87" i="3"/>
  <c r="EJ87" i="3"/>
  <c r="EI87" i="3"/>
  <c r="DX87" i="3"/>
  <c r="DW87" i="3"/>
  <c r="DR87" i="3"/>
  <c r="DQ87" i="3"/>
  <c r="DL87" i="3"/>
  <c r="DK87" i="3"/>
  <c r="DF87" i="3"/>
  <c r="DE87" i="3"/>
  <c r="CZ87" i="3"/>
  <c r="CN87" i="3"/>
  <c r="CM87" i="3"/>
  <c r="CH87" i="3"/>
  <c r="CB87" i="3"/>
  <c r="CA87" i="3"/>
  <c r="BV87" i="3"/>
  <c r="BU87" i="3"/>
  <c r="BP87" i="3"/>
  <c r="BO87" i="3"/>
  <c r="BJ87" i="3"/>
  <c r="BI87" i="3"/>
  <c r="BD87" i="3"/>
  <c r="BC87" i="3"/>
  <c r="AR87" i="3"/>
  <c r="AQ87" i="3"/>
  <c r="AL87" i="3"/>
  <c r="AK87" i="3"/>
  <c r="AF87" i="3"/>
  <c r="AE87" i="3"/>
  <c r="Z87" i="3"/>
  <c r="Y87" i="3"/>
  <c r="H87" i="3"/>
  <c r="G87" i="3"/>
  <c r="HV86" i="3"/>
  <c r="HU86" i="3"/>
  <c r="HP86" i="3"/>
  <c r="DP86" i="1" s="1"/>
  <c r="HO86" i="3"/>
  <c r="DO86" i="1" s="1"/>
  <c r="HJ86" i="3"/>
  <c r="HI86" i="3"/>
  <c r="HD86" i="3"/>
  <c r="HC86" i="3"/>
  <c r="GX86" i="3"/>
  <c r="GW86" i="3"/>
  <c r="GR86" i="3"/>
  <c r="GQ86" i="3"/>
  <c r="GL86" i="3"/>
  <c r="GK86" i="3"/>
  <c r="GF86" i="3"/>
  <c r="GE86" i="3"/>
  <c r="FZ86" i="3"/>
  <c r="FY86" i="3"/>
  <c r="FT86" i="3"/>
  <c r="FS86" i="3"/>
  <c r="FN86" i="3"/>
  <c r="FM86" i="3"/>
  <c r="FH86" i="3"/>
  <c r="FG86" i="3"/>
  <c r="FB86" i="3"/>
  <c r="FA86" i="3"/>
  <c r="EV86" i="3"/>
  <c r="EU86" i="3"/>
  <c r="EP86" i="3"/>
  <c r="EO86" i="3"/>
  <c r="EJ86" i="3"/>
  <c r="EI86" i="3"/>
  <c r="DX86" i="3"/>
  <c r="DW86" i="3"/>
  <c r="DR86" i="3"/>
  <c r="DQ86" i="3"/>
  <c r="DL86" i="3"/>
  <c r="DK86" i="3"/>
  <c r="DF86" i="3"/>
  <c r="DE86" i="3"/>
  <c r="CZ86" i="3"/>
  <c r="CN86" i="3"/>
  <c r="CM86" i="3"/>
  <c r="CH86" i="3"/>
  <c r="CB86" i="3"/>
  <c r="CA86" i="3"/>
  <c r="BV86" i="3"/>
  <c r="BU86" i="3"/>
  <c r="BP86" i="3"/>
  <c r="BO86" i="3"/>
  <c r="BJ86" i="3"/>
  <c r="BI86" i="3"/>
  <c r="BD86" i="3"/>
  <c r="BC86" i="3"/>
  <c r="AR86" i="3"/>
  <c r="AQ86" i="3"/>
  <c r="AL86" i="3"/>
  <c r="AK86" i="3"/>
  <c r="AF86" i="3"/>
  <c r="AE86" i="3"/>
  <c r="Z86" i="3"/>
  <c r="Y86" i="3"/>
  <c r="H86" i="3"/>
  <c r="G86" i="3"/>
  <c r="HV85" i="3"/>
  <c r="HU85" i="3"/>
  <c r="HP85" i="3"/>
  <c r="DP85" i="1" s="1"/>
  <c r="HO85" i="3"/>
  <c r="DO85" i="1" s="1"/>
  <c r="HJ85" i="3"/>
  <c r="HI85" i="3"/>
  <c r="HD85" i="3"/>
  <c r="HC85" i="3"/>
  <c r="GX85" i="3"/>
  <c r="GW85" i="3"/>
  <c r="GR85" i="3"/>
  <c r="GQ85" i="3"/>
  <c r="GL85" i="3"/>
  <c r="GK85" i="3"/>
  <c r="GF85" i="3"/>
  <c r="GE85" i="3"/>
  <c r="FZ85" i="3"/>
  <c r="FY85" i="3"/>
  <c r="FT85" i="3"/>
  <c r="FS85" i="3"/>
  <c r="FN85" i="3"/>
  <c r="FM85" i="3"/>
  <c r="FH85" i="3"/>
  <c r="FG85" i="3"/>
  <c r="FB85" i="3"/>
  <c r="FA85" i="3"/>
  <c r="EV85" i="3"/>
  <c r="EU85" i="3"/>
  <c r="EP85" i="3"/>
  <c r="EO85" i="3"/>
  <c r="EJ85" i="3"/>
  <c r="EI85" i="3"/>
  <c r="DX85" i="3"/>
  <c r="DW85" i="3"/>
  <c r="DR85" i="3"/>
  <c r="DQ85" i="3"/>
  <c r="DL85" i="3"/>
  <c r="DK85" i="3"/>
  <c r="DF85" i="3"/>
  <c r="DE85" i="3"/>
  <c r="CZ85" i="3"/>
  <c r="CN85" i="3"/>
  <c r="CM85" i="3"/>
  <c r="CH85" i="3"/>
  <c r="CB85" i="3"/>
  <c r="CA85" i="3"/>
  <c r="BV85" i="3"/>
  <c r="BU85" i="3"/>
  <c r="BP85" i="3"/>
  <c r="BO85" i="3"/>
  <c r="BJ85" i="3"/>
  <c r="BI85" i="3"/>
  <c r="BD85" i="3"/>
  <c r="BC85" i="3"/>
  <c r="AR85" i="3"/>
  <c r="AQ85" i="3"/>
  <c r="AL85" i="3"/>
  <c r="AK85" i="3"/>
  <c r="AF85" i="3"/>
  <c r="AE85" i="3"/>
  <c r="Z85" i="3"/>
  <c r="Y85" i="3"/>
  <c r="H85" i="3"/>
  <c r="G85" i="3"/>
  <c r="HV84" i="3"/>
  <c r="HU84" i="3"/>
  <c r="HP84" i="3"/>
  <c r="DP84" i="1" s="1"/>
  <c r="HO84" i="3"/>
  <c r="DO84" i="1" s="1"/>
  <c r="HJ84" i="3"/>
  <c r="HI84" i="3"/>
  <c r="HD84" i="3"/>
  <c r="HC84" i="3"/>
  <c r="GX84" i="3"/>
  <c r="GW84" i="3"/>
  <c r="GR84" i="3"/>
  <c r="GQ84" i="3"/>
  <c r="GL84" i="3"/>
  <c r="GK84" i="3"/>
  <c r="GF84" i="3"/>
  <c r="GE84" i="3"/>
  <c r="FZ84" i="3"/>
  <c r="FY84" i="3"/>
  <c r="FT84" i="3"/>
  <c r="FS84" i="3"/>
  <c r="FN84" i="3"/>
  <c r="FM84" i="3"/>
  <c r="FH84" i="3"/>
  <c r="FG84" i="3"/>
  <c r="FB84" i="3"/>
  <c r="FA84" i="3"/>
  <c r="EV84" i="3"/>
  <c r="EU84" i="3"/>
  <c r="EP84" i="3"/>
  <c r="EO84" i="3"/>
  <c r="EJ84" i="3"/>
  <c r="EI84" i="3"/>
  <c r="DX84" i="3"/>
  <c r="DW84" i="3"/>
  <c r="DR84" i="3"/>
  <c r="DQ84" i="3"/>
  <c r="DL84" i="3"/>
  <c r="DK84" i="3"/>
  <c r="DF84" i="3"/>
  <c r="DE84" i="3"/>
  <c r="CZ84" i="3"/>
  <c r="CN84" i="3"/>
  <c r="CM84" i="3"/>
  <c r="CH84" i="3"/>
  <c r="CB84" i="3"/>
  <c r="CA84" i="3"/>
  <c r="BV84" i="3"/>
  <c r="BU84" i="3"/>
  <c r="BP84" i="3"/>
  <c r="BO84" i="3"/>
  <c r="BJ84" i="3"/>
  <c r="BI84" i="3"/>
  <c r="BD84" i="3"/>
  <c r="BC84" i="3"/>
  <c r="AR84" i="3"/>
  <c r="AQ84" i="3"/>
  <c r="AL84" i="3"/>
  <c r="AK84" i="3"/>
  <c r="AF84" i="3"/>
  <c r="AE84" i="3"/>
  <c r="Z84" i="3"/>
  <c r="Y84" i="3"/>
  <c r="H84" i="3"/>
  <c r="G84" i="3"/>
  <c r="HV83" i="3"/>
  <c r="HU83" i="3"/>
  <c r="HP83" i="3"/>
  <c r="DP83" i="1" s="1"/>
  <c r="HO83" i="3"/>
  <c r="HJ83" i="3"/>
  <c r="HI83" i="3"/>
  <c r="HD83" i="3"/>
  <c r="HC83" i="3"/>
  <c r="GX83" i="3"/>
  <c r="GW83" i="3"/>
  <c r="GR83" i="3"/>
  <c r="GQ83" i="3"/>
  <c r="GL83" i="3"/>
  <c r="GK83" i="3"/>
  <c r="GF83" i="3"/>
  <c r="GE83" i="3"/>
  <c r="FZ83" i="3"/>
  <c r="FY83" i="3"/>
  <c r="FT83" i="3"/>
  <c r="FS83" i="3"/>
  <c r="FN83" i="3"/>
  <c r="FM83" i="3"/>
  <c r="FH83" i="3"/>
  <c r="FG83" i="3"/>
  <c r="FB83" i="3"/>
  <c r="FA83" i="3"/>
  <c r="EV83" i="3"/>
  <c r="EU83" i="3"/>
  <c r="EP83" i="3"/>
  <c r="EO83" i="3"/>
  <c r="EJ83" i="3"/>
  <c r="EI83" i="3"/>
  <c r="DX83" i="3"/>
  <c r="DW83" i="3"/>
  <c r="DR83" i="3"/>
  <c r="DQ83" i="3"/>
  <c r="DL83" i="3"/>
  <c r="DK83" i="3"/>
  <c r="DF83" i="3"/>
  <c r="DE83" i="3"/>
  <c r="CZ83" i="3"/>
  <c r="CN83" i="3"/>
  <c r="CM83" i="3"/>
  <c r="CH83" i="3"/>
  <c r="CB83" i="3"/>
  <c r="CA83" i="3"/>
  <c r="BV83" i="3"/>
  <c r="BU83" i="3"/>
  <c r="BP83" i="3"/>
  <c r="BO83" i="3"/>
  <c r="BJ83" i="3"/>
  <c r="BI83" i="3"/>
  <c r="BD83" i="3"/>
  <c r="BC83" i="3"/>
  <c r="AR83" i="3"/>
  <c r="AQ83" i="3"/>
  <c r="AL83" i="3"/>
  <c r="AK83" i="3"/>
  <c r="AF83" i="3"/>
  <c r="AE83" i="3"/>
  <c r="Z83" i="3"/>
  <c r="Y83" i="3"/>
  <c r="H83" i="3"/>
  <c r="G83" i="3"/>
  <c r="HV82" i="3"/>
  <c r="HU82" i="3"/>
  <c r="HP82" i="3"/>
  <c r="DP82" i="1" s="1"/>
  <c r="HO82" i="3"/>
  <c r="DO82" i="1" s="1"/>
  <c r="HJ82" i="3"/>
  <c r="HI82" i="3"/>
  <c r="HD82" i="3"/>
  <c r="HC82" i="3"/>
  <c r="GX82" i="3"/>
  <c r="GW82" i="3"/>
  <c r="GR82" i="3"/>
  <c r="GQ82" i="3"/>
  <c r="GL82" i="3"/>
  <c r="GK82" i="3"/>
  <c r="GF82" i="3"/>
  <c r="GE82" i="3"/>
  <c r="FZ82" i="3"/>
  <c r="FY82" i="3"/>
  <c r="FT82" i="3"/>
  <c r="FS82" i="3"/>
  <c r="FN82" i="3"/>
  <c r="FM82" i="3"/>
  <c r="FH82" i="3"/>
  <c r="FG82" i="3"/>
  <c r="FB82" i="3"/>
  <c r="FA82" i="3"/>
  <c r="EV82" i="3"/>
  <c r="EU82" i="3"/>
  <c r="EP82" i="3"/>
  <c r="EO82" i="3"/>
  <c r="EJ82" i="3"/>
  <c r="EI82" i="3"/>
  <c r="DX82" i="3"/>
  <c r="DW82" i="3"/>
  <c r="DR82" i="3"/>
  <c r="DQ82" i="3"/>
  <c r="DL82" i="3"/>
  <c r="DK82" i="3"/>
  <c r="DF82" i="3"/>
  <c r="DE82" i="3"/>
  <c r="CZ82" i="3"/>
  <c r="CN82" i="3"/>
  <c r="CM82" i="3"/>
  <c r="CH82" i="3"/>
  <c r="CB82" i="3"/>
  <c r="CA82" i="3"/>
  <c r="BV82" i="3"/>
  <c r="BU82" i="3"/>
  <c r="BP82" i="3"/>
  <c r="BO82" i="3"/>
  <c r="BJ82" i="3"/>
  <c r="BI82" i="3"/>
  <c r="BD82" i="3"/>
  <c r="BC82" i="3"/>
  <c r="AR82" i="3"/>
  <c r="AQ82" i="3"/>
  <c r="AL82" i="3"/>
  <c r="AK82" i="3"/>
  <c r="AF82" i="3"/>
  <c r="AE82" i="3"/>
  <c r="Z82" i="3"/>
  <c r="Y82" i="3"/>
  <c r="H82" i="3"/>
  <c r="G82" i="3"/>
  <c r="HV81" i="3"/>
  <c r="HU81" i="3"/>
  <c r="HP81" i="3"/>
  <c r="DP81" i="1" s="1"/>
  <c r="HO81" i="3"/>
  <c r="DO81" i="1" s="1"/>
  <c r="HJ81" i="3"/>
  <c r="HI81" i="3"/>
  <c r="HD81" i="3"/>
  <c r="HC81" i="3"/>
  <c r="GX81" i="3"/>
  <c r="GW81" i="3"/>
  <c r="GR81" i="3"/>
  <c r="GQ81" i="3"/>
  <c r="GL81" i="3"/>
  <c r="GK81" i="3"/>
  <c r="GF81" i="3"/>
  <c r="GE81" i="3"/>
  <c r="FZ81" i="3"/>
  <c r="FY81" i="3"/>
  <c r="FT81" i="3"/>
  <c r="FS81" i="3"/>
  <c r="FN81" i="3"/>
  <c r="FM81" i="3"/>
  <c r="FH81" i="3"/>
  <c r="FG81" i="3"/>
  <c r="FB81" i="3"/>
  <c r="FA81" i="3"/>
  <c r="EV81" i="3"/>
  <c r="EU81" i="3"/>
  <c r="EP81" i="3"/>
  <c r="EO81" i="3"/>
  <c r="EJ81" i="3"/>
  <c r="EI81" i="3"/>
  <c r="DX81" i="3"/>
  <c r="DW81" i="3"/>
  <c r="DR81" i="3"/>
  <c r="DQ81" i="3"/>
  <c r="DL81" i="3"/>
  <c r="DK81" i="3"/>
  <c r="DF81" i="3"/>
  <c r="DE81" i="3"/>
  <c r="CZ81" i="3"/>
  <c r="CN81" i="3"/>
  <c r="CM81" i="3"/>
  <c r="CH81" i="3"/>
  <c r="CB81" i="3"/>
  <c r="CA81" i="3"/>
  <c r="BV81" i="3"/>
  <c r="BU81" i="3"/>
  <c r="BP81" i="3"/>
  <c r="BO81" i="3"/>
  <c r="BJ81" i="3"/>
  <c r="BI81" i="3"/>
  <c r="BD81" i="3"/>
  <c r="BC81" i="3"/>
  <c r="AR81" i="3"/>
  <c r="AQ81" i="3"/>
  <c r="AL81" i="3"/>
  <c r="AK81" i="3"/>
  <c r="AF81" i="3"/>
  <c r="AE81" i="3"/>
  <c r="Z81" i="3"/>
  <c r="Y81" i="3"/>
  <c r="H81" i="3"/>
  <c r="G81" i="3"/>
  <c r="HV80" i="3"/>
  <c r="HU80" i="3"/>
  <c r="HP80" i="3"/>
  <c r="DP80" i="1" s="1"/>
  <c r="HO80" i="3"/>
  <c r="DO80" i="1" s="1"/>
  <c r="HJ80" i="3"/>
  <c r="HI80" i="3"/>
  <c r="HD80" i="3"/>
  <c r="HC80" i="3"/>
  <c r="GX80" i="3"/>
  <c r="GW80" i="3"/>
  <c r="GR80" i="3"/>
  <c r="GQ80" i="3"/>
  <c r="GL80" i="3"/>
  <c r="GK80" i="3"/>
  <c r="GF80" i="3"/>
  <c r="GE80" i="3"/>
  <c r="FZ80" i="3"/>
  <c r="FY80" i="3"/>
  <c r="FT80" i="3"/>
  <c r="FS80" i="3"/>
  <c r="FN80" i="3"/>
  <c r="FM80" i="3"/>
  <c r="FH80" i="3"/>
  <c r="FG80" i="3"/>
  <c r="FB80" i="3"/>
  <c r="FA80" i="3"/>
  <c r="EV80" i="3"/>
  <c r="EU80" i="3"/>
  <c r="EP80" i="3"/>
  <c r="EO80" i="3"/>
  <c r="EJ80" i="3"/>
  <c r="EI80" i="3"/>
  <c r="DX80" i="3"/>
  <c r="DW80" i="3"/>
  <c r="DR80" i="3"/>
  <c r="DQ80" i="3"/>
  <c r="DL80" i="3"/>
  <c r="DK80" i="3"/>
  <c r="DF80" i="3"/>
  <c r="DE80" i="3"/>
  <c r="CZ80" i="3"/>
  <c r="CN80" i="3"/>
  <c r="CM80" i="3"/>
  <c r="CH80" i="3"/>
  <c r="CB80" i="3"/>
  <c r="CA80" i="3"/>
  <c r="BV80" i="3"/>
  <c r="BU80" i="3"/>
  <c r="BP80" i="3"/>
  <c r="BO80" i="3"/>
  <c r="BJ80" i="3"/>
  <c r="BI80" i="3"/>
  <c r="BD80" i="3"/>
  <c r="BC80" i="3"/>
  <c r="AR80" i="3"/>
  <c r="AQ80" i="3"/>
  <c r="AL80" i="3"/>
  <c r="AK80" i="3"/>
  <c r="AF80" i="3"/>
  <c r="AE80" i="3"/>
  <c r="Z80" i="3"/>
  <c r="Y80" i="3"/>
  <c r="H80" i="3"/>
  <c r="G80" i="3"/>
  <c r="HV79" i="3"/>
  <c r="HU79" i="3"/>
  <c r="HP79" i="3"/>
  <c r="DP79" i="1" s="1"/>
  <c r="HO79" i="3"/>
  <c r="DO79" i="1" s="1"/>
  <c r="HJ79" i="3"/>
  <c r="HI79" i="3"/>
  <c r="HD79" i="3"/>
  <c r="HC79" i="3"/>
  <c r="GX79" i="3"/>
  <c r="GW79" i="3"/>
  <c r="GR79" i="3"/>
  <c r="GQ79" i="3"/>
  <c r="GL79" i="3"/>
  <c r="GK79" i="3"/>
  <c r="GF79" i="3"/>
  <c r="GE79" i="3"/>
  <c r="FZ79" i="3"/>
  <c r="FY79" i="3"/>
  <c r="FT79" i="3"/>
  <c r="FS79" i="3"/>
  <c r="FN79" i="3"/>
  <c r="FM79" i="3"/>
  <c r="FH79" i="3"/>
  <c r="FG79" i="3"/>
  <c r="FB79" i="3"/>
  <c r="FA79" i="3"/>
  <c r="EV79" i="3"/>
  <c r="EU79" i="3"/>
  <c r="EP79" i="3"/>
  <c r="EO79" i="3"/>
  <c r="EJ79" i="3"/>
  <c r="EI79" i="3"/>
  <c r="DX79" i="3"/>
  <c r="DW79" i="3"/>
  <c r="DR79" i="3"/>
  <c r="DQ79" i="3"/>
  <c r="DL79" i="3"/>
  <c r="DK79" i="3"/>
  <c r="DF79" i="3"/>
  <c r="DE79" i="3"/>
  <c r="CZ79" i="3"/>
  <c r="CN79" i="3"/>
  <c r="CM79" i="3"/>
  <c r="CH79" i="3"/>
  <c r="CB79" i="3"/>
  <c r="CA79" i="3"/>
  <c r="BV79" i="3"/>
  <c r="BU79" i="3"/>
  <c r="BP79" i="3"/>
  <c r="BO79" i="3"/>
  <c r="BJ79" i="3"/>
  <c r="BI79" i="3"/>
  <c r="BD79" i="3"/>
  <c r="BC79" i="3"/>
  <c r="AR79" i="3"/>
  <c r="AQ79" i="3"/>
  <c r="AL79" i="3"/>
  <c r="AK79" i="3"/>
  <c r="AF79" i="3"/>
  <c r="AE79" i="3"/>
  <c r="Z79" i="3"/>
  <c r="Y79" i="3"/>
  <c r="H79" i="3"/>
  <c r="G79" i="3"/>
  <c r="HV78" i="3"/>
  <c r="HU78" i="3"/>
  <c r="HP78" i="3"/>
  <c r="DP78" i="1" s="1"/>
  <c r="HO78" i="3"/>
  <c r="DO78" i="1" s="1"/>
  <c r="HJ78" i="3"/>
  <c r="HI78" i="3"/>
  <c r="HD78" i="3"/>
  <c r="HC78" i="3"/>
  <c r="GX78" i="3"/>
  <c r="GW78" i="3"/>
  <c r="GR78" i="3"/>
  <c r="GQ78" i="3"/>
  <c r="GL78" i="3"/>
  <c r="GK78" i="3"/>
  <c r="GF78" i="3"/>
  <c r="GE78" i="3"/>
  <c r="FZ78" i="3"/>
  <c r="FY78" i="3"/>
  <c r="FT78" i="3"/>
  <c r="FS78" i="3"/>
  <c r="FN78" i="3"/>
  <c r="FM78" i="3"/>
  <c r="FH78" i="3"/>
  <c r="FG78" i="3"/>
  <c r="FB78" i="3"/>
  <c r="FA78" i="3"/>
  <c r="EV78" i="3"/>
  <c r="EU78" i="3"/>
  <c r="EP78" i="3"/>
  <c r="EO78" i="3"/>
  <c r="EJ78" i="3"/>
  <c r="EI78" i="3"/>
  <c r="DX78" i="3"/>
  <c r="DW78" i="3"/>
  <c r="DR78" i="3"/>
  <c r="DQ78" i="3"/>
  <c r="DL78" i="3"/>
  <c r="DK78" i="3"/>
  <c r="DF78" i="3"/>
  <c r="DE78" i="3"/>
  <c r="CZ78" i="3"/>
  <c r="CN78" i="3"/>
  <c r="CM78" i="3"/>
  <c r="CH78" i="3"/>
  <c r="CB78" i="3"/>
  <c r="CA78" i="3"/>
  <c r="BV78" i="3"/>
  <c r="BU78" i="3"/>
  <c r="BP78" i="3"/>
  <c r="BO78" i="3"/>
  <c r="BJ78" i="3"/>
  <c r="BI78" i="3"/>
  <c r="BD78" i="3"/>
  <c r="BC78" i="3"/>
  <c r="AR78" i="3"/>
  <c r="AQ78" i="3"/>
  <c r="AL78" i="3"/>
  <c r="AK78" i="3"/>
  <c r="AF78" i="3"/>
  <c r="AE78" i="3"/>
  <c r="Z78" i="3"/>
  <c r="Y78" i="3"/>
  <c r="H78" i="3"/>
  <c r="G78" i="3"/>
  <c r="HV77" i="3"/>
  <c r="HU77" i="3"/>
  <c r="HP77" i="3"/>
  <c r="DP77" i="1" s="1"/>
  <c r="HO77" i="3"/>
  <c r="DO77" i="1" s="1"/>
  <c r="HJ77" i="3"/>
  <c r="HI77" i="3"/>
  <c r="HD77" i="3"/>
  <c r="HC77" i="3"/>
  <c r="GX77" i="3"/>
  <c r="GW77" i="3"/>
  <c r="GR77" i="3"/>
  <c r="GQ77" i="3"/>
  <c r="GL77" i="3"/>
  <c r="GK77" i="3"/>
  <c r="GF77" i="3"/>
  <c r="GE77" i="3"/>
  <c r="FZ77" i="3"/>
  <c r="FY77" i="3"/>
  <c r="FT77" i="3"/>
  <c r="FS77" i="3"/>
  <c r="FN77" i="3"/>
  <c r="FM77" i="3"/>
  <c r="FH77" i="3"/>
  <c r="FG77" i="3"/>
  <c r="FB77" i="3"/>
  <c r="FA77" i="3"/>
  <c r="EV77" i="3"/>
  <c r="EU77" i="3"/>
  <c r="EP77" i="3"/>
  <c r="EO77" i="3"/>
  <c r="EJ77" i="3"/>
  <c r="EI77" i="3"/>
  <c r="DX77" i="3"/>
  <c r="DW77" i="3"/>
  <c r="DR77" i="3"/>
  <c r="DQ77" i="3"/>
  <c r="DL77" i="3"/>
  <c r="DK77" i="3"/>
  <c r="DF77" i="3"/>
  <c r="DE77" i="3"/>
  <c r="CZ77" i="3"/>
  <c r="CN77" i="3"/>
  <c r="CM77" i="3"/>
  <c r="CH77" i="3"/>
  <c r="CB77" i="3"/>
  <c r="CA77" i="3"/>
  <c r="BV77" i="3"/>
  <c r="BU77" i="3"/>
  <c r="BP77" i="3"/>
  <c r="BO77" i="3"/>
  <c r="BJ77" i="3"/>
  <c r="BI77" i="3"/>
  <c r="BD77" i="3"/>
  <c r="BC77" i="3"/>
  <c r="AR77" i="3"/>
  <c r="AQ77" i="3"/>
  <c r="AL77" i="3"/>
  <c r="AK77" i="3"/>
  <c r="AF77" i="3"/>
  <c r="AE77" i="3"/>
  <c r="Z77" i="3"/>
  <c r="Y77" i="3"/>
  <c r="H77" i="3"/>
  <c r="G77" i="3"/>
  <c r="HV76" i="3"/>
  <c r="HU76" i="3"/>
  <c r="HP76" i="3"/>
  <c r="DP76" i="1" s="1"/>
  <c r="HO76" i="3"/>
  <c r="DO76" i="1" s="1"/>
  <c r="HJ76" i="3"/>
  <c r="HI76" i="3"/>
  <c r="HD76" i="3"/>
  <c r="HC76" i="3"/>
  <c r="GX76" i="3"/>
  <c r="GW76" i="3"/>
  <c r="GR76" i="3"/>
  <c r="GQ76" i="3"/>
  <c r="GL76" i="3"/>
  <c r="GK76" i="3"/>
  <c r="GF76" i="3"/>
  <c r="GE76" i="3"/>
  <c r="FZ76" i="3"/>
  <c r="FY76" i="3"/>
  <c r="FT76" i="3"/>
  <c r="FS76" i="3"/>
  <c r="FN76" i="3"/>
  <c r="FM76" i="3"/>
  <c r="FH76" i="3"/>
  <c r="FG76" i="3"/>
  <c r="FB76" i="3"/>
  <c r="FA76" i="3"/>
  <c r="EV76" i="3"/>
  <c r="EU76" i="3"/>
  <c r="EP76" i="3"/>
  <c r="EO76" i="3"/>
  <c r="EJ76" i="3"/>
  <c r="EI76" i="3"/>
  <c r="DX76" i="3"/>
  <c r="DW76" i="3"/>
  <c r="DR76" i="3"/>
  <c r="DQ76" i="3"/>
  <c r="DL76" i="3"/>
  <c r="DK76" i="3"/>
  <c r="DF76" i="3"/>
  <c r="DE76" i="3"/>
  <c r="CZ76" i="3"/>
  <c r="CN76" i="3"/>
  <c r="CM76" i="3"/>
  <c r="CH76" i="3"/>
  <c r="CB76" i="3"/>
  <c r="CA76" i="3"/>
  <c r="BV76" i="3"/>
  <c r="BU76" i="3"/>
  <c r="BP76" i="3"/>
  <c r="BO76" i="3"/>
  <c r="BJ76" i="3"/>
  <c r="BI76" i="3"/>
  <c r="BD76" i="3"/>
  <c r="BC76" i="3"/>
  <c r="AR76" i="3"/>
  <c r="AQ76" i="3"/>
  <c r="AL76" i="3"/>
  <c r="AK76" i="3"/>
  <c r="AF76" i="3"/>
  <c r="AE76" i="3"/>
  <c r="Z76" i="3"/>
  <c r="Y76" i="3"/>
  <c r="H76" i="3"/>
  <c r="G76" i="3"/>
  <c r="HV75" i="3"/>
  <c r="HU75" i="3"/>
  <c r="HP75" i="3"/>
  <c r="DP75" i="1" s="1"/>
  <c r="HO75" i="3"/>
  <c r="DO75" i="1" s="1"/>
  <c r="HJ75" i="3"/>
  <c r="HI75" i="3"/>
  <c r="HD75" i="3"/>
  <c r="HC75" i="3"/>
  <c r="GX75" i="3"/>
  <c r="GW75" i="3"/>
  <c r="GR75" i="3"/>
  <c r="GQ75" i="3"/>
  <c r="GL75" i="3"/>
  <c r="GK75" i="3"/>
  <c r="GF75" i="3"/>
  <c r="GE75" i="3"/>
  <c r="FZ75" i="3"/>
  <c r="FY75" i="3"/>
  <c r="FT75" i="3"/>
  <c r="FS75" i="3"/>
  <c r="FN75" i="3"/>
  <c r="FM75" i="3"/>
  <c r="FH75" i="3"/>
  <c r="FG75" i="3"/>
  <c r="FB75" i="3"/>
  <c r="FA75" i="3"/>
  <c r="EV75" i="3"/>
  <c r="EU75" i="3"/>
  <c r="EP75" i="3"/>
  <c r="EO75" i="3"/>
  <c r="EJ75" i="3"/>
  <c r="EI75" i="3"/>
  <c r="DX75" i="3"/>
  <c r="DW75" i="3"/>
  <c r="DR75" i="3"/>
  <c r="DQ75" i="3"/>
  <c r="DL75" i="3"/>
  <c r="DK75" i="3"/>
  <c r="DF75" i="3"/>
  <c r="DE75" i="3"/>
  <c r="CZ75" i="3"/>
  <c r="CN75" i="3"/>
  <c r="CM75" i="3"/>
  <c r="CH75" i="3"/>
  <c r="CB75" i="3"/>
  <c r="CA75" i="3"/>
  <c r="BV75" i="3"/>
  <c r="BU75" i="3"/>
  <c r="BP75" i="3"/>
  <c r="BO75" i="3"/>
  <c r="BJ75" i="3"/>
  <c r="BI75" i="3"/>
  <c r="BD75" i="3"/>
  <c r="BC75" i="3"/>
  <c r="AR75" i="3"/>
  <c r="AQ75" i="3"/>
  <c r="AL75" i="3"/>
  <c r="AK75" i="3"/>
  <c r="AF75" i="3"/>
  <c r="AE75" i="3"/>
  <c r="Z75" i="3"/>
  <c r="Y75" i="3"/>
  <c r="H75" i="3"/>
  <c r="G75" i="3"/>
  <c r="HV74" i="3"/>
  <c r="HU74" i="3"/>
  <c r="HP74" i="3"/>
  <c r="DP74" i="1" s="1"/>
  <c r="HO74" i="3"/>
  <c r="DO74" i="1" s="1"/>
  <c r="HJ74" i="3"/>
  <c r="HI74" i="3"/>
  <c r="HD74" i="3"/>
  <c r="HC74" i="3"/>
  <c r="GX74" i="3"/>
  <c r="GW74" i="3"/>
  <c r="GR74" i="3"/>
  <c r="GQ74" i="3"/>
  <c r="GL74" i="3"/>
  <c r="GK74" i="3"/>
  <c r="GF74" i="3"/>
  <c r="GE74" i="3"/>
  <c r="FZ74" i="3"/>
  <c r="FY74" i="3"/>
  <c r="FT74" i="3"/>
  <c r="FS74" i="3"/>
  <c r="FN74" i="3"/>
  <c r="FM74" i="3"/>
  <c r="FH74" i="3"/>
  <c r="FG74" i="3"/>
  <c r="FB74" i="3"/>
  <c r="FA74" i="3"/>
  <c r="EV74" i="3"/>
  <c r="EU74" i="3"/>
  <c r="EP74" i="3"/>
  <c r="EO74" i="3"/>
  <c r="EJ74" i="3"/>
  <c r="EI74" i="3"/>
  <c r="DX74" i="3"/>
  <c r="DW74" i="3"/>
  <c r="DR74" i="3"/>
  <c r="DQ74" i="3"/>
  <c r="DL74" i="3"/>
  <c r="DK74" i="3"/>
  <c r="DF74" i="3"/>
  <c r="DE74" i="3"/>
  <c r="CZ74" i="3"/>
  <c r="CN74" i="3"/>
  <c r="CM74" i="3"/>
  <c r="CH74" i="3"/>
  <c r="CB74" i="3"/>
  <c r="CA74" i="3"/>
  <c r="BV74" i="3"/>
  <c r="BU74" i="3"/>
  <c r="BP74" i="3"/>
  <c r="BO74" i="3"/>
  <c r="BJ74" i="3"/>
  <c r="BI74" i="3"/>
  <c r="BD74" i="3"/>
  <c r="BC74" i="3"/>
  <c r="AR74" i="3"/>
  <c r="AQ74" i="3"/>
  <c r="AL74" i="3"/>
  <c r="AK74" i="3"/>
  <c r="AF74" i="3"/>
  <c r="AE74" i="3"/>
  <c r="Z74" i="3"/>
  <c r="Y74" i="3"/>
  <c r="H74" i="3"/>
  <c r="G74" i="3"/>
  <c r="HV73" i="3"/>
  <c r="HU73" i="3"/>
  <c r="HP73" i="3"/>
  <c r="DP73" i="1" s="1"/>
  <c r="HO73" i="3"/>
  <c r="DO73" i="1" s="1"/>
  <c r="HJ73" i="3"/>
  <c r="HI73" i="3"/>
  <c r="HD73" i="3"/>
  <c r="HC73" i="3"/>
  <c r="GX73" i="3"/>
  <c r="GW73" i="3"/>
  <c r="GR73" i="3"/>
  <c r="GQ73" i="3"/>
  <c r="GL73" i="3"/>
  <c r="GK73" i="3"/>
  <c r="GF73" i="3"/>
  <c r="GE73" i="3"/>
  <c r="FZ73" i="3"/>
  <c r="FY73" i="3"/>
  <c r="FT73" i="3"/>
  <c r="FS73" i="3"/>
  <c r="FN73" i="3"/>
  <c r="FM73" i="3"/>
  <c r="FH73" i="3"/>
  <c r="FG73" i="3"/>
  <c r="FB73" i="3"/>
  <c r="FA73" i="3"/>
  <c r="EV73" i="3"/>
  <c r="EU73" i="3"/>
  <c r="EP73" i="3"/>
  <c r="EO73" i="3"/>
  <c r="EJ73" i="3"/>
  <c r="EI73" i="3"/>
  <c r="DX73" i="3"/>
  <c r="DW73" i="3"/>
  <c r="DR73" i="3"/>
  <c r="DQ73" i="3"/>
  <c r="DL73" i="3"/>
  <c r="DK73" i="3"/>
  <c r="DF73" i="3"/>
  <c r="DE73" i="3"/>
  <c r="CZ73" i="3"/>
  <c r="CN73" i="3"/>
  <c r="CM73" i="3"/>
  <c r="CH73" i="3"/>
  <c r="CB73" i="3"/>
  <c r="CA73" i="3"/>
  <c r="BV73" i="3"/>
  <c r="BU73" i="3"/>
  <c r="BP73" i="3"/>
  <c r="BO73" i="3"/>
  <c r="BJ73" i="3"/>
  <c r="BI73" i="3"/>
  <c r="BD73" i="3"/>
  <c r="BC73" i="3"/>
  <c r="AR73" i="3"/>
  <c r="AQ73" i="3"/>
  <c r="AL73" i="3"/>
  <c r="AK73" i="3"/>
  <c r="AF73" i="3"/>
  <c r="AE73" i="3"/>
  <c r="Z73" i="3"/>
  <c r="Y73" i="3"/>
  <c r="H73" i="3"/>
  <c r="G73" i="3"/>
  <c r="HV72" i="3"/>
  <c r="HU72" i="3"/>
  <c r="HP72" i="3"/>
  <c r="DP72" i="1" s="1"/>
  <c r="HO72" i="3"/>
  <c r="DO72" i="1" s="1"/>
  <c r="HJ72" i="3"/>
  <c r="HI72" i="3"/>
  <c r="HD72" i="3"/>
  <c r="HC72" i="3"/>
  <c r="GX72" i="3"/>
  <c r="GW72" i="3"/>
  <c r="GR72" i="3"/>
  <c r="GQ72" i="3"/>
  <c r="GL72" i="3"/>
  <c r="GK72" i="3"/>
  <c r="GF72" i="3"/>
  <c r="GE72" i="3"/>
  <c r="FZ72" i="3"/>
  <c r="FY72" i="3"/>
  <c r="FT72" i="3"/>
  <c r="FS72" i="3"/>
  <c r="FN72" i="3"/>
  <c r="FM72" i="3"/>
  <c r="FH72" i="3"/>
  <c r="FG72" i="3"/>
  <c r="FB72" i="3"/>
  <c r="FA72" i="3"/>
  <c r="EV72" i="3"/>
  <c r="EU72" i="3"/>
  <c r="EP72" i="3"/>
  <c r="EO72" i="3"/>
  <c r="EJ72" i="3"/>
  <c r="EI72" i="3"/>
  <c r="DX72" i="3"/>
  <c r="DW72" i="3"/>
  <c r="DR72" i="3"/>
  <c r="DQ72" i="3"/>
  <c r="DL72" i="3"/>
  <c r="DK72" i="3"/>
  <c r="DF72" i="3"/>
  <c r="DE72" i="3"/>
  <c r="CZ72" i="3"/>
  <c r="CN72" i="3"/>
  <c r="CM72" i="3"/>
  <c r="CH72" i="3"/>
  <c r="CB72" i="3"/>
  <c r="CA72" i="3"/>
  <c r="BV72" i="3"/>
  <c r="BU72" i="3"/>
  <c r="BP72" i="3"/>
  <c r="BO72" i="3"/>
  <c r="BJ72" i="3"/>
  <c r="BI72" i="3"/>
  <c r="BD72" i="3"/>
  <c r="BC72" i="3"/>
  <c r="AR72" i="3"/>
  <c r="AQ72" i="3"/>
  <c r="AL72" i="3"/>
  <c r="AK72" i="3"/>
  <c r="AF72" i="3"/>
  <c r="AE72" i="3"/>
  <c r="Z72" i="3"/>
  <c r="Y72" i="3"/>
  <c r="H72" i="3"/>
  <c r="G72" i="3"/>
  <c r="HV71" i="3"/>
  <c r="HU71" i="3"/>
  <c r="HP71" i="3"/>
  <c r="DP71" i="1" s="1"/>
  <c r="HO71" i="3"/>
  <c r="DO71" i="1" s="1"/>
  <c r="HJ71" i="3"/>
  <c r="HI71" i="3"/>
  <c r="HD71" i="3"/>
  <c r="HC71" i="3"/>
  <c r="GX71" i="3"/>
  <c r="GW71" i="3"/>
  <c r="GR71" i="3"/>
  <c r="GQ71" i="3"/>
  <c r="GL71" i="3"/>
  <c r="GK71" i="3"/>
  <c r="GF71" i="3"/>
  <c r="GE71" i="3"/>
  <c r="FZ71" i="3"/>
  <c r="FY71" i="3"/>
  <c r="FT71" i="3"/>
  <c r="FS71" i="3"/>
  <c r="FN71" i="3"/>
  <c r="FM71" i="3"/>
  <c r="FH71" i="3"/>
  <c r="FG71" i="3"/>
  <c r="FB71" i="3"/>
  <c r="FA71" i="3"/>
  <c r="EV71" i="3"/>
  <c r="EU71" i="3"/>
  <c r="EP71" i="3"/>
  <c r="EO71" i="3"/>
  <c r="EJ71" i="3"/>
  <c r="EI71" i="3"/>
  <c r="DX71" i="3"/>
  <c r="DW71" i="3"/>
  <c r="DR71" i="3"/>
  <c r="DQ71" i="3"/>
  <c r="DL71" i="3"/>
  <c r="DK71" i="3"/>
  <c r="DF71" i="3"/>
  <c r="DE71" i="3"/>
  <c r="CZ71" i="3"/>
  <c r="CN71" i="3"/>
  <c r="CM71" i="3"/>
  <c r="CH71" i="3"/>
  <c r="CB71" i="3"/>
  <c r="CA71" i="3"/>
  <c r="BV71" i="3"/>
  <c r="BU71" i="3"/>
  <c r="BP71" i="3"/>
  <c r="BO71" i="3"/>
  <c r="BJ71" i="3"/>
  <c r="BI71" i="3"/>
  <c r="BD71" i="3"/>
  <c r="BC71" i="3"/>
  <c r="AR71" i="3"/>
  <c r="AQ71" i="3"/>
  <c r="AL71" i="3"/>
  <c r="AK71" i="3"/>
  <c r="AF71" i="3"/>
  <c r="AE71" i="3"/>
  <c r="Z71" i="3"/>
  <c r="Y71" i="3"/>
  <c r="H71" i="3"/>
  <c r="G71" i="3"/>
  <c r="HV70" i="3"/>
  <c r="HU70" i="3"/>
  <c r="HP70" i="3"/>
  <c r="DP70" i="1" s="1"/>
  <c r="HO70" i="3"/>
  <c r="DO70" i="1" s="1"/>
  <c r="HJ70" i="3"/>
  <c r="HI70" i="3"/>
  <c r="HD70" i="3"/>
  <c r="HC70" i="3"/>
  <c r="GX70" i="3"/>
  <c r="GW70" i="3"/>
  <c r="GR70" i="3"/>
  <c r="GQ70" i="3"/>
  <c r="GL70" i="3"/>
  <c r="GK70" i="3"/>
  <c r="GF70" i="3"/>
  <c r="GE70" i="3"/>
  <c r="FZ70" i="3"/>
  <c r="FY70" i="3"/>
  <c r="FT70" i="3"/>
  <c r="FS70" i="3"/>
  <c r="FN70" i="3"/>
  <c r="FM70" i="3"/>
  <c r="FH70" i="3"/>
  <c r="FG70" i="3"/>
  <c r="FB70" i="3"/>
  <c r="FA70" i="3"/>
  <c r="EV70" i="3"/>
  <c r="EU70" i="3"/>
  <c r="EP70" i="3"/>
  <c r="EO70" i="3"/>
  <c r="EJ70" i="3"/>
  <c r="EI70" i="3"/>
  <c r="DX70" i="3"/>
  <c r="DW70" i="3"/>
  <c r="DR70" i="3"/>
  <c r="DQ70" i="3"/>
  <c r="DL70" i="3"/>
  <c r="DK70" i="3"/>
  <c r="DF70" i="3"/>
  <c r="DE70" i="3"/>
  <c r="CZ70" i="3"/>
  <c r="CN70" i="3"/>
  <c r="CM70" i="3"/>
  <c r="CH70" i="3"/>
  <c r="CB70" i="3"/>
  <c r="CA70" i="3"/>
  <c r="BV70" i="3"/>
  <c r="BU70" i="3"/>
  <c r="BP70" i="3"/>
  <c r="BO70" i="3"/>
  <c r="BJ70" i="3"/>
  <c r="BI70" i="3"/>
  <c r="BD70" i="3"/>
  <c r="BC70" i="3"/>
  <c r="AR70" i="3"/>
  <c r="AQ70" i="3"/>
  <c r="AL70" i="3"/>
  <c r="AK70" i="3"/>
  <c r="AF70" i="3"/>
  <c r="AE70" i="3"/>
  <c r="Z70" i="3"/>
  <c r="Y70" i="3"/>
  <c r="H70" i="3"/>
  <c r="G70" i="3"/>
  <c r="HV69" i="3"/>
  <c r="HU69" i="3"/>
  <c r="HP69" i="3"/>
  <c r="DP69" i="1" s="1"/>
  <c r="HO69" i="3"/>
  <c r="DO69" i="1" s="1"/>
  <c r="HJ69" i="3"/>
  <c r="HI69" i="3"/>
  <c r="HD69" i="3"/>
  <c r="HC69" i="3"/>
  <c r="GX69" i="3"/>
  <c r="GW69" i="3"/>
  <c r="GR69" i="3"/>
  <c r="GQ69" i="3"/>
  <c r="GL69" i="3"/>
  <c r="GK69" i="3"/>
  <c r="GF69" i="3"/>
  <c r="GE69" i="3"/>
  <c r="FZ69" i="3"/>
  <c r="FY69" i="3"/>
  <c r="FT69" i="3"/>
  <c r="FS69" i="3"/>
  <c r="FN69" i="3"/>
  <c r="FM69" i="3"/>
  <c r="FH69" i="3"/>
  <c r="FG69" i="3"/>
  <c r="FB69" i="3"/>
  <c r="FA69" i="3"/>
  <c r="EV69" i="3"/>
  <c r="EU69" i="3"/>
  <c r="EP69" i="3"/>
  <c r="EO69" i="3"/>
  <c r="EJ69" i="3"/>
  <c r="EI69" i="3"/>
  <c r="DX69" i="3"/>
  <c r="DW69" i="3"/>
  <c r="DR69" i="3"/>
  <c r="DQ69" i="3"/>
  <c r="DL69" i="3"/>
  <c r="DK69" i="3"/>
  <c r="DF69" i="3"/>
  <c r="DE69" i="3"/>
  <c r="CZ69" i="3"/>
  <c r="CN69" i="3"/>
  <c r="CM69" i="3"/>
  <c r="CH69" i="3"/>
  <c r="CB69" i="3"/>
  <c r="CA69" i="3"/>
  <c r="BV69" i="3"/>
  <c r="BU69" i="3"/>
  <c r="BP69" i="3"/>
  <c r="BO69" i="3"/>
  <c r="BJ69" i="3"/>
  <c r="BI69" i="3"/>
  <c r="BD69" i="3"/>
  <c r="BC69" i="3"/>
  <c r="AR69" i="3"/>
  <c r="AQ69" i="3"/>
  <c r="AL69" i="3"/>
  <c r="AK69" i="3"/>
  <c r="AF69" i="3"/>
  <c r="AE69" i="3"/>
  <c r="Z69" i="3"/>
  <c r="Y69" i="3"/>
  <c r="H69" i="3"/>
  <c r="G69" i="3"/>
  <c r="HV68" i="3"/>
  <c r="HU68" i="3"/>
  <c r="HP68" i="3"/>
  <c r="DP68" i="1" s="1"/>
  <c r="HO68" i="3"/>
  <c r="DO68" i="1" s="1"/>
  <c r="HJ68" i="3"/>
  <c r="HI68" i="3"/>
  <c r="HD68" i="3"/>
  <c r="HC68" i="3"/>
  <c r="GX68" i="3"/>
  <c r="GW68" i="3"/>
  <c r="GR68" i="3"/>
  <c r="GQ68" i="3"/>
  <c r="GL68" i="3"/>
  <c r="GK68" i="3"/>
  <c r="GF68" i="3"/>
  <c r="GE68" i="3"/>
  <c r="FZ68" i="3"/>
  <c r="FY68" i="3"/>
  <c r="FT68" i="3"/>
  <c r="FS68" i="3"/>
  <c r="FN68" i="3"/>
  <c r="FM68" i="3"/>
  <c r="FH68" i="3"/>
  <c r="FG68" i="3"/>
  <c r="FB68" i="3"/>
  <c r="FA68" i="3"/>
  <c r="EV68" i="3"/>
  <c r="EU68" i="3"/>
  <c r="EP68" i="3"/>
  <c r="EO68" i="3"/>
  <c r="EJ68" i="3"/>
  <c r="EI68" i="3"/>
  <c r="DX68" i="3"/>
  <c r="DW68" i="3"/>
  <c r="DR68" i="3"/>
  <c r="DQ68" i="3"/>
  <c r="DL68" i="3"/>
  <c r="DK68" i="3"/>
  <c r="DF68" i="3"/>
  <c r="DE68" i="3"/>
  <c r="CZ68" i="3"/>
  <c r="CN68" i="3"/>
  <c r="CM68" i="3"/>
  <c r="CH68" i="3"/>
  <c r="CB68" i="3"/>
  <c r="CA68" i="3"/>
  <c r="BV68" i="3"/>
  <c r="BU68" i="3"/>
  <c r="BP68" i="3"/>
  <c r="BO68" i="3"/>
  <c r="BJ68" i="3"/>
  <c r="BI68" i="3"/>
  <c r="BD68" i="3"/>
  <c r="BC68" i="3"/>
  <c r="AR68" i="3"/>
  <c r="AQ68" i="3"/>
  <c r="AL68" i="3"/>
  <c r="AK68" i="3"/>
  <c r="AF68" i="3"/>
  <c r="AE68" i="3"/>
  <c r="Z68" i="3"/>
  <c r="Y68" i="3"/>
  <c r="H68" i="3"/>
  <c r="G68" i="3"/>
  <c r="HV67" i="3"/>
  <c r="HU67" i="3"/>
  <c r="HP67" i="3"/>
  <c r="DP67" i="1" s="1"/>
  <c r="HO67" i="3"/>
  <c r="DO67" i="1" s="1"/>
  <c r="HJ67" i="3"/>
  <c r="HI67" i="3"/>
  <c r="HD67" i="3"/>
  <c r="HC67" i="3"/>
  <c r="GX67" i="3"/>
  <c r="GW67" i="3"/>
  <c r="GR67" i="3"/>
  <c r="GQ67" i="3"/>
  <c r="GL67" i="3"/>
  <c r="GK67" i="3"/>
  <c r="GF67" i="3"/>
  <c r="GE67" i="3"/>
  <c r="FZ67" i="3"/>
  <c r="FY67" i="3"/>
  <c r="FT67" i="3"/>
  <c r="FS67" i="3"/>
  <c r="FN67" i="3"/>
  <c r="FM67" i="3"/>
  <c r="FH67" i="3"/>
  <c r="FG67" i="3"/>
  <c r="FB67" i="3"/>
  <c r="FA67" i="3"/>
  <c r="EV67" i="3"/>
  <c r="EU67" i="3"/>
  <c r="EP67" i="3"/>
  <c r="EO67" i="3"/>
  <c r="EJ67" i="3"/>
  <c r="EI67" i="3"/>
  <c r="DX67" i="3"/>
  <c r="DW67" i="3"/>
  <c r="DR67" i="3"/>
  <c r="DQ67" i="3"/>
  <c r="DL67" i="3"/>
  <c r="DK67" i="3"/>
  <c r="DF67" i="3"/>
  <c r="DE67" i="3"/>
  <c r="CZ67" i="3"/>
  <c r="CN67" i="3"/>
  <c r="CM67" i="3"/>
  <c r="CH67" i="3"/>
  <c r="CB67" i="3"/>
  <c r="CA67" i="3"/>
  <c r="BV67" i="3"/>
  <c r="BU67" i="3"/>
  <c r="BP67" i="3"/>
  <c r="BO67" i="3"/>
  <c r="BJ67" i="3"/>
  <c r="BI67" i="3"/>
  <c r="BD67" i="3"/>
  <c r="BC67" i="3"/>
  <c r="AR67" i="3"/>
  <c r="AQ67" i="3"/>
  <c r="AL67" i="3"/>
  <c r="AK67" i="3"/>
  <c r="AF67" i="3"/>
  <c r="AE67" i="3"/>
  <c r="Z67" i="3"/>
  <c r="Y67" i="3"/>
  <c r="H67" i="3"/>
  <c r="G67" i="3"/>
  <c r="HV66" i="3"/>
  <c r="HU66" i="3"/>
  <c r="HP66" i="3"/>
  <c r="DP66" i="1" s="1"/>
  <c r="HO66" i="3"/>
  <c r="DO66" i="1" s="1"/>
  <c r="HJ66" i="3"/>
  <c r="HI66" i="3"/>
  <c r="HD66" i="3"/>
  <c r="HC66" i="3"/>
  <c r="GX66" i="3"/>
  <c r="GW66" i="3"/>
  <c r="GR66" i="3"/>
  <c r="GQ66" i="3"/>
  <c r="GL66" i="3"/>
  <c r="GK66" i="3"/>
  <c r="GF66" i="3"/>
  <c r="GE66" i="3"/>
  <c r="FZ66" i="3"/>
  <c r="FY66" i="3"/>
  <c r="FT66" i="3"/>
  <c r="FS66" i="3"/>
  <c r="FN66" i="3"/>
  <c r="FM66" i="3"/>
  <c r="FH66" i="3"/>
  <c r="FG66" i="3"/>
  <c r="FB66" i="3"/>
  <c r="FA66" i="3"/>
  <c r="EV66" i="3"/>
  <c r="EU66" i="3"/>
  <c r="EP66" i="3"/>
  <c r="EO66" i="3"/>
  <c r="EJ66" i="3"/>
  <c r="EI66" i="3"/>
  <c r="DX66" i="3"/>
  <c r="DW66" i="3"/>
  <c r="DR66" i="3"/>
  <c r="DQ66" i="3"/>
  <c r="DL66" i="3"/>
  <c r="DK66" i="3"/>
  <c r="DF66" i="3"/>
  <c r="DE66" i="3"/>
  <c r="CZ66" i="3"/>
  <c r="CN66" i="3"/>
  <c r="CM66" i="3"/>
  <c r="CH66" i="3"/>
  <c r="CB66" i="3"/>
  <c r="CA66" i="3"/>
  <c r="BV66" i="3"/>
  <c r="BU66" i="3"/>
  <c r="BP66" i="3"/>
  <c r="BO66" i="3"/>
  <c r="BJ66" i="3"/>
  <c r="BI66" i="3"/>
  <c r="BD66" i="3"/>
  <c r="BC66" i="3"/>
  <c r="AR66" i="3"/>
  <c r="AQ66" i="3"/>
  <c r="AL66" i="3"/>
  <c r="AK66" i="3"/>
  <c r="AF66" i="3"/>
  <c r="AE66" i="3"/>
  <c r="Z66" i="3"/>
  <c r="Y66" i="3"/>
  <c r="H66" i="3"/>
  <c r="G66" i="3"/>
  <c r="HV65" i="3"/>
  <c r="HU65" i="3"/>
  <c r="HP65" i="3"/>
  <c r="DP65" i="1" s="1"/>
  <c r="HO65" i="3"/>
  <c r="DO65" i="1" s="1"/>
  <c r="HJ65" i="3"/>
  <c r="HI65" i="3"/>
  <c r="HD65" i="3"/>
  <c r="HC65" i="3"/>
  <c r="GX65" i="3"/>
  <c r="GW65" i="3"/>
  <c r="GR65" i="3"/>
  <c r="GQ65" i="3"/>
  <c r="GL65" i="3"/>
  <c r="GK65" i="3"/>
  <c r="GF65" i="3"/>
  <c r="GE65" i="3"/>
  <c r="FZ65" i="3"/>
  <c r="FY65" i="3"/>
  <c r="FT65" i="3"/>
  <c r="FS65" i="3"/>
  <c r="FN65" i="3"/>
  <c r="FM65" i="3"/>
  <c r="FH65" i="3"/>
  <c r="FG65" i="3"/>
  <c r="FB65" i="3"/>
  <c r="FA65" i="3"/>
  <c r="EV65" i="3"/>
  <c r="EU65" i="3"/>
  <c r="EP65" i="3"/>
  <c r="EO65" i="3"/>
  <c r="EJ65" i="3"/>
  <c r="EI65" i="3"/>
  <c r="DX65" i="3"/>
  <c r="DW65" i="3"/>
  <c r="DR65" i="3"/>
  <c r="DQ65" i="3"/>
  <c r="DL65" i="3"/>
  <c r="DK65" i="3"/>
  <c r="DF65" i="3"/>
  <c r="DE65" i="3"/>
  <c r="CZ65" i="3"/>
  <c r="CN65" i="3"/>
  <c r="CM65" i="3"/>
  <c r="CH65" i="3"/>
  <c r="CB65" i="3"/>
  <c r="CA65" i="3"/>
  <c r="BV65" i="3"/>
  <c r="BU65" i="3"/>
  <c r="BP65" i="3"/>
  <c r="BO65" i="3"/>
  <c r="BJ65" i="3"/>
  <c r="BI65" i="3"/>
  <c r="BD65" i="3"/>
  <c r="BC65" i="3"/>
  <c r="AR65" i="3"/>
  <c r="AQ65" i="3"/>
  <c r="AL65" i="3"/>
  <c r="AK65" i="3"/>
  <c r="AF65" i="3"/>
  <c r="AE65" i="3"/>
  <c r="Z65" i="3"/>
  <c r="Y65" i="3"/>
  <c r="H65" i="3"/>
  <c r="G65" i="3"/>
  <c r="HV64" i="3"/>
  <c r="HU64" i="3"/>
  <c r="HP64" i="3"/>
  <c r="DP64" i="1" s="1"/>
  <c r="HO64" i="3"/>
  <c r="DO64" i="1" s="1"/>
  <c r="HJ64" i="3"/>
  <c r="HI64" i="3"/>
  <c r="HD64" i="3"/>
  <c r="HC64" i="3"/>
  <c r="GX64" i="3"/>
  <c r="GW64" i="3"/>
  <c r="GR64" i="3"/>
  <c r="GQ64" i="3"/>
  <c r="GL64" i="3"/>
  <c r="GK64" i="3"/>
  <c r="GF64" i="3"/>
  <c r="GE64" i="3"/>
  <c r="FZ64" i="3"/>
  <c r="FY64" i="3"/>
  <c r="FT64" i="3"/>
  <c r="FS64" i="3"/>
  <c r="FN64" i="3"/>
  <c r="FM64" i="3"/>
  <c r="FH64" i="3"/>
  <c r="FG64" i="3"/>
  <c r="FB64" i="3"/>
  <c r="FA64" i="3"/>
  <c r="EV64" i="3"/>
  <c r="EU64" i="3"/>
  <c r="EP64" i="3"/>
  <c r="EO64" i="3"/>
  <c r="EJ64" i="3"/>
  <c r="EI64" i="3"/>
  <c r="DX64" i="3"/>
  <c r="DW64" i="3"/>
  <c r="DR64" i="3"/>
  <c r="DQ64" i="3"/>
  <c r="DL64" i="3"/>
  <c r="DK64" i="3"/>
  <c r="DF64" i="3"/>
  <c r="DE64" i="3"/>
  <c r="CZ64" i="3"/>
  <c r="CN64" i="3"/>
  <c r="CM64" i="3"/>
  <c r="CH64" i="3"/>
  <c r="CB64" i="3"/>
  <c r="CA64" i="3"/>
  <c r="BV64" i="3"/>
  <c r="BU64" i="3"/>
  <c r="BP64" i="3"/>
  <c r="BO64" i="3"/>
  <c r="BJ64" i="3"/>
  <c r="BI64" i="3"/>
  <c r="BD64" i="3"/>
  <c r="BC64" i="3"/>
  <c r="AR64" i="3"/>
  <c r="AQ64" i="3"/>
  <c r="AL64" i="3"/>
  <c r="AK64" i="3"/>
  <c r="AF64" i="3"/>
  <c r="AE64" i="3"/>
  <c r="Z64" i="3"/>
  <c r="Y64" i="3"/>
  <c r="T64" i="3"/>
  <c r="S64" i="3"/>
  <c r="N64" i="3"/>
  <c r="M64" i="3"/>
  <c r="H64" i="3"/>
  <c r="G64" i="3"/>
  <c r="HV63" i="3"/>
  <c r="HU63" i="3"/>
  <c r="HP63" i="3"/>
  <c r="DP63" i="1" s="1"/>
  <c r="HO63" i="3"/>
  <c r="DO63" i="1" s="1"/>
  <c r="HJ63" i="3"/>
  <c r="HI63" i="3"/>
  <c r="HD63" i="3"/>
  <c r="HC63" i="3"/>
  <c r="GX63" i="3"/>
  <c r="GW63" i="3"/>
  <c r="GR63" i="3"/>
  <c r="GQ63" i="3"/>
  <c r="GL63" i="3"/>
  <c r="GK63" i="3"/>
  <c r="GF63" i="3"/>
  <c r="GE63" i="3"/>
  <c r="FZ63" i="3"/>
  <c r="FY63" i="3"/>
  <c r="FT63" i="3"/>
  <c r="FS63" i="3"/>
  <c r="FN63" i="3"/>
  <c r="FM63" i="3"/>
  <c r="FH63" i="3"/>
  <c r="FG63" i="3"/>
  <c r="FB63" i="3"/>
  <c r="FA63" i="3"/>
  <c r="EV63" i="3"/>
  <c r="EU63" i="3"/>
  <c r="EP63" i="3"/>
  <c r="EO63" i="3"/>
  <c r="EJ63" i="3"/>
  <c r="EI63" i="3"/>
  <c r="DX63" i="3"/>
  <c r="DW63" i="3"/>
  <c r="DR63" i="3"/>
  <c r="DQ63" i="3"/>
  <c r="DL63" i="3"/>
  <c r="DK63" i="3"/>
  <c r="DF63" i="3"/>
  <c r="DE63" i="3"/>
  <c r="CZ63" i="3"/>
  <c r="CN63" i="3"/>
  <c r="CM63" i="3"/>
  <c r="CH63" i="3"/>
  <c r="CB63" i="3"/>
  <c r="CA63" i="3"/>
  <c r="BV63" i="3"/>
  <c r="BU63" i="3"/>
  <c r="BP63" i="3"/>
  <c r="BO63" i="3"/>
  <c r="BJ63" i="3"/>
  <c r="BI63" i="3"/>
  <c r="BD63" i="3"/>
  <c r="BC63" i="3"/>
  <c r="AR63" i="3"/>
  <c r="AQ63" i="3"/>
  <c r="AL63" i="3"/>
  <c r="AK63" i="3"/>
  <c r="AF63" i="3"/>
  <c r="AE63" i="3"/>
  <c r="Z63" i="3"/>
  <c r="Y63" i="3"/>
  <c r="T63" i="3"/>
  <c r="S63" i="3"/>
  <c r="N63" i="3"/>
  <c r="M63" i="3"/>
  <c r="H63" i="3"/>
  <c r="G63" i="3"/>
  <c r="HV62" i="3"/>
  <c r="HU62" i="3"/>
  <c r="HP62" i="3"/>
  <c r="DP62" i="1" s="1"/>
  <c r="HO62" i="3"/>
  <c r="DO62" i="1" s="1"/>
  <c r="HJ62" i="3"/>
  <c r="HI62" i="3"/>
  <c r="HD62" i="3"/>
  <c r="HC62" i="3"/>
  <c r="GX62" i="3"/>
  <c r="GW62" i="3"/>
  <c r="GR62" i="3"/>
  <c r="GQ62" i="3"/>
  <c r="GL62" i="3"/>
  <c r="GK62" i="3"/>
  <c r="GF62" i="3"/>
  <c r="GE62" i="3"/>
  <c r="FZ62" i="3"/>
  <c r="FY62" i="3"/>
  <c r="FT62" i="3"/>
  <c r="FS62" i="3"/>
  <c r="FN62" i="3"/>
  <c r="FM62" i="3"/>
  <c r="FH62" i="3"/>
  <c r="FG62" i="3"/>
  <c r="FB62" i="3"/>
  <c r="FA62" i="3"/>
  <c r="EV62" i="3"/>
  <c r="EU62" i="3"/>
  <c r="EP62" i="3"/>
  <c r="EO62" i="3"/>
  <c r="EJ62" i="3"/>
  <c r="EI62" i="3"/>
  <c r="DX62" i="3"/>
  <c r="DW62" i="3"/>
  <c r="DR62" i="3"/>
  <c r="DQ62" i="3"/>
  <c r="DL62" i="3"/>
  <c r="DK62" i="3"/>
  <c r="DF62" i="3"/>
  <c r="DE62" i="3"/>
  <c r="CZ62" i="3"/>
  <c r="CN62" i="3"/>
  <c r="CM62" i="3"/>
  <c r="CH62" i="3"/>
  <c r="CB62" i="3"/>
  <c r="CA62" i="3"/>
  <c r="BV62" i="3"/>
  <c r="BU62" i="3"/>
  <c r="BP62" i="3"/>
  <c r="BO62" i="3"/>
  <c r="BJ62" i="3"/>
  <c r="BI62" i="3"/>
  <c r="BD62" i="3"/>
  <c r="BC62" i="3"/>
  <c r="AR62" i="3"/>
  <c r="AQ62" i="3"/>
  <c r="AL62" i="3"/>
  <c r="AK62" i="3"/>
  <c r="AF62" i="3"/>
  <c r="AE62" i="3"/>
  <c r="Z62" i="3"/>
  <c r="Y62" i="3"/>
  <c r="T62" i="3"/>
  <c r="S62" i="3"/>
  <c r="N62" i="3"/>
  <c r="M62" i="3"/>
  <c r="H62" i="3"/>
  <c r="G62" i="3"/>
  <c r="HV61" i="3"/>
  <c r="HU61" i="3"/>
  <c r="HP61" i="3"/>
  <c r="DP61" i="1" s="1"/>
  <c r="HO61" i="3"/>
  <c r="DO61" i="1" s="1"/>
  <c r="HJ61" i="3"/>
  <c r="HI61" i="3"/>
  <c r="HD61" i="3"/>
  <c r="HC61" i="3"/>
  <c r="GX61" i="3"/>
  <c r="GW61" i="3"/>
  <c r="GR61" i="3"/>
  <c r="GQ61" i="3"/>
  <c r="GL61" i="3"/>
  <c r="GK61" i="3"/>
  <c r="GF61" i="3"/>
  <c r="GE61" i="3"/>
  <c r="FZ61" i="3"/>
  <c r="FY61" i="3"/>
  <c r="FT61" i="3"/>
  <c r="FS61" i="3"/>
  <c r="FN61" i="3"/>
  <c r="FM61" i="3"/>
  <c r="FH61" i="3"/>
  <c r="FG61" i="3"/>
  <c r="FB61" i="3"/>
  <c r="FA61" i="3"/>
  <c r="EV61" i="3"/>
  <c r="EU61" i="3"/>
  <c r="EP61" i="3"/>
  <c r="EO61" i="3"/>
  <c r="EJ61" i="3"/>
  <c r="EI61" i="3"/>
  <c r="DX61" i="3"/>
  <c r="DW61" i="3"/>
  <c r="DR61" i="3"/>
  <c r="DQ61" i="3"/>
  <c r="DL61" i="3"/>
  <c r="DK61" i="3"/>
  <c r="DF61" i="3"/>
  <c r="DE61" i="3"/>
  <c r="CZ61" i="3"/>
  <c r="CN61" i="3"/>
  <c r="CM61" i="3"/>
  <c r="CH61" i="3"/>
  <c r="CB61" i="3"/>
  <c r="CA61" i="3"/>
  <c r="BV61" i="3"/>
  <c r="BU61" i="3"/>
  <c r="BP61" i="3"/>
  <c r="BO61" i="3"/>
  <c r="BJ61" i="3"/>
  <c r="BI61" i="3"/>
  <c r="BD61" i="3"/>
  <c r="BC61" i="3"/>
  <c r="AR61" i="3"/>
  <c r="AQ61" i="3"/>
  <c r="AL61" i="3"/>
  <c r="AK61" i="3"/>
  <c r="AF61" i="3"/>
  <c r="AE61" i="3"/>
  <c r="Z61" i="3"/>
  <c r="Y61" i="3"/>
  <c r="T61" i="3"/>
  <c r="S61" i="3"/>
  <c r="N61" i="3"/>
  <c r="M61" i="3"/>
  <c r="H61" i="3"/>
  <c r="G61" i="3"/>
  <c r="HV60" i="3"/>
  <c r="HU60" i="3"/>
  <c r="HP60" i="3"/>
  <c r="DP60" i="1" s="1"/>
  <c r="HO60" i="3"/>
  <c r="DO60" i="1" s="1"/>
  <c r="HJ60" i="3"/>
  <c r="HI60" i="3"/>
  <c r="HD60" i="3"/>
  <c r="HC60" i="3"/>
  <c r="GX60" i="3"/>
  <c r="GW60" i="3"/>
  <c r="GR60" i="3"/>
  <c r="GQ60" i="3"/>
  <c r="GL60" i="3"/>
  <c r="GK60" i="3"/>
  <c r="GF60" i="3"/>
  <c r="GE60" i="3"/>
  <c r="FZ60" i="3"/>
  <c r="FY60" i="3"/>
  <c r="FT60" i="3"/>
  <c r="FS60" i="3"/>
  <c r="FN60" i="3"/>
  <c r="FM60" i="3"/>
  <c r="FH60" i="3"/>
  <c r="FG60" i="3"/>
  <c r="FB60" i="3"/>
  <c r="FA60" i="3"/>
  <c r="EV60" i="3"/>
  <c r="EU60" i="3"/>
  <c r="EP60" i="3"/>
  <c r="EO60" i="3"/>
  <c r="EJ60" i="3"/>
  <c r="EI60" i="3"/>
  <c r="DX60" i="3"/>
  <c r="DW60" i="3"/>
  <c r="DR60" i="3"/>
  <c r="DQ60" i="3"/>
  <c r="DL60" i="3"/>
  <c r="DK60" i="3"/>
  <c r="DF60" i="3"/>
  <c r="DE60" i="3"/>
  <c r="CZ60" i="3"/>
  <c r="CN60" i="3"/>
  <c r="CM60" i="3"/>
  <c r="CH60" i="3"/>
  <c r="CB60" i="3"/>
  <c r="CA60" i="3"/>
  <c r="BV60" i="3"/>
  <c r="BU60" i="3"/>
  <c r="BP60" i="3"/>
  <c r="BO60" i="3"/>
  <c r="BJ60" i="3"/>
  <c r="BI60" i="3"/>
  <c r="BD60" i="3"/>
  <c r="BC60" i="3"/>
  <c r="AR60" i="3"/>
  <c r="AQ60" i="3"/>
  <c r="AL60" i="3"/>
  <c r="AK60" i="3"/>
  <c r="AF60" i="3"/>
  <c r="AE60" i="3"/>
  <c r="Z60" i="3"/>
  <c r="Y60" i="3"/>
  <c r="T60" i="3"/>
  <c r="S60" i="3"/>
  <c r="N60" i="3"/>
  <c r="M60" i="3"/>
  <c r="H60" i="3"/>
  <c r="G60" i="3"/>
  <c r="HV59" i="3"/>
  <c r="HU59" i="3"/>
  <c r="HP59" i="3"/>
  <c r="DP59" i="1" s="1"/>
  <c r="HO59" i="3"/>
  <c r="DO59" i="1" s="1"/>
  <c r="HJ59" i="3"/>
  <c r="HI59" i="3"/>
  <c r="HD59" i="3"/>
  <c r="HC59" i="3"/>
  <c r="GX59" i="3"/>
  <c r="GW59" i="3"/>
  <c r="GR59" i="3"/>
  <c r="GQ59" i="3"/>
  <c r="GL59" i="3"/>
  <c r="GK59" i="3"/>
  <c r="GF59" i="3"/>
  <c r="GE59" i="3"/>
  <c r="FZ59" i="3"/>
  <c r="FY59" i="3"/>
  <c r="FT59" i="3"/>
  <c r="FS59" i="3"/>
  <c r="FN59" i="3"/>
  <c r="FM59" i="3"/>
  <c r="FH59" i="3"/>
  <c r="FG59" i="3"/>
  <c r="FB59" i="3"/>
  <c r="FA59" i="3"/>
  <c r="EV59" i="3"/>
  <c r="EU59" i="3"/>
  <c r="EP59" i="3"/>
  <c r="EO59" i="3"/>
  <c r="EJ59" i="3"/>
  <c r="EI59" i="3"/>
  <c r="DX59" i="3"/>
  <c r="DW59" i="3"/>
  <c r="DR59" i="3"/>
  <c r="DQ59" i="3"/>
  <c r="DL59" i="3"/>
  <c r="DK59" i="3"/>
  <c r="DF59" i="3"/>
  <c r="DE59" i="3"/>
  <c r="CZ59" i="3"/>
  <c r="CN59" i="3"/>
  <c r="CM59" i="3"/>
  <c r="CH59" i="3"/>
  <c r="CB59" i="3"/>
  <c r="CA59" i="3"/>
  <c r="BV59" i="3"/>
  <c r="BU59" i="3"/>
  <c r="BP59" i="3"/>
  <c r="BO59" i="3"/>
  <c r="BJ59" i="3"/>
  <c r="BI59" i="3"/>
  <c r="BD59" i="3"/>
  <c r="BC59" i="3"/>
  <c r="AR59" i="3"/>
  <c r="AQ59" i="3"/>
  <c r="AL59" i="3"/>
  <c r="AK59" i="3"/>
  <c r="AF59" i="3"/>
  <c r="AE59" i="3"/>
  <c r="Z59" i="3"/>
  <c r="Y59" i="3"/>
  <c r="T59" i="3"/>
  <c r="S59" i="3"/>
  <c r="N59" i="3"/>
  <c r="M59" i="3"/>
  <c r="H59" i="3"/>
  <c r="G59" i="3"/>
  <c r="HV58" i="3"/>
  <c r="HU58" i="3"/>
  <c r="HP58" i="3"/>
  <c r="DP58" i="1" s="1"/>
  <c r="HO58" i="3"/>
  <c r="DO58" i="1" s="1"/>
  <c r="HJ58" i="3"/>
  <c r="HI58" i="3"/>
  <c r="HD58" i="3"/>
  <c r="HC58" i="3"/>
  <c r="GX58" i="3"/>
  <c r="GW58" i="3"/>
  <c r="GR58" i="3"/>
  <c r="GQ58" i="3"/>
  <c r="GL58" i="3"/>
  <c r="GK58" i="3"/>
  <c r="GF58" i="3"/>
  <c r="GE58" i="3"/>
  <c r="FZ58" i="3"/>
  <c r="FY58" i="3"/>
  <c r="FT58" i="3"/>
  <c r="FS58" i="3"/>
  <c r="FN58" i="3"/>
  <c r="FM58" i="3"/>
  <c r="FH58" i="3"/>
  <c r="FG58" i="3"/>
  <c r="FB58" i="3"/>
  <c r="FA58" i="3"/>
  <c r="EV58" i="3"/>
  <c r="EU58" i="3"/>
  <c r="EP58" i="3"/>
  <c r="EO58" i="3"/>
  <c r="EJ58" i="3"/>
  <c r="EI58" i="3"/>
  <c r="DX58" i="3"/>
  <c r="DW58" i="3"/>
  <c r="DR58" i="3"/>
  <c r="DQ58" i="3"/>
  <c r="DL58" i="3"/>
  <c r="DK58" i="3"/>
  <c r="DF58" i="3"/>
  <c r="DE58" i="3"/>
  <c r="CZ58" i="3"/>
  <c r="CN58" i="3"/>
  <c r="CM58" i="3"/>
  <c r="CH58" i="3"/>
  <c r="CB58" i="3"/>
  <c r="CA58" i="3"/>
  <c r="BV58" i="3"/>
  <c r="BU58" i="3"/>
  <c r="BP58" i="3"/>
  <c r="BO58" i="3"/>
  <c r="BJ58" i="3"/>
  <c r="BI58" i="3"/>
  <c r="BD58" i="3"/>
  <c r="BC58" i="3"/>
  <c r="AR58" i="3"/>
  <c r="AQ58" i="3"/>
  <c r="AL58" i="3"/>
  <c r="AK58" i="3"/>
  <c r="AF58" i="3"/>
  <c r="AE58" i="3"/>
  <c r="Z58" i="3"/>
  <c r="Y58" i="3"/>
  <c r="T58" i="3"/>
  <c r="S58" i="3"/>
  <c r="N58" i="3"/>
  <c r="M58" i="3"/>
  <c r="H58" i="3"/>
  <c r="G58" i="3"/>
  <c r="HV57" i="3"/>
  <c r="HU57" i="3"/>
  <c r="HP57" i="3"/>
  <c r="DP57" i="1" s="1"/>
  <c r="HO57" i="3"/>
  <c r="DO57" i="1" s="1"/>
  <c r="HJ57" i="3"/>
  <c r="HI57" i="3"/>
  <c r="HD57" i="3"/>
  <c r="HC57" i="3"/>
  <c r="GX57" i="3"/>
  <c r="GW57" i="3"/>
  <c r="GR57" i="3"/>
  <c r="GQ57" i="3"/>
  <c r="GL57" i="3"/>
  <c r="GK57" i="3"/>
  <c r="GF57" i="3"/>
  <c r="GE57" i="3"/>
  <c r="FZ57" i="3"/>
  <c r="FY57" i="3"/>
  <c r="FT57" i="3"/>
  <c r="FS57" i="3"/>
  <c r="FN57" i="3"/>
  <c r="FM57" i="3"/>
  <c r="FH57" i="3"/>
  <c r="FG57" i="3"/>
  <c r="FB57" i="3"/>
  <c r="FA57" i="3"/>
  <c r="EV57" i="3"/>
  <c r="EU57" i="3"/>
  <c r="EP57" i="3"/>
  <c r="EO57" i="3"/>
  <c r="EJ57" i="3"/>
  <c r="EI57" i="3"/>
  <c r="DX57" i="3"/>
  <c r="DW57" i="3"/>
  <c r="DR57" i="3"/>
  <c r="DQ57" i="3"/>
  <c r="DL57" i="3"/>
  <c r="DK57" i="3"/>
  <c r="DF57" i="3"/>
  <c r="DE57" i="3"/>
  <c r="CZ57" i="3"/>
  <c r="CN57" i="3"/>
  <c r="CM57" i="3"/>
  <c r="CH57" i="3"/>
  <c r="CB57" i="3"/>
  <c r="CA57" i="3"/>
  <c r="BV57" i="3"/>
  <c r="BU57" i="3"/>
  <c r="BP57" i="3"/>
  <c r="BO57" i="3"/>
  <c r="BJ57" i="3"/>
  <c r="BI57" i="3"/>
  <c r="BD57" i="3"/>
  <c r="BC57" i="3"/>
  <c r="AR57" i="3"/>
  <c r="AQ57" i="3"/>
  <c r="AL57" i="3"/>
  <c r="AK57" i="3"/>
  <c r="AF57" i="3"/>
  <c r="AE57" i="3"/>
  <c r="Z57" i="3"/>
  <c r="Y57" i="3"/>
  <c r="T57" i="3"/>
  <c r="S57" i="3"/>
  <c r="N57" i="3"/>
  <c r="M57" i="3"/>
  <c r="H57" i="3"/>
  <c r="G57" i="3"/>
  <c r="HV56" i="3"/>
  <c r="HU56" i="3"/>
  <c r="HP56" i="3"/>
  <c r="DP56" i="1" s="1"/>
  <c r="HO56" i="3"/>
  <c r="DO56" i="1" s="1"/>
  <c r="HJ56" i="3"/>
  <c r="HI56" i="3"/>
  <c r="HD56" i="3"/>
  <c r="HC56" i="3"/>
  <c r="GX56" i="3"/>
  <c r="GW56" i="3"/>
  <c r="GR56" i="3"/>
  <c r="GQ56" i="3"/>
  <c r="GL56" i="3"/>
  <c r="GK56" i="3"/>
  <c r="GF56" i="3"/>
  <c r="GE56" i="3"/>
  <c r="FZ56" i="3"/>
  <c r="FY56" i="3"/>
  <c r="FT56" i="3"/>
  <c r="FS56" i="3"/>
  <c r="FN56" i="3"/>
  <c r="FM56" i="3"/>
  <c r="FH56" i="3"/>
  <c r="FG56" i="3"/>
  <c r="FB56" i="3"/>
  <c r="FA56" i="3"/>
  <c r="EV56" i="3"/>
  <c r="EU56" i="3"/>
  <c r="EP56" i="3"/>
  <c r="EO56" i="3"/>
  <c r="EJ56" i="3"/>
  <c r="EI56" i="3"/>
  <c r="DX56" i="3"/>
  <c r="DW56" i="3"/>
  <c r="DR56" i="3"/>
  <c r="DQ56" i="3"/>
  <c r="DL56" i="3"/>
  <c r="DK56" i="3"/>
  <c r="DF56" i="3"/>
  <c r="DE56" i="3"/>
  <c r="CZ56" i="3"/>
  <c r="CN56" i="3"/>
  <c r="CM56" i="3"/>
  <c r="CH56" i="3"/>
  <c r="CB56" i="3"/>
  <c r="CA56" i="3"/>
  <c r="BV56" i="3"/>
  <c r="BU56" i="3"/>
  <c r="BP56" i="3"/>
  <c r="BO56" i="3"/>
  <c r="BJ56" i="3"/>
  <c r="BI56" i="3"/>
  <c r="BD56" i="3"/>
  <c r="BC56" i="3"/>
  <c r="AR56" i="3"/>
  <c r="AQ56" i="3"/>
  <c r="AL56" i="3"/>
  <c r="AK56" i="3"/>
  <c r="AF56" i="3"/>
  <c r="AE56" i="3"/>
  <c r="Z56" i="3"/>
  <c r="Y56" i="3"/>
  <c r="T56" i="3"/>
  <c r="S56" i="3"/>
  <c r="N56" i="3"/>
  <c r="M56" i="3"/>
  <c r="H56" i="3"/>
  <c r="G56" i="3"/>
  <c r="HV55" i="3"/>
  <c r="HU55" i="3"/>
  <c r="HP55" i="3"/>
  <c r="DP55" i="1" s="1"/>
  <c r="HO55" i="3"/>
  <c r="DO55" i="1" s="1"/>
  <c r="HJ55" i="3"/>
  <c r="HI55" i="3"/>
  <c r="HD55" i="3"/>
  <c r="HC55" i="3"/>
  <c r="GX55" i="3"/>
  <c r="GW55" i="3"/>
  <c r="GR55" i="3"/>
  <c r="GQ55" i="3"/>
  <c r="GL55" i="3"/>
  <c r="GK55" i="3"/>
  <c r="GF55" i="3"/>
  <c r="GE55" i="3"/>
  <c r="FZ55" i="3"/>
  <c r="FY55" i="3"/>
  <c r="FT55" i="3"/>
  <c r="FS55" i="3"/>
  <c r="FN55" i="3"/>
  <c r="FM55" i="3"/>
  <c r="FH55" i="3"/>
  <c r="FG55" i="3"/>
  <c r="FB55" i="3"/>
  <c r="FA55" i="3"/>
  <c r="EV55" i="3"/>
  <c r="EU55" i="3"/>
  <c r="EP55" i="3"/>
  <c r="EO55" i="3"/>
  <c r="EJ55" i="3"/>
  <c r="EI55" i="3"/>
  <c r="DX55" i="3"/>
  <c r="DW55" i="3"/>
  <c r="DR55" i="3"/>
  <c r="DQ55" i="3"/>
  <c r="DL55" i="3"/>
  <c r="DK55" i="3"/>
  <c r="DF55" i="3"/>
  <c r="DE55" i="3"/>
  <c r="CZ55" i="3"/>
  <c r="CN55" i="3"/>
  <c r="CM55" i="3"/>
  <c r="CH55" i="3"/>
  <c r="CB55" i="3"/>
  <c r="CA55" i="3"/>
  <c r="BV55" i="3"/>
  <c r="BU55" i="3"/>
  <c r="BP55" i="3"/>
  <c r="BO55" i="3"/>
  <c r="BJ55" i="3"/>
  <c r="BI55" i="3"/>
  <c r="BD55" i="3"/>
  <c r="BC55" i="3"/>
  <c r="AR55" i="3"/>
  <c r="AQ55" i="3"/>
  <c r="AL55" i="3"/>
  <c r="AK55" i="3"/>
  <c r="AF55" i="3"/>
  <c r="AE55" i="3"/>
  <c r="Z55" i="3"/>
  <c r="Y55" i="3"/>
  <c r="T55" i="3"/>
  <c r="S55" i="3"/>
  <c r="N55" i="3"/>
  <c r="M55" i="3"/>
  <c r="H55" i="3"/>
  <c r="G55" i="3"/>
  <c r="HV54" i="3"/>
  <c r="HU54" i="3"/>
  <c r="HP54" i="3"/>
  <c r="DP54" i="1" s="1"/>
  <c r="HO54" i="3"/>
  <c r="DO54" i="1" s="1"/>
  <c r="HJ54" i="3"/>
  <c r="HI54" i="3"/>
  <c r="HD54" i="3"/>
  <c r="HC54" i="3"/>
  <c r="GX54" i="3"/>
  <c r="GW54" i="3"/>
  <c r="GR54" i="3"/>
  <c r="GQ54" i="3"/>
  <c r="GL54" i="3"/>
  <c r="GK54" i="3"/>
  <c r="GF54" i="3"/>
  <c r="GE54" i="3"/>
  <c r="FZ54" i="3"/>
  <c r="FY54" i="3"/>
  <c r="FT54" i="3"/>
  <c r="FS54" i="3"/>
  <c r="FN54" i="3"/>
  <c r="FM54" i="3"/>
  <c r="FH54" i="3"/>
  <c r="FG54" i="3"/>
  <c r="FB54" i="3"/>
  <c r="FA54" i="3"/>
  <c r="EV54" i="3"/>
  <c r="EU54" i="3"/>
  <c r="EP54" i="3"/>
  <c r="EO54" i="3"/>
  <c r="EJ54" i="3"/>
  <c r="EI54" i="3"/>
  <c r="DX54" i="3"/>
  <c r="DW54" i="3"/>
  <c r="DR54" i="3"/>
  <c r="DQ54" i="3"/>
  <c r="DL54" i="3"/>
  <c r="DK54" i="3"/>
  <c r="DF54" i="3"/>
  <c r="DE54" i="3"/>
  <c r="CZ54" i="3"/>
  <c r="CN54" i="3"/>
  <c r="CM54" i="3"/>
  <c r="CH54" i="3"/>
  <c r="CB54" i="3"/>
  <c r="CA54" i="3"/>
  <c r="BV54" i="3"/>
  <c r="BU54" i="3"/>
  <c r="BP54" i="3"/>
  <c r="BO54" i="3"/>
  <c r="BJ54" i="3"/>
  <c r="BI54" i="3"/>
  <c r="BD54" i="3"/>
  <c r="BC54" i="3"/>
  <c r="AR54" i="3"/>
  <c r="AQ54" i="3"/>
  <c r="AL54" i="3"/>
  <c r="AK54" i="3"/>
  <c r="AF54" i="3"/>
  <c r="AE54" i="3"/>
  <c r="Z54" i="3"/>
  <c r="Y54" i="3"/>
  <c r="T54" i="3"/>
  <c r="S54" i="3"/>
  <c r="N54" i="3"/>
  <c r="M54" i="3"/>
  <c r="H54" i="3"/>
  <c r="G54" i="3"/>
  <c r="HV53" i="3"/>
  <c r="HU53" i="3"/>
  <c r="HP53" i="3"/>
  <c r="DP53" i="1" s="1"/>
  <c r="HO53" i="3"/>
  <c r="DO53" i="1" s="1"/>
  <c r="HJ53" i="3"/>
  <c r="HI53" i="3"/>
  <c r="HD53" i="3"/>
  <c r="HC53" i="3"/>
  <c r="GX53" i="3"/>
  <c r="GW53" i="3"/>
  <c r="GR53" i="3"/>
  <c r="GQ53" i="3"/>
  <c r="GL53" i="3"/>
  <c r="GK53" i="3"/>
  <c r="GF53" i="3"/>
  <c r="GE53" i="3"/>
  <c r="FZ53" i="3"/>
  <c r="FY53" i="3"/>
  <c r="FT53" i="3"/>
  <c r="FS53" i="3"/>
  <c r="FN53" i="3"/>
  <c r="FM53" i="3"/>
  <c r="FH53" i="3"/>
  <c r="FG53" i="3"/>
  <c r="FB53" i="3"/>
  <c r="FA53" i="3"/>
  <c r="EV53" i="3"/>
  <c r="EU53" i="3"/>
  <c r="EP53" i="3"/>
  <c r="EO53" i="3"/>
  <c r="EJ53" i="3"/>
  <c r="EI53" i="3"/>
  <c r="DX53" i="3"/>
  <c r="DW53" i="3"/>
  <c r="DR53" i="3"/>
  <c r="DQ53" i="3"/>
  <c r="DL53" i="3"/>
  <c r="DK53" i="3"/>
  <c r="DF53" i="3"/>
  <c r="DE53" i="3"/>
  <c r="CZ53" i="3"/>
  <c r="CN53" i="3"/>
  <c r="CM53" i="3"/>
  <c r="CH53" i="3"/>
  <c r="CB53" i="3"/>
  <c r="CA53" i="3"/>
  <c r="BV53" i="3"/>
  <c r="BU53" i="3"/>
  <c r="BP53" i="3"/>
  <c r="BO53" i="3"/>
  <c r="BJ53" i="3"/>
  <c r="BI53" i="3"/>
  <c r="BD53" i="3"/>
  <c r="BC53" i="3"/>
  <c r="AR53" i="3"/>
  <c r="AQ53" i="3"/>
  <c r="AL53" i="3"/>
  <c r="AK53" i="3"/>
  <c r="AF53" i="3"/>
  <c r="AE53" i="3"/>
  <c r="Z53" i="3"/>
  <c r="Y53" i="3"/>
  <c r="T53" i="3"/>
  <c r="S53" i="3"/>
  <c r="N53" i="3"/>
  <c r="M53" i="3"/>
  <c r="H53" i="3"/>
  <c r="G53" i="3"/>
  <c r="HV52" i="3"/>
  <c r="HU52" i="3"/>
  <c r="HP52" i="3"/>
  <c r="DP52" i="1" s="1"/>
  <c r="HO52" i="3"/>
  <c r="DO52" i="1" s="1"/>
  <c r="HJ52" i="3"/>
  <c r="HI52" i="3"/>
  <c r="HD52" i="3"/>
  <c r="HC52" i="3"/>
  <c r="GX52" i="3"/>
  <c r="GW52" i="3"/>
  <c r="GR52" i="3"/>
  <c r="GQ52" i="3"/>
  <c r="GL52" i="3"/>
  <c r="GK52" i="3"/>
  <c r="GF52" i="3"/>
  <c r="GE52" i="3"/>
  <c r="FZ52" i="3"/>
  <c r="FY52" i="3"/>
  <c r="FT52" i="3"/>
  <c r="FS52" i="3"/>
  <c r="FN52" i="3"/>
  <c r="FM52" i="3"/>
  <c r="FH52" i="3"/>
  <c r="FG52" i="3"/>
  <c r="FB52" i="3"/>
  <c r="FA52" i="3"/>
  <c r="EV52" i="3"/>
  <c r="EU52" i="3"/>
  <c r="EP52" i="3"/>
  <c r="EO52" i="3"/>
  <c r="EJ52" i="3"/>
  <c r="EI52" i="3"/>
  <c r="DX52" i="3"/>
  <c r="DW52" i="3"/>
  <c r="DR52" i="3"/>
  <c r="DQ52" i="3"/>
  <c r="DL52" i="3"/>
  <c r="DK52" i="3"/>
  <c r="DF52" i="3"/>
  <c r="DE52" i="3"/>
  <c r="CZ52" i="3"/>
  <c r="CN52" i="3"/>
  <c r="CM52" i="3"/>
  <c r="CH52" i="3"/>
  <c r="CB52" i="3"/>
  <c r="CA52" i="3"/>
  <c r="BV52" i="3"/>
  <c r="BU52" i="3"/>
  <c r="BP52" i="3"/>
  <c r="BO52" i="3"/>
  <c r="BJ52" i="3"/>
  <c r="BI52" i="3"/>
  <c r="BD52" i="3"/>
  <c r="BC52" i="3"/>
  <c r="AR52" i="3"/>
  <c r="AQ52" i="3"/>
  <c r="AL52" i="3"/>
  <c r="AK52" i="3"/>
  <c r="AF52" i="3"/>
  <c r="AE52" i="3"/>
  <c r="Z52" i="3"/>
  <c r="Y52" i="3"/>
  <c r="T52" i="3"/>
  <c r="S52" i="3"/>
  <c r="N52" i="3"/>
  <c r="M52" i="3"/>
  <c r="H52" i="3"/>
  <c r="G52" i="3"/>
  <c r="HV51" i="3"/>
  <c r="HU51" i="3"/>
  <c r="HP51" i="3"/>
  <c r="DP51" i="1" s="1"/>
  <c r="HO51" i="3"/>
  <c r="DO51" i="1" s="1"/>
  <c r="HJ51" i="3"/>
  <c r="HI51" i="3"/>
  <c r="HD51" i="3"/>
  <c r="HC51" i="3"/>
  <c r="GX51" i="3"/>
  <c r="GW51" i="3"/>
  <c r="GR51" i="3"/>
  <c r="GQ51" i="3"/>
  <c r="GL51" i="3"/>
  <c r="GK51" i="3"/>
  <c r="GF51" i="3"/>
  <c r="GE51" i="3"/>
  <c r="FZ51" i="3"/>
  <c r="FY51" i="3"/>
  <c r="FT51" i="3"/>
  <c r="FS51" i="3"/>
  <c r="FN51" i="3"/>
  <c r="FM51" i="3"/>
  <c r="FH51" i="3"/>
  <c r="FG51" i="3"/>
  <c r="FB51" i="3"/>
  <c r="FA51" i="3"/>
  <c r="EV51" i="3"/>
  <c r="EU51" i="3"/>
  <c r="EP51" i="3"/>
  <c r="EO51" i="3"/>
  <c r="EJ51" i="3"/>
  <c r="EI51" i="3"/>
  <c r="DX51" i="3"/>
  <c r="DW51" i="3"/>
  <c r="DR51" i="3"/>
  <c r="DQ51" i="3"/>
  <c r="DL51" i="3"/>
  <c r="DK51" i="3"/>
  <c r="DF51" i="3"/>
  <c r="DE51" i="3"/>
  <c r="CZ51" i="3"/>
  <c r="CN51" i="3"/>
  <c r="CM51" i="3"/>
  <c r="CH51" i="3"/>
  <c r="CB51" i="3"/>
  <c r="CA51" i="3"/>
  <c r="BV51" i="3"/>
  <c r="BU51" i="3"/>
  <c r="BP51" i="3"/>
  <c r="BO51" i="3"/>
  <c r="BJ51" i="3"/>
  <c r="BI51" i="3"/>
  <c r="BD51" i="3"/>
  <c r="BC51" i="3"/>
  <c r="AR51" i="3"/>
  <c r="AQ51" i="3"/>
  <c r="AL51" i="3"/>
  <c r="AK51" i="3"/>
  <c r="AF51" i="3"/>
  <c r="AE51" i="3"/>
  <c r="Z51" i="3"/>
  <c r="Y51" i="3"/>
  <c r="T51" i="3"/>
  <c r="S51" i="3"/>
  <c r="N51" i="3"/>
  <c r="M51" i="3"/>
  <c r="H51" i="3"/>
  <c r="G51" i="3"/>
  <c r="HV50" i="3"/>
  <c r="HU50" i="3"/>
  <c r="HP50" i="3"/>
  <c r="DP50" i="1" s="1"/>
  <c r="HO50" i="3"/>
  <c r="DO50" i="1" s="1"/>
  <c r="HJ50" i="3"/>
  <c r="HI50" i="3"/>
  <c r="HD50" i="3"/>
  <c r="HC50" i="3"/>
  <c r="GX50" i="3"/>
  <c r="GW50" i="3"/>
  <c r="GR50" i="3"/>
  <c r="GQ50" i="3"/>
  <c r="GL50" i="3"/>
  <c r="GK50" i="3"/>
  <c r="GF50" i="3"/>
  <c r="GE50" i="3"/>
  <c r="FZ50" i="3"/>
  <c r="FY50" i="3"/>
  <c r="FT50" i="3"/>
  <c r="FS50" i="3"/>
  <c r="FN50" i="3"/>
  <c r="FM50" i="3"/>
  <c r="FH50" i="3"/>
  <c r="FG50" i="3"/>
  <c r="FB50" i="3"/>
  <c r="FA50" i="3"/>
  <c r="EV50" i="3"/>
  <c r="EU50" i="3"/>
  <c r="EP50" i="3"/>
  <c r="EO50" i="3"/>
  <c r="EJ50" i="3"/>
  <c r="EI50" i="3"/>
  <c r="DX50" i="3"/>
  <c r="DW50" i="3"/>
  <c r="DR50" i="3"/>
  <c r="DQ50" i="3"/>
  <c r="DL50" i="3"/>
  <c r="DK50" i="3"/>
  <c r="DF50" i="3"/>
  <c r="DE50" i="3"/>
  <c r="CZ50" i="3"/>
  <c r="CN50" i="3"/>
  <c r="CM50" i="3"/>
  <c r="CH50" i="3"/>
  <c r="CB50" i="3"/>
  <c r="CA50" i="3"/>
  <c r="BV50" i="3"/>
  <c r="BU50" i="3"/>
  <c r="BP50" i="3"/>
  <c r="BO50" i="3"/>
  <c r="BJ50" i="3"/>
  <c r="BI50" i="3"/>
  <c r="BD50" i="3"/>
  <c r="BC50" i="3"/>
  <c r="AR50" i="3"/>
  <c r="AQ50" i="3"/>
  <c r="AL50" i="3"/>
  <c r="AK50" i="3"/>
  <c r="AF50" i="3"/>
  <c r="AE50" i="3"/>
  <c r="Z50" i="3"/>
  <c r="Y50" i="3"/>
  <c r="T50" i="3"/>
  <c r="S50" i="3"/>
  <c r="N50" i="3"/>
  <c r="M50" i="3"/>
  <c r="H50" i="3"/>
  <c r="G50" i="3"/>
  <c r="HV49" i="3"/>
  <c r="HU49" i="3"/>
  <c r="HP49" i="3"/>
  <c r="DP49" i="1" s="1"/>
  <c r="HO49" i="3"/>
  <c r="DO49" i="1" s="1"/>
  <c r="HJ49" i="3"/>
  <c r="HI49" i="3"/>
  <c r="HD49" i="3"/>
  <c r="HC49" i="3"/>
  <c r="GX49" i="3"/>
  <c r="GW49" i="3"/>
  <c r="GR49" i="3"/>
  <c r="GQ49" i="3"/>
  <c r="GL49" i="3"/>
  <c r="GK49" i="3"/>
  <c r="GF49" i="3"/>
  <c r="GE49" i="3"/>
  <c r="FZ49" i="3"/>
  <c r="FY49" i="3"/>
  <c r="FT49" i="3"/>
  <c r="FS49" i="3"/>
  <c r="FN49" i="3"/>
  <c r="FM49" i="3"/>
  <c r="FH49" i="3"/>
  <c r="FG49" i="3"/>
  <c r="FB49" i="3"/>
  <c r="FA49" i="3"/>
  <c r="EV49" i="3"/>
  <c r="EU49" i="3"/>
  <c r="EP49" i="3"/>
  <c r="EO49" i="3"/>
  <c r="EJ49" i="3"/>
  <c r="EI49" i="3"/>
  <c r="DX49" i="3"/>
  <c r="DW49" i="3"/>
  <c r="DR49" i="3"/>
  <c r="DQ49" i="3"/>
  <c r="DL49" i="3"/>
  <c r="DK49" i="3"/>
  <c r="DF49" i="3"/>
  <c r="DE49" i="3"/>
  <c r="CZ49" i="3"/>
  <c r="CN49" i="3"/>
  <c r="CM49" i="3"/>
  <c r="CH49" i="3"/>
  <c r="CB49" i="3"/>
  <c r="CA49" i="3"/>
  <c r="BV49" i="3"/>
  <c r="BU49" i="3"/>
  <c r="BP49" i="3"/>
  <c r="BO49" i="3"/>
  <c r="BJ49" i="3"/>
  <c r="BI49" i="3"/>
  <c r="BD49" i="3"/>
  <c r="BC49" i="3"/>
  <c r="AR49" i="3"/>
  <c r="AQ49" i="3"/>
  <c r="AL49" i="3"/>
  <c r="AK49" i="3"/>
  <c r="AF49" i="3"/>
  <c r="AE49" i="3"/>
  <c r="Z49" i="3"/>
  <c r="Y49" i="3"/>
  <c r="T49" i="3"/>
  <c r="S49" i="3"/>
  <c r="N49" i="3"/>
  <c r="M49" i="3"/>
  <c r="H49" i="3"/>
  <c r="G49" i="3"/>
  <c r="HV48" i="3"/>
  <c r="HU48" i="3"/>
  <c r="HP48" i="3"/>
  <c r="DP48" i="1" s="1"/>
  <c r="HO48" i="3"/>
  <c r="DO48" i="1" s="1"/>
  <c r="HJ48" i="3"/>
  <c r="HI48" i="3"/>
  <c r="HD48" i="3"/>
  <c r="HC48" i="3"/>
  <c r="GX48" i="3"/>
  <c r="GW48" i="3"/>
  <c r="GR48" i="3"/>
  <c r="GQ48" i="3"/>
  <c r="GL48" i="3"/>
  <c r="GK48" i="3"/>
  <c r="GF48" i="3"/>
  <c r="GE48" i="3"/>
  <c r="FZ48" i="3"/>
  <c r="FY48" i="3"/>
  <c r="FT48" i="3"/>
  <c r="FS48" i="3"/>
  <c r="FN48" i="3"/>
  <c r="FM48" i="3"/>
  <c r="FH48" i="3"/>
  <c r="FG48" i="3"/>
  <c r="FB48" i="3"/>
  <c r="FA48" i="3"/>
  <c r="EV48" i="3"/>
  <c r="EU48" i="3"/>
  <c r="EP48" i="3"/>
  <c r="EO48" i="3"/>
  <c r="EJ48" i="3"/>
  <c r="EI48" i="3"/>
  <c r="DX48" i="3"/>
  <c r="DW48" i="3"/>
  <c r="DR48" i="3"/>
  <c r="DQ48" i="3"/>
  <c r="DL48" i="3"/>
  <c r="DK48" i="3"/>
  <c r="DF48" i="3"/>
  <c r="DE48" i="3"/>
  <c r="CZ48" i="3"/>
  <c r="CN48" i="3"/>
  <c r="CM48" i="3"/>
  <c r="CH48" i="3"/>
  <c r="CB48" i="3"/>
  <c r="CA48" i="3"/>
  <c r="BV48" i="3"/>
  <c r="BU48" i="3"/>
  <c r="BP48" i="3"/>
  <c r="BO48" i="3"/>
  <c r="BJ48" i="3"/>
  <c r="BI48" i="3"/>
  <c r="BD48" i="3"/>
  <c r="BC48" i="3"/>
  <c r="AR48" i="3"/>
  <c r="AQ48" i="3"/>
  <c r="AL48" i="3"/>
  <c r="AK48" i="3"/>
  <c r="AF48" i="3"/>
  <c r="AE48" i="3"/>
  <c r="Z48" i="3"/>
  <c r="Y48" i="3"/>
  <c r="T48" i="3"/>
  <c r="S48" i="3"/>
  <c r="N48" i="3"/>
  <c r="M48" i="3"/>
  <c r="H48" i="3"/>
  <c r="G48" i="3"/>
  <c r="HV47" i="3"/>
  <c r="HU47" i="3"/>
  <c r="HP47" i="3"/>
  <c r="DP47" i="1" s="1"/>
  <c r="HO47" i="3"/>
  <c r="DO47" i="1" s="1"/>
  <c r="HJ47" i="3"/>
  <c r="HI47" i="3"/>
  <c r="HD47" i="3"/>
  <c r="HC47" i="3"/>
  <c r="GX47" i="3"/>
  <c r="GW47" i="3"/>
  <c r="GR47" i="3"/>
  <c r="GQ47" i="3"/>
  <c r="GL47" i="3"/>
  <c r="GK47" i="3"/>
  <c r="GF47" i="3"/>
  <c r="GE47" i="3"/>
  <c r="FZ47" i="3"/>
  <c r="FY47" i="3"/>
  <c r="FT47" i="3"/>
  <c r="FS47" i="3"/>
  <c r="FN47" i="3"/>
  <c r="FM47" i="3"/>
  <c r="FH47" i="3"/>
  <c r="FG47" i="3"/>
  <c r="FB47" i="3"/>
  <c r="FA47" i="3"/>
  <c r="EV47" i="3"/>
  <c r="EU47" i="3"/>
  <c r="EP47" i="3"/>
  <c r="EO47" i="3"/>
  <c r="EJ47" i="3"/>
  <c r="EI47" i="3"/>
  <c r="DX47" i="3"/>
  <c r="DW47" i="3"/>
  <c r="DR47" i="3"/>
  <c r="DQ47" i="3"/>
  <c r="DL47" i="3"/>
  <c r="DK47" i="3"/>
  <c r="DF47" i="3"/>
  <c r="DE47" i="3"/>
  <c r="CZ47" i="3"/>
  <c r="CN47" i="3"/>
  <c r="CM47" i="3"/>
  <c r="CH47" i="3"/>
  <c r="CB47" i="3"/>
  <c r="CA47" i="3"/>
  <c r="BV47" i="3"/>
  <c r="BU47" i="3"/>
  <c r="BP47" i="3"/>
  <c r="BO47" i="3"/>
  <c r="BJ47" i="3"/>
  <c r="BI47" i="3"/>
  <c r="BD47" i="3"/>
  <c r="BC47" i="3"/>
  <c r="AR47" i="3"/>
  <c r="AQ47" i="3"/>
  <c r="AL47" i="3"/>
  <c r="AK47" i="3"/>
  <c r="AF47" i="3"/>
  <c r="AE47" i="3"/>
  <c r="Z47" i="3"/>
  <c r="Y47" i="3"/>
  <c r="T47" i="3"/>
  <c r="S47" i="3"/>
  <c r="N47" i="3"/>
  <c r="M47" i="3"/>
  <c r="H47" i="3"/>
  <c r="G47" i="3"/>
  <c r="HV46" i="3"/>
  <c r="HU46" i="3"/>
  <c r="HP46" i="3"/>
  <c r="DP46" i="1" s="1"/>
  <c r="HO46" i="3"/>
  <c r="DO46" i="1" s="1"/>
  <c r="HJ46" i="3"/>
  <c r="HI46" i="3"/>
  <c r="HD46" i="3"/>
  <c r="HC46" i="3"/>
  <c r="GX46" i="3"/>
  <c r="GW46" i="3"/>
  <c r="GR46" i="3"/>
  <c r="GQ46" i="3"/>
  <c r="GL46" i="3"/>
  <c r="GK46" i="3"/>
  <c r="GF46" i="3"/>
  <c r="GE46" i="3"/>
  <c r="FZ46" i="3"/>
  <c r="FY46" i="3"/>
  <c r="FT46" i="3"/>
  <c r="FS46" i="3"/>
  <c r="FN46" i="3"/>
  <c r="FM46" i="3"/>
  <c r="FH46" i="3"/>
  <c r="FG46" i="3"/>
  <c r="FB46" i="3"/>
  <c r="FA46" i="3"/>
  <c r="EV46" i="3"/>
  <c r="EU46" i="3"/>
  <c r="EP46" i="3"/>
  <c r="EO46" i="3"/>
  <c r="EJ46" i="3"/>
  <c r="EI46" i="3"/>
  <c r="DX46" i="3"/>
  <c r="DW46" i="3"/>
  <c r="DR46" i="3"/>
  <c r="DQ46" i="3"/>
  <c r="DL46" i="3"/>
  <c r="DK46" i="3"/>
  <c r="DF46" i="3"/>
  <c r="DE46" i="3"/>
  <c r="CZ46" i="3"/>
  <c r="CN46" i="3"/>
  <c r="CM46" i="3"/>
  <c r="CH46" i="3"/>
  <c r="CB46" i="3"/>
  <c r="CA46" i="3"/>
  <c r="BV46" i="3"/>
  <c r="BU46" i="3"/>
  <c r="BP46" i="3"/>
  <c r="BO46" i="3"/>
  <c r="BJ46" i="3"/>
  <c r="BI46" i="3"/>
  <c r="BD46" i="3"/>
  <c r="BC46" i="3"/>
  <c r="AR46" i="3"/>
  <c r="AQ46" i="3"/>
  <c r="AL46" i="3"/>
  <c r="AK46" i="3"/>
  <c r="AF46" i="3"/>
  <c r="AE46" i="3"/>
  <c r="Z46" i="3"/>
  <c r="Y46" i="3"/>
  <c r="T46" i="3"/>
  <c r="S46" i="3"/>
  <c r="N46" i="3"/>
  <c r="M46" i="3"/>
  <c r="H46" i="3"/>
  <c r="G46" i="3"/>
  <c r="HV45" i="3"/>
  <c r="HU45" i="3"/>
  <c r="HP45" i="3"/>
  <c r="DP45" i="1" s="1"/>
  <c r="HO45" i="3"/>
  <c r="DO45" i="1" s="1"/>
  <c r="HJ45" i="3"/>
  <c r="HI45" i="3"/>
  <c r="HD45" i="3"/>
  <c r="HC45" i="3"/>
  <c r="GX45" i="3"/>
  <c r="GW45" i="3"/>
  <c r="GR45" i="3"/>
  <c r="GQ45" i="3"/>
  <c r="GL45" i="3"/>
  <c r="GK45" i="3"/>
  <c r="GF45" i="3"/>
  <c r="GE45" i="3"/>
  <c r="FZ45" i="3"/>
  <c r="FY45" i="3"/>
  <c r="FT45" i="3"/>
  <c r="FS45" i="3"/>
  <c r="FN45" i="3"/>
  <c r="FM45" i="3"/>
  <c r="FH45" i="3"/>
  <c r="FG45" i="3"/>
  <c r="FB45" i="3"/>
  <c r="FA45" i="3"/>
  <c r="EV45" i="3"/>
  <c r="EU45" i="3"/>
  <c r="EP45" i="3"/>
  <c r="EO45" i="3"/>
  <c r="EJ45" i="3"/>
  <c r="EI45" i="3"/>
  <c r="DX45" i="3"/>
  <c r="DW45" i="3"/>
  <c r="DR45" i="3"/>
  <c r="DQ45" i="3"/>
  <c r="DL45" i="3"/>
  <c r="DK45" i="3"/>
  <c r="DF45" i="3"/>
  <c r="DE45" i="3"/>
  <c r="CZ45" i="3"/>
  <c r="CN45" i="3"/>
  <c r="CM45" i="3"/>
  <c r="CH45" i="3"/>
  <c r="CB45" i="3"/>
  <c r="CA45" i="3"/>
  <c r="BV45" i="3"/>
  <c r="BU45" i="3"/>
  <c r="BP45" i="3"/>
  <c r="BO45" i="3"/>
  <c r="BJ45" i="3"/>
  <c r="BI45" i="3"/>
  <c r="BD45" i="3"/>
  <c r="BC45" i="3"/>
  <c r="AR45" i="3"/>
  <c r="AQ45" i="3"/>
  <c r="AL45" i="3"/>
  <c r="AK45" i="3"/>
  <c r="AF45" i="3"/>
  <c r="AE45" i="3"/>
  <c r="Z45" i="3"/>
  <c r="Y45" i="3"/>
  <c r="T45" i="3"/>
  <c r="S45" i="3"/>
  <c r="N45" i="3"/>
  <c r="M45" i="3"/>
  <c r="H45" i="3"/>
  <c r="G45" i="3"/>
  <c r="HV44" i="3"/>
  <c r="HU44" i="3"/>
  <c r="HP44" i="3"/>
  <c r="DP44" i="1" s="1"/>
  <c r="HO44" i="3"/>
  <c r="DO44" i="1" s="1"/>
  <c r="HJ44" i="3"/>
  <c r="HI44" i="3"/>
  <c r="HD44" i="3"/>
  <c r="HC44" i="3"/>
  <c r="GX44" i="3"/>
  <c r="GW44" i="3"/>
  <c r="GR44" i="3"/>
  <c r="GQ44" i="3"/>
  <c r="GL44" i="3"/>
  <c r="GK44" i="3"/>
  <c r="GF44" i="3"/>
  <c r="GE44" i="3"/>
  <c r="FZ44" i="3"/>
  <c r="FY44" i="3"/>
  <c r="FT44" i="3"/>
  <c r="FS44" i="3"/>
  <c r="FN44" i="3"/>
  <c r="FM44" i="3"/>
  <c r="FH44" i="3"/>
  <c r="FG44" i="3"/>
  <c r="FB44" i="3"/>
  <c r="FA44" i="3"/>
  <c r="EV44" i="3"/>
  <c r="EU44" i="3"/>
  <c r="EP44" i="3"/>
  <c r="EO44" i="3"/>
  <c r="EJ44" i="3"/>
  <c r="EI44" i="3"/>
  <c r="DX44" i="3"/>
  <c r="DW44" i="3"/>
  <c r="DR44" i="3"/>
  <c r="DQ44" i="3"/>
  <c r="DL44" i="3"/>
  <c r="DK44" i="3"/>
  <c r="DF44" i="3"/>
  <c r="DE44" i="3"/>
  <c r="CZ44" i="3"/>
  <c r="CN44" i="3"/>
  <c r="CM44" i="3"/>
  <c r="CH44" i="3"/>
  <c r="CB44" i="3"/>
  <c r="CA44" i="3"/>
  <c r="BV44" i="3"/>
  <c r="BU44" i="3"/>
  <c r="BP44" i="3"/>
  <c r="BO44" i="3"/>
  <c r="BJ44" i="3"/>
  <c r="BI44" i="3"/>
  <c r="BD44" i="3"/>
  <c r="BC44" i="3"/>
  <c r="AR44" i="3"/>
  <c r="AQ44" i="3"/>
  <c r="AL44" i="3"/>
  <c r="AK44" i="3"/>
  <c r="AF44" i="3"/>
  <c r="AE44" i="3"/>
  <c r="Z44" i="3"/>
  <c r="Y44" i="3"/>
  <c r="T44" i="3"/>
  <c r="S44" i="3"/>
  <c r="N44" i="3"/>
  <c r="M44" i="3"/>
  <c r="H44" i="3"/>
  <c r="G44" i="3"/>
  <c r="HV43" i="3"/>
  <c r="HU43" i="3"/>
  <c r="HP43" i="3"/>
  <c r="DP43" i="1" s="1"/>
  <c r="HO43" i="3"/>
  <c r="DO43" i="1" s="1"/>
  <c r="HJ43" i="3"/>
  <c r="HI43" i="3"/>
  <c r="HD43" i="3"/>
  <c r="HC43" i="3"/>
  <c r="GX43" i="3"/>
  <c r="GW43" i="3"/>
  <c r="GR43" i="3"/>
  <c r="GQ43" i="3"/>
  <c r="GL43" i="3"/>
  <c r="GK43" i="3"/>
  <c r="GF43" i="3"/>
  <c r="GE43" i="3"/>
  <c r="FZ43" i="3"/>
  <c r="FY43" i="3"/>
  <c r="FT43" i="3"/>
  <c r="FS43" i="3"/>
  <c r="FN43" i="3"/>
  <c r="FM43" i="3"/>
  <c r="FH43" i="3"/>
  <c r="FG43" i="3"/>
  <c r="FB43" i="3"/>
  <c r="FA43" i="3"/>
  <c r="EV43" i="3"/>
  <c r="EU43" i="3"/>
  <c r="EP43" i="3"/>
  <c r="EO43" i="3"/>
  <c r="EJ43" i="3"/>
  <c r="EI43" i="3"/>
  <c r="DX43" i="3"/>
  <c r="DW43" i="3"/>
  <c r="DR43" i="3"/>
  <c r="DQ43" i="3"/>
  <c r="DL43" i="3"/>
  <c r="DK43" i="3"/>
  <c r="DF43" i="3"/>
  <c r="DE43" i="3"/>
  <c r="CZ43" i="3"/>
  <c r="CN43" i="3"/>
  <c r="CM43" i="3"/>
  <c r="CH43" i="3"/>
  <c r="CB43" i="3"/>
  <c r="CA43" i="3"/>
  <c r="BV43" i="3"/>
  <c r="BU43" i="3"/>
  <c r="BP43" i="3"/>
  <c r="BO43" i="3"/>
  <c r="BJ43" i="3"/>
  <c r="BI43" i="3"/>
  <c r="BD43" i="3"/>
  <c r="BC43" i="3"/>
  <c r="AR43" i="3"/>
  <c r="AQ43" i="3"/>
  <c r="AL43" i="3"/>
  <c r="AK43" i="3"/>
  <c r="AF43" i="3"/>
  <c r="AE43" i="3"/>
  <c r="Z43" i="3"/>
  <c r="Y43" i="3"/>
  <c r="T43" i="3"/>
  <c r="S43" i="3"/>
  <c r="N43" i="3"/>
  <c r="M43" i="3"/>
  <c r="H43" i="3"/>
  <c r="G43" i="3"/>
  <c r="HV42" i="3"/>
  <c r="HU42" i="3"/>
  <c r="HP42" i="3"/>
  <c r="DP42" i="1" s="1"/>
  <c r="HO42" i="3"/>
  <c r="DO42" i="1" s="1"/>
  <c r="HJ42" i="3"/>
  <c r="HI42" i="3"/>
  <c r="HD42" i="3"/>
  <c r="HC42" i="3"/>
  <c r="GX42" i="3"/>
  <c r="GW42" i="3"/>
  <c r="GR42" i="3"/>
  <c r="GQ42" i="3"/>
  <c r="GL42" i="3"/>
  <c r="GK42" i="3"/>
  <c r="GF42" i="3"/>
  <c r="GE42" i="3"/>
  <c r="FZ42" i="3"/>
  <c r="FY42" i="3"/>
  <c r="FT42" i="3"/>
  <c r="FS42" i="3"/>
  <c r="FN42" i="3"/>
  <c r="FM42" i="3"/>
  <c r="FH42" i="3"/>
  <c r="FG42" i="3"/>
  <c r="FB42" i="3"/>
  <c r="FA42" i="3"/>
  <c r="EV42" i="3"/>
  <c r="EU42" i="3"/>
  <c r="EP42" i="3"/>
  <c r="EO42" i="3"/>
  <c r="EJ42" i="3"/>
  <c r="EI42" i="3"/>
  <c r="DX42" i="3"/>
  <c r="DW42" i="3"/>
  <c r="DR42" i="3"/>
  <c r="DQ42" i="3"/>
  <c r="DL42" i="3"/>
  <c r="DK42" i="3"/>
  <c r="DF42" i="3"/>
  <c r="DE42" i="3"/>
  <c r="CZ42" i="3"/>
  <c r="CN42" i="3"/>
  <c r="CM42" i="3"/>
  <c r="CH42" i="3"/>
  <c r="CB42" i="3"/>
  <c r="CA42" i="3"/>
  <c r="BV42" i="3"/>
  <c r="BU42" i="3"/>
  <c r="BP42" i="3"/>
  <c r="BO42" i="3"/>
  <c r="BJ42" i="3"/>
  <c r="BI42" i="3"/>
  <c r="BD42" i="3"/>
  <c r="BC42" i="3"/>
  <c r="AR42" i="3"/>
  <c r="AQ42" i="3"/>
  <c r="AL42" i="3"/>
  <c r="AK42" i="3"/>
  <c r="AF42" i="3"/>
  <c r="AE42" i="3"/>
  <c r="Z42" i="3"/>
  <c r="Y42" i="3"/>
  <c r="T42" i="3"/>
  <c r="S42" i="3"/>
  <c r="N42" i="3"/>
  <c r="M42" i="3"/>
  <c r="H42" i="3"/>
  <c r="G42" i="3"/>
  <c r="HV41" i="3"/>
  <c r="HU41" i="3"/>
  <c r="HP41" i="3"/>
  <c r="DP41" i="1" s="1"/>
  <c r="HO41" i="3"/>
  <c r="DO41" i="1" s="1"/>
  <c r="HJ41" i="3"/>
  <c r="HI41" i="3"/>
  <c r="HD41" i="3"/>
  <c r="HC41" i="3"/>
  <c r="GX41" i="3"/>
  <c r="GW41" i="3"/>
  <c r="GR41" i="3"/>
  <c r="GQ41" i="3"/>
  <c r="GL41" i="3"/>
  <c r="GK41" i="3"/>
  <c r="GF41" i="3"/>
  <c r="GE41" i="3"/>
  <c r="FZ41" i="3"/>
  <c r="FY41" i="3"/>
  <c r="FT41" i="3"/>
  <c r="FS41" i="3"/>
  <c r="FN41" i="3"/>
  <c r="FM41" i="3"/>
  <c r="FH41" i="3"/>
  <c r="FG41" i="3"/>
  <c r="FB41" i="3"/>
  <c r="FA41" i="3"/>
  <c r="EV41" i="3"/>
  <c r="EU41" i="3"/>
  <c r="EP41" i="3"/>
  <c r="EO41" i="3"/>
  <c r="EJ41" i="3"/>
  <c r="EI41" i="3"/>
  <c r="DX41" i="3"/>
  <c r="DW41" i="3"/>
  <c r="DR41" i="3"/>
  <c r="DQ41" i="3"/>
  <c r="DL41" i="3"/>
  <c r="DK41" i="3"/>
  <c r="DF41" i="3"/>
  <c r="DE41" i="3"/>
  <c r="CZ41" i="3"/>
  <c r="CN41" i="3"/>
  <c r="CM41" i="3"/>
  <c r="CH41" i="3"/>
  <c r="CB41" i="3"/>
  <c r="CA41" i="3"/>
  <c r="BV41" i="3"/>
  <c r="BU41" i="3"/>
  <c r="BP41" i="3"/>
  <c r="BO41" i="3"/>
  <c r="BJ41" i="3"/>
  <c r="BI41" i="3"/>
  <c r="BD41" i="3"/>
  <c r="BC41" i="3"/>
  <c r="AR41" i="3"/>
  <c r="AQ41" i="3"/>
  <c r="AL41" i="3"/>
  <c r="AK41" i="3"/>
  <c r="AF41" i="3"/>
  <c r="AE41" i="3"/>
  <c r="Z41" i="3"/>
  <c r="Y41" i="3"/>
  <c r="T41" i="3"/>
  <c r="S41" i="3"/>
  <c r="N41" i="3"/>
  <c r="M41" i="3"/>
  <c r="H41" i="3"/>
  <c r="G41" i="3"/>
  <c r="HV40" i="3"/>
  <c r="HU40" i="3"/>
  <c r="HP40" i="3"/>
  <c r="DP40" i="1" s="1"/>
  <c r="HO40" i="3"/>
  <c r="DO40" i="1" s="1"/>
  <c r="HJ40" i="3"/>
  <c r="HI40" i="3"/>
  <c r="HD40" i="3"/>
  <c r="HC40" i="3"/>
  <c r="GX40" i="3"/>
  <c r="GW40" i="3"/>
  <c r="GR40" i="3"/>
  <c r="GQ40" i="3"/>
  <c r="GL40" i="3"/>
  <c r="GK40" i="3"/>
  <c r="GF40" i="3"/>
  <c r="GE40" i="3"/>
  <c r="FZ40" i="3"/>
  <c r="FY40" i="3"/>
  <c r="FT40" i="3"/>
  <c r="FS40" i="3"/>
  <c r="FN40" i="3"/>
  <c r="FM40" i="3"/>
  <c r="FH40" i="3"/>
  <c r="FG40" i="3"/>
  <c r="FB40" i="3"/>
  <c r="FA40" i="3"/>
  <c r="EV40" i="3"/>
  <c r="EU40" i="3"/>
  <c r="EP40" i="3"/>
  <c r="EO40" i="3"/>
  <c r="EJ40" i="3"/>
  <c r="EI40" i="3"/>
  <c r="DX40" i="3"/>
  <c r="DW40" i="3"/>
  <c r="DR40" i="3"/>
  <c r="DQ40" i="3"/>
  <c r="DL40" i="3"/>
  <c r="DK40" i="3"/>
  <c r="DF40" i="3"/>
  <c r="DE40" i="3"/>
  <c r="CZ40" i="3"/>
  <c r="CN40" i="3"/>
  <c r="CM40" i="3"/>
  <c r="CH40" i="3"/>
  <c r="CB40" i="3"/>
  <c r="CA40" i="3"/>
  <c r="BV40" i="3"/>
  <c r="BU40" i="3"/>
  <c r="BP40" i="3"/>
  <c r="BO40" i="3"/>
  <c r="BJ40" i="3"/>
  <c r="BI40" i="3"/>
  <c r="BD40" i="3"/>
  <c r="BC40" i="3"/>
  <c r="AR40" i="3"/>
  <c r="AQ40" i="3"/>
  <c r="AL40" i="3"/>
  <c r="AK40" i="3"/>
  <c r="AF40" i="3"/>
  <c r="AE40" i="3"/>
  <c r="Z40" i="3"/>
  <c r="Y40" i="3"/>
  <c r="T40" i="3"/>
  <c r="S40" i="3"/>
  <c r="N40" i="3"/>
  <c r="M40" i="3"/>
  <c r="H40" i="3"/>
  <c r="G40" i="3"/>
  <c r="HV39" i="3"/>
  <c r="HU39" i="3"/>
  <c r="HP39" i="3"/>
  <c r="DP39" i="1" s="1"/>
  <c r="HO39" i="3"/>
  <c r="DO39" i="1" s="1"/>
  <c r="HJ39" i="3"/>
  <c r="HI39" i="3"/>
  <c r="HD39" i="3"/>
  <c r="HC39" i="3"/>
  <c r="GX39" i="3"/>
  <c r="GW39" i="3"/>
  <c r="GR39" i="3"/>
  <c r="GQ39" i="3"/>
  <c r="GL39" i="3"/>
  <c r="GK39" i="3"/>
  <c r="GF39" i="3"/>
  <c r="GE39" i="3"/>
  <c r="FZ39" i="3"/>
  <c r="FY39" i="3"/>
  <c r="FT39" i="3"/>
  <c r="FS39" i="3"/>
  <c r="FN39" i="3"/>
  <c r="FM39" i="3"/>
  <c r="FH39" i="3"/>
  <c r="FG39" i="3"/>
  <c r="FB39" i="3"/>
  <c r="FA39" i="3"/>
  <c r="EV39" i="3"/>
  <c r="EU39" i="3"/>
  <c r="EP39" i="3"/>
  <c r="EO39" i="3"/>
  <c r="EJ39" i="3"/>
  <c r="EI39" i="3"/>
  <c r="DX39" i="3"/>
  <c r="DW39" i="3"/>
  <c r="DR39" i="3"/>
  <c r="DQ39" i="3"/>
  <c r="DL39" i="3"/>
  <c r="DK39" i="3"/>
  <c r="DF39" i="3"/>
  <c r="DE39" i="3"/>
  <c r="CZ39" i="3"/>
  <c r="CN39" i="3"/>
  <c r="CM39" i="3"/>
  <c r="CH39" i="3"/>
  <c r="CB39" i="3"/>
  <c r="CA39" i="3"/>
  <c r="BV39" i="3"/>
  <c r="BU39" i="3"/>
  <c r="BP39" i="3"/>
  <c r="BO39" i="3"/>
  <c r="BJ39" i="3"/>
  <c r="BI39" i="3"/>
  <c r="BD39" i="3"/>
  <c r="BC39" i="3"/>
  <c r="AR39" i="3"/>
  <c r="AQ39" i="3"/>
  <c r="AL39" i="3"/>
  <c r="AK39" i="3"/>
  <c r="AF39" i="3"/>
  <c r="AE39" i="3"/>
  <c r="Z39" i="3"/>
  <c r="Y39" i="3"/>
  <c r="T39" i="3"/>
  <c r="S39" i="3"/>
  <c r="N39" i="3"/>
  <c r="M39" i="3"/>
  <c r="H39" i="3"/>
  <c r="G39" i="3"/>
  <c r="HV38" i="3"/>
  <c r="HU38" i="3"/>
  <c r="HP38" i="3"/>
  <c r="DP38" i="1" s="1"/>
  <c r="HO38" i="3"/>
  <c r="DO38" i="1" s="1"/>
  <c r="HJ38" i="3"/>
  <c r="HI38" i="3"/>
  <c r="HD38" i="3"/>
  <c r="HC38" i="3"/>
  <c r="GX38" i="3"/>
  <c r="GW38" i="3"/>
  <c r="GR38" i="3"/>
  <c r="GQ38" i="3"/>
  <c r="GL38" i="3"/>
  <c r="GK38" i="3"/>
  <c r="GF38" i="3"/>
  <c r="GE38" i="3"/>
  <c r="FZ38" i="3"/>
  <c r="FY38" i="3"/>
  <c r="FT38" i="3"/>
  <c r="FS38" i="3"/>
  <c r="FN38" i="3"/>
  <c r="FM38" i="3"/>
  <c r="FH38" i="3"/>
  <c r="FG38" i="3"/>
  <c r="FB38" i="3"/>
  <c r="FA38" i="3"/>
  <c r="EV38" i="3"/>
  <c r="EU38" i="3"/>
  <c r="EP38" i="3"/>
  <c r="EO38" i="3"/>
  <c r="EJ38" i="3"/>
  <c r="EI38" i="3"/>
  <c r="DX38" i="3"/>
  <c r="DW38" i="3"/>
  <c r="DR38" i="3"/>
  <c r="DQ38" i="3"/>
  <c r="DL38" i="3"/>
  <c r="DK38" i="3"/>
  <c r="DF38" i="3"/>
  <c r="DE38" i="3"/>
  <c r="CZ38" i="3"/>
  <c r="CN38" i="3"/>
  <c r="CM38" i="3"/>
  <c r="CH38" i="3"/>
  <c r="CB38" i="3"/>
  <c r="CA38" i="3"/>
  <c r="BV38" i="3"/>
  <c r="BU38" i="3"/>
  <c r="BP38" i="3"/>
  <c r="BO38" i="3"/>
  <c r="BJ38" i="3"/>
  <c r="BI38" i="3"/>
  <c r="BD38" i="3"/>
  <c r="BC38" i="3"/>
  <c r="AR38" i="3"/>
  <c r="AQ38" i="3"/>
  <c r="AL38" i="3"/>
  <c r="AK38" i="3"/>
  <c r="AF38" i="3"/>
  <c r="AE38" i="3"/>
  <c r="Z38" i="3"/>
  <c r="Y38" i="3"/>
  <c r="T38" i="3"/>
  <c r="S38" i="3"/>
  <c r="N38" i="3"/>
  <c r="M38" i="3"/>
  <c r="H38" i="3"/>
  <c r="G38" i="3"/>
  <c r="HV37" i="3"/>
  <c r="HU37" i="3"/>
  <c r="HP37" i="3"/>
  <c r="DP37" i="1" s="1"/>
  <c r="HO37" i="3"/>
  <c r="DO37" i="1" s="1"/>
  <c r="HJ37" i="3"/>
  <c r="HI37" i="3"/>
  <c r="HD37" i="3"/>
  <c r="HC37" i="3"/>
  <c r="GX37" i="3"/>
  <c r="GW37" i="3"/>
  <c r="GR37" i="3"/>
  <c r="GQ37" i="3"/>
  <c r="GL37" i="3"/>
  <c r="GK37" i="3"/>
  <c r="GF37" i="3"/>
  <c r="GE37" i="3"/>
  <c r="FZ37" i="3"/>
  <c r="FY37" i="3"/>
  <c r="FT37" i="3"/>
  <c r="FS37" i="3"/>
  <c r="FN37" i="3"/>
  <c r="FM37" i="3"/>
  <c r="FH37" i="3"/>
  <c r="FG37" i="3"/>
  <c r="FB37" i="3"/>
  <c r="FA37" i="3"/>
  <c r="EV37" i="3"/>
  <c r="EU37" i="3"/>
  <c r="EP37" i="3"/>
  <c r="EO37" i="3"/>
  <c r="EJ37" i="3"/>
  <c r="EI37" i="3"/>
  <c r="DX37" i="3"/>
  <c r="DW37" i="3"/>
  <c r="DR37" i="3"/>
  <c r="DQ37" i="3"/>
  <c r="DL37" i="3"/>
  <c r="DK37" i="3"/>
  <c r="DF37" i="3"/>
  <c r="DE37" i="3"/>
  <c r="CZ37" i="3"/>
  <c r="CN37" i="3"/>
  <c r="CM37" i="3"/>
  <c r="CH37" i="3"/>
  <c r="CB37" i="3"/>
  <c r="CA37" i="3"/>
  <c r="BV37" i="3"/>
  <c r="BU37" i="3"/>
  <c r="BP37" i="3"/>
  <c r="BO37" i="3"/>
  <c r="BJ37" i="3"/>
  <c r="BI37" i="3"/>
  <c r="BD37" i="3"/>
  <c r="BC37" i="3"/>
  <c r="AR37" i="3"/>
  <c r="AQ37" i="3"/>
  <c r="AL37" i="3"/>
  <c r="AK37" i="3"/>
  <c r="AF37" i="3"/>
  <c r="AE37" i="3"/>
  <c r="Z37" i="3"/>
  <c r="Y37" i="3"/>
  <c r="T37" i="3"/>
  <c r="S37" i="3"/>
  <c r="N37" i="3"/>
  <c r="M37" i="3"/>
  <c r="H37" i="3"/>
  <c r="G37" i="3"/>
  <c r="HV36" i="3"/>
  <c r="HU36" i="3"/>
  <c r="HP36" i="3"/>
  <c r="DP36" i="1" s="1"/>
  <c r="HO36" i="3"/>
  <c r="DO36" i="1" s="1"/>
  <c r="HJ36" i="3"/>
  <c r="HI36" i="3"/>
  <c r="HD36" i="3"/>
  <c r="HC36" i="3"/>
  <c r="GX36" i="3"/>
  <c r="GW36" i="3"/>
  <c r="GR36" i="3"/>
  <c r="GQ36" i="3"/>
  <c r="GL36" i="3"/>
  <c r="GK36" i="3"/>
  <c r="GF36" i="3"/>
  <c r="GE36" i="3"/>
  <c r="FZ36" i="3"/>
  <c r="FY36" i="3"/>
  <c r="FT36" i="3"/>
  <c r="FS36" i="3"/>
  <c r="FN36" i="3"/>
  <c r="FM36" i="3"/>
  <c r="FH36" i="3"/>
  <c r="FG36" i="3"/>
  <c r="FB36" i="3"/>
  <c r="FA36" i="3"/>
  <c r="EV36" i="3"/>
  <c r="EU36" i="3"/>
  <c r="EP36" i="3"/>
  <c r="EO36" i="3"/>
  <c r="EJ36" i="3"/>
  <c r="EI36" i="3"/>
  <c r="DX36" i="3"/>
  <c r="DW36" i="3"/>
  <c r="DR36" i="3"/>
  <c r="DQ36" i="3"/>
  <c r="DL36" i="3"/>
  <c r="DK36" i="3"/>
  <c r="DF36" i="3"/>
  <c r="DE36" i="3"/>
  <c r="CZ36" i="3"/>
  <c r="CN36" i="3"/>
  <c r="CM36" i="3"/>
  <c r="CH36" i="3"/>
  <c r="CB36" i="3"/>
  <c r="CA36" i="3"/>
  <c r="BV36" i="3"/>
  <c r="BU36" i="3"/>
  <c r="BP36" i="3"/>
  <c r="BO36" i="3"/>
  <c r="BJ36" i="3"/>
  <c r="BI36" i="3"/>
  <c r="BD36" i="3"/>
  <c r="BC36" i="3"/>
  <c r="AR36" i="3"/>
  <c r="AQ36" i="3"/>
  <c r="AL36" i="3"/>
  <c r="AK36" i="3"/>
  <c r="AF36" i="3"/>
  <c r="AE36" i="3"/>
  <c r="Z36" i="3"/>
  <c r="Y36" i="3"/>
  <c r="T36" i="3"/>
  <c r="S36" i="3"/>
  <c r="N36" i="3"/>
  <c r="M36" i="3"/>
  <c r="H36" i="3"/>
  <c r="G36" i="3"/>
  <c r="HV35" i="3"/>
  <c r="HU35" i="3"/>
  <c r="HP35" i="3"/>
  <c r="DP35" i="1" s="1"/>
  <c r="HO35" i="3"/>
  <c r="DO35" i="1" s="1"/>
  <c r="HJ35" i="3"/>
  <c r="HI35" i="3"/>
  <c r="HD35" i="3"/>
  <c r="HC35" i="3"/>
  <c r="GX35" i="3"/>
  <c r="GW35" i="3"/>
  <c r="GR35" i="3"/>
  <c r="GQ35" i="3"/>
  <c r="GL35" i="3"/>
  <c r="GK35" i="3"/>
  <c r="GF35" i="3"/>
  <c r="GE35" i="3"/>
  <c r="FZ35" i="3"/>
  <c r="FY35" i="3"/>
  <c r="FT35" i="3"/>
  <c r="FS35" i="3"/>
  <c r="FN35" i="3"/>
  <c r="FM35" i="3"/>
  <c r="FH35" i="3"/>
  <c r="FG35" i="3"/>
  <c r="FB35" i="3"/>
  <c r="FA35" i="3"/>
  <c r="EV35" i="3"/>
  <c r="EU35" i="3"/>
  <c r="EP35" i="3"/>
  <c r="EO35" i="3"/>
  <c r="EJ35" i="3"/>
  <c r="EI35" i="3"/>
  <c r="DX35" i="3"/>
  <c r="DW35" i="3"/>
  <c r="DR35" i="3"/>
  <c r="DQ35" i="3"/>
  <c r="DL35" i="3"/>
  <c r="DK35" i="3"/>
  <c r="DF35" i="3"/>
  <c r="DE35" i="3"/>
  <c r="CZ35" i="3"/>
  <c r="CN35" i="3"/>
  <c r="CM35" i="3"/>
  <c r="CH35" i="3"/>
  <c r="CB35" i="3"/>
  <c r="CA35" i="3"/>
  <c r="BV35" i="3"/>
  <c r="BU35" i="3"/>
  <c r="BP35" i="3"/>
  <c r="BO35" i="3"/>
  <c r="BJ35" i="3"/>
  <c r="BI35" i="3"/>
  <c r="BD35" i="3"/>
  <c r="BC35" i="3"/>
  <c r="AR35" i="3"/>
  <c r="AQ35" i="3"/>
  <c r="AL35" i="3"/>
  <c r="AK35" i="3"/>
  <c r="AF35" i="3"/>
  <c r="AE35" i="3"/>
  <c r="Z35" i="3"/>
  <c r="Y35" i="3"/>
  <c r="T35" i="3"/>
  <c r="S35" i="3"/>
  <c r="N35" i="3"/>
  <c r="M35" i="3"/>
  <c r="H35" i="3"/>
  <c r="G35" i="3"/>
  <c r="HV34" i="3"/>
  <c r="HU34" i="3"/>
  <c r="HP34" i="3"/>
  <c r="DP34" i="1" s="1"/>
  <c r="HO34" i="3"/>
  <c r="DO34" i="1" s="1"/>
  <c r="HJ34" i="3"/>
  <c r="HI34" i="3"/>
  <c r="HD34" i="3"/>
  <c r="HC34" i="3"/>
  <c r="GX34" i="3"/>
  <c r="GW34" i="3"/>
  <c r="GR34" i="3"/>
  <c r="GQ34" i="3"/>
  <c r="GL34" i="3"/>
  <c r="GK34" i="3"/>
  <c r="GF34" i="3"/>
  <c r="GE34" i="3"/>
  <c r="FZ34" i="3"/>
  <c r="FY34" i="3"/>
  <c r="FT34" i="3"/>
  <c r="FS34" i="3"/>
  <c r="FN34" i="3"/>
  <c r="FM34" i="3"/>
  <c r="FH34" i="3"/>
  <c r="FG34" i="3"/>
  <c r="FB34" i="3"/>
  <c r="FA34" i="3"/>
  <c r="EV34" i="3"/>
  <c r="EU34" i="3"/>
  <c r="EP34" i="3"/>
  <c r="EO34" i="3"/>
  <c r="EJ34" i="3"/>
  <c r="EI34" i="3"/>
  <c r="DX34" i="3"/>
  <c r="DW34" i="3"/>
  <c r="DR34" i="3"/>
  <c r="DQ34" i="3"/>
  <c r="DL34" i="3"/>
  <c r="DK34" i="3"/>
  <c r="DF34" i="3"/>
  <c r="DE34" i="3"/>
  <c r="CZ34" i="3"/>
  <c r="CN34" i="3"/>
  <c r="CM34" i="3"/>
  <c r="CH34" i="3"/>
  <c r="CB34" i="3"/>
  <c r="CA34" i="3"/>
  <c r="BV34" i="3"/>
  <c r="BU34" i="3"/>
  <c r="BP34" i="3"/>
  <c r="BO34" i="3"/>
  <c r="BJ34" i="3"/>
  <c r="BI34" i="3"/>
  <c r="BD34" i="3"/>
  <c r="BC34" i="3"/>
  <c r="AR34" i="3"/>
  <c r="AQ34" i="3"/>
  <c r="AL34" i="3"/>
  <c r="AK34" i="3"/>
  <c r="AF34" i="3"/>
  <c r="AE34" i="3"/>
  <c r="Z34" i="3"/>
  <c r="Y34" i="3"/>
  <c r="T34" i="3"/>
  <c r="S34" i="3"/>
  <c r="N34" i="3"/>
  <c r="M34" i="3"/>
  <c r="H34" i="3"/>
  <c r="G34" i="3"/>
  <c r="HV33" i="3"/>
  <c r="HU33" i="3"/>
  <c r="HP33" i="3"/>
  <c r="DP33" i="1" s="1"/>
  <c r="HO33" i="3"/>
  <c r="DO33" i="1" s="1"/>
  <c r="HJ33" i="3"/>
  <c r="HI33" i="3"/>
  <c r="HD33" i="3"/>
  <c r="HC33" i="3"/>
  <c r="GX33" i="3"/>
  <c r="GW33" i="3"/>
  <c r="GR33" i="3"/>
  <c r="GQ33" i="3"/>
  <c r="GL33" i="3"/>
  <c r="GK33" i="3"/>
  <c r="GF33" i="3"/>
  <c r="GE33" i="3"/>
  <c r="FZ33" i="3"/>
  <c r="FY33" i="3"/>
  <c r="FT33" i="3"/>
  <c r="FS33" i="3"/>
  <c r="FN33" i="3"/>
  <c r="FM33" i="3"/>
  <c r="FH33" i="3"/>
  <c r="FG33" i="3"/>
  <c r="FB33" i="3"/>
  <c r="FA33" i="3"/>
  <c r="EV33" i="3"/>
  <c r="EU33" i="3"/>
  <c r="EP33" i="3"/>
  <c r="EO33" i="3"/>
  <c r="EJ33" i="3"/>
  <c r="EI33" i="3"/>
  <c r="DX33" i="3"/>
  <c r="DW33" i="3"/>
  <c r="DR33" i="3"/>
  <c r="DQ33" i="3"/>
  <c r="DL33" i="3"/>
  <c r="DK33" i="3"/>
  <c r="DF33" i="3"/>
  <c r="DE33" i="3"/>
  <c r="CZ33" i="3"/>
  <c r="CN33" i="3"/>
  <c r="CM33" i="3"/>
  <c r="CH33" i="3"/>
  <c r="CB33" i="3"/>
  <c r="CA33" i="3"/>
  <c r="BV33" i="3"/>
  <c r="BU33" i="3"/>
  <c r="BP33" i="3"/>
  <c r="BO33" i="3"/>
  <c r="BJ33" i="3"/>
  <c r="BI33" i="3"/>
  <c r="BD33" i="3"/>
  <c r="BC33" i="3"/>
  <c r="AR33" i="3"/>
  <c r="AQ33" i="3"/>
  <c r="AL33" i="3"/>
  <c r="AK33" i="3"/>
  <c r="AF33" i="3"/>
  <c r="AE33" i="3"/>
  <c r="Z33" i="3"/>
  <c r="Y33" i="3"/>
  <c r="T33" i="3"/>
  <c r="S33" i="3"/>
  <c r="N33" i="3"/>
  <c r="M33" i="3"/>
  <c r="H33" i="3"/>
  <c r="G33" i="3"/>
  <c r="HV32" i="3"/>
  <c r="HU32" i="3"/>
  <c r="HP32" i="3"/>
  <c r="DP32" i="1" s="1"/>
  <c r="HO32" i="3"/>
  <c r="DO32" i="1" s="1"/>
  <c r="HJ32" i="3"/>
  <c r="HI32" i="3"/>
  <c r="HD32" i="3"/>
  <c r="HC32" i="3"/>
  <c r="GX32" i="3"/>
  <c r="GW32" i="3"/>
  <c r="GR32" i="3"/>
  <c r="GQ32" i="3"/>
  <c r="GL32" i="3"/>
  <c r="GK32" i="3"/>
  <c r="GF32" i="3"/>
  <c r="GE32" i="3"/>
  <c r="FZ32" i="3"/>
  <c r="FY32" i="3"/>
  <c r="FT32" i="3"/>
  <c r="FS32" i="3"/>
  <c r="FN32" i="3"/>
  <c r="FM32" i="3"/>
  <c r="FH32" i="3"/>
  <c r="FG32" i="3"/>
  <c r="FB32" i="3"/>
  <c r="FA32" i="3"/>
  <c r="EV32" i="3"/>
  <c r="EU32" i="3"/>
  <c r="EP32" i="3"/>
  <c r="EO32" i="3"/>
  <c r="EJ32" i="3"/>
  <c r="EI32" i="3"/>
  <c r="DX32" i="3"/>
  <c r="DW32" i="3"/>
  <c r="DR32" i="3"/>
  <c r="DQ32" i="3"/>
  <c r="DL32" i="3"/>
  <c r="DK32" i="3"/>
  <c r="DF32" i="3"/>
  <c r="DE32" i="3"/>
  <c r="CZ32" i="3"/>
  <c r="CN32" i="3"/>
  <c r="CM32" i="3"/>
  <c r="CH32" i="3"/>
  <c r="CB32" i="3"/>
  <c r="CA32" i="3"/>
  <c r="BV32" i="3"/>
  <c r="BU32" i="3"/>
  <c r="BP32" i="3"/>
  <c r="BO32" i="3"/>
  <c r="BJ32" i="3"/>
  <c r="BI32" i="3"/>
  <c r="BD32" i="3"/>
  <c r="BC32" i="3"/>
  <c r="AR32" i="3"/>
  <c r="AQ32" i="3"/>
  <c r="AL32" i="3"/>
  <c r="AK32" i="3"/>
  <c r="AF32" i="3"/>
  <c r="AE32" i="3"/>
  <c r="Z32" i="3"/>
  <c r="Y32" i="3"/>
  <c r="T32" i="3"/>
  <c r="S32" i="3"/>
  <c r="N32" i="3"/>
  <c r="M32" i="3"/>
  <c r="H32" i="3"/>
  <c r="G32" i="3"/>
  <c r="HV31" i="3"/>
  <c r="HU31" i="3"/>
  <c r="HP31" i="3"/>
  <c r="DP31" i="1" s="1"/>
  <c r="HO31" i="3"/>
  <c r="DO31" i="1" s="1"/>
  <c r="HJ31" i="3"/>
  <c r="HI31" i="3"/>
  <c r="HD31" i="3"/>
  <c r="HC31" i="3"/>
  <c r="GX31" i="3"/>
  <c r="GW31" i="3"/>
  <c r="GR31" i="3"/>
  <c r="GQ31" i="3"/>
  <c r="GL31" i="3"/>
  <c r="GK31" i="3"/>
  <c r="GF31" i="3"/>
  <c r="GE31" i="3"/>
  <c r="FZ31" i="3"/>
  <c r="FY31" i="3"/>
  <c r="FT31" i="3"/>
  <c r="FS31" i="3"/>
  <c r="FN31" i="3"/>
  <c r="FM31" i="3"/>
  <c r="FH31" i="3"/>
  <c r="FG31" i="3"/>
  <c r="FB31" i="3"/>
  <c r="FA31" i="3"/>
  <c r="EV31" i="3"/>
  <c r="EU31" i="3"/>
  <c r="EP31" i="3"/>
  <c r="EO31" i="3"/>
  <c r="EJ31" i="3"/>
  <c r="EI31" i="3"/>
  <c r="DX31" i="3"/>
  <c r="DW31" i="3"/>
  <c r="DR31" i="3"/>
  <c r="DQ31" i="3"/>
  <c r="DL31" i="3"/>
  <c r="DK31" i="3"/>
  <c r="DF31" i="3"/>
  <c r="DE31" i="3"/>
  <c r="CZ31" i="3"/>
  <c r="CN31" i="3"/>
  <c r="CM31" i="3"/>
  <c r="CH31" i="3"/>
  <c r="CB31" i="3"/>
  <c r="CA31" i="3"/>
  <c r="BV31" i="3"/>
  <c r="BU31" i="3"/>
  <c r="BP31" i="3"/>
  <c r="BO31" i="3"/>
  <c r="BJ31" i="3"/>
  <c r="BI31" i="3"/>
  <c r="BD31" i="3"/>
  <c r="BC31" i="3"/>
  <c r="AR31" i="3"/>
  <c r="AQ31" i="3"/>
  <c r="AL31" i="3"/>
  <c r="AK31" i="3"/>
  <c r="AF31" i="3"/>
  <c r="AE31" i="3"/>
  <c r="Z31" i="3"/>
  <c r="Y31" i="3"/>
  <c r="T31" i="3"/>
  <c r="S31" i="3"/>
  <c r="N31" i="3"/>
  <c r="M31" i="3"/>
  <c r="H31" i="3"/>
  <c r="G31" i="3"/>
  <c r="HV30" i="3"/>
  <c r="HU30" i="3"/>
  <c r="HP30" i="3"/>
  <c r="DP30" i="1" s="1"/>
  <c r="HO30" i="3"/>
  <c r="DO30" i="1" s="1"/>
  <c r="HJ30" i="3"/>
  <c r="HI30" i="3"/>
  <c r="HD30" i="3"/>
  <c r="HC30" i="3"/>
  <c r="GX30" i="3"/>
  <c r="GW30" i="3"/>
  <c r="GR30" i="3"/>
  <c r="GQ30" i="3"/>
  <c r="GL30" i="3"/>
  <c r="GK30" i="3"/>
  <c r="GF30" i="3"/>
  <c r="GE30" i="3"/>
  <c r="FZ30" i="3"/>
  <c r="FY30" i="3"/>
  <c r="FT30" i="3"/>
  <c r="FS30" i="3"/>
  <c r="FN30" i="3"/>
  <c r="FM30" i="3"/>
  <c r="FH30" i="3"/>
  <c r="FG30" i="3"/>
  <c r="FB30" i="3"/>
  <c r="FA30" i="3"/>
  <c r="EV30" i="3"/>
  <c r="EU30" i="3"/>
  <c r="EP30" i="3"/>
  <c r="EO30" i="3"/>
  <c r="EJ30" i="3"/>
  <c r="EI30" i="3"/>
  <c r="DX30" i="3"/>
  <c r="DW30" i="3"/>
  <c r="DR30" i="3"/>
  <c r="DQ30" i="3"/>
  <c r="DL30" i="3"/>
  <c r="DK30" i="3"/>
  <c r="DF30" i="3"/>
  <c r="DE30" i="3"/>
  <c r="CZ30" i="3"/>
  <c r="CN30" i="3"/>
  <c r="CM30" i="3"/>
  <c r="CH30" i="3"/>
  <c r="CB30" i="3"/>
  <c r="CA30" i="3"/>
  <c r="BV30" i="3"/>
  <c r="BU30" i="3"/>
  <c r="BP30" i="3"/>
  <c r="BO30" i="3"/>
  <c r="BJ30" i="3"/>
  <c r="BI30" i="3"/>
  <c r="BD30" i="3"/>
  <c r="BC30" i="3"/>
  <c r="AR30" i="3"/>
  <c r="AQ30" i="3"/>
  <c r="AL30" i="3"/>
  <c r="AK30" i="3"/>
  <c r="AF30" i="3"/>
  <c r="AE30" i="3"/>
  <c r="Z30" i="3"/>
  <c r="Y30" i="3"/>
  <c r="T30" i="3"/>
  <c r="S30" i="3"/>
  <c r="N30" i="3"/>
  <c r="M30" i="3"/>
  <c r="H30" i="3"/>
  <c r="G30" i="3"/>
  <c r="HV29" i="3"/>
  <c r="HU29" i="3"/>
  <c r="HP29" i="3"/>
  <c r="DP29" i="1" s="1"/>
  <c r="HO29" i="3"/>
  <c r="DO29" i="1" s="1"/>
  <c r="HJ29" i="3"/>
  <c r="HI29" i="3"/>
  <c r="HD29" i="3"/>
  <c r="HC29" i="3"/>
  <c r="GX29" i="3"/>
  <c r="GW29" i="3"/>
  <c r="GR29" i="3"/>
  <c r="GQ29" i="3"/>
  <c r="GL29" i="3"/>
  <c r="GK29" i="3"/>
  <c r="GF29" i="3"/>
  <c r="GE29" i="3"/>
  <c r="FZ29" i="3"/>
  <c r="FY29" i="3"/>
  <c r="FT29" i="3"/>
  <c r="FS29" i="3"/>
  <c r="FN29" i="3"/>
  <c r="FM29" i="3"/>
  <c r="FH29" i="3"/>
  <c r="FG29" i="3"/>
  <c r="FB29" i="3"/>
  <c r="FA29" i="3"/>
  <c r="EV29" i="3"/>
  <c r="EU29" i="3"/>
  <c r="EP29" i="3"/>
  <c r="EO29" i="3"/>
  <c r="EJ29" i="3"/>
  <c r="EI29" i="3"/>
  <c r="DX29" i="3"/>
  <c r="DW29" i="3"/>
  <c r="DR29" i="3"/>
  <c r="DQ29" i="3"/>
  <c r="DL29" i="3"/>
  <c r="DK29" i="3"/>
  <c r="DF29" i="3"/>
  <c r="DE29" i="3"/>
  <c r="CZ29" i="3"/>
  <c r="CN29" i="3"/>
  <c r="CM29" i="3"/>
  <c r="CH29" i="3"/>
  <c r="CB29" i="3"/>
  <c r="CA29" i="3"/>
  <c r="BV29" i="3"/>
  <c r="BU29" i="3"/>
  <c r="BP29" i="3"/>
  <c r="BO29" i="3"/>
  <c r="BJ29" i="3"/>
  <c r="BI29" i="3"/>
  <c r="BD29" i="3"/>
  <c r="BC29" i="3"/>
  <c r="AR29" i="3"/>
  <c r="AQ29" i="3"/>
  <c r="AL29" i="3"/>
  <c r="AK29" i="3"/>
  <c r="AF29" i="3"/>
  <c r="AE29" i="3"/>
  <c r="Z29" i="3"/>
  <c r="Y29" i="3"/>
  <c r="T29" i="3"/>
  <c r="S29" i="3"/>
  <c r="N29" i="3"/>
  <c r="M29" i="3"/>
  <c r="H29" i="3"/>
  <c r="G29" i="3"/>
  <c r="HV28" i="3"/>
  <c r="HU28" i="3"/>
  <c r="HP28" i="3"/>
  <c r="DP28" i="1" s="1"/>
  <c r="HO28" i="3"/>
  <c r="DO28" i="1" s="1"/>
  <c r="HJ28" i="3"/>
  <c r="HI28" i="3"/>
  <c r="HD28" i="3"/>
  <c r="HC28" i="3"/>
  <c r="GX28" i="3"/>
  <c r="GW28" i="3"/>
  <c r="GR28" i="3"/>
  <c r="GQ28" i="3"/>
  <c r="GL28" i="3"/>
  <c r="GK28" i="3"/>
  <c r="GF28" i="3"/>
  <c r="GE28" i="3"/>
  <c r="FZ28" i="3"/>
  <c r="FY28" i="3"/>
  <c r="FT28" i="3"/>
  <c r="FS28" i="3"/>
  <c r="FN28" i="3"/>
  <c r="FM28" i="3"/>
  <c r="FH28" i="3"/>
  <c r="FG28" i="3"/>
  <c r="FB28" i="3"/>
  <c r="FA28" i="3"/>
  <c r="EV28" i="3"/>
  <c r="EU28" i="3"/>
  <c r="EP28" i="3"/>
  <c r="EO28" i="3"/>
  <c r="EJ28" i="3"/>
  <c r="EI28" i="3"/>
  <c r="DX28" i="3"/>
  <c r="DW28" i="3"/>
  <c r="DR28" i="3"/>
  <c r="DQ28" i="3"/>
  <c r="DL28" i="3"/>
  <c r="DK28" i="3"/>
  <c r="DF28" i="3"/>
  <c r="DE28" i="3"/>
  <c r="CZ28" i="3"/>
  <c r="CN28" i="3"/>
  <c r="CM28" i="3"/>
  <c r="CH28" i="3"/>
  <c r="CB28" i="3"/>
  <c r="CA28" i="3"/>
  <c r="BV28" i="3"/>
  <c r="BU28" i="3"/>
  <c r="BP28" i="3"/>
  <c r="BO28" i="3"/>
  <c r="BJ28" i="3"/>
  <c r="BI28" i="3"/>
  <c r="BD28" i="3"/>
  <c r="BC28" i="3"/>
  <c r="AR28" i="3"/>
  <c r="AQ28" i="3"/>
  <c r="AL28" i="3"/>
  <c r="AK28" i="3"/>
  <c r="AF28" i="3"/>
  <c r="AE28" i="3"/>
  <c r="Z28" i="3"/>
  <c r="Y28" i="3"/>
  <c r="T28" i="3"/>
  <c r="S28" i="3"/>
  <c r="N28" i="3"/>
  <c r="M28" i="3"/>
  <c r="H28" i="3"/>
  <c r="G28" i="3"/>
  <c r="HV27" i="3"/>
  <c r="HU27" i="3"/>
  <c r="HP27" i="3"/>
  <c r="DP27" i="1" s="1"/>
  <c r="HO27" i="3"/>
  <c r="DO27" i="1" s="1"/>
  <c r="HJ27" i="3"/>
  <c r="HI27" i="3"/>
  <c r="HD27" i="3"/>
  <c r="HC27" i="3"/>
  <c r="GX27" i="3"/>
  <c r="GW27" i="3"/>
  <c r="GR27" i="3"/>
  <c r="GQ27" i="3"/>
  <c r="GL27" i="3"/>
  <c r="GK27" i="3"/>
  <c r="GF27" i="3"/>
  <c r="GE27" i="3"/>
  <c r="FZ27" i="3"/>
  <c r="FY27" i="3"/>
  <c r="FT27" i="3"/>
  <c r="FS27" i="3"/>
  <c r="FN27" i="3"/>
  <c r="FM27" i="3"/>
  <c r="FH27" i="3"/>
  <c r="FG27" i="3"/>
  <c r="FB27" i="3"/>
  <c r="FA27" i="3"/>
  <c r="EV27" i="3"/>
  <c r="EU27" i="3"/>
  <c r="EP27" i="3"/>
  <c r="EO27" i="3"/>
  <c r="EJ27" i="3"/>
  <c r="EI27" i="3"/>
  <c r="DX27" i="3"/>
  <c r="DW27" i="3"/>
  <c r="DR27" i="3"/>
  <c r="DQ27" i="3"/>
  <c r="DL27" i="3"/>
  <c r="DK27" i="3"/>
  <c r="DF27" i="3"/>
  <c r="DE27" i="3"/>
  <c r="CZ27" i="3"/>
  <c r="CN27" i="3"/>
  <c r="CM27" i="3"/>
  <c r="CH27" i="3"/>
  <c r="CB27" i="3"/>
  <c r="CA27" i="3"/>
  <c r="BV27" i="3"/>
  <c r="BU27" i="3"/>
  <c r="BP27" i="3"/>
  <c r="BO27" i="3"/>
  <c r="BJ27" i="3"/>
  <c r="BI27" i="3"/>
  <c r="BD27" i="3"/>
  <c r="BC27" i="3"/>
  <c r="AR27" i="3"/>
  <c r="AQ27" i="3"/>
  <c r="AL27" i="3"/>
  <c r="AK27" i="3"/>
  <c r="AF27" i="3"/>
  <c r="AE27" i="3"/>
  <c r="Z27" i="3"/>
  <c r="Y27" i="3"/>
  <c r="T27" i="3"/>
  <c r="S27" i="3"/>
  <c r="N27" i="3"/>
  <c r="M27" i="3"/>
  <c r="H27" i="3"/>
  <c r="G27" i="3"/>
  <c r="HV26" i="3"/>
  <c r="HU26" i="3"/>
  <c r="HP26" i="3"/>
  <c r="DP26" i="1" s="1"/>
  <c r="HO26" i="3"/>
  <c r="DO26" i="1" s="1"/>
  <c r="HJ26" i="3"/>
  <c r="HI26" i="3"/>
  <c r="HD26" i="3"/>
  <c r="HC26" i="3"/>
  <c r="GX26" i="3"/>
  <c r="GW26" i="3"/>
  <c r="GR26" i="3"/>
  <c r="GQ26" i="3"/>
  <c r="GL26" i="3"/>
  <c r="GK26" i="3"/>
  <c r="GF26" i="3"/>
  <c r="GE26" i="3"/>
  <c r="FZ26" i="3"/>
  <c r="FY26" i="3"/>
  <c r="FT26" i="3"/>
  <c r="FS26" i="3"/>
  <c r="FN26" i="3"/>
  <c r="FM26" i="3"/>
  <c r="FH26" i="3"/>
  <c r="FG26" i="3"/>
  <c r="FB26" i="3"/>
  <c r="FA26" i="3"/>
  <c r="EV26" i="3"/>
  <c r="EU26" i="3"/>
  <c r="EP26" i="3"/>
  <c r="EO26" i="3"/>
  <c r="EJ26" i="3"/>
  <c r="EI26" i="3"/>
  <c r="DX26" i="3"/>
  <c r="DW26" i="3"/>
  <c r="DR26" i="3"/>
  <c r="DQ26" i="3"/>
  <c r="DL26" i="3"/>
  <c r="DK26" i="3"/>
  <c r="DF26" i="3"/>
  <c r="DE26" i="3"/>
  <c r="CZ26" i="3"/>
  <c r="CN26" i="3"/>
  <c r="CM26" i="3"/>
  <c r="CH26" i="3"/>
  <c r="CB26" i="3"/>
  <c r="CA26" i="3"/>
  <c r="BV26" i="3"/>
  <c r="BU26" i="3"/>
  <c r="BP26" i="3"/>
  <c r="BO26" i="3"/>
  <c r="BJ26" i="3"/>
  <c r="BI26" i="3"/>
  <c r="BD26" i="3"/>
  <c r="BC26" i="3"/>
  <c r="AR26" i="3"/>
  <c r="AQ26" i="3"/>
  <c r="AL26" i="3"/>
  <c r="AK26" i="3"/>
  <c r="AF26" i="3"/>
  <c r="AE26" i="3"/>
  <c r="Z26" i="3"/>
  <c r="Y26" i="3"/>
  <c r="T26" i="3"/>
  <c r="S26" i="3"/>
  <c r="N26" i="3"/>
  <c r="M26" i="3"/>
  <c r="H26" i="3"/>
  <c r="G26" i="3"/>
  <c r="HV25" i="3"/>
  <c r="HU25" i="3"/>
  <c r="HP25" i="3"/>
  <c r="DP25" i="1" s="1"/>
  <c r="HO25" i="3"/>
  <c r="DO25" i="1" s="1"/>
  <c r="HJ25" i="3"/>
  <c r="HI25" i="3"/>
  <c r="HD25" i="3"/>
  <c r="HC25" i="3"/>
  <c r="GX25" i="3"/>
  <c r="GW25" i="3"/>
  <c r="GR25" i="3"/>
  <c r="GQ25" i="3"/>
  <c r="GL25" i="3"/>
  <c r="GK25" i="3"/>
  <c r="GF25" i="3"/>
  <c r="GE25" i="3"/>
  <c r="FZ25" i="3"/>
  <c r="FY25" i="3"/>
  <c r="FT25" i="3"/>
  <c r="FS25" i="3"/>
  <c r="FN25" i="3"/>
  <c r="FM25" i="3"/>
  <c r="FH25" i="3"/>
  <c r="FG25" i="3"/>
  <c r="FB25" i="3"/>
  <c r="FA25" i="3"/>
  <c r="EV25" i="3"/>
  <c r="EU25" i="3"/>
  <c r="EP25" i="3"/>
  <c r="EO25" i="3"/>
  <c r="EJ25" i="3"/>
  <c r="EI25" i="3"/>
  <c r="DX25" i="3"/>
  <c r="DW25" i="3"/>
  <c r="DR25" i="3"/>
  <c r="DQ25" i="3"/>
  <c r="DL25" i="3"/>
  <c r="DK25" i="3"/>
  <c r="DF25" i="3"/>
  <c r="DE25" i="3"/>
  <c r="CZ25" i="3"/>
  <c r="CN25" i="3"/>
  <c r="CM25" i="3"/>
  <c r="CH25" i="3"/>
  <c r="CB25" i="3"/>
  <c r="CA25" i="3"/>
  <c r="BV25" i="3"/>
  <c r="BU25" i="3"/>
  <c r="BP25" i="3"/>
  <c r="BO25" i="3"/>
  <c r="BJ25" i="3"/>
  <c r="BI25" i="3"/>
  <c r="BD25" i="3"/>
  <c r="BC25" i="3"/>
  <c r="AR25" i="3"/>
  <c r="AQ25" i="3"/>
  <c r="AL25" i="3"/>
  <c r="AK25" i="3"/>
  <c r="AF25" i="3"/>
  <c r="AE25" i="3"/>
  <c r="Z25" i="3"/>
  <c r="Y25" i="3"/>
  <c r="T25" i="3"/>
  <c r="S25" i="3"/>
  <c r="N25" i="3"/>
  <c r="M25" i="3"/>
  <c r="H25" i="3"/>
  <c r="G25" i="3"/>
  <c r="HV24" i="3"/>
  <c r="HU24" i="3"/>
  <c r="HP24" i="3"/>
  <c r="DP24" i="1" s="1"/>
  <c r="HO24" i="3"/>
  <c r="DO24" i="1" s="1"/>
  <c r="HJ24" i="3"/>
  <c r="HI24" i="3"/>
  <c r="HD24" i="3"/>
  <c r="HC24" i="3"/>
  <c r="GX24" i="3"/>
  <c r="GW24" i="3"/>
  <c r="GR24" i="3"/>
  <c r="GQ24" i="3"/>
  <c r="GL24" i="3"/>
  <c r="GK24" i="3"/>
  <c r="GF24" i="3"/>
  <c r="GE24" i="3"/>
  <c r="FZ24" i="3"/>
  <c r="FY24" i="3"/>
  <c r="FT24" i="3"/>
  <c r="FS24" i="3"/>
  <c r="FN24" i="3"/>
  <c r="FM24" i="3"/>
  <c r="FH24" i="3"/>
  <c r="FG24" i="3"/>
  <c r="FB24" i="3"/>
  <c r="FA24" i="3"/>
  <c r="EV24" i="3"/>
  <c r="EU24" i="3"/>
  <c r="EP24" i="3"/>
  <c r="EO24" i="3"/>
  <c r="EJ24" i="3"/>
  <c r="EI24" i="3"/>
  <c r="DX24" i="3"/>
  <c r="DW24" i="3"/>
  <c r="DR24" i="3"/>
  <c r="DQ24" i="3"/>
  <c r="DL24" i="3"/>
  <c r="DK24" i="3"/>
  <c r="DF24" i="3"/>
  <c r="DE24" i="3"/>
  <c r="CZ24" i="3"/>
  <c r="CN24" i="3"/>
  <c r="CM24" i="3"/>
  <c r="CH24" i="3"/>
  <c r="CB24" i="3"/>
  <c r="CA24" i="3"/>
  <c r="BV24" i="3"/>
  <c r="BU24" i="3"/>
  <c r="BP24" i="3"/>
  <c r="BO24" i="3"/>
  <c r="BJ24" i="3"/>
  <c r="BI24" i="3"/>
  <c r="BD24" i="3"/>
  <c r="BC24" i="3"/>
  <c r="AR24" i="3"/>
  <c r="AQ24" i="3"/>
  <c r="AL24" i="3"/>
  <c r="AK24" i="3"/>
  <c r="AF24" i="3"/>
  <c r="AE24" i="3"/>
  <c r="Z24" i="3"/>
  <c r="Y24" i="3"/>
  <c r="T24" i="3"/>
  <c r="S24" i="3"/>
  <c r="N24" i="3"/>
  <c r="M24" i="3"/>
  <c r="H24" i="3"/>
  <c r="G24" i="3"/>
  <c r="HV23" i="3"/>
  <c r="HU23" i="3"/>
  <c r="HP23" i="3"/>
  <c r="DP23" i="1" s="1"/>
  <c r="HO23" i="3"/>
  <c r="DO23" i="1" s="1"/>
  <c r="HJ23" i="3"/>
  <c r="HI23" i="3"/>
  <c r="HD23" i="3"/>
  <c r="HC23" i="3"/>
  <c r="GX23" i="3"/>
  <c r="GW23" i="3"/>
  <c r="GR23" i="3"/>
  <c r="GQ23" i="3"/>
  <c r="GL23" i="3"/>
  <c r="GK23" i="3"/>
  <c r="GF23" i="3"/>
  <c r="GE23" i="3"/>
  <c r="FZ23" i="3"/>
  <c r="FY23" i="3"/>
  <c r="FT23" i="3"/>
  <c r="FS23" i="3"/>
  <c r="FN23" i="3"/>
  <c r="FM23" i="3"/>
  <c r="FH23" i="3"/>
  <c r="FG23" i="3"/>
  <c r="FB23" i="3"/>
  <c r="FA23" i="3"/>
  <c r="EV23" i="3"/>
  <c r="EU23" i="3"/>
  <c r="EP23" i="3"/>
  <c r="EO23" i="3"/>
  <c r="EJ23" i="3"/>
  <c r="EI23" i="3"/>
  <c r="DX23" i="3"/>
  <c r="DW23" i="3"/>
  <c r="DR23" i="3"/>
  <c r="DQ23" i="3"/>
  <c r="DL23" i="3"/>
  <c r="DK23" i="3"/>
  <c r="DF23" i="3"/>
  <c r="DE23" i="3"/>
  <c r="CZ23" i="3"/>
  <c r="CN23" i="3"/>
  <c r="CM23" i="3"/>
  <c r="CH23" i="3"/>
  <c r="CB23" i="3"/>
  <c r="CA23" i="3"/>
  <c r="BV23" i="3"/>
  <c r="BU23" i="3"/>
  <c r="BP23" i="3"/>
  <c r="BO23" i="3"/>
  <c r="BJ23" i="3"/>
  <c r="BI23" i="3"/>
  <c r="BD23" i="3"/>
  <c r="BC23" i="3"/>
  <c r="AR23" i="3"/>
  <c r="AQ23" i="3"/>
  <c r="AL23" i="3"/>
  <c r="AK23" i="3"/>
  <c r="AF23" i="3"/>
  <c r="AE23" i="3"/>
  <c r="Z23" i="3"/>
  <c r="Y23" i="3"/>
  <c r="T23" i="3"/>
  <c r="S23" i="3"/>
  <c r="N23" i="3"/>
  <c r="M23" i="3"/>
  <c r="H23" i="3"/>
  <c r="G23" i="3"/>
  <c r="HV22" i="3"/>
  <c r="HU22" i="3"/>
  <c r="HP22" i="3"/>
  <c r="DP22" i="1" s="1"/>
  <c r="HO22" i="3"/>
  <c r="DO22" i="1" s="1"/>
  <c r="HJ22" i="3"/>
  <c r="HI22" i="3"/>
  <c r="HD22" i="3"/>
  <c r="HC22" i="3"/>
  <c r="GX22" i="3"/>
  <c r="GW22" i="3"/>
  <c r="GR22" i="3"/>
  <c r="GQ22" i="3"/>
  <c r="GL22" i="3"/>
  <c r="GK22" i="3"/>
  <c r="GF22" i="3"/>
  <c r="GE22" i="3"/>
  <c r="FZ22" i="3"/>
  <c r="FY22" i="3"/>
  <c r="FT22" i="3"/>
  <c r="FS22" i="3"/>
  <c r="FN22" i="3"/>
  <c r="FM22" i="3"/>
  <c r="FH22" i="3"/>
  <c r="FG22" i="3"/>
  <c r="FB22" i="3"/>
  <c r="FA22" i="3"/>
  <c r="EV22" i="3"/>
  <c r="EU22" i="3"/>
  <c r="EP22" i="3"/>
  <c r="EO22" i="3"/>
  <c r="EJ22" i="3"/>
  <c r="EI22" i="3"/>
  <c r="DX22" i="3"/>
  <c r="DW22" i="3"/>
  <c r="DR22" i="3"/>
  <c r="DQ22" i="3"/>
  <c r="DL22" i="3"/>
  <c r="DK22" i="3"/>
  <c r="DF22" i="3"/>
  <c r="DE22" i="3"/>
  <c r="CZ22" i="3"/>
  <c r="CN22" i="3"/>
  <c r="CM22" i="3"/>
  <c r="CH22" i="3"/>
  <c r="CB22" i="3"/>
  <c r="CA22" i="3"/>
  <c r="BV22" i="3"/>
  <c r="BU22" i="3"/>
  <c r="BP22" i="3"/>
  <c r="BO22" i="3"/>
  <c r="BJ22" i="3"/>
  <c r="BI22" i="3"/>
  <c r="BD22" i="3"/>
  <c r="BC22" i="3"/>
  <c r="AR22" i="3"/>
  <c r="AQ22" i="3"/>
  <c r="AL22" i="3"/>
  <c r="AK22" i="3"/>
  <c r="AF22" i="3"/>
  <c r="AE22" i="3"/>
  <c r="Z22" i="3"/>
  <c r="Y22" i="3"/>
  <c r="T22" i="3"/>
  <c r="S22" i="3"/>
  <c r="N22" i="3"/>
  <c r="M22" i="3"/>
  <c r="H22" i="3"/>
  <c r="G22" i="3"/>
  <c r="HV21" i="3"/>
  <c r="HU21" i="3"/>
  <c r="HP21" i="3"/>
  <c r="DP21" i="1" s="1"/>
  <c r="HO21" i="3"/>
  <c r="DO21" i="1" s="1"/>
  <c r="HJ21" i="3"/>
  <c r="HI21" i="3"/>
  <c r="HD21" i="3"/>
  <c r="HC21" i="3"/>
  <c r="GX21" i="3"/>
  <c r="GW21" i="3"/>
  <c r="GR21" i="3"/>
  <c r="GQ21" i="3"/>
  <c r="GL21" i="3"/>
  <c r="GK21" i="3"/>
  <c r="GF21" i="3"/>
  <c r="GE21" i="3"/>
  <c r="FZ21" i="3"/>
  <c r="FY21" i="3"/>
  <c r="FT21" i="3"/>
  <c r="FS21" i="3"/>
  <c r="FN21" i="3"/>
  <c r="FM21" i="3"/>
  <c r="FH21" i="3"/>
  <c r="FG21" i="3"/>
  <c r="FB21" i="3"/>
  <c r="FA21" i="3"/>
  <c r="EV21" i="3"/>
  <c r="EU21" i="3"/>
  <c r="EP21" i="3"/>
  <c r="EO21" i="3"/>
  <c r="EJ21" i="3"/>
  <c r="EI21" i="3"/>
  <c r="DX21" i="3"/>
  <c r="DW21" i="3"/>
  <c r="DR21" i="3"/>
  <c r="DQ21" i="3"/>
  <c r="DL21" i="3"/>
  <c r="DK21" i="3"/>
  <c r="DF21" i="3"/>
  <c r="DE21" i="3"/>
  <c r="CZ21" i="3"/>
  <c r="CN21" i="3"/>
  <c r="CM21" i="3"/>
  <c r="CH21" i="3"/>
  <c r="CB21" i="3"/>
  <c r="CA21" i="3"/>
  <c r="BV21" i="3"/>
  <c r="BU21" i="3"/>
  <c r="BP21" i="3"/>
  <c r="BO21" i="3"/>
  <c r="BJ21" i="3"/>
  <c r="BI21" i="3"/>
  <c r="BD21" i="3"/>
  <c r="BC21" i="3"/>
  <c r="AR21" i="3"/>
  <c r="AQ21" i="3"/>
  <c r="AL21" i="3"/>
  <c r="AK21" i="3"/>
  <c r="AF21" i="3"/>
  <c r="AE21" i="3"/>
  <c r="Z21" i="3"/>
  <c r="Y21" i="3"/>
  <c r="T21" i="3"/>
  <c r="S21" i="3"/>
  <c r="N21" i="3"/>
  <c r="M21" i="3"/>
  <c r="H21" i="3"/>
  <c r="G21" i="3"/>
  <c r="HV20" i="3"/>
  <c r="HU20" i="3"/>
  <c r="HP20" i="3"/>
  <c r="DP20" i="1" s="1"/>
  <c r="HO20" i="3"/>
  <c r="DO20" i="1" s="1"/>
  <c r="HJ20" i="3"/>
  <c r="HI20" i="3"/>
  <c r="HD20" i="3"/>
  <c r="HC20" i="3"/>
  <c r="GX20" i="3"/>
  <c r="GW20" i="3"/>
  <c r="GR20" i="3"/>
  <c r="GQ20" i="3"/>
  <c r="GL20" i="3"/>
  <c r="GK20" i="3"/>
  <c r="GF20" i="3"/>
  <c r="GE20" i="3"/>
  <c r="FZ20" i="3"/>
  <c r="FY20" i="3"/>
  <c r="FT20" i="3"/>
  <c r="FS20" i="3"/>
  <c r="FN20" i="3"/>
  <c r="FM20" i="3"/>
  <c r="FH20" i="3"/>
  <c r="FG20" i="3"/>
  <c r="FB20" i="3"/>
  <c r="FA20" i="3"/>
  <c r="EV20" i="3"/>
  <c r="EU20" i="3"/>
  <c r="EP20" i="3"/>
  <c r="EO20" i="3"/>
  <c r="EJ20" i="3"/>
  <c r="EI20" i="3"/>
  <c r="DX20" i="3"/>
  <c r="DW20" i="3"/>
  <c r="DR20" i="3"/>
  <c r="DQ20" i="3"/>
  <c r="DL20" i="3"/>
  <c r="DK20" i="3"/>
  <c r="DF20" i="3"/>
  <c r="DE20" i="3"/>
  <c r="CZ20" i="3"/>
  <c r="CN20" i="3"/>
  <c r="CM20" i="3"/>
  <c r="CH20" i="3"/>
  <c r="CB20" i="3"/>
  <c r="CA20" i="3"/>
  <c r="BV20" i="3"/>
  <c r="BU20" i="3"/>
  <c r="BP20" i="3"/>
  <c r="BO20" i="3"/>
  <c r="BJ20" i="3"/>
  <c r="BI20" i="3"/>
  <c r="BD20" i="3"/>
  <c r="BC20" i="3"/>
  <c r="AR20" i="3"/>
  <c r="AQ20" i="3"/>
  <c r="AL20" i="3"/>
  <c r="AK20" i="3"/>
  <c r="AF20" i="3"/>
  <c r="AE20" i="3"/>
  <c r="Z20" i="3"/>
  <c r="Y20" i="3"/>
  <c r="T20" i="3"/>
  <c r="S20" i="3"/>
  <c r="N20" i="3"/>
  <c r="M20" i="3"/>
  <c r="H20" i="3"/>
  <c r="G20" i="3"/>
  <c r="HV19" i="3"/>
  <c r="HU19" i="3"/>
  <c r="HP19" i="3"/>
  <c r="DP19" i="1" s="1"/>
  <c r="HO19" i="3"/>
  <c r="DO19" i="1" s="1"/>
  <c r="HJ19" i="3"/>
  <c r="HI19" i="3"/>
  <c r="HD19" i="3"/>
  <c r="HC19" i="3"/>
  <c r="GX19" i="3"/>
  <c r="GW19" i="3"/>
  <c r="GR19" i="3"/>
  <c r="GQ19" i="3"/>
  <c r="GL19" i="3"/>
  <c r="GK19" i="3"/>
  <c r="GF19" i="3"/>
  <c r="GE19" i="3"/>
  <c r="FZ19" i="3"/>
  <c r="FY19" i="3"/>
  <c r="FT19" i="3"/>
  <c r="FS19" i="3"/>
  <c r="FN19" i="3"/>
  <c r="FM19" i="3"/>
  <c r="FH19" i="3"/>
  <c r="FG19" i="3"/>
  <c r="FB19" i="3"/>
  <c r="FA19" i="3"/>
  <c r="EV19" i="3"/>
  <c r="EU19" i="3"/>
  <c r="EP19" i="3"/>
  <c r="EO19" i="3"/>
  <c r="EJ19" i="3"/>
  <c r="EI19" i="3"/>
  <c r="DX19" i="3"/>
  <c r="DW19" i="3"/>
  <c r="DR19" i="3"/>
  <c r="DQ19" i="3"/>
  <c r="DL19" i="3"/>
  <c r="DK19" i="3"/>
  <c r="DF19" i="3"/>
  <c r="DE19" i="3"/>
  <c r="CZ19" i="3"/>
  <c r="CN19" i="3"/>
  <c r="CM19" i="3"/>
  <c r="CH19" i="3"/>
  <c r="CB19" i="3"/>
  <c r="CA19" i="3"/>
  <c r="BV19" i="3"/>
  <c r="BU19" i="3"/>
  <c r="BP19" i="3"/>
  <c r="BO19" i="3"/>
  <c r="BJ19" i="3"/>
  <c r="BI19" i="3"/>
  <c r="BD19" i="3"/>
  <c r="BC19" i="3"/>
  <c r="AR19" i="3"/>
  <c r="AQ19" i="3"/>
  <c r="AL19" i="3"/>
  <c r="AK19" i="3"/>
  <c r="AF19" i="3"/>
  <c r="AE19" i="3"/>
  <c r="Z19" i="3"/>
  <c r="Y19" i="3"/>
  <c r="T19" i="3"/>
  <c r="S19" i="3"/>
  <c r="N19" i="3"/>
  <c r="M19" i="3"/>
  <c r="H19" i="3"/>
  <c r="G19" i="3"/>
  <c r="HV18" i="3"/>
  <c r="HU18" i="3"/>
  <c r="HP18" i="3"/>
  <c r="DP18" i="1" s="1"/>
  <c r="HO18" i="3"/>
  <c r="DO18" i="1" s="1"/>
  <c r="HJ18" i="3"/>
  <c r="HI18" i="3"/>
  <c r="HD18" i="3"/>
  <c r="HC18" i="3"/>
  <c r="GX18" i="3"/>
  <c r="GW18" i="3"/>
  <c r="GR18" i="3"/>
  <c r="GQ18" i="3"/>
  <c r="GL18" i="3"/>
  <c r="GK18" i="3"/>
  <c r="GF18" i="3"/>
  <c r="GE18" i="3"/>
  <c r="FZ18" i="3"/>
  <c r="FY18" i="3"/>
  <c r="FT18" i="3"/>
  <c r="FS18" i="3"/>
  <c r="FN18" i="3"/>
  <c r="FM18" i="3"/>
  <c r="FH18" i="3"/>
  <c r="FG18" i="3"/>
  <c r="FB18" i="3"/>
  <c r="FA18" i="3"/>
  <c r="EV18" i="3"/>
  <c r="EU18" i="3"/>
  <c r="EP18" i="3"/>
  <c r="EO18" i="3"/>
  <c r="EJ18" i="3"/>
  <c r="EI18" i="3"/>
  <c r="DX18" i="3"/>
  <c r="DW18" i="3"/>
  <c r="DR18" i="3"/>
  <c r="DQ18" i="3"/>
  <c r="DL18" i="3"/>
  <c r="DK18" i="3"/>
  <c r="DF18" i="3"/>
  <c r="DE18" i="3"/>
  <c r="CZ18" i="3"/>
  <c r="CN18" i="3"/>
  <c r="CM18" i="3"/>
  <c r="CH18" i="3"/>
  <c r="CB18" i="3"/>
  <c r="CA18" i="3"/>
  <c r="BV18" i="3"/>
  <c r="BU18" i="3"/>
  <c r="BP18" i="3"/>
  <c r="BO18" i="3"/>
  <c r="BJ18" i="3"/>
  <c r="BI18" i="3"/>
  <c r="BD18" i="3"/>
  <c r="BC18" i="3"/>
  <c r="AR18" i="3"/>
  <c r="AQ18" i="3"/>
  <c r="AL18" i="3"/>
  <c r="AK18" i="3"/>
  <c r="AF18" i="3"/>
  <c r="AE18" i="3"/>
  <c r="Z18" i="3"/>
  <c r="Y18" i="3"/>
  <c r="T18" i="3"/>
  <c r="S18" i="3"/>
  <c r="N18" i="3"/>
  <c r="M18" i="3"/>
  <c r="H18" i="3"/>
  <c r="G18" i="3"/>
  <c r="HV17" i="3"/>
  <c r="HU17" i="3"/>
  <c r="HP17" i="3"/>
  <c r="DP17" i="1" s="1"/>
  <c r="HO17" i="3"/>
  <c r="DO17" i="1" s="1"/>
  <c r="HJ17" i="3"/>
  <c r="HI17" i="3"/>
  <c r="HD17" i="3"/>
  <c r="HC17" i="3"/>
  <c r="GX17" i="3"/>
  <c r="GW17" i="3"/>
  <c r="GR17" i="3"/>
  <c r="GQ17" i="3"/>
  <c r="GL17" i="3"/>
  <c r="GK17" i="3"/>
  <c r="GF17" i="3"/>
  <c r="GE17" i="3"/>
  <c r="FZ17" i="3"/>
  <c r="FY17" i="3"/>
  <c r="FT17" i="3"/>
  <c r="FS17" i="3"/>
  <c r="FN17" i="3"/>
  <c r="FM17" i="3"/>
  <c r="FH17" i="3"/>
  <c r="FG17" i="3"/>
  <c r="FB17" i="3"/>
  <c r="FA17" i="3"/>
  <c r="EV17" i="3"/>
  <c r="EU17" i="3"/>
  <c r="EP17" i="3"/>
  <c r="EO17" i="3"/>
  <c r="EJ17" i="3"/>
  <c r="EI17" i="3"/>
  <c r="DX17" i="3"/>
  <c r="DW17" i="3"/>
  <c r="DR17" i="3"/>
  <c r="DQ17" i="3"/>
  <c r="DL17" i="3"/>
  <c r="DK17" i="3"/>
  <c r="DF17" i="3"/>
  <c r="DE17" i="3"/>
  <c r="CZ17" i="3"/>
  <c r="CN17" i="3"/>
  <c r="CM17" i="3"/>
  <c r="CH17" i="3"/>
  <c r="CB17" i="3"/>
  <c r="CA17" i="3"/>
  <c r="BV17" i="3"/>
  <c r="BU17" i="3"/>
  <c r="BP17" i="3"/>
  <c r="BO17" i="3"/>
  <c r="BJ17" i="3"/>
  <c r="BI17" i="3"/>
  <c r="BD17" i="3"/>
  <c r="BC17" i="3"/>
  <c r="AR17" i="3"/>
  <c r="AQ17" i="3"/>
  <c r="AL17" i="3"/>
  <c r="AK17" i="3"/>
  <c r="AF17" i="3"/>
  <c r="AE17" i="3"/>
  <c r="Z17" i="3"/>
  <c r="Y17" i="3"/>
  <c r="T17" i="3"/>
  <c r="S17" i="3"/>
  <c r="N17" i="3"/>
  <c r="M17" i="3"/>
  <c r="H17" i="3"/>
  <c r="G17" i="3"/>
  <c r="HV16" i="3"/>
  <c r="HU16" i="3"/>
  <c r="HP16" i="3"/>
  <c r="DP16" i="1" s="1"/>
  <c r="HO16" i="3"/>
  <c r="DO16" i="1" s="1"/>
  <c r="HJ16" i="3"/>
  <c r="HI16" i="3"/>
  <c r="HD16" i="3"/>
  <c r="HC16" i="3"/>
  <c r="GX16" i="3"/>
  <c r="GW16" i="3"/>
  <c r="GR16" i="3"/>
  <c r="GQ16" i="3"/>
  <c r="GL16" i="3"/>
  <c r="GK16" i="3"/>
  <c r="GF16" i="3"/>
  <c r="GE16" i="3"/>
  <c r="FZ16" i="3"/>
  <c r="FY16" i="3"/>
  <c r="FT16" i="3"/>
  <c r="FS16" i="3"/>
  <c r="FN16" i="3"/>
  <c r="FM16" i="3"/>
  <c r="FH16" i="3"/>
  <c r="FG16" i="3"/>
  <c r="FB16" i="3"/>
  <c r="FA16" i="3"/>
  <c r="EV16" i="3"/>
  <c r="EU16" i="3"/>
  <c r="EP16" i="3"/>
  <c r="EO16" i="3"/>
  <c r="EJ16" i="3"/>
  <c r="EI16" i="3"/>
  <c r="DX16" i="3"/>
  <c r="DW16" i="3"/>
  <c r="DR16" i="3"/>
  <c r="DQ16" i="3"/>
  <c r="DL16" i="3"/>
  <c r="DK16" i="3"/>
  <c r="DF16" i="3"/>
  <c r="DE16" i="3"/>
  <c r="CZ16" i="3"/>
  <c r="CN16" i="3"/>
  <c r="CM16" i="3"/>
  <c r="CH16" i="3"/>
  <c r="CB16" i="3"/>
  <c r="CA16" i="3"/>
  <c r="BV16" i="3"/>
  <c r="BU16" i="3"/>
  <c r="BP16" i="3"/>
  <c r="BO16" i="3"/>
  <c r="BJ16" i="3"/>
  <c r="BI16" i="3"/>
  <c r="BD16" i="3"/>
  <c r="BC16" i="3"/>
  <c r="AR16" i="3"/>
  <c r="AQ16" i="3"/>
  <c r="AL16" i="3"/>
  <c r="AK16" i="3"/>
  <c r="AF16" i="3"/>
  <c r="AE16" i="3"/>
  <c r="Z16" i="3"/>
  <c r="Y16" i="3"/>
  <c r="T16" i="3"/>
  <c r="S16" i="3"/>
  <c r="N16" i="3"/>
  <c r="M16" i="3"/>
  <c r="H16" i="3"/>
  <c r="G16" i="3"/>
  <c r="HV15" i="3"/>
  <c r="HU15" i="3"/>
  <c r="HP15" i="3"/>
  <c r="DP15" i="1" s="1"/>
  <c r="HO15" i="3"/>
  <c r="DO15" i="1" s="1"/>
  <c r="HJ15" i="3"/>
  <c r="HI15" i="3"/>
  <c r="HD15" i="3"/>
  <c r="HC15" i="3"/>
  <c r="GX15" i="3"/>
  <c r="GW15" i="3"/>
  <c r="GR15" i="3"/>
  <c r="GQ15" i="3"/>
  <c r="GL15" i="3"/>
  <c r="GK15" i="3"/>
  <c r="GF15" i="3"/>
  <c r="GE15" i="3"/>
  <c r="FZ15" i="3"/>
  <c r="FY15" i="3"/>
  <c r="FT15" i="3"/>
  <c r="FS15" i="3"/>
  <c r="FN15" i="3"/>
  <c r="FM15" i="3"/>
  <c r="FH15" i="3"/>
  <c r="FG15" i="3"/>
  <c r="FB15" i="3"/>
  <c r="FA15" i="3"/>
  <c r="EV15" i="3"/>
  <c r="EU15" i="3"/>
  <c r="EP15" i="3"/>
  <c r="EO15" i="3"/>
  <c r="EJ15" i="3"/>
  <c r="EI15" i="3"/>
  <c r="DX15" i="3"/>
  <c r="DW15" i="3"/>
  <c r="DR15" i="3"/>
  <c r="DQ15" i="3"/>
  <c r="DL15" i="3"/>
  <c r="DK15" i="3"/>
  <c r="DF15" i="3"/>
  <c r="DE15" i="3"/>
  <c r="CZ15" i="3"/>
  <c r="CN15" i="3"/>
  <c r="CM15" i="3"/>
  <c r="CH15" i="3"/>
  <c r="CB15" i="3"/>
  <c r="CA15" i="3"/>
  <c r="BV15" i="3"/>
  <c r="BU15" i="3"/>
  <c r="BP15" i="3"/>
  <c r="BO15" i="3"/>
  <c r="BJ15" i="3"/>
  <c r="BI15" i="3"/>
  <c r="BD15" i="3"/>
  <c r="BC15" i="3"/>
  <c r="AR15" i="3"/>
  <c r="AQ15" i="3"/>
  <c r="AL15" i="3"/>
  <c r="AK15" i="3"/>
  <c r="AF15" i="3"/>
  <c r="AE15" i="3"/>
  <c r="Z15" i="3"/>
  <c r="Y15" i="3"/>
  <c r="T15" i="3"/>
  <c r="S15" i="3"/>
  <c r="N15" i="3"/>
  <c r="M15" i="3"/>
  <c r="H15" i="3"/>
  <c r="G15" i="3"/>
  <c r="HV14" i="3"/>
  <c r="HU14" i="3"/>
  <c r="HP14" i="3"/>
  <c r="DP14" i="1" s="1"/>
  <c r="HO14" i="3"/>
  <c r="DO14" i="1" s="1"/>
  <c r="HJ14" i="3"/>
  <c r="HI14" i="3"/>
  <c r="HD14" i="3"/>
  <c r="HC14" i="3"/>
  <c r="GX14" i="3"/>
  <c r="GW14" i="3"/>
  <c r="GR14" i="3"/>
  <c r="GQ14" i="3"/>
  <c r="GL14" i="3"/>
  <c r="GK14" i="3"/>
  <c r="GF14" i="3"/>
  <c r="GE14" i="3"/>
  <c r="FZ14" i="3"/>
  <c r="FY14" i="3"/>
  <c r="FT14" i="3"/>
  <c r="FS14" i="3"/>
  <c r="FN14" i="3"/>
  <c r="FM14" i="3"/>
  <c r="FH14" i="3"/>
  <c r="FG14" i="3"/>
  <c r="FB14" i="3"/>
  <c r="FA14" i="3"/>
  <c r="EV14" i="3"/>
  <c r="EU14" i="3"/>
  <c r="EP14" i="3"/>
  <c r="EO14" i="3"/>
  <c r="EJ14" i="3"/>
  <c r="EI14" i="3"/>
  <c r="DX14" i="3"/>
  <c r="DW14" i="3"/>
  <c r="DR14" i="3"/>
  <c r="DQ14" i="3"/>
  <c r="DL14" i="3"/>
  <c r="DK14" i="3"/>
  <c r="DF14" i="3"/>
  <c r="DE14" i="3"/>
  <c r="CZ14" i="3"/>
  <c r="CN14" i="3"/>
  <c r="CM14" i="3"/>
  <c r="CH14" i="3"/>
  <c r="CB14" i="3"/>
  <c r="CA14" i="3"/>
  <c r="BV14" i="3"/>
  <c r="BU14" i="3"/>
  <c r="BP14" i="3"/>
  <c r="BO14" i="3"/>
  <c r="BJ14" i="3"/>
  <c r="BI14" i="3"/>
  <c r="BD14" i="3"/>
  <c r="BC14" i="3"/>
  <c r="AR14" i="3"/>
  <c r="AQ14" i="3"/>
  <c r="AL14" i="3"/>
  <c r="AK14" i="3"/>
  <c r="AF14" i="3"/>
  <c r="AE14" i="3"/>
  <c r="Z14" i="3"/>
  <c r="Y14" i="3"/>
  <c r="T14" i="3"/>
  <c r="S14" i="3"/>
  <c r="N14" i="3"/>
  <c r="M14" i="3"/>
  <c r="H14" i="3"/>
  <c r="G14" i="3"/>
  <c r="HV13" i="3"/>
  <c r="HU13" i="3"/>
  <c r="HP13" i="3"/>
  <c r="DP13" i="1" s="1"/>
  <c r="HO13" i="3"/>
  <c r="DO13" i="1" s="1"/>
  <c r="HJ13" i="3"/>
  <c r="HI13" i="3"/>
  <c r="HD13" i="3"/>
  <c r="HC13" i="3"/>
  <c r="GX13" i="3"/>
  <c r="GW13" i="3"/>
  <c r="GR13" i="3"/>
  <c r="GQ13" i="3"/>
  <c r="CN13" i="3"/>
  <c r="CM13" i="3"/>
  <c r="CH13" i="3"/>
  <c r="CB13" i="3"/>
  <c r="CA13" i="3"/>
  <c r="BV13" i="3"/>
  <c r="BU13" i="3"/>
  <c r="BP13" i="3"/>
  <c r="BO13" i="3"/>
  <c r="BJ13" i="3"/>
  <c r="BI13" i="3"/>
  <c r="BD13" i="3"/>
  <c r="BC13" i="3"/>
  <c r="AR13" i="3"/>
  <c r="AQ13" i="3"/>
  <c r="AL13" i="3"/>
  <c r="AK13" i="3"/>
  <c r="AF13" i="3"/>
  <c r="AE13" i="3"/>
  <c r="Z13" i="3"/>
  <c r="Y13" i="3"/>
  <c r="T13" i="3"/>
  <c r="S13" i="3"/>
  <c r="N13" i="3"/>
  <c r="M13" i="3"/>
  <c r="H13" i="3"/>
  <c r="G13" i="3"/>
  <c r="HV12" i="3"/>
  <c r="HU12" i="3"/>
  <c r="HP12" i="3"/>
  <c r="DP12" i="1" s="1"/>
  <c r="HO12" i="3"/>
  <c r="DO12" i="1" s="1"/>
  <c r="HJ12" i="3"/>
  <c r="HI12" i="3"/>
  <c r="HD12" i="3"/>
  <c r="HC12" i="3"/>
  <c r="GX12" i="3"/>
  <c r="GW12" i="3"/>
  <c r="GR12" i="3"/>
  <c r="GQ12" i="3"/>
  <c r="CN12" i="3"/>
  <c r="CM12" i="3"/>
  <c r="CB12" i="3"/>
  <c r="CA12" i="3"/>
  <c r="BV12" i="3"/>
  <c r="BU12" i="3"/>
  <c r="BP12" i="3"/>
  <c r="BO12" i="3"/>
  <c r="BJ12" i="3"/>
  <c r="BI12" i="3"/>
  <c r="BD12" i="3"/>
  <c r="BC12" i="3"/>
  <c r="AR12" i="3"/>
  <c r="AQ12" i="3"/>
  <c r="AL12" i="3"/>
  <c r="AK12" i="3"/>
  <c r="AF12" i="3"/>
  <c r="AE12" i="3"/>
  <c r="Z12" i="3"/>
  <c r="Y12" i="3"/>
  <c r="T12" i="3"/>
  <c r="S12" i="3"/>
  <c r="N12" i="3"/>
  <c r="M12" i="3"/>
  <c r="H12" i="3"/>
  <c r="G12" i="3"/>
  <c r="HV11" i="3"/>
  <c r="HU11" i="3"/>
  <c r="HP11" i="3"/>
  <c r="HO11" i="3"/>
  <c r="HJ11" i="3"/>
  <c r="HI11" i="3"/>
  <c r="HD11" i="3"/>
  <c r="HC11" i="3"/>
  <c r="GX11" i="3"/>
  <c r="GW11" i="3"/>
  <c r="GR11" i="3"/>
  <c r="GQ11" i="3"/>
  <c r="CN11" i="3"/>
  <c r="CM11" i="3"/>
  <c r="CH11" i="3"/>
  <c r="CB11" i="3"/>
  <c r="CA11" i="3"/>
  <c r="BV11" i="3"/>
  <c r="BU11" i="3"/>
  <c r="BP11" i="3"/>
  <c r="BO11" i="3"/>
  <c r="BJ11" i="3"/>
  <c r="BI11" i="3"/>
  <c r="BD11" i="3"/>
  <c r="BC11" i="3"/>
  <c r="AR11" i="3"/>
  <c r="AQ11" i="3"/>
  <c r="AL11" i="3"/>
  <c r="AK11" i="3"/>
  <c r="AF11" i="3"/>
  <c r="AE11" i="3"/>
  <c r="Z11" i="3"/>
  <c r="Y11" i="3"/>
  <c r="T11" i="3"/>
  <c r="S11" i="3"/>
  <c r="N11" i="3"/>
  <c r="M11" i="3"/>
  <c r="H11" i="3"/>
  <c r="G11" i="3"/>
  <c r="FM107" i="3" l="1"/>
  <c r="FM109" i="3"/>
  <c r="FM108" i="3"/>
  <c r="AL108" i="3"/>
  <c r="AL107" i="3"/>
  <c r="AL109" i="3"/>
  <c r="HJ107" i="3"/>
  <c r="HJ108" i="3"/>
  <c r="HJ109" i="3"/>
  <c r="DX109" i="3"/>
  <c r="DX107" i="3"/>
  <c r="DX108" i="3"/>
  <c r="FN107" i="3"/>
  <c r="FN108" i="3"/>
  <c r="FN109" i="3"/>
  <c r="G107" i="3"/>
  <c r="G108" i="3"/>
  <c r="G109" i="3"/>
  <c r="AQ107" i="3"/>
  <c r="AQ108" i="3"/>
  <c r="AQ109" i="3"/>
  <c r="EI108" i="3"/>
  <c r="EI107" i="3"/>
  <c r="EI109" i="3"/>
  <c r="FS108" i="3"/>
  <c r="FS107" i="3"/>
  <c r="FS109" i="3"/>
  <c r="HI107" i="3"/>
  <c r="HI109" i="3"/>
  <c r="HI108" i="3"/>
  <c r="AR107" i="3"/>
  <c r="AR108" i="3"/>
  <c r="AR109" i="3"/>
  <c r="HP109" i="3"/>
  <c r="HP107" i="3"/>
  <c r="HP108" i="3"/>
  <c r="EJ109" i="3"/>
  <c r="EJ108" i="3"/>
  <c r="EJ107" i="3"/>
  <c r="HU108" i="3"/>
  <c r="HU109" i="3"/>
  <c r="HU107" i="3"/>
  <c r="FY107" i="3"/>
  <c r="FY109" i="3"/>
  <c r="FY108" i="3"/>
  <c r="EC107" i="3"/>
  <c r="EC108" i="3"/>
  <c r="EC109" i="3"/>
  <c r="N108" i="3"/>
  <c r="N109" i="3"/>
  <c r="N107" i="3"/>
  <c r="CN109" i="3"/>
  <c r="CN108" i="3"/>
  <c r="CN107" i="3"/>
  <c r="HV107" i="3"/>
  <c r="HV108" i="3"/>
  <c r="HV109" i="3"/>
  <c r="CZ109" i="3"/>
  <c r="CZ108" i="3"/>
  <c r="CZ107" i="3"/>
  <c r="EP107" i="3"/>
  <c r="EP108" i="3"/>
  <c r="EP109" i="3"/>
  <c r="FZ109" i="3"/>
  <c r="FZ107" i="3"/>
  <c r="FZ108" i="3"/>
  <c r="ED107" i="3"/>
  <c r="ED108" i="3"/>
  <c r="ED109" i="3"/>
  <c r="BV109" i="3"/>
  <c r="BV107" i="3"/>
  <c r="BV108" i="3"/>
  <c r="EU109" i="3"/>
  <c r="EU107" i="3"/>
  <c r="EU108" i="3"/>
  <c r="AX108" i="3"/>
  <c r="AX109" i="3"/>
  <c r="AX107" i="3"/>
  <c r="EV107" i="3"/>
  <c r="EV108" i="3"/>
  <c r="EV109" i="3"/>
  <c r="FT108" i="3"/>
  <c r="FT109" i="3"/>
  <c r="FT107" i="3"/>
  <c r="GQ109" i="3"/>
  <c r="GQ107" i="3"/>
  <c r="GQ108" i="3"/>
  <c r="DE109" i="3"/>
  <c r="DE107" i="3"/>
  <c r="DE108" i="3"/>
  <c r="DF107" i="3"/>
  <c r="DF109" i="3"/>
  <c r="DF108" i="3"/>
  <c r="BJ109" i="3"/>
  <c r="BJ107" i="3"/>
  <c r="BJ108" i="3"/>
  <c r="GW107" i="3"/>
  <c r="GW108" i="3"/>
  <c r="GW109" i="3"/>
  <c r="DK107" i="3"/>
  <c r="DK108" i="3"/>
  <c r="DK109" i="3"/>
  <c r="FA107" i="3"/>
  <c r="FA109" i="3"/>
  <c r="FA108" i="3"/>
  <c r="GK107" i="3"/>
  <c r="GK108" i="3"/>
  <c r="GK109" i="3"/>
  <c r="H107" i="3"/>
  <c r="H108" i="3"/>
  <c r="H109" i="3"/>
  <c r="GE108" i="3"/>
  <c r="GE109" i="3"/>
  <c r="GE107" i="3"/>
  <c r="BI109" i="3"/>
  <c r="BI107" i="3"/>
  <c r="BI108" i="3"/>
  <c r="GR108" i="3"/>
  <c r="GR107" i="3"/>
  <c r="GR109" i="3"/>
  <c r="GF108" i="3"/>
  <c r="GF107" i="3"/>
  <c r="GF109" i="3"/>
  <c r="AK109" i="3"/>
  <c r="AK107" i="3"/>
  <c r="AK108" i="3"/>
  <c r="CM109" i="3"/>
  <c r="CM108" i="3"/>
  <c r="CM107" i="3"/>
  <c r="BD107" i="3"/>
  <c r="BD108" i="3"/>
  <c r="BD109" i="3"/>
  <c r="Z107" i="3"/>
  <c r="Z108" i="3"/>
  <c r="Z109" i="3"/>
  <c r="GX107" i="3"/>
  <c r="GX108" i="3"/>
  <c r="GX109" i="3"/>
  <c r="DL108" i="3"/>
  <c r="DL109" i="3"/>
  <c r="DL107" i="3"/>
  <c r="FB108" i="3"/>
  <c r="FB109" i="3"/>
  <c r="FB107" i="3"/>
  <c r="GL107" i="3"/>
  <c r="GL108" i="3"/>
  <c r="GL109" i="3"/>
  <c r="FG109" i="3"/>
  <c r="FG108" i="3"/>
  <c r="FG107" i="3"/>
  <c r="DW109" i="3"/>
  <c r="DW108" i="3"/>
  <c r="DW107" i="3"/>
  <c r="CH107" i="3"/>
  <c r="CH108" i="3"/>
  <c r="CH109" i="3"/>
  <c r="M109" i="3"/>
  <c r="M108" i="3"/>
  <c r="M107" i="3"/>
  <c r="BO108" i="3"/>
  <c r="BO109" i="3"/>
  <c r="BO107" i="3"/>
  <c r="AE107" i="3"/>
  <c r="AE108" i="3"/>
  <c r="AE109" i="3"/>
  <c r="BP107" i="3"/>
  <c r="BP108" i="3"/>
  <c r="BP109" i="3"/>
  <c r="HC109" i="3"/>
  <c r="HC107" i="3"/>
  <c r="HC108" i="3"/>
  <c r="DQ107" i="3"/>
  <c r="DQ108" i="3"/>
  <c r="DQ109" i="3"/>
  <c r="AF107" i="3"/>
  <c r="AF108" i="3"/>
  <c r="AF109" i="3"/>
  <c r="BU107" i="3"/>
  <c r="BU109" i="3"/>
  <c r="BU108" i="3"/>
  <c r="HD109" i="3"/>
  <c r="HD107" i="3"/>
  <c r="HD108" i="3"/>
  <c r="DR107" i="3"/>
  <c r="DR109" i="3"/>
  <c r="DR108" i="3"/>
  <c r="FH108" i="3"/>
  <c r="FH109" i="3"/>
  <c r="FH107" i="3"/>
  <c r="EO108" i="3"/>
  <c r="EO107" i="3"/>
  <c r="EO109" i="3"/>
  <c r="CB108" i="3"/>
  <c r="CB109" i="3"/>
  <c r="CB107" i="3"/>
  <c r="CA108" i="3"/>
  <c r="CA109" i="3"/>
  <c r="CA107" i="3"/>
  <c r="S108" i="3"/>
  <c r="S109" i="3"/>
  <c r="S107" i="3"/>
  <c r="T108" i="3"/>
  <c r="T107" i="3"/>
  <c r="T109" i="3"/>
  <c r="BC108" i="3"/>
  <c r="BC107" i="3"/>
  <c r="BC109" i="3"/>
  <c r="DO83" i="1"/>
  <c r="HO107" i="3"/>
  <c r="HO109" i="3"/>
  <c r="HO108" i="3"/>
  <c r="Y107" i="3"/>
  <c r="Y108" i="3"/>
  <c r="Y109" i="3"/>
  <c r="DO11" i="1"/>
  <c r="DP11" i="1"/>
  <c r="DP107" i="1" s="1"/>
  <c r="MO15" i="2"/>
  <c r="MO16" i="2"/>
  <c r="MO17" i="2"/>
  <c r="MO18" i="2"/>
  <c r="MO19" i="2"/>
  <c r="MO20" i="2"/>
  <c r="MO21" i="2"/>
  <c r="MO22" i="2"/>
  <c r="MO23" i="2"/>
  <c r="MO24" i="2"/>
  <c r="MO25" i="2"/>
  <c r="MO26" i="2"/>
  <c r="MO27" i="2"/>
  <c r="MO28" i="2"/>
  <c r="MO29" i="2"/>
  <c r="MO30" i="2"/>
  <c r="MO31" i="2"/>
  <c r="MO32" i="2"/>
  <c r="MO33" i="2"/>
  <c r="MO34" i="2"/>
  <c r="MO35" i="2"/>
  <c r="MO36" i="2"/>
  <c r="MO37" i="2"/>
  <c r="MO38" i="2"/>
  <c r="MO39" i="2"/>
  <c r="MO40" i="2"/>
  <c r="MO41" i="2"/>
  <c r="MO42" i="2"/>
  <c r="MO43" i="2"/>
  <c r="MO44" i="2"/>
  <c r="MO45" i="2"/>
  <c r="MO46" i="2"/>
  <c r="MO47" i="2"/>
  <c r="MO48" i="2"/>
  <c r="MO49" i="2"/>
  <c r="MO50" i="2"/>
  <c r="MO51" i="2"/>
  <c r="MO52" i="2"/>
  <c r="MO53" i="2"/>
  <c r="MO54" i="2"/>
  <c r="MO55" i="2"/>
  <c r="MO56" i="2"/>
  <c r="MO57" i="2"/>
  <c r="MO58" i="2"/>
  <c r="MO59" i="2"/>
  <c r="MO60" i="2"/>
  <c r="MO61" i="2"/>
  <c r="MO62" i="2"/>
  <c r="MO63" i="2"/>
  <c r="MO64" i="2"/>
  <c r="MO65" i="2"/>
  <c r="MO66" i="2"/>
  <c r="MO67" i="2"/>
  <c r="MO68" i="2"/>
  <c r="MO69" i="2"/>
  <c r="MO70" i="2"/>
  <c r="MO71" i="2"/>
  <c r="MO72" i="2"/>
  <c r="MO73" i="2"/>
  <c r="MO74" i="2"/>
  <c r="MO75" i="2"/>
  <c r="MO76" i="2"/>
  <c r="MO77" i="2"/>
  <c r="MO78" i="2"/>
  <c r="MO79" i="2"/>
  <c r="MO80" i="2"/>
  <c r="MO81" i="2"/>
  <c r="MO82" i="2"/>
  <c r="MO83" i="2"/>
  <c r="MO84" i="2"/>
  <c r="MO85" i="2"/>
  <c r="MO86" i="2"/>
  <c r="MO87" i="2"/>
  <c r="MO88" i="2"/>
  <c r="MO89" i="2"/>
  <c r="MO90" i="2"/>
  <c r="MO91" i="2"/>
  <c r="MO92" i="2"/>
  <c r="MO93" i="2"/>
  <c r="MO94" i="2"/>
  <c r="MO95" i="2"/>
  <c r="MO96" i="2"/>
  <c r="MO97" i="2"/>
  <c r="MO98" i="2"/>
  <c r="MO99" i="2"/>
  <c r="MO100" i="2"/>
  <c r="MO101" i="2"/>
  <c r="MO102" i="2"/>
  <c r="MO103" i="2"/>
  <c r="MO104" i="2"/>
  <c r="MO105" i="2"/>
  <c r="MO106" i="2"/>
  <c r="MO107" i="2" l="1"/>
  <c r="MO108" i="2"/>
  <c r="MO109" i="2"/>
  <c r="DO107" i="1"/>
  <c r="DO108" i="1"/>
  <c r="DO110" i="1"/>
  <c r="DO109" i="1"/>
  <c r="DP110" i="1"/>
  <c r="DP108" i="1"/>
  <c r="DP109" i="1"/>
  <c r="IL109" i="4" l="1"/>
  <c r="IK109" i="4"/>
  <c r="IL108" i="4"/>
  <c r="IK108" i="4"/>
  <c r="IL107" i="4"/>
  <c r="IK107" i="4"/>
  <c r="IN106" i="4"/>
  <c r="IM106" i="4"/>
  <c r="IN105" i="4"/>
  <c r="IM105" i="4"/>
  <c r="IN104" i="4"/>
  <c r="IM104" i="4"/>
  <c r="IN103" i="4"/>
  <c r="IM103" i="4"/>
  <c r="IN102" i="4"/>
  <c r="IM102" i="4"/>
  <c r="IN101" i="4"/>
  <c r="IM101" i="4"/>
  <c r="IN100" i="4"/>
  <c r="IM100" i="4"/>
  <c r="IN99" i="4"/>
  <c r="IM99" i="4"/>
  <c r="IN98" i="4"/>
  <c r="IM98" i="4"/>
  <c r="IN97" i="4"/>
  <c r="IM97" i="4"/>
  <c r="IN96" i="4"/>
  <c r="IM96" i="4"/>
  <c r="IN95" i="4"/>
  <c r="IM95" i="4"/>
  <c r="IN94" i="4"/>
  <c r="IM94" i="4"/>
  <c r="IN93" i="4"/>
  <c r="IM93" i="4"/>
  <c r="IN92" i="4"/>
  <c r="IM92" i="4"/>
  <c r="IN91" i="4"/>
  <c r="IM91" i="4"/>
  <c r="IN90" i="4"/>
  <c r="IM90" i="4"/>
  <c r="IN89" i="4"/>
  <c r="IM89" i="4"/>
  <c r="IN88" i="4"/>
  <c r="IM88" i="4"/>
  <c r="IN87" i="4"/>
  <c r="IM87" i="4"/>
  <c r="IN86" i="4"/>
  <c r="IM86" i="4"/>
  <c r="IN85" i="4"/>
  <c r="IM85" i="4"/>
  <c r="IN84" i="4"/>
  <c r="IM84" i="4"/>
  <c r="IN83" i="4"/>
  <c r="IM83" i="4"/>
  <c r="IN82" i="4"/>
  <c r="IM82" i="4"/>
  <c r="IN81" i="4"/>
  <c r="IM81" i="4"/>
  <c r="IN80" i="4"/>
  <c r="IM80" i="4"/>
  <c r="IN79" i="4"/>
  <c r="IM79" i="4"/>
  <c r="IN78" i="4"/>
  <c r="IM78" i="4"/>
  <c r="IN77" i="4"/>
  <c r="IM77" i="4"/>
  <c r="IN76" i="4"/>
  <c r="IM76" i="4"/>
  <c r="IN75" i="4"/>
  <c r="IM75" i="4"/>
  <c r="IN74" i="4"/>
  <c r="IM74" i="4"/>
  <c r="IN73" i="4"/>
  <c r="IM73" i="4"/>
  <c r="IN72" i="4"/>
  <c r="IM72" i="4"/>
  <c r="IN71" i="4"/>
  <c r="IM71" i="4"/>
  <c r="IN70" i="4"/>
  <c r="IM70" i="4"/>
  <c r="IN69" i="4"/>
  <c r="IM69" i="4"/>
  <c r="IN68" i="4"/>
  <c r="IM68" i="4"/>
  <c r="IN67" i="4"/>
  <c r="IM67" i="4"/>
  <c r="IN66" i="4"/>
  <c r="IM66" i="4"/>
  <c r="IN65" i="4"/>
  <c r="IM65" i="4"/>
  <c r="IN64" i="4"/>
  <c r="IM64" i="4"/>
  <c r="IN63" i="4"/>
  <c r="IM63" i="4"/>
  <c r="IN62" i="4"/>
  <c r="IM62" i="4"/>
  <c r="IN61" i="4"/>
  <c r="IM61" i="4"/>
  <c r="IN60" i="4"/>
  <c r="IM60" i="4"/>
  <c r="IN59" i="4"/>
  <c r="IM59" i="4"/>
  <c r="IN58" i="4"/>
  <c r="IM58" i="4"/>
  <c r="IN57" i="4"/>
  <c r="IM57" i="4"/>
  <c r="IN56" i="4"/>
  <c r="IM56" i="4"/>
  <c r="IN55" i="4"/>
  <c r="IM55" i="4"/>
  <c r="IN54" i="4"/>
  <c r="IM54" i="4"/>
  <c r="IN53" i="4"/>
  <c r="IM53" i="4"/>
  <c r="IN52" i="4"/>
  <c r="IM52" i="4"/>
  <c r="IN51" i="4"/>
  <c r="IM51" i="4"/>
  <c r="IN50" i="4"/>
  <c r="IM50" i="4"/>
  <c r="IN49" i="4"/>
  <c r="IM49" i="4"/>
  <c r="IN48" i="4"/>
  <c r="IM48" i="4"/>
  <c r="IN47" i="4"/>
  <c r="IM47" i="4"/>
  <c r="IN46" i="4"/>
  <c r="IM46" i="4"/>
  <c r="IN45" i="4"/>
  <c r="IM45" i="4"/>
  <c r="IN44" i="4"/>
  <c r="IM44" i="4"/>
  <c r="IN43" i="4"/>
  <c r="IM43" i="4"/>
  <c r="IN42" i="4"/>
  <c r="IM42" i="4"/>
  <c r="IN41" i="4"/>
  <c r="IM41" i="4"/>
  <c r="IN40" i="4"/>
  <c r="IM40" i="4"/>
  <c r="IN39" i="4"/>
  <c r="IM39" i="4"/>
  <c r="IN38" i="4"/>
  <c r="IM38" i="4"/>
  <c r="IN37" i="4"/>
  <c r="IM37" i="4"/>
  <c r="IN36" i="4"/>
  <c r="IM36" i="4"/>
  <c r="IN35" i="4"/>
  <c r="IM35" i="4"/>
  <c r="IN34" i="4"/>
  <c r="IM34" i="4"/>
  <c r="IN33" i="4"/>
  <c r="IM33" i="4"/>
  <c r="IN32" i="4"/>
  <c r="IM32" i="4"/>
  <c r="IN31" i="4"/>
  <c r="IM31" i="4"/>
  <c r="IN30" i="4"/>
  <c r="IM30" i="4"/>
  <c r="IN29" i="4"/>
  <c r="IM29" i="4"/>
  <c r="IN28" i="4"/>
  <c r="IM28" i="4"/>
  <c r="IN27" i="4"/>
  <c r="IM27" i="4"/>
  <c r="IN26" i="4"/>
  <c r="IM26" i="4"/>
  <c r="IN25" i="4"/>
  <c r="IM25" i="4"/>
  <c r="IN24" i="4"/>
  <c r="IM24" i="4"/>
  <c r="IN23" i="4"/>
  <c r="IM23" i="4"/>
  <c r="IN22" i="4"/>
  <c r="IM22" i="4"/>
  <c r="IN21" i="4"/>
  <c r="IM21" i="4"/>
  <c r="IN20" i="4"/>
  <c r="IM20" i="4"/>
  <c r="IN19" i="4"/>
  <c r="IM19" i="4"/>
  <c r="IN18" i="4"/>
  <c r="IM18" i="4"/>
  <c r="IN17" i="4"/>
  <c r="IM17" i="4"/>
  <c r="IN16" i="4"/>
  <c r="IM16" i="4"/>
  <c r="IN15" i="4"/>
  <c r="IM15" i="4"/>
  <c r="IN14" i="4"/>
  <c r="IM14" i="4"/>
  <c r="IN13" i="4"/>
  <c r="IM13" i="4"/>
  <c r="IN12" i="4"/>
  <c r="IM12" i="4"/>
  <c r="IN11" i="4"/>
  <c r="IM11" i="4"/>
  <c r="IN107" i="4" l="1"/>
  <c r="IM109" i="4"/>
  <c r="IN109" i="4"/>
  <c r="IM107" i="4"/>
  <c r="IN108" i="4"/>
  <c r="IM108" i="4"/>
  <c r="EI12" i="1" l="1"/>
  <c r="EJ12" i="1"/>
  <c r="EI13" i="1"/>
  <c r="EJ13" i="1"/>
  <c r="EI14" i="1"/>
  <c r="EJ14" i="1"/>
  <c r="EI15" i="1"/>
  <c r="EJ15" i="1"/>
  <c r="EI16" i="1"/>
  <c r="EJ16" i="1"/>
  <c r="EI17" i="1"/>
  <c r="EJ17" i="1"/>
  <c r="EI18" i="1"/>
  <c r="EJ18" i="1"/>
  <c r="EI19" i="1"/>
  <c r="EJ19" i="1"/>
  <c r="EI20" i="1"/>
  <c r="EJ20" i="1"/>
  <c r="EI21" i="1"/>
  <c r="EJ21" i="1"/>
  <c r="EI22" i="1"/>
  <c r="EJ22" i="1"/>
  <c r="EI23" i="1"/>
  <c r="EJ23" i="1"/>
  <c r="EI24" i="1"/>
  <c r="EJ24" i="1"/>
  <c r="EI25" i="1"/>
  <c r="EJ25" i="1"/>
  <c r="EI26" i="1"/>
  <c r="EJ26" i="1"/>
  <c r="EI27" i="1"/>
  <c r="EJ27" i="1"/>
  <c r="EI28" i="1"/>
  <c r="EJ28" i="1"/>
  <c r="EI29" i="1"/>
  <c r="EJ29" i="1"/>
  <c r="EI30" i="1"/>
  <c r="EJ30" i="1"/>
  <c r="EI31" i="1"/>
  <c r="EJ31" i="1"/>
  <c r="EI32" i="1"/>
  <c r="EJ32" i="1"/>
  <c r="EI33" i="1"/>
  <c r="EJ33" i="1"/>
  <c r="EI34" i="1"/>
  <c r="EJ34" i="1"/>
  <c r="EI35" i="1"/>
  <c r="EJ35" i="1"/>
  <c r="EI36" i="1"/>
  <c r="EJ36" i="1"/>
  <c r="EI37" i="1"/>
  <c r="EJ37" i="1"/>
  <c r="EI38" i="1"/>
  <c r="EJ38" i="1"/>
  <c r="EI39" i="1"/>
  <c r="EJ39" i="1"/>
  <c r="EI40" i="1"/>
  <c r="EJ40" i="1"/>
  <c r="EI41" i="1"/>
  <c r="EJ41" i="1"/>
  <c r="EI42" i="1"/>
  <c r="EJ42" i="1"/>
  <c r="EI43" i="1"/>
  <c r="EJ43" i="1"/>
  <c r="EI44" i="1"/>
  <c r="EJ44" i="1"/>
  <c r="EI45" i="1"/>
  <c r="EJ45" i="1"/>
  <c r="EI46" i="1"/>
  <c r="EJ46" i="1"/>
  <c r="EI47" i="1"/>
  <c r="EJ47" i="1"/>
  <c r="EI48" i="1"/>
  <c r="EJ48" i="1"/>
  <c r="EI49" i="1"/>
  <c r="EJ49" i="1"/>
  <c r="EI50" i="1"/>
  <c r="EJ50" i="1"/>
  <c r="EI51" i="1"/>
  <c r="EJ51" i="1"/>
  <c r="EI52" i="1"/>
  <c r="EJ52" i="1"/>
  <c r="EI53" i="1"/>
  <c r="EJ53" i="1"/>
  <c r="EI54" i="1"/>
  <c r="EJ54" i="1"/>
  <c r="EI55" i="1"/>
  <c r="EJ55" i="1"/>
  <c r="EI56" i="1"/>
  <c r="EJ56" i="1"/>
  <c r="EI57" i="1"/>
  <c r="EJ57" i="1"/>
  <c r="EI58" i="1"/>
  <c r="EJ58" i="1"/>
  <c r="EI59" i="1"/>
  <c r="EJ59" i="1"/>
  <c r="EI60" i="1"/>
  <c r="EJ60" i="1"/>
  <c r="EI61" i="1"/>
  <c r="EJ61" i="1"/>
  <c r="EI62" i="1"/>
  <c r="EJ62" i="1"/>
  <c r="EI63" i="1"/>
  <c r="EJ63" i="1"/>
  <c r="EI64" i="1"/>
  <c r="EJ64" i="1"/>
  <c r="EI65" i="1"/>
  <c r="EJ65" i="1"/>
  <c r="EI66" i="1"/>
  <c r="EJ66" i="1"/>
  <c r="EI67" i="1"/>
  <c r="EJ67" i="1"/>
  <c r="EI68" i="1"/>
  <c r="EJ68" i="1"/>
  <c r="EI69" i="1"/>
  <c r="EJ69" i="1"/>
  <c r="EI70" i="1"/>
  <c r="EJ70" i="1"/>
  <c r="EI71" i="1"/>
  <c r="EJ71" i="1"/>
  <c r="EI72" i="1"/>
  <c r="EJ72" i="1"/>
  <c r="EI73" i="1"/>
  <c r="EJ73" i="1"/>
  <c r="EI74" i="1"/>
  <c r="EJ74" i="1"/>
  <c r="EI75" i="1"/>
  <c r="EJ75" i="1"/>
  <c r="EI76" i="1"/>
  <c r="EJ76" i="1"/>
  <c r="EI77" i="1"/>
  <c r="EJ77" i="1"/>
  <c r="EI78" i="1"/>
  <c r="EJ78" i="1"/>
  <c r="EI79" i="1"/>
  <c r="EJ79" i="1"/>
  <c r="EI80" i="1"/>
  <c r="EJ80" i="1"/>
  <c r="EI81" i="1"/>
  <c r="EJ81" i="1"/>
  <c r="EI82" i="1"/>
  <c r="EJ82" i="1"/>
  <c r="EI83" i="1"/>
  <c r="EJ83" i="1"/>
  <c r="EI84" i="1"/>
  <c r="EJ84" i="1"/>
  <c r="EI85" i="1"/>
  <c r="EJ85" i="1"/>
  <c r="EI86" i="1"/>
  <c r="EJ86" i="1"/>
  <c r="EI87" i="1"/>
  <c r="EJ87" i="1"/>
  <c r="EI88" i="1"/>
  <c r="EJ88" i="1"/>
  <c r="EI89" i="1"/>
  <c r="EJ89" i="1"/>
  <c r="EI90" i="1"/>
  <c r="EJ90" i="1"/>
  <c r="EI91" i="1"/>
  <c r="EJ91" i="1"/>
  <c r="EI92" i="1"/>
  <c r="EJ92" i="1"/>
  <c r="EI93" i="1"/>
  <c r="EJ93" i="1"/>
  <c r="EI94" i="1"/>
  <c r="EJ94" i="1"/>
  <c r="EI95" i="1"/>
  <c r="EJ95" i="1"/>
  <c r="EI96" i="1"/>
  <c r="EJ96" i="1"/>
  <c r="EI97" i="1"/>
  <c r="EJ97" i="1"/>
  <c r="EI98" i="1"/>
  <c r="EJ98" i="1"/>
  <c r="EI99" i="1"/>
  <c r="EJ99" i="1"/>
  <c r="EI100" i="1"/>
  <c r="EJ100" i="1"/>
  <c r="EI101" i="1"/>
  <c r="EJ101" i="1"/>
  <c r="EI102" i="1"/>
  <c r="EJ102" i="1"/>
  <c r="EI103" i="1"/>
  <c r="EJ103" i="1"/>
  <c r="EI104" i="1"/>
  <c r="EJ104" i="1"/>
  <c r="EI105" i="1"/>
  <c r="EJ105" i="1"/>
  <c r="EI106" i="1"/>
  <c r="EJ106" i="1"/>
  <c r="IR11" i="3"/>
  <c r="IQ11" i="3"/>
  <c r="IR109" i="3" l="1"/>
  <c r="IR108" i="3"/>
  <c r="IR107" i="3"/>
  <c r="IQ108" i="3"/>
  <c r="IQ109" i="3"/>
  <c r="IQ107" i="3"/>
  <c r="EI11" i="1"/>
  <c r="EI108" i="1" s="1"/>
  <c r="EJ11" i="1"/>
  <c r="IH109" i="4"/>
  <c r="IG109" i="4"/>
  <c r="IH108" i="4"/>
  <c r="IG108" i="4"/>
  <c r="IH107" i="4"/>
  <c r="IG107" i="4"/>
  <c r="IJ106" i="4"/>
  <c r="II106" i="4"/>
  <c r="IJ105" i="4"/>
  <c r="II105" i="4"/>
  <c r="IJ104" i="4"/>
  <c r="II104" i="4"/>
  <c r="IJ103" i="4"/>
  <c r="II103" i="4"/>
  <c r="IJ102" i="4"/>
  <c r="II102" i="4"/>
  <c r="IJ101" i="4"/>
  <c r="II101" i="4"/>
  <c r="IJ100" i="4"/>
  <c r="II100" i="4"/>
  <c r="IJ99" i="4"/>
  <c r="II99" i="4"/>
  <c r="IJ98" i="4"/>
  <c r="II98" i="4"/>
  <c r="IJ97" i="4"/>
  <c r="II97" i="4"/>
  <c r="IJ96" i="4"/>
  <c r="II96" i="4"/>
  <c r="IJ95" i="4"/>
  <c r="II95" i="4"/>
  <c r="IJ94" i="4"/>
  <c r="II94" i="4"/>
  <c r="IJ93" i="4"/>
  <c r="II93" i="4"/>
  <c r="IJ92" i="4"/>
  <c r="II92" i="4"/>
  <c r="IJ91" i="4"/>
  <c r="II91" i="4"/>
  <c r="IJ90" i="4"/>
  <c r="II90" i="4"/>
  <c r="IJ89" i="4"/>
  <c r="II89" i="4"/>
  <c r="IJ88" i="4"/>
  <c r="II88" i="4"/>
  <c r="IJ87" i="4"/>
  <c r="II87" i="4"/>
  <c r="IJ86" i="4"/>
  <c r="II86" i="4"/>
  <c r="IJ85" i="4"/>
  <c r="II85" i="4"/>
  <c r="IJ84" i="4"/>
  <c r="II84" i="4"/>
  <c r="IJ83" i="4"/>
  <c r="II83" i="4"/>
  <c r="IJ82" i="4"/>
  <c r="II82" i="4"/>
  <c r="IJ81" i="4"/>
  <c r="II81" i="4"/>
  <c r="IJ80" i="4"/>
  <c r="II80" i="4"/>
  <c r="IJ79" i="4"/>
  <c r="II79" i="4"/>
  <c r="IJ78" i="4"/>
  <c r="II78" i="4"/>
  <c r="IJ77" i="4"/>
  <c r="II77" i="4"/>
  <c r="IJ76" i="4"/>
  <c r="II76" i="4"/>
  <c r="IJ75" i="4"/>
  <c r="II75" i="4"/>
  <c r="IJ74" i="4"/>
  <c r="II74" i="4"/>
  <c r="IJ73" i="4"/>
  <c r="II73" i="4"/>
  <c r="IJ72" i="4"/>
  <c r="II72" i="4"/>
  <c r="IJ71" i="4"/>
  <c r="II71" i="4"/>
  <c r="IJ70" i="4"/>
  <c r="II70" i="4"/>
  <c r="IJ69" i="4"/>
  <c r="II69" i="4"/>
  <c r="IJ68" i="4"/>
  <c r="II68" i="4"/>
  <c r="IJ67" i="4"/>
  <c r="II67" i="4"/>
  <c r="IJ66" i="4"/>
  <c r="II66" i="4"/>
  <c r="IJ65" i="4"/>
  <c r="II65" i="4"/>
  <c r="IJ64" i="4"/>
  <c r="II64" i="4"/>
  <c r="IJ63" i="4"/>
  <c r="II63" i="4"/>
  <c r="IJ62" i="4"/>
  <c r="II62" i="4"/>
  <c r="IJ61" i="4"/>
  <c r="II61" i="4"/>
  <c r="IJ60" i="4"/>
  <c r="II60" i="4"/>
  <c r="IJ59" i="4"/>
  <c r="II59" i="4"/>
  <c r="IJ58" i="4"/>
  <c r="II58" i="4"/>
  <c r="IJ57" i="4"/>
  <c r="II57" i="4"/>
  <c r="IJ56" i="4"/>
  <c r="II56" i="4"/>
  <c r="IJ55" i="4"/>
  <c r="II55" i="4"/>
  <c r="IJ54" i="4"/>
  <c r="II54" i="4"/>
  <c r="IJ53" i="4"/>
  <c r="II53" i="4"/>
  <c r="IJ52" i="4"/>
  <c r="II52" i="4"/>
  <c r="IJ51" i="4"/>
  <c r="II51" i="4"/>
  <c r="IJ50" i="4"/>
  <c r="II50" i="4"/>
  <c r="IJ49" i="4"/>
  <c r="II49" i="4"/>
  <c r="IJ48" i="4"/>
  <c r="II48" i="4"/>
  <c r="IJ47" i="4"/>
  <c r="II47" i="4"/>
  <c r="IJ46" i="4"/>
  <c r="II46" i="4"/>
  <c r="IJ45" i="4"/>
  <c r="II45" i="4"/>
  <c r="IJ44" i="4"/>
  <c r="II44" i="4"/>
  <c r="IJ43" i="4"/>
  <c r="II43" i="4"/>
  <c r="IJ42" i="4"/>
  <c r="II42" i="4"/>
  <c r="IJ41" i="4"/>
  <c r="II41" i="4"/>
  <c r="IJ40" i="4"/>
  <c r="II40" i="4"/>
  <c r="IJ39" i="4"/>
  <c r="II39" i="4"/>
  <c r="IJ38" i="4"/>
  <c r="II38" i="4"/>
  <c r="IJ37" i="4"/>
  <c r="II37" i="4"/>
  <c r="IJ36" i="4"/>
  <c r="II36" i="4"/>
  <c r="IJ35" i="4"/>
  <c r="II35" i="4"/>
  <c r="IJ34" i="4"/>
  <c r="II34" i="4"/>
  <c r="IJ33" i="4"/>
  <c r="II33" i="4"/>
  <c r="IJ32" i="4"/>
  <c r="II32" i="4"/>
  <c r="IJ31" i="4"/>
  <c r="II31" i="4"/>
  <c r="IJ30" i="4"/>
  <c r="II30" i="4"/>
  <c r="IJ29" i="4"/>
  <c r="II29" i="4"/>
  <c r="IJ28" i="4"/>
  <c r="II28" i="4"/>
  <c r="IJ27" i="4"/>
  <c r="II27" i="4"/>
  <c r="IJ26" i="4"/>
  <c r="II26" i="4"/>
  <c r="IJ25" i="4"/>
  <c r="II25" i="4"/>
  <c r="IJ24" i="4"/>
  <c r="II24" i="4"/>
  <c r="IJ23" i="4"/>
  <c r="II23" i="4"/>
  <c r="IJ22" i="4"/>
  <c r="II22" i="4"/>
  <c r="IJ21" i="4"/>
  <c r="II21" i="4"/>
  <c r="IJ20" i="4"/>
  <c r="II20" i="4"/>
  <c r="IJ19" i="4"/>
  <c r="II19" i="4"/>
  <c r="IJ18" i="4"/>
  <c r="II18" i="4"/>
  <c r="IJ17" i="4"/>
  <c r="II17" i="4"/>
  <c r="IJ16" i="4"/>
  <c r="II16" i="4"/>
  <c r="IJ15" i="4"/>
  <c r="II15" i="4"/>
  <c r="IJ14" i="4"/>
  <c r="II14" i="4"/>
  <c r="IJ13" i="4"/>
  <c r="II13" i="4"/>
  <c r="IJ12" i="4"/>
  <c r="II12" i="4"/>
  <c r="IJ11" i="4"/>
  <c r="II11" i="4"/>
  <c r="IM12" i="3"/>
  <c r="IN12" i="3"/>
  <c r="IM13" i="3"/>
  <c r="IN13" i="3"/>
  <c r="IM14" i="3"/>
  <c r="IN14" i="3"/>
  <c r="IM15" i="3"/>
  <c r="IN15" i="3"/>
  <c r="IM16" i="3"/>
  <c r="IN16" i="3"/>
  <c r="IM17" i="3"/>
  <c r="IN17" i="3"/>
  <c r="IM18" i="3"/>
  <c r="IN18" i="3"/>
  <c r="IM19" i="3"/>
  <c r="IN19" i="3"/>
  <c r="IM20" i="3"/>
  <c r="IN20" i="3"/>
  <c r="IM21" i="3"/>
  <c r="IN21" i="3"/>
  <c r="IM22" i="3"/>
  <c r="IN22" i="3"/>
  <c r="IM23" i="3"/>
  <c r="IN23" i="3"/>
  <c r="IM24" i="3"/>
  <c r="IN24" i="3"/>
  <c r="IM25" i="3"/>
  <c r="IN25" i="3"/>
  <c r="IM26" i="3"/>
  <c r="IN26" i="3"/>
  <c r="IM27" i="3"/>
  <c r="IN27" i="3"/>
  <c r="IM28" i="3"/>
  <c r="IN28" i="3"/>
  <c r="IM29" i="3"/>
  <c r="IN29" i="3"/>
  <c r="IM30" i="3"/>
  <c r="IN30" i="3"/>
  <c r="IM31" i="3"/>
  <c r="IN31" i="3"/>
  <c r="IM32" i="3"/>
  <c r="IN32" i="3"/>
  <c r="IM33" i="3"/>
  <c r="IN33" i="3"/>
  <c r="IM34" i="3"/>
  <c r="IN34" i="3"/>
  <c r="IM35" i="3"/>
  <c r="IN35" i="3"/>
  <c r="IM36" i="3"/>
  <c r="IN36" i="3"/>
  <c r="IM37" i="3"/>
  <c r="IN37" i="3"/>
  <c r="IM38" i="3"/>
  <c r="IN38" i="3"/>
  <c r="IM39" i="3"/>
  <c r="IN39" i="3"/>
  <c r="IM40" i="3"/>
  <c r="IN40" i="3"/>
  <c r="IM41" i="3"/>
  <c r="IN41" i="3"/>
  <c r="IM42" i="3"/>
  <c r="IN42" i="3"/>
  <c r="IM43" i="3"/>
  <c r="IN43" i="3"/>
  <c r="IM44" i="3"/>
  <c r="IN44" i="3"/>
  <c r="IM45" i="3"/>
  <c r="IN45" i="3"/>
  <c r="IM46" i="3"/>
  <c r="IN46" i="3"/>
  <c r="IM47" i="3"/>
  <c r="IN47" i="3"/>
  <c r="IM48" i="3"/>
  <c r="IN48" i="3"/>
  <c r="IM49" i="3"/>
  <c r="IN49" i="3"/>
  <c r="IM50" i="3"/>
  <c r="IN50" i="3"/>
  <c r="IM51" i="3"/>
  <c r="IN51" i="3"/>
  <c r="IM52" i="3"/>
  <c r="IN52" i="3"/>
  <c r="IM53" i="3"/>
  <c r="IN53" i="3"/>
  <c r="IM54" i="3"/>
  <c r="IN54" i="3"/>
  <c r="IM55" i="3"/>
  <c r="IN55" i="3"/>
  <c r="IM56" i="3"/>
  <c r="IN56" i="3"/>
  <c r="IM57" i="3"/>
  <c r="IN57" i="3"/>
  <c r="IM58" i="3"/>
  <c r="IN58" i="3"/>
  <c r="IM59" i="3"/>
  <c r="IN59" i="3"/>
  <c r="IM60" i="3"/>
  <c r="IN60" i="3"/>
  <c r="IM61" i="3"/>
  <c r="IN61" i="3"/>
  <c r="IM62" i="3"/>
  <c r="IN62" i="3"/>
  <c r="IM63" i="3"/>
  <c r="IN63" i="3"/>
  <c r="IM64" i="3"/>
  <c r="IN64" i="3"/>
  <c r="IM65" i="3"/>
  <c r="IN65" i="3"/>
  <c r="IM66" i="3"/>
  <c r="IN66" i="3"/>
  <c r="IM67" i="3"/>
  <c r="IN67" i="3"/>
  <c r="IM68" i="3"/>
  <c r="IN68" i="3"/>
  <c r="IM69" i="3"/>
  <c r="IN69" i="3"/>
  <c r="IM70" i="3"/>
  <c r="IN70" i="3"/>
  <c r="IM71" i="3"/>
  <c r="IN71" i="3"/>
  <c r="IM72" i="3"/>
  <c r="IN72" i="3"/>
  <c r="IM73" i="3"/>
  <c r="IN73" i="3"/>
  <c r="IM74" i="3"/>
  <c r="IN74" i="3"/>
  <c r="IM75" i="3"/>
  <c r="IN75" i="3"/>
  <c r="IM76" i="3"/>
  <c r="IN76" i="3"/>
  <c r="IM77" i="3"/>
  <c r="IN77" i="3"/>
  <c r="IM78" i="3"/>
  <c r="IN78" i="3"/>
  <c r="IM79" i="3"/>
  <c r="IN79" i="3"/>
  <c r="IM80" i="3"/>
  <c r="IN80" i="3"/>
  <c r="IM81" i="3"/>
  <c r="IN81" i="3"/>
  <c r="IM82" i="3"/>
  <c r="IN82" i="3"/>
  <c r="IM83" i="3"/>
  <c r="IN83" i="3"/>
  <c r="IM84" i="3"/>
  <c r="IN84" i="3"/>
  <c r="IM85" i="3"/>
  <c r="IN85" i="3"/>
  <c r="IM86" i="3"/>
  <c r="IN86" i="3"/>
  <c r="IM87" i="3"/>
  <c r="IN87" i="3"/>
  <c r="IM88" i="3"/>
  <c r="IN88" i="3"/>
  <c r="IM89" i="3"/>
  <c r="IN89" i="3"/>
  <c r="IM90" i="3"/>
  <c r="IN90" i="3"/>
  <c r="IM91" i="3"/>
  <c r="IN91" i="3"/>
  <c r="IM92" i="3"/>
  <c r="IN92" i="3"/>
  <c r="IM93" i="3"/>
  <c r="IN93" i="3"/>
  <c r="IM94" i="3"/>
  <c r="IN94" i="3"/>
  <c r="IM95" i="3"/>
  <c r="IN95" i="3"/>
  <c r="IM96" i="3"/>
  <c r="IN96" i="3"/>
  <c r="IM97" i="3"/>
  <c r="IN97" i="3"/>
  <c r="IM98" i="3"/>
  <c r="IN98" i="3"/>
  <c r="IM99" i="3"/>
  <c r="IN99" i="3"/>
  <c r="IM100" i="3"/>
  <c r="IN100" i="3"/>
  <c r="IM101" i="3"/>
  <c r="IN101" i="3"/>
  <c r="IM102" i="3"/>
  <c r="IN102" i="3"/>
  <c r="IM103" i="3"/>
  <c r="IN103" i="3"/>
  <c r="IM104" i="3"/>
  <c r="IN104" i="3"/>
  <c r="IM105" i="3"/>
  <c r="IN105" i="3"/>
  <c r="IM106" i="3"/>
  <c r="IN106" i="3"/>
  <c r="IN11" i="3"/>
  <c r="IM11" i="3"/>
  <c r="IM109" i="3" l="1"/>
  <c r="IM107" i="3"/>
  <c r="IM108" i="3"/>
  <c r="IN107" i="3"/>
  <c r="IN109" i="3"/>
  <c r="IN108" i="3"/>
  <c r="EJ107" i="1"/>
  <c r="EJ109" i="1"/>
  <c r="EJ110" i="1"/>
  <c r="EJ108" i="1"/>
  <c r="EI109" i="1"/>
  <c r="EI107" i="1"/>
  <c r="EI110" i="1"/>
  <c r="II109" i="4"/>
  <c r="IJ109" i="4"/>
  <c r="II107" i="4"/>
  <c r="IJ107" i="4"/>
  <c r="II108" i="4"/>
  <c r="IJ108" i="4"/>
  <c r="F109" i="6"/>
  <c r="E109" i="6"/>
  <c r="D109" i="6"/>
  <c r="C109" i="6"/>
  <c r="F108" i="6"/>
  <c r="E108" i="6"/>
  <c r="D108" i="6"/>
  <c r="C108" i="6"/>
  <c r="F107" i="6"/>
  <c r="E107" i="6"/>
  <c r="D107" i="6"/>
  <c r="C107" i="6"/>
  <c r="H106" i="6"/>
  <c r="G106" i="6"/>
  <c r="H105" i="6"/>
  <c r="G105" i="6"/>
  <c r="H104" i="6"/>
  <c r="G104" i="6"/>
  <c r="H103" i="6"/>
  <c r="G103" i="6"/>
  <c r="H102" i="6"/>
  <c r="G102" i="6"/>
  <c r="H101" i="6"/>
  <c r="G101" i="6"/>
  <c r="H100" i="6"/>
  <c r="G100" i="6"/>
  <c r="H99" i="6"/>
  <c r="G99" i="6"/>
  <c r="H98" i="6"/>
  <c r="G98" i="6"/>
  <c r="H97" i="6"/>
  <c r="G97" i="6"/>
  <c r="H96" i="6"/>
  <c r="G96" i="6"/>
  <c r="H95" i="6"/>
  <c r="G95" i="6"/>
  <c r="H94" i="6"/>
  <c r="G94" i="6"/>
  <c r="H93" i="6"/>
  <c r="G93" i="6"/>
  <c r="H92" i="6"/>
  <c r="G92" i="6"/>
  <c r="H91" i="6"/>
  <c r="G91" i="6"/>
  <c r="H90" i="6"/>
  <c r="G90" i="6"/>
  <c r="H89" i="6"/>
  <c r="G89" i="6"/>
  <c r="H88" i="6"/>
  <c r="G88" i="6"/>
  <c r="H87" i="6"/>
  <c r="G87" i="6"/>
  <c r="H86" i="6"/>
  <c r="G86" i="6"/>
  <c r="H85" i="6"/>
  <c r="G85" i="6"/>
  <c r="H84" i="6"/>
  <c r="G84" i="6"/>
  <c r="H83" i="6"/>
  <c r="G83" i="6"/>
  <c r="H82" i="6"/>
  <c r="G82" i="6"/>
  <c r="H81" i="6"/>
  <c r="G81" i="6"/>
  <c r="H80" i="6"/>
  <c r="G80" i="6"/>
  <c r="H79" i="6"/>
  <c r="G79" i="6"/>
  <c r="H78" i="6"/>
  <c r="G78" i="6"/>
  <c r="H77" i="6"/>
  <c r="G77" i="6"/>
  <c r="H76" i="6"/>
  <c r="G76" i="6"/>
  <c r="H75" i="6"/>
  <c r="G75" i="6"/>
  <c r="H74" i="6"/>
  <c r="G74" i="6"/>
  <c r="H73" i="6"/>
  <c r="G73" i="6"/>
  <c r="H72" i="6"/>
  <c r="G72" i="6"/>
  <c r="H71" i="6"/>
  <c r="G71" i="6"/>
  <c r="H70" i="6"/>
  <c r="G70" i="6"/>
  <c r="H69" i="6"/>
  <c r="G69" i="6"/>
  <c r="H68" i="6"/>
  <c r="G68" i="6"/>
  <c r="H67" i="6"/>
  <c r="G67" i="6"/>
  <c r="H66" i="6"/>
  <c r="G66" i="6"/>
  <c r="H65" i="6"/>
  <c r="G65" i="6"/>
  <c r="H64" i="6"/>
  <c r="G64" i="6"/>
  <c r="H63" i="6"/>
  <c r="G63" i="6"/>
  <c r="H62" i="6"/>
  <c r="G62" i="6"/>
  <c r="H61" i="6"/>
  <c r="G61" i="6"/>
  <c r="H60" i="6"/>
  <c r="G60" i="6"/>
  <c r="H59" i="6"/>
  <c r="G59" i="6"/>
  <c r="H58" i="6"/>
  <c r="G58" i="6"/>
  <c r="H57" i="6"/>
  <c r="G57" i="6"/>
  <c r="H56" i="6"/>
  <c r="G56" i="6"/>
  <c r="H55" i="6"/>
  <c r="G55" i="6"/>
  <c r="H54" i="6"/>
  <c r="G54" i="6"/>
  <c r="H53" i="6"/>
  <c r="G53" i="6"/>
  <c r="H52" i="6"/>
  <c r="G52" i="6"/>
  <c r="H51" i="6"/>
  <c r="G51" i="6"/>
  <c r="H50" i="6"/>
  <c r="G50" i="6"/>
  <c r="H49" i="6"/>
  <c r="G49" i="6"/>
  <c r="H48" i="6"/>
  <c r="G48" i="6"/>
  <c r="H47" i="6"/>
  <c r="G47" i="6"/>
  <c r="H46" i="6"/>
  <c r="G46" i="6"/>
  <c r="H45" i="6"/>
  <c r="G45" i="6"/>
  <c r="H44" i="6"/>
  <c r="G44" i="6"/>
  <c r="H43" i="6"/>
  <c r="G43" i="6"/>
  <c r="H42" i="6"/>
  <c r="G42" i="6"/>
  <c r="H41" i="6"/>
  <c r="G41" i="6"/>
  <c r="H40" i="6"/>
  <c r="G40" i="6"/>
  <c r="H39" i="6"/>
  <c r="G39" i="6"/>
  <c r="H38" i="6"/>
  <c r="G38" i="6"/>
  <c r="H37" i="6"/>
  <c r="G37" i="6"/>
  <c r="H36" i="6"/>
  <c r="G36" i="6"/>
  <c r="H35" i="6"/>
  <c r="G35" i="6"/>
  <c r="H34" i="6"/>
  <c r="G34" i="6"/>
  <c r="H33" i="6"/>
  <c r="G33" i="6"/>
  <c r="H32" i="6"/>
  <c r="G32" i="6"/>
  <c r="H31" i="6"/>
  <c r="G31" i="6"/>
  <c r="H30" i="6"/>
  <c r="G30" i="6"/>
  <c r="H29" i="6"/>
  <c r="G29" i="6"/>
  <c r="H28" i="6"/>
  <c r="G28" i="6"/>
  <c r="H27" i="6"/>
  <c r="G27" i="6"/>
  <c r="H26" i="6"/>
  <c r="G26" i="6"/>
  <c r="H25" i="6"/>
  <c r="G25" i="6"/>
  <c r="H24" i="6"/>
  <c r="G24" i="6"/>
  <c r="H23" i="6"/>
  <c r="G23" i="6"/>
  <c r="H22" i="6"/>
  <c r="G22" i="6"/>
  <c r="H21" i="6"/>
  <c r="G21" i="6"/>
  <c r="H20" i="6"/>
  <c r="G20" i="6"/>
  <c r="H19" i="6"/>
  <c r="G19" i="6"/>
  <c r="H18" i="6"/>
  <c r="G18" i="6"/>
  <c r="H17" i="6"/>
  <c r="G17" i="6"/>
  <c r="H16" i="6"/>
  <c r="G16" i="6"/>
  <c r="H15" i="6"/>
  <c r="G15" i="6"/>
  <c r="H14" i="6"/>
  <c r="G14" i="6"/>
  <c r="H13" i="6"/>
  <c r="G13" i="6"/>
  <c r="H12" i="6"/>
  <c r="G12" i="6"/>
  <c r="H11" i="6"/>
  <c r="G11" i="6"/>
  <c r="J7" i="6"/>
  <c r="T6" i="6"/>
  <c r="R4" i="6"/>
  <c r="H108" i="6" l="1"/>
  <c r="G108" i="6"/>
  <c r="G107" i="6"/>
  <c r="H109" i="6"/>
  <c r="G109" i="6"/>
  <c r="H107" i="6"/>
  <c r="IJ106" i="3"/>
  <c r="II106" i="3"/>
  <c r="IJ105" i="3"/>
  <c r="II105" i="3"/>
  <c r="IJ104" i="3"/>
  <c r="II104" i="3"/>
  <c r="IJ103" i="3"/>
  <c r="II103" i="3"/>
  <c r="IJ102" i="3"/>
  <c r="II102" i="3"/>
  <c r="IJ101" i="3"/>
  <c r="II101" i="3"/>
  <c r="IJ100" i="3"/>
  <c r="II100" i="3"/>
  <c r="IJ99" i="3"/>
  <c r="II99" i="3"/>
  <c r="IJ98" i="3"/>
  <c r="II98" i="3"/>
  <c r="IJ97" i="3"/>
  <c r="II97" i="3"/>
  <c r="IJ96" i="3"/>
  <c r="II96" i="3"/>
  <c r="IJ95" i="3"/>
  <c r="II95" i="3"/>
  <c r="IJ94" i="3"/>
  <c r="II94" i="3"/>
  <c r="IJ93" i="3"/>
  <c r="II93" i="3"/>
  <c r="IJ92" i="3"/>
  <c r="II92" i="3"/>
  <c r="IJ91" i="3"/>
  <c r="II91" i="3"/>
  <c r="IJ90" i="3"/>
  <c r="II90" i="3"/>
  <c r="IJ89" i="3"/>
  <c r="II89" i="3"/>
  <c r="IJ88" i="3"/>
  <c r="II88" i="3"/>
  <c r="IJ87" i="3"/>
  <c r="II87" i="3"/>
  <c r="IJ86" i="3"/>
  <c r="II86" i="3"/>
  <c r="IJ85" i="3"/>
  <c r="II85" i="3"/>
  <c r="IJ84" i="3"/>
  <c r="II84" i="3"/>
  <c r="IJ83" i="3"/>
  <c r="II83" i="3"/>
  <c r="IJ82" i="3"/>
  <c r="II82" i="3"/>
  <c r="IJ81" i="3"/>
  <c r="II81" i="3"/>
  <c r="IJ80" i="3"/>
  <c r="II80" i="3"/>
  <c r="IJ79" i="3"/>
  <c r="II79" i="3"/>
  <c r="IJ78" i="3"/>
  <c r="II78" i="3"/>
  <c r="IJ77" i="3"/>
  <c r="II77" i="3"/>
  <c r="IJ76" i="3"/>
  <c r="II76" i="3"/>
  <c r="IJ75" i="3"/>
  <c r="II75" i="3"/>
  <c r="IJ74" i="3"/>
  <c r="II74" i="3"/>
  <c r="IJ73" i="3"/>
  <c r="II73" i="3"/>
  <c r="IJ72" i="3"/>
  <c r="II72" i="3"/>
  <c r="IJ71" i="3"/>
  <c r="II71" i="3"/>
  <c r="IJ70" i="3"/>
  <c r="II70" i="3"/>
  <c r="IJ69" i="3"/>
  <c r="II69" i="3"/>
  <c r="IJ68" i="3"/>
  <c r="II68" i="3"/>
  <c r="IJ67" i="3"/>
  <c r="II67" i="3"/>
  <c r="IJ66" i="3"/>
  <c r="II66" i="3"/>
  <c r="IJ65" i="3"/>
  <c r="II65" i="3"/>
  <c r="IJ64" i="3"/>
  <c r="II64" i="3"/>
  <c r="IJ63" i="3"/>
  <c r="II63" i="3"/>
  <c r="IJ62" i="3"/>
  <c r="II62" i="3"/>
  <c r="IJ61" i="3"/>
  <c r="II61" i="3"/>
  <c r="IJ60" i="3"/>
  <c r="II60" i="3"/>
  <c r="IJ59" i="3"/>
  <c r="II59" i="3"/>
  <c r="IJ58" i="3"/>
  <c r="II58" i="3"/>
  <c r="IJ57" i="3"/>
  <c r="II57" i="3"/>
  <c r="IJ56" i="3"/>
  <c r="II56" i="3"/>
  <c r="IJ55" i="3"/>
  <c r="II55" i="3"/>
  <c r="IJ54" i="3"/>
  <c r="II54" i="3"/>
  <c r="IJ53" i="3"/>
  <c r="II53" i="3"/>
  <c r="IJ52" i="3"/>
  <c r="II52" i="3"/>
  <c r="IJ51" i="3"/>
  <c r="II51" i="3"/>
  <c r="IJ50" i="3"/>
  <c r="II50" i="3"/>
  <c r="IJ49" i="3"/>
  <c r="II49" i="3"/>
  <c r="IJ48" i="3"/>
  <c r="II48" i="3"/>
  <c r="IJ47" i="3"/>
  <c r="II47" i="3"/>
  <c r="IJ46" i="3"/>
  <c r="II46" i="3"/>
  <c r="IJ45" i="3"/>
  <c r="II45" i="3"/>
  <c r="IJ44" i="3"/>
  <c r="II44" i="3"/>
  <c r="IJ43" i="3"/>
  <c r="II43" i="3"/>
  <c r="IJ42" i="3"/>
  <c r="II42" i="3"/>
  <c r="IJ41" i="3"/>
  <c r="II41" i="3"/>
  <c r="IJ40" i="3"/>
  <c r="II40" i="3"/>
  <c r="IJ39" i="3"/>
  <c r="II39" i="3"/>
  <c r="IJ38" i="3"/>
  <c r="II38" i="3"/>
  <c r="IJ37" i="3"/>
  <c r="II37" i="3"/>
  <c r="IJ36" i="3"/>
  <c r="II36" i="3"/>
  <c r="IJ35" i="3"/>
  <c r="II35" i="3"/>
  <c r="IJ34" i="3"/>
  <c r="II34" i="3"/>
  <c r="IJ33" i="3"/>
  <c r="II33" i="3"/>
  <c r="IJ32" i="3"/>
  <c r="II32" i="3"/>
  <c r="IJ31" i="3"/>
  <c r="II31" i="3"/>
  <c r="IJ30" i="3"/>
  <c r="II30" i="3"/>
  <c r="IJ29" i="3"/>
  <c r="II29" i="3"/>
  <c r="IJ28" i="3"/>
  <c r="II28" i="3"/>
  <c r="IJ27" i="3"/>
  <c r="II27" i="3"/>
  <c r="IJ26" i="3"/>
  <c r="II26" i="3"/>
  <c r="IJ25" i="3"/>
  <c r="II25" i="3"/>
  <c r="IJ24" i="3"/>
  <c r="II24" i="3"/>
  <c r="IJ23" i="3"/>
  <c r="II23" i="3"/>
  <c r="IJ22" i="3"/>
  <c r="II22" i="3"/>
  <c r="IJ21" i="3"/>
  <c r="II21" i="3"/>
  <c r="IJ20" i="3"/>
  <c r="II20" i="3"/>
  <c r="IJ19" i="3"/>
  <c r="II19" i="3"/>
  <c r="IJ18" i="3"/>
  <c r="II18" i="3"/>
  <c r="IJ17" i="3"/>
  <c r="II17" i="3"/>
  <c r="IJ16" i="3"/>
  <c r="II16" i="3"/>
  <c r="IJ15" i="3"/>
  <c r="II15" i="3"/>
  <c r="IJ14" i="3"/>
  <c r="II14" i="3"/>
  <c r="IJ13" i="3"/>
  <c r="II13" i="3"/>
  <c r="IJ12" i="3"/>
  <c r="II12" i="3"/>
  <c r="IJ11" i="3"/>
  <c r="II11" i="3"/>
  <c r="II107" i="3" l="1"/>
  <c r="II108" i="3"/>
  <c r="II109" i="3"/>
  <c r="IJ107" i="3"/>
  <c r="IJ108" i="3"/>
  <c r="IJ109" i="3"/>
  <c r="EG11" i="1"/>
  <c r="EG12" i="1"/>
  <c r="EG13" i="1"/>
  <c r="EG14" i="1"/>
  <c r="MW15" i="2"/>
  <c r="MW16" i="2"/>
  <c r="EG16" i="1" s="1"/>
  <c r="MW17" i="2"/>
  <c r="EG17" i="1" s="1"/>
  <c r="MW18" i="2"/>
  <c r="EG18" i="1" s="1"/>
  <c r="MW19" i="2"/>
  <c r="EG19" i="1" s="1"/>
  <c r="MW20" i="2"/>
  <c r="EG20" i="1" s="1"/>
  <c r="MW21" i="2"/>
  <c r="EG21" i="1" s="1"/>
  <c r="MW22" i="2"/>
  <c r="EG22" i="1" s="1"/>
  <c r="MW23" i="2"/>
  <c r="EG23" i="1" s="1"/>
  <c r="MW24" i="2"/>
  <c r="EG24" i="1" s="1"/>
  <c r="MW25" i="2"/>
  <c r="EG25" i="1" s="1"/>
  <c r="MW26" i="2"/>
  <c r="EG26" i="1" s="1"/>
  <c r="MW27" i="2"/>
  <c r="EG27" i="1" s="1"/>
  <c r="MW28" i="2"/>
  <c r="EG28" i="1" s="1"/>
  <c r="MW29" i="2"/>
  <c r="EG29" i="1" s="1"/>
  <c r="MW30" i="2"/>
  <c r="EG30" i="1" s="1"/>
  <c r="MW31" i="2"/>
  <c r="EG31" i="1" s="1"/>
  <c r="MW32" i="2"/>
  <c r="EG32" i="1" s="1"/>
  <c r="MW33" i="2"/>
  <c r="EG33" i="1" s="1"/>
  <c r="MW34" i="2"/>
  <c r="EG34" i="1" s="1"/>
  <c r="MW35" i="2"/>
  <c r="EG35" i="1" s="1"/>
  <c r="MW36" i="2"/>
  <c r="EG36" i="1" s="1"/>
  <c r="MW37" i="2"/>
  <c r="EG37" i="1" s="1"/>
  <c r="MW38" i="2"/>
  <c r="EG38" i="1" s="1"/>
  <c r="MW39" i="2"/>
  <c r="EG39" i="1" s="1"/>
  <c r="MW40" i="2"/>
  <c r="EG40" i="1" s="1"/>
  <c r="MW41" i="2"/>
  <c r="EG41" i="1" s="1"/>
  <c r="MW42" i="2"/>
  <c r="EG42" i="1" s="1"/>
  <c r="MW43" i="2"/>
  <c r="EG43" i="1" s="1"/>
  <c r="MW44" i="2"/>
  <c r="EG44" i="1" s="1"/>
  <c r="MW45" i="2"/>
  <c r="EG45" i="1" s="1"/>
  <c r="MW46" i="2"/>
  <c r="EG46" i="1" s="1"/>
  <c r="MW47" i="2"/>
  <c r="EG47" i="1" s="1"/>
  <c r="MW48" i="2"/>
  <c r="EG48" i="1" s="1"/>
  <c r="MW49" i="2"/>
  <c r="EG49" i="1" s="1"/>
  <c r="MW50" i="2"/>
  <c r="EG50" i="1" s="1"/>
  <c r="MW51" i="2"/>
  <c r="EG51" i="1" s="1"/>
  <c r="MW52" i="2"/>
  <c r="EG52" i="1" s="1"/>
  <c r="MW53" i="2"/>
  <c r="EG53" i="1" s="1"/>
  <c r="MW54" i="2"/>
  <c r="EG54" i="1" s="1"/>
  <c r="MW55" i="2"/>
  <c r="EG55" i="1" s="1"/>
  <c r="MW56" i="2"/>
  <c r="EG56" i="1" s="1"/>
  <c r="MW57" i="2"/>
  <c r="EG57" i="1" s="1"/>
  <c r="MW58" i="2"/>
  <c r="EG58" i="1" s="1"/>
  <c r="MW59" i="2"/>
  <c r="EG59" i="1" s="1"/>
  <c r="MW60" i="2"/>
  <c r="EG60" i="1" s="1"/>
  <c r="MW61" i="2"/>
  <c r="EG61" i="1" s="1"/>
  <c r="MW62" i="2"/>
  <c r="EG62" i="1" s="1"/>
  <c r="MW63" i="2"/>
  <c r="EG63" i="1" s="1"/>
  <c r="MW64" i="2"/>
  <c r="EG64" i="1" s="1"/>
  <c r="MW65" i="2"/>
  <c r="EG65" i="1" s="1"/>
  <c r="MW66" i="2"/>
  <c r="EG66" i="1" s="1"/>
  <c r="MW67" i="2"/>
  <c r="EG67" i="1" s="1"/>
  <c r="MW68" i="2"/>
  <c r="EG68" i="1" s="1"/>
  <c r="MW69" i="2"/>
  <c r="EG69" i="1" s="1"/>
  <c r="MW70" i="2"/>
  <c r="EG70" i="1" s="1"/>
  <c r="MW71" i="2"/>
  <c r="EG71" i="1" s="1"/>
  <c r="MW72" i="2"/>
  <c r="EG72" i="1" s="1"/>
  <c r="MW73" i="2"/>
  <c r="EG73" i="1" s="1"/>
  <c r="MW74" i="2"/>
  <c r="EG74" i="1" s="1"/>
  <c r="MW75" i="2"/>
  <c r="EG75" i="1" s="1"/>
  <c r="MW76" i="2"/>
  <c r="EG76" i="1" s="1"/>
  <c r="MW77" i="2"/>
  <c r="EG77" i="1" s="1"/>
  <c r="MW78" i="2"/>
  <c r="EG78" i="1" s="1"/>
  <c r="MW79" i="2"/>
  <c r="EG79" i="1" s="1"/>
  <c r="MW80" i="2"/>
  <c r="EG80" i="1" s="1"/>
  <c r="MW81" i="2"/>
  <c r="EG81" i="1" s="1"/>
  <c r="MW82" i="2"/>
  <c r="EG82" i="1" s="1"/>
  <c r="MW83" i="2"/>
  <c r="EG83" i="1" s="1"/>
  <c r="MW84" i="2"/>
  <c r="EG84" i="1" s="1"/>
  <c r="MW85" i="2"/>
  <c r="EG85" i="1" s="1"/>
  <c r="MW86" i="2"/>
  <c r="EG86" i="1" s="1"/>
  <c r="MW87" i="2"/>
  <c r="EG87" i="1" s="1"/>
  <c r="MW88" i="2"/>
  <c r="EG88" i="1" s="1"/>
  <c r="MW89" i="2"/>
  <c r="EG89" i="1" s="1"/>
  <c r="MW90" i="2"/>
  <c r="EG90" i="1" s="1"/>
  <c r="MW91" i="2"/>
  <c r="EG91" i="1" s="1"/>
  <c r="MW92" i="2"/>
  <c r="EG92" i="1" s="1"/>
  <c r="MW93" i="2"/>
  <c r="EG93" i="1" s="1"/>
  <c r="MW94" i="2"/>
  <c r="EG94" i="1" s="1"/>
  <c r="MW95" i="2"/>
  <c r="EG95" i="1" s="1"/>
  <c r="MW96" i="2"/>
  <c r="EG96" i="1" s="1"/>
  <c r="MW97" i="2"/>
  <c r="EG97" i="1" s="1"/>
  <c r="MW98" i="2"/>
  <c r="EG98" i="1" s="1"/>
  <c r="MW99" i="2"/>
  <c r="EG99" i="1" s="1"/>
  <c r="MW100" i="2"/>
  <c r="EG100" i="1" s="1"/>
  <c r="MW101" i="2"/>
  <c r="EG101" i="1" s="1"/>
  <c r="MW102" i="2"/>
  <c r="EG102" i="1" s="1"/>
  <c r="MW103" i="2"/>
  <c r="EG103" i="1" s="1"/>
  <c r="MW104" i="2"/>
  <c r="EG104" i="1" s="1"/>
  <c r="MW105" i="2"/>
  <c r="EG105" i="1" s="1"/>
  <c r="MW106" i="2"/>
  <c r="EG106" i="1" s="1"/>
  <c r="MX106" i="2"/>
  <c r="EH106" i="1" s="1"/>
  <c r="MX105" i="2"/>
  <c r="EH105" i="1" s="1"/>
  <c r="MX104" i="2"/>
  <c r="EH104" i="1" s="1"/>
  <c r="MX103" i="2"/>
  <c r="EH103" i="1" s="1"/>
  <c r="MX102" i="2"/>
  <c r="EH102" i="1" s="1"/>
  <c r="MX101" i="2"/>
  <c r="EH101" i="1" s="1"/>
  <c r="MX100" i="2"/>
  <c r="EH100" i="1" s="1"/>
  <c r="MX99" i="2"/>
  <c r="EH99" i="1" s="1"/>
  <c r="MX98" i="2"/>
  <c r="EH98" i="1" s="1"/>
  <c r="MX97" i="2"/>
  <c r="EH97" i="1" s="1"/>
  <c r="MX96" i="2"/>
  <c r="EH96" i="1" s="1"/>
  <c r="MX95" i="2"/>
  <c r="EH95" i="1" s="1"/>
  <c r="MX94" i="2"/>
  <c r="EH94" i="1" s="1"/>
  <c r="MX93" i="2"/>
  <c r="EH93" i="1" s="1"/>
  <c r="MX92" i="2"/>
  <c r="EH92" i="1" s="1"/>
  <c r="MX91" i="2"/>
  <c r="EH91" i="1" s="1"/>
  <c r="MX90" i="2"/>
  <c r="EH90" i="1" s="1"/>
  <c r="MX89" i="2"/>
  <c r="EH89" i="1" s="1"/>
  <c r="MX88" i="2"/>
  <c r="EH88" i="1" s="1"/>
  <c r="MX87" i="2"/>
  <c r="EH87" i="1" s="1"/>
  <c r="MX86" i="2"/>
  <c r="EH86" i="1" s="1"/>
  <c r="MX85" i="2"/>
  <c r="EH85" i="1" s="1"/>
  <c r="MX84" i="2"/>
  <c r="EH84" i="1" s="1"/>
  <c r="MX83" i="2"/>
  <c r="EH83" i="1" s="1"/>
  <c r="MX82" i="2"/>
  <c r="EH82" i="1" s="1"/>
  <c r="MX81" i="2"/>
  <c r="EH81" i="1" s="1"/>
  <c r="MX80" i="2"/>
  <c r="EH80" i="1" s="1"/>
  <c r="MX79" i="2"/>
  <c r="EH79" i="1" s="1"/>
  <c r="MX78" i="2"/>
  <c r="EH78" i="1" s="1"/>
  <c r="MX77" i="2"/>
  <c r="EH77" i="1" s="1"/>
  <c r="MX76" i="2"/>
  <c r="EH76" i="1" s="1"/>
  <c r="MX75" i="2"/>
  <c r="EH75" i="1" s="1"/>
  <c r="MX74" i="2"/>
  <c r="EH74" i="1" s="1"/>
  <c r="MX73" i="2"/>
  <c r="EH73" i="1" s="1"/>
  <c r="MX72" i="2"/>
  <c r="EH72" i="1" s="1"/>
  <c r="MX71" i="2"/>
  <c r="EH71" i="1" s="1"/>
  <c r="MX70" i="2"/>
  <c r="EH70" i="1" s="1"/>
  <c r="MX69" i="2"/>
  <c r="EH69" i="1" s="1"/>
  <c r="MX68" i="2"/>
  <c r="EH68" i="1" s="1"/>
  <c r="MX67" i="2"/>
  <c r="EH67" i="1" s="1"/>
  <c r="MX66" i="2"/>
  <c r="EH66" i="1" s="1"/>
  <c r="MX65" i="2"/>
  <c r="EH65" i="1" s="1"/>
  <c r="MX64" i="2"/>
  <c r="EH64" i="1" s="1"/>
  <c r="MX63" i="2"/>
  <c r="EH63" i="1" s="1"/>
  <c r="MX62" i="2"/>
  <c r="EH62" i="1" s="1"/>
  <c r="MX61" i="2"/>
  <c r="EH61" i="1" s="1"/>
  <c r="MX60" i="2"/>
  <c r="EH60" i="1" s="1"/>
  <c r="MX59" i="2"/>
  <c r="EH59" i="1" s="1"/>
  <c r="MX58" i="2"/>
  <c r="EH58" i="1" s="1"/>
  <c r="MX57" i="2"/>
  <c r="EH57" i="1" s="1"/>
  <c r="MX56" i="2"/>
  <c r="EH56" i="1" s="1"/>
  <c r="MX55" i="2"/>
  <c r="EH55" i="1" s="1"/>
  <c r="MX54" i="2"/>
  <c r="EH54" i="1" s="1"/>
  <c r="MX53" i="2"/>
  <c r="EH53" i="1" s="1"/>
  <c r="MX52" i="2"/>
  <c r="EH52" i="1" s="1"/>
  <c r="MX51" i="2"/>
  <c r="EH51" i="1" s="1"/>
  <c r="MX50" i="2"/>
  <c r="EH50" i="1" s="1"/>
  <c r="MX49" i="2"/>
  <c r="EH49" i="1" s="1"/>
  <c r="MX48" i="2"/>
  <c r="EH48" i="1" s="1"/>
  <c r="MX47" i="2"/>
  <c r="EH47" i="1" s="1"/>
  <c r="MX46" i="2"/>
  <c r="EH46" i="1" s="1"/>
  <c r="MX45" i="2"/>
  <c r="EH45" i="1" s="1"/>
  <c r="MX44" i="2"/>
  <c r="EH44" i="1" s="1"/>
  <c r="MX43" i="2"/>
  <c r="EH43" i="1" s="1"/>
  <c r="MX42" i="2"/>
  <c r="EH42" i="1" s="1"/>
  <c r="MX41" i="2"/>
  <c r="EH41" i="1" s="1"/>
  <c r="MX40" i="2"/>
  <c r="EH40" i="1" s="1"/>
  <c r="MX39" i="2"/>
  <c r="EH39" i="1" s="1"/>
  <c r="MX38" i="2"/>
  <c r="EH38" i="1" s="1"/>
  <c r="MX37" i="2"/>
  <c r="EH37" i="1" s="1"/>
  <c r="MX36" i="2"/>
  <c r="EH36" i="1" s="1"/>
  <c r="MX35" i="2"/>
  <c r="EH35" i="1" s="1"/>
  <c r="MX34" i="2"/>
  <c r="EH34" i="1" s="1"/>
  <c r="MX33" i="2"/>
  <c r="EH33" i="1" s="1"/>
  <c r="MX32" i="2"/>
  <c r="EH32" i="1" s="1"/>
  <c r="MX31" i="2"/>
  <c r="EH31" i="1" s="1"/>
  <c r="MX30" i="2"/>
  <c r="EH30" i="1" s="1"/>
  <c r="MX29" i="2"/>
  <c r="EH29" i="1" s="1"/>
  <c r="MX28" i="2"/>
  <c r="EH28" i="1" s="1"/>
  <c r="MX27" i="2"/>
  <c r="EH27" i="1" s="1"/>
  <c r="MX26" i="2"/>
  <c r="EH26" i="1" s="1"/>
  <c r="MX25" i="2"/>
  <c r="EH25" i="1" s="1"/>
  <c r="MX24" i="2"/>
  <c r="EH24" i="1" s="1"/>
  <c r="MX23" i="2"/>
  <c r="EH23" i="1" s="1"/>
  <c r="MX22" i="2"/>
  <c r="EH22" i="1" s="1"/>
  <c r="MX21" i="2"/>
  <c r="EH21" i="1" s="1"/>
  <c r="MX20" i="2"/>
  <c r="EH20" i="1" s="1"/>
  <c r="MX19" i="2"/>
  <c r="EH19" i="1" s="1"/>
  <c r="MX18" i="2"/>
  <c r="EH18" i="1" s="1"/>
  <c r="MX17" i="2"/>
  <c r="EH17" i="1" s="1"/>
  <c r="MX16" i="2"/>
  <c r="EH16" i="1" s="1"/>
  <c r="MX15" i="2"/>
  <c r="EH14" i="1"/>
  <c r="EH13" i="1"/>
  <c r="EH12" i="1"/>
  <c r="EH11" i="1"/>
  <c r="MW109" i="2" l="1"/>
  <c r="MW107" i="2"/>
  <c r="MW108" i="2"/>
  <c r="MX109" i="2"/>
  <c r="MX107" i="2"/>
  <c r="MX108" i="2"/>
  <c r="EG15" i="1"/>
  <c r="EH15" i="1"/>
  <c r="EH110" i="1" s="1"/>
  <c r="IF106" i="3"/>
  <c r="IE106" i="3"/>
  <c r="IF105" i="3"/>
  <c r="IE105" i="3"/>
  <c r="IF104" i="3"/>
  <c r="IE104" i="3"/>
  <c r="IF103" i="3"/>
  <c r="IE103" i="3"/>
  <c r="IF102" i="3"/>
  <c r="IE102" i="3"/>
  <c r="IF101" i="3"/>
  <c r="IE101" i="3"/>
  <c r="IF100" i="3"/>
  <c r="IE100" i="3"/>
  <c r="IF99" i="3"/>
  <c r="IE99" i="3"/>
  <c r="IF98" i="3"/>
  <c r="IE98" i="3"/>
  <c r="IF97" i="3"/>
  <c r="IE97" i="3"/>
  <c r="IF96" i="3"/>
  <c r="IE96" i="3"/>
  <c r="IF95" i="3"/>
  <c r="IE95" i="3"/>
  <c r="IF94" i="3"/>
  <c r="IE94" i="3"/>
  <c r="IF93" i="3"/>
  <c r="IE93" i="3"/>
  <c r="IF92" i="3"/>
  <c r="IE92" i="3"/>
  <c r="IF91" i="3"/>
  <c r="IE91" i="3"/>
  <c r="IF90" i="3"/>
  <c r="IE90" i="3"/>
  <c r="IF89" i="3"/>
  <c r="IE89" i="3"/>
  <c r="IF88" i="3"/>
  <c r="IE88" i="3"/>
  <c r="IF87" i="3"/>
  <c r="IE87" i="3"/>
  <c r="IF86" i="3"/>
  <c r="IE86" i="3"/>
  <c r="IF85" i="3"/>
  <c r="IE85" i="3"/>
  <c r="IF84" i="3"/>
  <c r="IE84" i="3"/>
  <c r="IF83" i="3"/>
  <c r="IE83" i="3"/>
  <c r="IF82" i="3"/>
  <c r="IE82" i="3"/>
  <c r="IF81" i="3"/>
  <c r="IE81" i="3"/>
  <c r="IF80" i="3"/>
  <c r="IE80" i="3"/>
  <c r="IF79" i="3"/>
  <c r="IE79" i="3"/>
  <c r="IF78" i="3"/>
  <c r="IE78" i="3"/>
  <c r="IF77" i="3"/>
  <c r="IE77" i="3"/>
  <c r="IF76" i="3"/>
  <c r="IE76" i="3"/>
  <c r="IF75" i="3"/>
  <c r="IE75" i="3"/>
  <c r="IF74" i="3"/>
  <c r="IE74" i="3"/>
  <c r="IF73" i="3"/>
  <c r="IE73" i="3"/>
  <c r="IF72" i="3"/>
  <c r="IE72" i="3"/>
  <c r="IF71" i="3"/>
  <c r="IE71" i="3"/>
  <c r="IF70" i="3"/>
  <c r="IE70" i="3"/>
  <c r="IF69" i="3"/>
  <c r="IE69" i="3"/>
  <c r="IF68" i="3"/>
  <c r="IE68" i="3"/>
  <c r="IF67" i="3"/>
  <c r="IE67" i="3"/>
  <c r="IF66" i="3"/>
  <c r="IE66" i="3"/>
  <c r="IF65" i="3"/>
  <c r="IE65" i="3"/>
  <c r="IF64" i="3"/>
  <c r="IE64" i="3"/>
  <c r="IF63" i="3"/>
  <c r="IE63" i="3"/>
  <c r="IF62" i="3"/>
  <c r="IE62" i="3"/>
  <c r="IF61" i="3"/>
  <c r="IE61" i="3"/>
  <c r="IF60" i="3"/>
  <c r="IE60" i="3"/>
  <c r="IF59" i="3"/>
  <c r="IE59" i="3"/>
  <c r="IF58" i="3"/>
  <c r="IE58" i="3"/>
  <c r="IF57" i="3"/>
  <c r="IE57" i="3"/>
  <c r="IF56" i="3"/>
  <c r="IE56" i="3"/>
  <c r="IF55" i="3"/>
  <c r="IE55" i="3"/>
  <c r="IF54" i="3"/>
  <c r="IE54" i="3"/>
  <c r="IF53" i="3"/>
  <c r="IE53" i="3"/>
  <c r="IF52" i="3"/>
  <c r="IE52" i="3"/>
  <c r="IF51" i="3"/>
  <c r="IE51" i="3"/>
  <c r="IF50" i="3"/>
  <c r="IE50" i="3"/>
  <c r="IF49" i="3"/>
  <c r="IE49" i="3"/>
  <c r="IF48" i="3"/>
  <c r="IE48" i="3"/>
  <c r="IF47" i="3"/>
  <c r="IE47" i="3"/>
  <c r="IF46" i="3"/>
  <c r="IE46" i="3"/>
  <c r="IF45" i="3"/>
  <c r="IE45" i="3"/>
  <c r="IF44" i="3"/>
  <c r="IE44" i="3"/>
  <c r="IF43" i="3"/>
  <c r="IE43" i="3"/>
  <c r="IF42" i="3"/>
  <c r="IE42" i="3"/>
  <c r="IF41" i="3"/>
  <c r="IE41" i="3"/>
  <c r="IF40" i="3"/>
  <c r="IE40" i="3"/>
  <c r="IF39" i="3"/>
  <c r="IE39" i="3"/>
  <c r="IF38" i="3"/>
  <c r="IE38" i="3"/>
  <c r="IF37" i="3"/>
  <c r="IE37" i="3"/>
  <c r="IF36" i="3"/>
  <c r="IE36" i="3"/>
  <c r="IF35" i="3"/>
  <c r="IE35" i="3"/>
  <c r="IF34" i="3"/>
  <c r="IE34" i="3"/>
  <c r="IF33" i="3"/>
  <c r="IE33" i="3"/>
  <c r="IF32" i="3"/>
  <c r="IE32" i="3"/>
  <c r="IF31" i="3"/>
  <c r="IE31" i="3"/>
  <c r="IF30" i="3"/>
  <c r="IE30" i="3"/>
  <c r="IF29" i="3"/>
  <c r="IE29" i="3"/>
  <c r="IF28" i="3"/>
  <c r="IE28" i="3"/>
  <c r="IF27" i="3"/>
  <c r="IE27" i="3"/>
  <c r="IF26" i="3"/>
  <c r="IE26" i="3"/>
  <c r="IF25" i="3"/>
  <c r="IE25" i="3"/>
  <c r="IF24" i="3"/>
  <c r="IE24" i="3"/>
  <c r="IF23" i="3"/>
  <c r="IE23" i="3"/>
  <c r="IF22" i="3"/>
  <c r="IE22" i="3"/>
  <c r="IF21" i="3"/>
  <c r="IE21" i="3"/>
  <c r="IF20" i="3"/>
  <c r="IE20" i="3"/>
  <c r="IF19" i="3"/>
  <c r="IE19" i="3"/>
  <c r="IF18" i="3"/>
  <c r="IE18" i="3"/>
  <c r="IF17" i="3"/>
  <c r="IE17" i="3"/>
  <c r="IF16" i="3"/>
  <c r="IE16" i="3"/>
  <c r="IF15" i="3"/>
  <c r="IE15" i="3"/>
  <c r="IF14" i="3"/>
  <c r="IE14" i="3"/>
  <c r="IF13" i="3"/>
  <c r="IE13" i="3"/>
  <c r="IF12" i="3"/>
  <c r="IE12" i="3"/>
  <c r="IF11" i="3"/>
  <c r="IE11" i="3"/>
  <c r="HU107" i="4"/>
  <c r="HU108" i="4"/>
  <c r="HU109" i="4"/>
  <c r="EH109" i="1" l="1"/>
  <c r="EG107" i="1"/>
  <c r="EG109" i="1"/>
  <c r="EG108" i="1"/>
  <c r="IF108" i="3"/>
  <c r="IF109" i="3"/>
  <c r="IF107" i="3"/>
  <c r="IE109" i="3"/>
  <c r="IE108" i="3"/>
  <c r="IE107" i="3"/>
  <c r="EH108" i="1"/>
  <c r="EG110" i="1"/>
  <c r="EH107" i="1"/>
  <c r="EE12" i="1"/>
  <c r="EF12" i="1"/>
  <c r="EE13" i="1"/>
  <c r="EF13" i="1"/>
  <c r="EE14" i="1"/>
  <c r="EF14" i="1"/>
  <c r="MS15" i="2"/>
  <c r="MT15" i="2"/>
  <c r="MS16" i="2"/>
  <c r="EE16" i="1" s="1"/>
  <c r="MT16" i="2"/>
  <c r="EF16" i="1" s="1"/>
  <c r="MS17" i="2"/>
  <c r="EE17" i="1" s="1"/>
  <c r="MT17" i="2"/>
  <c r="EF17" i="1" s="1"/>
  <c r="MS18" i="2"/>
  <c r="EE18" i="1" s="1"/>
  <c r="MT18" i="2"/>
  <c r="EF18" i="1" s="1"/>
  <c r="MS19" i="2"/>
  <c r="EE19" i="1" s="1"/>
  <c r="MT19" i="2"/>
  <c r="EF19" i="1" s="1"/>
  <c r="MS20" i="2"/>
  <c r="EE20" i="1" s="1"/>
  <c r="MT20" i="2"/>
  <c r="EF20" i="1" s="1"/>
  <c r="MS21" i="2"/>
  <c r="EE21" i="1" s="1"/>
  <c r="MT21" i="2"/>
  <c r="EF21" i="1" s="1"/>
  <c r="MS22" i="2"/>
  <c r="EE22" i="1" s="1"/>
  <c r="MT22" i="2"/>
  <c r="EF22" i="1" s="1"/>
  <c r="MS23" i="2"/>
  <c r="EE23" i="1" s="1"/>
  <c r="MT23" i="2"/>
  <c r="EF23" i="1" s="1"/>
  <c r="MS24" i="2"/>
  <c r="EE24" i="1" s="1"/>
  <c r="MT24" i="2"/>
  <c r="EF24" i="1" s="1"/>
  <c r="MS25" i="2"/>
  <c r="EE25" i="1" s="1"/>
  <c r="MT25" i="2"/>
  <c r="EF25" i="1" s="1"/>
  <c r="MS26" i="2"/>
  <c r="EE26" i="1" s="1"/>
  <c r="MT26" i="2"/>
  <c r="EF26" i="1" s="1"/>
  <c r="MS27" i="2"/>
  <c r="EE27" i="1" s="1"/>
  <c r="MT27" i="2"/>
  <c r="EF27" i="1" s="1"/>
  <c r="MS28" i="2"/>
  <c r="EE28" i="1" s="1"/>
  <c r="MT28" i="2"/>
  <c r="EF28" i="1" s="1"/>
  <c r="MS29" i="2"/>
  <c r="EE29" i="1" s="1"/>
  <c r="MT29" i="2"/>
  <c r="EF29" i="1" s="1"/>
  <c r="MS30" i="2"/>
  <c r="EE30" i="1" s="1"/>
  <c r="MT30" i="2"/>
  <c r="EF30" i="1" s="1"/>
  <c r="MS31" i="2"/>
  <c r="EE31" i="1" s="1"/>
  <c r="MT31" i="2"/>
  <c r="EF31" i="1" s="1"/>
  <c r="MS32" i="2"/>
  <c r="EE32" i="1" s="1"/>
  <c r="MT32" i="2"/>
  <c r="EF32" i="1" s="1"/>
  <c r="MS33" i="2"/>
  <c r="EE33" i="1" s="1"/>
  <c r="MT33" i="2"/>
  <c r="EF33" i="1" s="1"/>
  <c r="MS34" i="2"/>
  <c r="EE34" i="1" s="1"/>
  <c r="MT34" i="2"/>
  <c r="EF34" i="1" s="1"/>
  <c r="MS35" i="2"/>
  <c r="EE35" i="1" s="1"/>
  <c r="MT35" i="2"/>
  <c r="EF35" i="1" s="1"/>
  <c r="MS36" i="2"/>
  <c r="EE36" i="1" s="1"/>
  <c r="MT36" i="2"/>
  <c r="EF36" i="1" s="1"/>
  <c r="MS37" i="2"/>
  <c r="EE37" i="1" s="1"/>
  <c r="MT37" i="2"/>
  <c r="EF37" i="1" s="1"/>
  <c r="MS38" i="2"/>
  <c r="EE38" i="1" s="1"/>
  <c r="MT38" i="2"/>
  <c r="EF38" i="1" s="1"/>
  <c r="MS39" i="2"/>
  <c r="EE39" i="1" s="1"/>
  <c r="MT39" i="2"/>
  <c r="EF39" i="1" s="1"/>
  <c r="MS40" i="2"/>
  <c r="EE40" i="1" s="1"/>
  <c r="MT40" i="2"/>
  <c r="EF40" i="1" s="1"/>
  <c r="MS41" i="2"/>
  <c r="EE41" i="1" s="1"/>
  <c r="MT41" i="2"/>
  <c r="EF41" i="1" s="1"/>
  <c r="MS42" i="2"/>
  <c r="EE42" i="1" s="1"/>
  <c r="MT42" i="2"/>
  <c r="EF42" i="1" s="1"/>
  <c r="MS43" i="2"/>
  <c r="EE43" i="1" s="1"/>
  <c r="MT43" i="2"/>
  <c r="EF43" i="1" s="1"/>
  <c r="MS44" i="2"/>
  <c r="EE44" i="1" s="1"/>
  <c r="MT44" i="2"/>
  <c r="EF44" i="1" s="1"/>
  <c r="MS45" i="2"/>
  <c r="EE45" i="1" s="1"/>
  <c r="MT45" i="2"/>
  <c r="EF45" i="1" s="1"/>
  <c r="MS46" i="2"/>
  <c r="EE46" i="1" s="1"/>
  <c r="MT46" i="2"/>
  <c r="EF46" i="1" s="1"/>
  <c r="MS47" i="2"/>
  <c r="EE47" i="1" s="1"/>
  <c r="MT47" i="2"/>
  <c r="EF47" i="1" s="1"/>
  <c r="MS48" i="2"/>
  <c r="EE48" i="1" s="1"/>
  <c r="MT48" i="2"/>
  <c r="EF48" i="1" s="1"/>
  <c r="MS49" i="2"/>
  <c r="EE49" i="1" s="1"/>
  <c r="MT49" i="2"/>
  <c r="EF49" i="1" s="1"/>
  <c r="MS50" i="2"/>
  <c r="EE50" i="1" s="1"/>
  <c r="MT50" i="2"/>
  <c r="EF50" i="1" s="1"/>
  <c r="MS51" i="2"/>
  <c r="EE51" i="1" s="1"/>
  <c r="MT51" i="2"/>
  <c r="EF51" i="1" s="1"/>
  <c r="MS52" i="2"/>
  <c r="EE52" i="1" s="1"/>
  <c r="MT52" i="2"/>
  <c r="EF52" i="1" s="1"/>
  <c r="MS53" i="2"/>
  <c r="EE53" i="1" s="1"/>
  <c r="MT53" i="2"/>
  <c r="EF53" i="1" s="1"/>
  <c r="MS54" i="2"/>
  <c r="EE54" i="1" s="1"/>
  <c r="MT54" i="2"/>
  <c r="EF54" i="1" s="1"/>
  <c r="MS55" i="2"/>
  <c r="EE55" i="1" s="1"/>
  <c r="MT55" i="2"/>
  <c r="EF55" i="1" s="1"/>
  <c r="MS56" i="2"/>
  <c r="EE56" i="1" s="1"/>
  <c r="MT56" i="2"/>
  <c r="EF56" i="1" s="1"/>
  <c r="MS57" i="2"/>
  <c r="EE57" i="1" s="1"/>
  <c r="MT57" i="2"/>
  <c r="EF57" i="1" s="1"/>
  <c r="MS58" i="2"/>
  <c r="EE58" i="1" s="1"/>
  <c r="MT58" i="2"/>
  <c r="EF58" i="1" s="1"/>
  <c r="MS59" i="2"/>
  <c r="EE59" i="1" s="1"/>
  <c r="MT59" i="2"/>
  <c r="EF59" i="1" s="1"/>
  <c r="MS60" i="2"/>
  <c r="EE60" i="1" s="1"/>
  <c r="MT60" i="2"/>
  <c r="EF60" i="1" s="1"/>
  <c r="MS61" i="2"/>
  <c r="EE61" i="1" s="1"/>
  <c r="MT61" i="2"/>
  <c r="EF61" i="1" s="1"/>
  <c r="MS62" i="2"/>
  <c r="EE62" i="1" s="1"/>
  <c r="MT62" i="2"/>
  <c r="EF62" i="1" s="1"/>
  <c r="MS63" i="2"/>
  <c r="EE63" i="1" s="1"/>
  <c r="MT63" i="2"/>
  <c r="EF63" i="1" s="1"/>
  <c r="MS64" i="2"/>
  <c r="EE64" i="1" s="1"/>
  <c r="MT64" i="2"/>
  <c r="EF64" i="1" s="1"/>
  <c r="MS65" i="2"/>
  <c r="EE65" i="1" s="1"/>
  <c r="MT65" i="2"/>
  <c r="EF65" i="1" s="1"/>
  <c r="MS66" i="2"/>
  <c r="EE66" i="1" s="1"/>
  <c r="MT66" i="2"/>
  <c r="EF66" i="1" s="1"/>
  <c r="MS67" i="2"/>
  <c r="EE67" i="1" s="1"/>
  <c r="MT67" i="2"/>
  <c r="EF67" i="1" s="1"/>
  <c r="MS68" i="2"/>
  <c r="EE68" i="1" s="1"/>
  <c r="MT68" i="2"/>
  <c r="EF68" i="1" s="1"/>
  <c r="MS69" i="2"/>
  <c r="EE69" i="1" s="1"/>
  <c r="MT69" i="2"/>
  <c r="EF69" i="1" s="1"/>
  <c r="MS70" i="2"/>
  <c r="EE70" i="1" s="1"/>
  <c r="MT70" i="2"/>
  <c r="EF70" i="1" s="1"/>
  <c r="MS71" i="2"/>
  <c r="EE71" i="1" s="1"/>
  <c r="MT71" i="2"/>
  <c r="EF71" i="1" s="1"/>
  <c r="MS72" i="2"/>
  <c r="EE72" i="1" s="1"/>
  <c r="MT72" i="2"/>
  <c r="EF72" i="1" s="1"/>
  <c r="MS73" i="2"/>
  <c r="EE73" i="1" s="1"/>
  <c r="MT73" i="2"/>
  <c r="EF73" i="1" s="1"/>
  <c r="MS74" i="2"/>
  <c r="EE74" i="1" s="1"/>
  <c r="MT74" i="2"/>
  <c r="EF74" i="1" s="1"/>
  <c r="MS75" i="2"/>
  <c r="EE75" i="1" s="1"/>
  <c r="MT75" i="2"/>
  <c r="EF75" i="1" s="1"/>
  <c r="MS76" i="2"/>
  <c r="EE76" i="1" s="1"/>
  <c r="MT76" i="2"/>
  <c r="EF76" i="1" s="1"/>
  <c r="MS77" i="2"/>
  <c r="EE77" i="1" s="1"/>
  <c r="MT77" i="2"/>
  <c r="EF77" i="1" s="1"/>
  <c r="MS78" i="2"/>
  <c r="EE78" i="1" s="1"/>
  <c r="MT78" i="2"/>
  <c r="EF78" i="1" s="1"/>
  <c r="MS79" i="2"/>
  <c r="EE79" i="1" s="1"/>
  <c r="MT79" i="2"/>
  <c r="EF79" i="1" s="1"/>
  <c r="MS80" i="2"/>
  <c r="EE80" i="1" s="1"/>
  <c r="MT80" i="2"/>
  <c r="EF80" i="1" s="1"/>
  <c r="MS81" i="2"/>
  <c r="EE81" i="1" s="1"/>
  <c r="MT81" i="2"/>
  <c r="EF81" i="1" s="1"/>
  <c r="MS82" i="2"/>
  <c r="EE82" i="1" s="1"/>
  <c r="MT82" i="2"/>
  <c r="EF82" i="1" s="1"/>
  <c r="MS83" i="2"/>
  <c r="EE83" i="1" s="1"/>
  <c r="MT83" i="2"/>
  <c r="EF83" i="1" s="1"/>
  <c r="MS84" i="2"/>
  <c r="EE84" i="1" s="1"/>
  <c r="MT84" i="2"/>
  <c r="EF84" i="1" s="1"/>
  <c r="MS85" i="2"/>
  <c r="EE85" i="1" s="1"/>
  <c r="MT85" i="2"/>
  <c r="EF85" i="1" s="1"/>
  <c r="MS86" i="2"/>
  <c r="EE86" i="1" s="1"/>
  <c r="MT86" i="2"/>
  <c r="EF86" i="1" s="1"/>
  <c r="MS87" i="2"/>
  <c r="EE87" i="1" s="1"/>
  <c r="MT87" i="2"/>
  <c r="EF87" i="1" s="1"/>
  <c r="MS88" i="2"/>
  <c r="EE88" i="1" s="1"/>
  <c r="MT88" i="2"/>
  <c r="EF88" i="1" s="1"/>
  <c r="MS89" i="2"/>
  <c r="EE89" i="1" s="1"/>
  <c r="MT89" i="2"/>
  <c r="EF89" i="1" s="1"/>
  <c r="MS90" i="2"/>
  <c r="EE90" i="1" s="1"/>
  <c r="MT90" i="2"/>
  <c r="EF90" i="1" s="1"/>
  <c r="MS91" i="2"/>
  <c r="EE91" i="1" s="1"/>
  <c r="MT91" i="2"/>
  <c r="EF91" i="1" s="1"/>
  <c r="MS92" i="2"/>
  <c r="EE92" i="1" s="1"/>
  <c r="MT92" i="2"/>
  <c r="EF92" i="1" s="1"/>
  <c r="MS93" i="2"/>
  <c r="EE93" i="1" s="1"/>
  <c r="MT93" i="2"/>
  <c r="EF93" i="1" s="1"/>
  <c r="MS94" i="2"/>
  <c r="EE94" i="1" s="1"/>
  <c r="MT94" i="2"/>
  <c r="EF94" i="1" s="1"/>
  <c r="MS95" i="2"/>
  <c r="EE95" i="1" s="1"/>
  <c r="MT95" i="2"/>
  <c r="EF95" i="1" s="1"/>
  <c r="MS96" i="2"/>
  <c r="EE96" i="1" s="1"/>
  <c r="MT96" i="2"/>
  <c r="EF96" i="1" s="1"/>
  <c r="MS97" i="2"/>
  <c r="EE97" i="1" s="1"/>
  <c r="MT97" i="2"/>
  <c r="EF97" i="1" s="1"/>
  <c r="MS98" i="2"/>
  <c r="EE98" i="1" s="1"/>
  <c r="MT98" i="2"/>
  <c r="EF98" i="1" s="1"/>
  <c r="MS99" i="2"/>
  <c r="EE99" i="1" s="1"/>
  <c r="MT99" i="2"/>
  <c r="EF99" i="1" s="1"/>
  <c r="MS100" i="2"/>
  <c r="EE100" i="1" s="1"/>
  <c r="MT100" i="2"/>
  <c r="EF100" i="1" s="1"/>
  <c r="MS101" i="2"/>
  <c r="EE101" i="1" s="1"/>
  <c r="MT101" i="2"/>
  <c r="EF101" i="1" s="1"/>
  <c r="MS102" i="2"/>
  <c r="EE102" i="1" s="1"/>
  <c r="MT102" i="2"/>
  <c r="EF102" i="1" s="1"/>
  <c r="MS103" i="2"/>
  <c r="EE103" i="1" s="1"/>
  <c r="MT103" i="2"/>
  <c r="EF103" i="1" s="1"/>
  <c r="MS104" i="2"/>
  <c r="EE104" i="1" s="1"/>
  <c r="MT104" i="2"/>
  <c r="EF104" i="1" s="1"/>
  <c r="MS105" i="2"/>
  <c r="EE105" i="1" s="1"/>
  <c r="MT105" i="2"/>
  <c r="EF105" i="1" s="1"/>
  <c r="MS106" i="2"/>
  <c r="EE106" i="1" s="1"/>
  <c r="MT106" i="2"/>
  <c r="EF106" i="1" s="1"/>
  <c r="EF11" i="1"/>
  <c r="ED12" i="1"/>
  <c r="EC13" i="1"/>
  <c r="ED13" i="1"/>
  <c r="EC14" i="1"/>
  <c r="ED14" i="1"/>
  <c r="EC15" i="1"/>
  <c r="MP15" i="2"/>
  <c r="EC16" i="1"/>
  <c r="MP16" i="2"/>
  <c r="ED16" i="1" s="1"/>
  <c r="EC17" i="1"/>
  <c r="MP17" i="2"/>
  <c r="ED17" i="1" s="1"/>
  <c r="EC18" i="1"/>
  <c r="MP18" i="2"/>
  <c r="ED18" i="1" s="1"/>
  <c r="EC19" i="1"/>
  <c r="MP19" i="2"/>
  <c r="ED19" i="1" s="1"/>
  <c r="EC20" i="1"/>
  <c r="MP20" i="2"/>
  <c r="ED20" i="1" s="1"/>
  <c r="EC21" i="1"/>
  <c r="MP21" i="2"/>
  <c r="ED21" i="1" s="1"/>
  <c r="EC22" i="1"/>
  <c r="MP22" i="2"/>
  <c r="ED22" i="1" s="1"/>
  <c r="EC23" i="1"/>
  <c r="MP23" i="2"/>
  <c r="ED23" i="1" s="1"/>
  <c r="EC24" i="1"/>
  <c r="MP24" i="2"/>
  <c r="ED24" i="1" s="1"/>
  <c r="EC25" i="1"/>
  <c r="MP25" i="2"/>
  <c r="ED25" i="1" s="1"/>
  <c r="EC26" i="1"/>
  <c r="MP26" i="2"/>
  <c r="ED26" i="1" s="1"/>
  <c r="EC27" i="1"/>
  <c r="MP27" i="2"/>
  <c r="ED27" i="1" s="1"/>
  <c r="EC28" i="1"/>
  <c r="MP28" i="2"/>
  <c r="ED28" i="1" s="1"/>
  <c r="EC29" i="1"/>
  <c r="MP29" i="2"/>
  <c r="ED29" i="1" s="1"/>
  <c r="EC30" i="1"/>
  <c r="MP30" i="2"/>
  <c r="ED30" i="1" s="1"/>
  <c r="EC31" i="1"/>
  <c r="MP31" i="2"/>
  <c r="ED31" i="1" s="1"/>
  <c r="EC32" i="1"/>
  <c r="MP32" i="2"/>
  <c r="ED32" i="1" s="1"/>
  <c r="EC33" i="1"/>
  <c r="MP33" i="2"/>
  <c r="ED33" i="1" s="1"/>
  <c r="EC34" i="1"/>
  <c r="MP34" i="2"/>
  <c r="ED34" i="1" s="1"/>
  <c r="EC35" i="1"/>
  <c r="MP35" i="2"/>
  <c r="ED35" i="1" s="1"/>
  <c r="EC36" i="1"/>
  <c r="MP36" i="2"/>
  <c r="ED36" i="1" s="1"/>
  <c r="EC37" i="1"/>
  <c r="MP37" i="2"/>
  <c r="ED37" i="1" s="1"/>
  <c r="EC38" i="1"/>
  <c r="MP38" i="2"/>
  <c r="ED38" i="1" s="1"/>
  <c r="EC39" i="1"/>
  <c r="MP39" i="2"/>
  <c r="ED39" i="1" s="1"/>
  <c r="EC40" i="1"/>
  <c r="MP40" i="2"/>
  <c r="ED40" i="1" s="1"/>
  <c r="EC41" i="1"/>
  <c r="MP41" i="2"/>
  <c r="ED41" i="1" s="1"/>
  <c r="EC42" i="1"/>
  <c r="MP42" i="2"/>
  <c r="ED42" i="1" s="1"/>
  <c r="EC43" i="1"/>
  <c r="MP43" i="2"/>
  <c r="ED43" i="1" s="1"/>
  <c r="EC44" i="1"/>
  <c r="MP44" i="2"/>
  <c r="ED44" i="1" s="1"/>
  <c r="EC45" i="1"/>
  <c r="MP45" i="2"/>
  <c r="ED45" i="1" s="1"/>
  <c r="EC46" i="1"/>
  <c r="MP46" i="2"/>
  <c r="ED46" i="1" s="1"/>
  <c r="EC47" i="1"/>
  <c r="MP47" i="2"/>
  <c r="ED47" i="1" s="1"/>
  <c r="EC48" i="1"/>
  <c r="MP48" i="2"/>
  <c r="ED48" i="1" s="1"/>
  <c r="EC49" i="1"/>
  <c r="MP49" i="2"/>
  <c r="ED49" i="1" s="1"/>
  <c r="EC50" i="1"/>
  <c r="MP50" i="2"/>
  <c r="ED50" i="1" s="1"/>
  <c r="EC51" i="1"/>
  <c r="MP51" i="2"/>
  <c r="ED51" i="1" s="1"/>
  <c r="EC52" i="1"/>
  <c r="MP52" i="2"/>
  <c r="ED52" i="1" s="1"/>
  <c r="EC53" i="1"/>
  <c r="MP53" i="2"/>
  <c r="ED53" i="1" s="1"/>
  <c r="EC54" i="1"/>
  <c r="MP54" i="2"/>
  <c r="ED54" i="1" s="1"/>
  <c r="EC55" i="1"/>
  <c r="MP55" i="2"/>
  <c r="ED55" i="1" s="1"/>
  <c r="EC56" i="1"/>
  <c r="MP56" i="2"/>
  <c r="ED56" i="1" s="1"/>
  <c r="EC57" i="1"/>
  <c r="MP57" i="2"/>
  <c r="ED57" i="1" s="1"/>
  <c r="EC58" i="1"/>
  <c r="MP58" i="2"/>
  <c r="ED58" i="1" s="1"/>
  <c r="EC59" i="1"/>
  <c r="MP59" i="2"/>
  <c r="ED59" i="1" s="1"/>
  <c r="EC60" i="1"/>
  <c r="MP60" i="2"/>
  <c r="ED60" i="1" s="1"/>
  <c r="EC61" i="1"/>
  <c r="MP61" i="2"/>
  <c r="ED61" i="1" s="1"/>
  <c r="EC62" i="1"/>
  <c r="MP62" i="2"/>
  <c r="ED62" i="1" s="1"/>
  <c r="EC63" i="1"/>
  <c r="MP63" i="2"/>
  <c r="ED63" i="1" s="1"/>
  <c r="EC64" i="1"/>
  <c r="MP64" i="2"/>
  <c r="ED64" i="1" s="1"/>
  <c r="EC65" i="1"/>
  <c r="MP65" i="2"/>
  <c r="ED65" i="1" s="1"/>
  <c r="EC66" i="1"/>
  <c r="MP66" i="2"/>
  <c r="ED66" i="1" s="1"/>
  <c r="EC67" i="1"/>
  <c r="MP67" i="2"/>
  <c r="ED67" i="1" s="1"/>
  <c r="EC68" i="1"/>
  <c r="MP68" i="2"/>
  <c r="ED68" i="1" s="1"/>
  <c r="EC69" i="1"/>
  <c r="MP69" i="2"/>
  <c r="ED69" i="1" s="1"/>
  <c r="EC70" i="1"/>
  <c r="MP70" i="2"/>
  <c r="ED70" i="1" s="1"/>
  <c r="EC71" i="1"/>
  <c r="MP71" i="2"/>
  <c r="ED71" i="1" s="1"/>
  <c r="EC72" i="1"/>
  <c r="MP72" i="2"/>
  <c r="ED72" i="1" s="1"/>
  <c r="EC73" i="1"/>
  <c r="MP73" i="2"/>
  <c r="ED73" i="1" s="1"/>
  <c r="EC74" i="1"/>
  <c r="MP74" i="2"/>
  <c r="ED74" i="1" s="1"/>
  <c r="EC75" i="1"/>
  <c r="MP75" i="2"/>
  <c r="ED75" i="1" s="1"/>
  <c r="EC76" i="1"/>
  <c r="MP76" i="2"/>
  <c r="ED76" i="1" s="1"/>
  <c r="EC77" i="1"/>
  <c r="MP77" i="2"/>
  <c r="ED77" i="1" s="1"/>
  <c r="EC78" i="1"/>
  <c r="MP78" i="2"/>
  <c r="ED78" i="1" s="1"/>
  <c r="EC79" i="1"/>
  <c r="MP79" i="2"/>
  <c r="ED79" i="1" s="1"/>
  <c r="EC80" i="1"/>
  <c r="MP80" i="2"/>
  <c r="ED80" i="1" s="1"/>
  <c r="EC81" i="1"/>
  <c r="MP81" i="2"/>
  <c r="ED81" i="1" s="1"/>
  <c r="EC82" i="1"/>
  <c r="MP82" i="2"/>
  <c r="ED82" i="1" s="1"/>
  <c r="EC83" i="1"/>
  <c r="MP83" i="2"/>
  <c r="ED83" i="1" s="1"/>
  <c r="EC84" i="1"/>
  <c r="MP84" i="2"/>
  <c r="ED84" i="1" s="1"/>
  <c r="EC85" i="1"/>
  <c r="MP85" i="2"/>
  <c r="ED85" i="1" s="1"/>
  <c r="EC86" i="1"/>
  <c r="MP86" i="2"/>
  <c r="ED86" i="1" s="1"/>
  <c r="EC87" i="1"/>
  <c r="MP87" i="2"/>
  <c r="ED87" i="1" s="1"/>
  <c r="EC88" i="1"/>
  <c r="MP88" i="2"/>
  <c r="ED88" i="1" s="1"/>
  <c r="EC89" i="1"/>
  <c r="MP89" i="2"/>
  <c r="ED89" i="1" s="1"/>
  <c r="EC90" i="1"/>
  <c r="MP90" i="2"/>
  <c r="ED90" i="1" s="1"/>
  <c r="EC91" i="1"/>
  <c r="MP91" i="2"/>
  <c r="ED91" i="1" s="1"/>
  <c r="EC92" i="1"/>
  <c r="MP92" i="2"/>
  <c r="ED92" i="1" s="1"/>
  <c r="EC93" i="1"/>
  <c r="MP93" i="2"/>
  <c r="ED93" i="1" s="1"/>
  <c r="EC94" i="1"/>
  <c r="MP94" i="2"/>
  <c r="ED94" i="1" s="1"/>
  <c r="EC95" i="1"/>
  <c r="MP95" i="2"/>
  <c r="ED95" i="1" s="1"/>
  <c r="EC96" i="1"/>
  <c r="MP96" i="2"/>
  <c r="ED96" i="1" s="1"/>
  <c r="EC97" i="1"/>
  <c r="MP97" i="2"/>
  <c r="ED97" i="1" s="1"/>
  <c r="EC98" i="1"/>
  <c r="MP98" i="2"/>
  <c r="ED98" i="1" s="1"/>
  <c r="EC99" i="1"/>
  <c r="MP99" i="2"/>
  <c r="ED99" i="1" s="1"/>
  <c r="EC100" i="1"/>
  <c r="MP100" i="2"/>
  <c r="ED100" i="1" s="1"/>
  <c r="EC101" i="1"/>
  <c r="MP101" i="2"/>
  <c r="ED101" i="1" s="1"/>
  <c r="EC102" i="1"/>
  <c r="MP102" i="2"/>
  <c r="ED102" i="1" s="1"/>
  <c r="EC103" i="1"/>
  <c r="MP103" i="2"/>
  <c r="ED103" i="1" s="1"/>
  <c r="EC104" i="1"/>
  <c r="MP104" i="2"/>
  <c r="ED104" i="1" s="1"/>
  <c r="EC105" i="1"/>
  <c r="MP105" i="2"/>
  <c r="ED105" i="1" s="1"/>
  <c r="EC106" i="1"/>
  <c r="MP106" i="2"/>
  <c r="ED106" i="1" s="1"/>
  <c r="ED11" i="1"/>
  <c r="EC11" i="1"/>
  <c r="MT107" i="2" l="1"/>
  <c r="MT108" i="2"/>
  <c r="MT109" i="2"/>
  <c r="MS107" i="2"/>
  <c r="MS108" i="2"/>
  <c r="MS109" i="2"/>
  <c r="MP107" i="2"/>
  <c r="MP108" i="2"/>
  <c r="MP109" i="2"/>
  <c r="EE15" i="1"/>
  <c r="EF15" i="1"/>
  <c r="EF109" i="1" s="1"/>
  <c r="ED15" i="1"/>
  <c r="ED108" i="1" s="1"/>
  <c r="EE11" i="1"/>
  <c r="EC12" i="1"/>
  <c r="EC107" i="1" s="1"/>
  <c r="IE11" i="4"/>
  <c r="IF11" i="4"/>
  <c r="IE12" i="4"/>
  <c r="IF12" i="4"/>
  <c r="IE13" i="4"/>
  <c r="IF13" i="4"/>
  <c r="IE14" i="4"/>
  <c r="IF14" i="4"/>
  <c r="IE15" i="4"/>
  <c r="IF15" i="4"/>
  <c r="IE16" i="4"/>
  <c r="IF16" i="4"/>
  <c r="IE17" i="4"/>
  <c r="IF17" i="4"/>
  <c r="IE18" i="4"/>
  <c r="IF18" i="4"/>
  <c r="IE19" i="4"/>
  <c r="IF19" i="4"/>
  <c r="IE20" i="4"/>
  <c r="IF20" i="4"/>
  <c r="IE21" i="4"/>
  <c r="IF21" i="4"/>
  <c r="IE22" i="4"/>
  <c r="IF22" i="4"/>
  <c r="IE23" i="4"/>
  <c r="IF23" i="4"/>
  <c r="IE24" i="4"/>
  <c r="IF24" i="4"/>
  <c r="IE25" i="4"/>
  <c r="IF25" i="4"/>
  <c r="IE26" i="4"/>
  <c r="IF26" i="4"/>
  <c r="IE27" i="4"/>
  <c r="IF27" i="4"/>
  <c r="IE28" i="4"/>
  <c r="IF28" i="4"/>
  <c r="IE29" i="4"/>
  <c r="IF29" i="4"/>
  <c r="IE30" i="4"/>
  <c r="IF30" i="4"/>
  <c r="IE31" i="4"/>
  <c r="IF31" i="4"/>
  <c r="IE32" i="4"/>
  <c r="IF32" i="4"/>
  <c r="IE33" i="4"/>
  <c r="IF33" i="4"/>
  <c r="IE34" i="4"/>
  <c r="IF34" i="4"/>
  <c r="IE35" i="4"/>
  <c r="IF35" i="4"/>
  <c r="IE36" i="4"/>
  <c r="IF36" i="4"/>
  <c r="IE37" i="4"/>
  <c r="IF37" i="4"/>
  <c r="IE38" i="4"/>
  <c r="IF38" i="4"/>
  <c r="IE39" i="4"/>
  <c r="IF39" i="4"/>
  <c r="IE40" i="4"/>
  <c r="IF40" i="4"/>
  <c r="IE41" i="4"/>
  <c r="IF41" i="4"/>
  <c r="IE42" i="4"/>
  <c r="IF42" i="4"/>
  <c r="IE43" i="4"/>
  <c r="IF43" i="4"/>
  <c r="IE44" i="4"/>
  <c r="IF44" i="4"/>
  <c r="IE45" i="4"/>
  <c r="IF45" i="4"/>
  <c r="IE46" i="4"/>
  <c r="IF46" i="4"/>
  <c r="IE47" i="4"/>
  <c r="IF47" i="4"/>
  <c r="IE48" i="4"/>
  <c r="IF48" i="4"/>
  <c r="IE49" i="4"/>
  <c r="IF49" i="4"/>
  <c r="IE50" i="4"/>
  <c r="IF50" i="4"/>
  <c r="IE51" i="4"/>
  <c r="IF51" i="4"/>
  <c r="IE52" i="4"/>
  <c r="IF52" i="4"/>
  <c r="IE53" i="4"/>
  <c r="IF53" i="4"/>
  <c r="IE54" i="4"/>
  <c r="IF54" i="4"/>
  <c r="IE55" i="4"/>
  <c r="IF55" i="4"/>
  <c r="IE56" i="4"/>
  <c r="IF56" i="4"/>
  <c r="IE57" i="4"/>
  <c r="IF57" i="4"/>
  <c r="IE58" i="4"/>
  <c r="IF58" i="4"/>
  <c r="IE59" i="4"/>
  <c r="IF59" i="4"/>
  <c r="IE60" i="4"/>
  <c r="IF60" i="4"/>
  <c r="IE61" i="4"/>
  <c r="IF61" i="4"/>
  <c r="IE62" i="4"/>
  <c r="IF62" i="4"/>
  <c r="IE63" i="4"/>
  <c r="IF63" i="4"/>
  <c r="IE64" i="4"/>
  <c r="IF64" i="4"/>
  <c r="IE65" i="4"/>
  <c r="IF65" i="4"/>
  <c r="IE66" i="4"/>
  <c r="IF66" i="4"/>
  <c r="IE67" i="4"/>
  <c r="IF67" i="4"/>
  <c r="IE68" i="4"/>
  <c r="IF68" i="4"/>
  <c r="IE69" i="4"/>
  <c r="IF69" i="4"/>
  <c r="IE70" i="4"/>
  <c r="IF70" i="4"/>
  <c r="IE71" i="4"/>
  <c r="IF71" i="4"/>
  <c r="IE72" i="4"/>
  <c r="IF72" i="4"/>
  <c r="IE73" i="4"/>
  <c r="IF73" i="4"/>
  <c r="IE74" i="4"/>
  <c r="IF74" i="4"/>
  <c r="IE75" i="4"/>
  <c r="IF75" i="4"/>
  <c r="IE76" i="4"/>
  <c r="IF76" i="4"/>
  <c r="IE77" i="4"/>
  <c r="IF77" i="4"/>
  <c r="IE78" i="4"/>
  <c r="IF78" i="4"/>
  <c r="IE79" i="4"/>
  <c r="IF79" i="4"/>
  <c r="IE80" i="4"/>
  <c r="IF80" i="4"/>
  <c r="IE81" i="4"/>
  <c r="IF81" i="4"/>
  <c r="IE82" i="4"/>
  <c r="IF82" i="4"/>
  <c r="IE83" i="4"/>
  <c r="IF83" i="4"/>
  <c r="IE84" i="4"/>
  <c r="IF84" i="4"/>
  <c r="IE85" i="4"/>
  <c r="IF85" i="4"/>
  <c r="IE86" i="4"/>
  <c r="IF86" i="4"/>
  <c r="IE87" i="4"/>
  <c r="IF87" i="4"/>
  <c r="IE88" i="4"/>
  <c r="IF88" i="4"/>
  <c r="IE89" i="4"/>
  <c r="IF89" i="4"/>
  <c r="IE90" i="4"/>
  <c r="IF90" i="4"/>
  <c r="IE91" i="4"/>
  <c r="IF91" i="4"/>
  <c r="IE92" i="4"/>
  <c r="IF92" i="4"/>
  <c r="IE93" i="4"/>
  <c r="IF93" i="4"/>
  <c r="IE94" i="4"/>
  <c r="IF94" i="4"/>
  <c r="IE95" i="4"/>
  <c r="IF95" i="4"/>
  <c r="IE96" i="4"/>
  <c r="IF96" i="4"/>
  <c r="IE97" i="4"/>
  <c r="IF97" i="4"/>
  <c r="IE98" i="4"/>
  <c r="IF98" i="4"/>
  <c r="IE99" i="4"/>
  <c r="IF99" i="4"/>
  <c r="IE100" i="4"/>
  <c r="IF100" i="4"/>
  <c r="IE101" i="4"/>
  <c r="IF101" i="4"/>
  <c r="IE102" i="4"/>
  <c r="IF102" i="4"/>
  <c r="IE103" i="4"/>
  <c r="IF103" i="4"/>
  <c r="IE104" i="4"/>
  <c r="IF104" i="4"/>
  <c r="IE105" i="4"/>
  <c r="IF105" i="4"/>
  <c r="IE106" i="4"/>
  <c r="IF106" i="4"/>
  <c r="IC107" i="4"/>
  <c r="ID107" i="4"/>
  <c r="IC108" i="4"/>
  <c r="ID108" i="4"/>
  <c r="IC109" i="4"/>
  <c r="ID109" i="4"/>
  <c r="EF108" i="1" l="1"/>
  <c r="EF107" i="1"/>
  <c r="EF110" i="1"/>
  <c r="ED107" i="1"/>
  <c r="ED109" i="1"/>
  <c r="ED110" i="1"/>
  <c r="EE109" i="1"/>
  <c r="EE107" i="1"/>
  <c r="EE110" i="1"/>
  <c r="EE108" i="1"/>
  <c r="EC109" i="1"/>
  <c r="EC108" i="1"/>
  <c r="EC110" i="1"/>
  <c r="IE108" i="4"/>
  <c r="IF107" i="4"/>
  <c r="IF108" i="4"/>
  <c r="IF109" i="4"/>
  <c r="IE107" i="4"/>
  <c r="IE109" i="4"/>
  <c r="EB106" i="1" l="1"/>
  <c r="EA106" i="1"/>
  <c r="EB105" i="1"/>
  <c r="EA105" i="1"/>
  <c r="EB104" i="1"/>
  <c r="EA104" i="1"/>
  <c r="EB103" i="1"/>
  <c r="EA103" i="1"/>
  <c r="EB102" i="1"/>
  <c r="EA102" i="1"/>
  <c r="EB101" i="1"/>
  <c r="EA101" i="1"/>
  <c r="EB100" i="1"/>
  <c r="EA100" i="1"/>
  <c r="EB99" i="1"/>
  <c r="EA99" i="1"/>
  <c r="EB98" i="1"/>
  <c r="EA98" i="1"/>
  <c r="EB97" i="1"/>
  <c r="EA97" i="1"/>
  <c r="EB96" i="1"/>
  <c r="EA96" i="1"/>
  <c r="EB95" i="1"/>
  <c r="EA95" i="1"/>
  <c r="EB94" i="1"/>
  <c r="EA94" i="1"/>
  <c r="EB93" i="1"/>
  <c r="EA93" i="1"/>
  <c r="EB92" i="1"/>
  <c r="EA92" i="1"/>
  <c r="EB91" i="1"/>
  <c r="EA91" i="1"/>
  <c r="EB90" i="1"/>
  <c r="EA90" i="1"/>
  <c r="EB89" i="1"/>
  <c r="EA89" i="1"/>
  <c r="EB88" i="1"/>
  <c r="EA88" i="1"/>
  <c r="EB87" i="1"/>
  <c r="EA87" i="1"/>
  <c r="EB86" i="1"/>
  <c r="EA86" i="1"/>
  <c r="EB85" i="1"/>
  <c r="EA85" i="1"/>
  <c r="EB84" i="1"/>
  <c r="EA84" i="1"/>
  <c r="EB83" i="1"/>
  <c r="EA83" i="1"/>
  <c r="EB82" i="1"/>
  <c r="EA82" i="1"/>
  <c r="EB81" i="1"/>
  <c r="EA81" i="1"/>
  <c r="EB80" i="1"/>
  <c r="EA80" i="1"/>
  <c r="EB79" i="1"/>
  <c r="EA79" i="1"/>
  <c r="EB78" i="1"/>
  <c r="EA78" i="1"/>
  <c r="EB77" i="1"/>
  <c r="EA77" i="1"/>
  <c r="EB76" i="1"/>
  <c r="EA76" i="1"/>
  <c r="EB75" i="1"/>
  <c r="EA75" i="1"/>
  <c r="EB74" i="1"/>
  <c r="EA74" i="1"/>
  <c r="EB73" i="1"/>
  <c r="EA73" i="1"/>
  <c r="EB72" i="1"/>
  <c r="EA72" i="1"/>
  <c r="EB71" i="1"/>
  <c r="EA71" i="1"/>
  <c r="EB70" i="1"/>
  <c r="EA70" i="1"/>
  <c r="EB69" i="1"/>
  <c r="EA69" i="1"/>
  <c r="EB68" i="1"/>
  <c r="EA68" i="1"/>
  <c r="EB67" i="1"/>
  <c r="EA67" i="1"/>
  <c r="EB66" i="1"/>
  <c r="EA66" i="1"/>
  <c r="EB65" i="1"/>
  <c r="EA65" i="1"/>
  <c r="EB64" i="1"/>
  <c r="EA64" i="1"/>
  <c r="EB63" i="1"/>
  <c r="EA63" i="1"/>
  <c r="EB62" i="1"/>
  <c r="EA62" i="1"/>
  <c r="EB61" i="1"/>
  <c r="EA61" i="1"/>
  <c r="EB60" i="1"/>
  <c r="EA60" i="1"/>
  <c r="EB59" i="1"/>
  <c r="EA59" i="1"/>
  <c r="EB58" i="1"/>
  <c r="EA58" i="1"/>
  <c r="EB57" i="1"/>
  <c r="EA57" i="1"/>
  <c r="EB56" i="1"/>
  <c r="EA56" i="1"/>
  <c r="EB55" i="1"/>
  <c r="EA55" i="1"/>
  <c r="EB54" i="1"/>
  <c r="EA54" i="1"/>
  <c r="EB53" i="1"/>
  <c r="EA53" i="1"/>
  <c r="EB52" i="1"/>
  <c r="EA52" i="1"/>
  <c r="EB51" i="1"/>
  <c r="EA51" i="1"/>
  <c r="EB50" i="1"/>
  <c r="EA50" i="1"/>
  <c r="EB49" i="1"/>
  <c r="EA49" i="1"/>
  <c r="EB48" i="1"/>
  <c r="EA48" i="1"/>
  <c r="EB47" i="1"/>
  <c r="EA47" i="1"/>
  <c r="EB46" i="1"/>
  <c r="EA46" i="1"/>
  <c r="EB45" i="1"/>
  <c r="EA45" i="1"/>
  <c r="EB44" i="1"/>
  <c r="EA44" i="1"/>
  <c r="EB43" i="1"/>
  <c r="EA43" i="1"/>
  <c r="EB42" i="1"/>
  <c r="EA42" i="1"/>
  <c r="EB41" i="1"/>
  <c r="EA41" i="1"/>
  <c r="EB40" i="1"/>
  <c r="EA40" i="1"/>
  <c r="EB39" i="1"/>
  <c r="EA39" i="1"/>
  <c r="EB38" i="1"/>
  <c r="EA38" i="1"/>
  <c r="EB37" i="1"/>
  <c r="EA37" i="1"/>
  <c r="EB36" i="1"/>
  <c r="EA36" i="1"/>
  <c r="EB35" i="1"/>
  <c r="EA35" i="1"/>
  <c r="EB34" i="1"/>
  <c r="EA34" i="1"/>
  <c r="EB33" i="1"/>
  <c r="EA33" i="1"/>
  <c r="EB32" i="1"/>
  <c r="EA32" i="1"/>
  <c r="EB31" i="1"/>
  <c r="EA31" i="1"/>
  <c r="EB30" i="1"/>
  <c r="EA30" i="1"/>
  <c r="EB29" i="1"/>
  <c r="EA29" i="1"/>
  <c r="EB28" i="1"/>
  <c r="EA28" i="1"/>
  <c r="EB27" i="1"/>
  <c r="EA27" i="1"/>
  <c r="EB26" i="1"/>
  <c r="EA26" i="1"/>
  <c r="EB25" i="1"/>
  <c r="EA25" i="1"/>
  <c r="EB24" i="1"/>
  <c r="EA24" i="1"/>
  <c r="EB23" i="1"/>
  <c r="EA23" i="1"/>
  <c r="EB22" i="1"/>
  <c r="EA22" i="1"/>
  <c r="EB21" i="1"/>
  <c r="EA21" i="1"/>
  <c r="EB20" i="1"/>
  <c r="EA20" i="1"/>
  <c r="EB19" i="1"/>
  <c r="EA19" i="1"/>
  <c r="EB18" i="1"/>
  <c r="EA18" i="1"/>
  <c r="EB17" i="1"/>
  <c r="EA17" i="1"/>
  <c r="EB16" i="1"/>
  <c r="EA16" i="1"/>
  <c r="EB15" i="1"/>
  <c r="EA15" i="1"/>
  <c r="EB14" i="1"/>
  <c r="EA14" i="1"/>
  <c r="EB13" i="1"/>
  <c r="EA13" i="1"/>
  <c r="EB12" i="1"/>
  <c r="EA12" i="1"/>
  <c r="EB11" i="1"/>
  <c r="EA11" i="1"/>
  <c r="IA12" i="3"/>
  <c r="IB12" i="3"/>
  <c r="IA13" i="3"/>
  <c r="IB13" i="3"/>
  <c r="IA14" i="3"/>
  <c r="IB14" i="3"/>
  <c r="IA15" i="3"/>
  <c r="IB15" i="3"/>
  <c r="IA16" i="3"/>
  <c r="IB16" i="3"/>
  <c r="IA17" i="3"/>
  <c r="IB17" i="3"/>
  <c r="IA18" i="3"/>
  <c r="IB18" i="3"/>
  <c r="IA19" i="3"/>
  <c r="IB19" i="3"/>
  <c r="IA20" i="3"/>
  <c r="IB20" i="3"/>
  <c r="IA21" i="3"/>
  <c r="IB21" i="3"/>
  <c r="IA22" i="3"/>
  <c r="IB22" i="3"/>
  <c r="IA23" i="3"/>
  <c r="IB23" i="3"/>
  <c r="IA24" i="3"/>
  <c r="IB24" i="3"/>
  <c r="IA25" i="3"/>
  <c r="IB25" i="3"/>
  <c r="IA26" i="3"/>
  <c r="IB26" i="3"/>
  <c r="IA27" i="3"/>
  <c r="IB27" i="3"/>
  <c r="IA28" i="3"/>
  <c r="IB28" i="3"/>
  <c r="IA29" i="3"/>
  <c r="IB29" i="3"/>
  <c r="IA30" i="3"/>
  <c r="IB30" i="3"/>
  <c r="IA31" i="3"/>
  <c r="IB31" i="3"/>
  <c r="IA32" i="3"/>
  <c r="IB32" i="3"/>
  <c r="IA33" i="3"/>
  <c r="IB33" i="3"/>
  <c r="IA34" i="3"/>
  <c r="IB34" i="3"/>
  <c r="IA35" i="3"/>
  <c r="IB35" i="3"/>
  <c r="IA36" i="3"/>
  <c r="IB36" i="3"/>
  <c r="IA37" i="3"/>
  <c r="IB37" i="3"/>
  <c r="IA38" i="3"/>
  <c r="IB38" i="3"/>
  <c r="IA39" i="3"/>
  <c r="IB39" i="3"/>
  <c r="IA40" i="3"/>
  <c r="IB40" i="3"/>
  <c r="IA41" i="3"/>
  <c r="IB41" i="3"/>
  <c r="IA42" i="3"/>
  <c r="IB42" i="3"/>
  <c r="IA43" i="3"/>
  <c r="IB43" i="3"/>
  <c r="IA44" i="3"/>
  <c r="IB44" i="3"/>
  <c r="IA45" i="3"/>
  <c r="IB45" i="3"/>
  <c r="IA46" i="3"/>
  <c r="IB46" i="3"/>
  <c r="IA47" i="3"/>
  <c r="IB47" i="3"/>
  <c r="IA48" i="3"/>
  <c r="IB48" i="3"/>
  <c r="IA49" i="3"/>
  <c r="IB49" i="3"/>
  <c r="IA50" i="3"/>
  <c r="IB50" i="3"/>
  <c r="IA51" i="3"/>
  <c r="IB51" i="3"/>
  <c r="IA52" i="3"/>
  <c r="IB52" i="3"/>
  <c r="IA53" i="3"/>
  <c r="IB53" i="3"/>
  <c r="IA54" i="3"/>
  <c r="IB54" i="3"/>
  <c r="IA55" i="3"/>
  <c r="IB55" i="3"/>
  <c r="IA56" i="3"/>
  <c r="IB56" i="3"/>
  <c r="IA57" i="3"/>
  <c r="IB57" i="3"/>
  <c r="IA58" i="3"/>
  <c r="IB58" i="3"/>
  <c r="IA59" i="3"/>
  <c r="IB59" i="3"/>
  <c r="IA60" i="3"/>
  <c r="IB60" i="3"/>
  <c r="IA61" i="3"/>
  <c r="IB61" i="3"/>
  <c r="IA62" i="3"/>
  <c r="IB62" i="3"/>
  <c r="IA63" i="3"/>
  <c r="IB63" i="3"/>
  <c r="IA64" i="3"/>
  <c r="IB64" i="3"/>
  <c r="IA65" i="3"/>
  <c r="IB65" i="3"/>
  <c r="IA66" i="3"/>
  <c r="IB66" i="3"/>
  <c r="IA67" i="3"/>
  <c r="IB67" i="3"/>
  <c r="IA68" i="3"/>
  <c r="IB68" i="3"/>
  <c r="IA69" i="3"/>
  <c r="IB69" i="3"/>
  <c r="IA70" i="3"/>
  <c r="IB70" i="3"/>
  <c r="IA71" i="3"/>
  <c r="IB71" i="3"/>
  <c r="IA72" i="3"/>
  <c r="IB72" i="3"/>
  <c r="IA73" i="3"/>
  <c r="IB73" i="3"/>
  <c r="IA74" i="3"/>
  <c r="IB74" i="3"/>
  <c r="IA75" i="3"/>
  <c r="IB75" i="3"/>
  <c r="IA76" i="3"/>
  <c r="IB76" i="3"/>
  <c r="IA77" i="3"/>
  <c r="IB77" i="3"/>
  <c r="IA78" i="3"/>
  <c r="IB78" i="3"/>
  <c r="IA79" i="3"/>
  <c r="IB79" i="3"/>
  <c r="IA80" i="3"/>
  <c r="IB80" i="3"/>
  <c r="IA81" i="3"/>
  <c r="IB81" i="3"/>
  <c r="IA82" i="3"/>
  <c r="IB82" i="3"/>
  <c r="IA83" i="3"/>
  <c r="IB83" i="3"/>
  <c r="IA84" i="3"/>
  <c r="IB84" i="3"/>
  <c r="IA85" i="3"/>
  <c r="IB85" i="3"/>
  <c r="IA86" i="3"/>
  <c r="IB86" i="3"/>
  <c r="IA87" i="3"/>
  <c r="IB87" i="3"/>
  <c r="IA88" i="3"/>
  <c r="IB88" i="3"/>
  <c r="IA89" i="3"/>
  <c r="IB89" i="3"/>
  <c r="IA90" i="3"/>
  <c r="IB90" i="3"/>
  <c r="IA91" i="3"/>
  <c r="IB91" i="3"/>
  <c r="IA92" i="3"/>
  <c r="IB92" i="3"/>
  <c r="IA93" i="3"/>
  <c r="IB93" i="3"/>
  <c r="IA94" i="3"/>
  <c r="IB94" i="3"/>
  <c r="IA95" i="3"/>
  <c r="IB95" i="3"/>
  <c r="IA96" i="3"/>
  <c r="IB96" i="3"/>
  <c r="IA97" i="3"/>
  <c r="IB97" i="3"/>
  <c r="IA98" i="3"/>
  <c r="IB98" i="3"/>
  <c r="IA99" i="3"/>
  <c r="IB99" i="3"/>
  <c r="IA100" i="3"/>
  <c r="IB100" i="3"/>
  <c r="IA101" i="3"/>
  <c r="IB101" i="3"/>
  <c r="IA102" i="3"/>
  <c r="IB102" i="3"/>
  <c r="IA103" i="3"/>
  <c r="IB103" i="3"/>
  <c r="IA104" i="3"/>
  <c r="IB104" i="3"/>
  <c r="IA105" i="3"/>
  <c r="IB105" i="3"/>
  <c r="IA106" i="3"/>
  <c r="IB106" i="3"/>
  <c r="IB11" i="3"/>
  <c r="IA11" i="3"/>
  <c r="HZ109" i="4"/>
  <c r="HY109" i="4"/>
  <c r="HV109" i="4"/>
  <c r="HR109" i="4"/>
  <c r="HQ109" i="4"/>
  <c r="HN109" i="4"/>
  <c r="HM109" i="4"/>
  <c r="HJ109" i="4"/>
  <c r="HI109" i="4"/>
  <c r="HF109" i="4"/>
  <c r="HE109" i="4"/>
  <c r="HZ108" i="4"/>
  <c r="HY108" i="4"/>
  <c r="HV108" i="4"/>
  <c r="HR108" i="4"/>
  <c r="HQ108" i="4"/>
  <c r="HN108" i="4"/>
  <c r="HM108" i="4"/>
  <c r="HJ108" i="4"/>
  <c r="HI108" i="4"/>
  <c r="HF108" i="4"/>
  <c r="HE108" i="4"/>
  <c r="HZ107" i="4"/>
  <c r="HY107" i="4"/>
  <c r="HV107" i="4"/>
  <c r="HR107" i="4"/>
  <c r="HQ107" i="4"/>
  <c r="HN107" i="4"/>
  <c r="HM107" i="4"/>
  <c r="HJ107" i="4"/>
  <c r="HI107" i="4"/>
  <c r="HF107" i="4"/>
  <c r="HE107" i="4"/>
  <c r="IB106" i="4"/>
  <c r="DZ106" i="1" s="1"/>
  <c r="IA106" i="4"/>
  <c r="DY106" i="1" s="1"/>
  <c r="HX106" i="4"/>
  <c r="DX106" i="1" s="1"/>
  <c r="HW106" i="4"/>
  <c r="DW106" i="1" s="1"/>
  <c r="HT106" i="4"/>
  <c r="DV106" i="1" s="1"/>
  <c r="HS106" i="4"/>
  <c r="DU106" i="1" s="1"/>
  <c r="HP106" i="4"/>
  <c r="DT106" i="1" s="1"/>
  <c r="HO106" i="4"/>
  <c r="DS106" i="1" s="1"/>
  <c r="HL106" i="4"/>
  <c r="DR106" i="1" s="1"/>
  <c r="HK106" i="4"/>
  <c r="DQ106" i="1" s="1"/>
  <c r="HH106" i="4"/>
  <c r="HG106" i="4"/>
  <c r="IB105" i="4"/>
  <c r="DZ105" i="1" s="1"/>
  <c r="IA105" i="4"/>
  <c r="DY105" i="1" s="1"/>
  <c r="HX105" i="4"/>
  <c r="DX105" i="1" s="1"/>
  <c r="HW105" i="4"/>
  <c r="DW105" i="1" s="1"/>
  <c r="HT105" i="4"/>
  <c r="DV105" i="1" s="1"/>
  <c r="HS105" i="4"/>
  <c r="DU105" i="1" s="1"/>
  <c r="HP105" i="4"/>
  <c r="DT105" i="1" s="1"/>
  <c r="HO105" i="4"/>
  <c r="DS105" i="1" s="1"/>
  <c r="HL105" i="4"/>
  <c r="DR105" i="1" s="1"/>
  <c r="HK105" i="4"/>
  <c r="DQ105" i="1" s="1"/>
  <c r="HH105" i="4"/>
  <c r="HG105" i="4"/>
  <c r="IB104" i="4"/>
  <c r="DZ104" i="1" s="1"/>
  <c r="IA104" i="4"/>
  <c r="DY104" i="1" s="1"/>
  <c r="HX104" i="4"/>
  <c r="DX104" i="1" s="1"/>
  <c r="HW104" i="4"/>
  <c r="DW104" i="1" s="1"/>
  <c r="HT104" i="4"/>
  <c r="DV104" i="1" s="1"/>
  <c r="HS104" i="4"/>
  <c r="DU104" i="1" s="1"/>
  <c r="HP104" i="4"/>
  <c r="DT104" i="1" s="1"/>
  <c r="HO104" i="4"/>
  <c r="DS104" i="1" s="1"/>
  <c r="HL104" i="4"/>
  <c r="DR104" i="1" s="1"/>
  <c r="HK104" i="4"/>
  <c r="DQ104" i="1" s="1"/>
  <c r="HH104" i="4"/>
  <c r="HG104" i="4"/>
  <c r="IB103" i="4"/>
  <c r="DZ103" i="1" s="1"/>
  <c r="IA103" i="4"/>
  <c r="DY103" i="1" s="1"/>
  <c r="HX103" i="4"/>
  <c r="DX103" i="1" s="1"/>
  <c r="HW103" i="4"/>
  <c r="DW103" i="1" s="1"/>
  <c r="HT103" i="4"/>
  <c r="DV103" i="1" s="1"/>
  <c r="HS103" i="4"/>
  <c r="DU103" i="1" s="1"/>
  <c r="HP103" i="4"/>
  <c r="DT103" i="1" s="1"/>
  <c r="HO103" i="4"/>
  <c r="DS103" i="1" s="1"/>
  <c r="HL103" i="4"/>
  <c r="DR103" i="1" s="1"/>
  <c r="HK103" i="4"/>
  <c r="DQ103" i="1" s="1"/>
  <c r="HH103" i="4"/>
  <c r="HG103" i="4"/>
  <c r="IB102" i="4"/>
  <c r="DZ102" i="1" s="1"/>
  <c r="IA102" i="4"/>
  <c r="DY102" i="1" s="1"/>
  <c r="HX102" i="4"/>
  <c r="DX102" i="1" s="1"/>
  <c r="HW102" i="4"/>
  <c r="DW102" i="1" s="1"/>
  <c r="HT102" i="4"/>
  <c r="DV102" i="1" s="1"/>
  <c r="HS102" i="4"/>
  <c r="DU102" i="1" s="1"/>
  <c r="HP102" i="4"/>
  <c r="DT102" i="1" s="1"/>
  <c r="HO102" i="4"/>
  <c r="DS102" i="1" s="1"/>
  <c r="HL102" i="4"/>
  <c r="DR102" i="1" s="1"/>
  <c r="HK102" i="4"/>
  <c r="DQ102" i="1" s="1"/>
  <c r="HH102" i="4"/>
  <c r="HG102" i="4"/>
  <c r="IB101" i="4"/>
  <c r="DZ101" i="1" s="1"/>
  <c r="IA101" i="4"/>
  <c r="DY101" i="1" s="1"/>
  <c r="HX101" i="4"/>
  <c r="DX101" i="1" s="1"/>
  <c r="HW101" i="4"/>
  <c r="DW101" i="1" s="1"/>
  <c r="HT101" i="4"/>
  <c r="DV101" i="1" s="1"/>
  <c r="HS101" i="4"/>
  <c r="DU101" i="1" s="1"/>
  <c r="HP101" i="4"/>
  <c r="DT101" i="1" s="1"/>
  <c r="HO101" i="4"/>
  <c r="DS101" i="1" s="1"/>
  <c r="HL101" i="4"/>
  <c r="DR101" i="1" s="1"/>
  <c r="HK101" i="4"/>
  <c r="DQ101" i="1" s="1"/>
  <c r="HH101" i="4"/>
  <c r="HG101" i="4"/>
  <c r="IB100" i="4"/>
  <c r="DZ100" i="1" s="1"/>
  <c r="IA100" i="4"/>
  <c r="DY100" i="1" s="1"/>
  <c r="HX100" i="4"/>
  <c r="DX100" i="1" s="1"/>
  <c r="HW100" i="4"/>
  <c r="DW100" i="1" s="1"/>
  <c r="HT100" i="4"/>
  <c r="DV100" i="1" s="1"/>
  <c r="HS100" i="4"/>
  <c r="DU100" i="1" s="1"/>
  <c r="HP100" i="4"/>
  <c r="DT100" i="1" s="1"/>
  <c r="HO100" i="4"/>
  <c r="DS100" i="1" s="1"/>
  <c r="HL100" i="4"/>
  <c r="DR100" i="1" s="1"/>
  <c r="HK100" i="4"/>
  <c r="DQ100" i="1" s="1"/>
  <c r="HH100" i="4"/>
  <c r="HG100" i="4"/>
  <c r="IB99" i="4"/>
  <c r="DZ99" i="1" s="1"/>
  <c r="IA99" i="4"/>
  <c r="DY99" i="1" s="1"/>
  <c r="HX99" i="4"/>
  <c r="DX99" i="1" s="1"/>
  <c r="HW99" i="4"/>
  <c r="DW99" i="1" s="1"/>
  <c r="HT99" i="4"/>
  <c r="DV99" i="1" s="1"/>
  <c r="HS99" i="4"/>
  <c r="DU99" i="1" s="1"/>
  <c r="HP99" i="4"/>
  <c r="DT99" i="1" s="1"/>
  <c r="HO99" i="4"/>
  <c r="DS99" i="1" s="1"/>
  <c r="HL99" i="4"/>
  <c r="DR99" i="1" s="1"/>
  <c r="HK99" i="4"/>
  <c r="DQ99" i="1" s="1"/>
  <c r="HH99" i="4"/>
  <c r="HG99" i="4"/>
  <c r="IB98" i="4"/>
  <c r="DZ98" i="1" s="1"/>
  <c r="IA98" i="4"/>
  <c r="DY98" i="1" s="1"/>
  <c r="HX98" i="4"/>
  <c r="DX98" i="1" s="1"/>
  <c r="HW98" i="4"/>
  <c r="DW98" i="1" s="1"/>
  <c r="HT98" i="4"/>
  <c r="DV98" i="1" s="1"/>
  <c r="HS98" i="4"/>
  <c r="DU98" i="1" s="1"/>
  <c r="HP98" i="4"/>
  <c r="DT98" i="1" s="1"/>
  <c r="HO98" i="4"/>
  <c r="DS98" i="1" s="1"/>
  <c r="HL98" i="4"/>
  <c r="DR98" i="1" s="1"/>
  <c r="HK98" i="4"/>
  <c r="DQ98" i="1" s="1"/>
  <c r="HH98" i="4"/>
  <c r="HG98" i="4"/>
  <c r="IB97" i="4"/>
  <c r="DZ97" i="1" s="1"/>
  <c r="IA97" i="4"/>
  <c r="DY97" i="1" s="1"/>
  <c r="HX97" i="4"/>
  <c r="DX97" i="1" s="1"/>
  <c r="HW97" i="4"/>
  <c r="DW97" i="1" s="1"/>
  <c r="HT97" i="4"/>
  <c r="DV97" i="1" s="1"/>
  <c r="HS97" i="4"/>
  <c r="DU97" i="1" s="1"/>
  <c r="HP97" i="4"/>
  <c r="DT97" i="1" s="1"/>
  <c r="HO97" i="4"/>
  <c r="DS97" i="1" s="1"/>
  <c r="HL97" i="4"/>
  <c r="DR97" i="1" s="1"/>
  <c r="HK97" i="4"/>
  <c r="DQ97" i="1" s="1"/>
  <c r="HH97" i="4"/>
  <c r="HG97" i="4"/>
  <c r="IB96" i="4"/>
  <c r="DZ96" i="1" s="1"/>
  <c r="IA96" i="4"/>
  <c r="DY96" i="1" s="1"/>
  <c r="HX96" i="4"/>
  <c r="DX96" i="1" s="1"/>
  <c r="HW96" i="4"/>
  <c r="DW96" i="1" s="1"/>
  <c r="HT96" i="4"/>
  <c r="DV96" i="1" s="1"/>
  <c r="HS96" i="4"/>
  <c r="DU96" i="1" s="1"/>
  <c r="HP96" i="4"/>
  <c r="DT96" i="1" s="1"/>
  <c r="HO96" i="4"/>
  <c r="DS96" i="1" s="1"/>
  <c r="HL96" i="4"/>
  <c r="DR96" i="1" s="1"/>
  <c r="HK96" i="4"/>
  <c r="DQ96" i="1" s="1"/>
  <c r="HH96" i="4"/>
  <c r="HG96" i="4"/>
  <c r="IB95" i="4"/>
  <c r="DZ95" i="1" s="1"/>
  <c r="IA95" i="4"/>
  <c r="DY95" i="1" s="1"/>
  <c r="HX95" i="4"/>
  <c r="DX95" i="1" s="1"/>
  <c r="HW95" i="4"/>
  <c r="DW95" i="1" s="1"/>
  <c r="HT95" i="4"/>
  <c r="DV95" i="1" s="1"/>
  <c r="HS95" i="4"/>
  <c r="DU95" i="1" s="1"/>
  <c r="HP95" i="4"/>
  <c r="DT95" i="1" s="1"/>
  <c r="HO95" i="4"/>
  <c r="DS95" i="1" s="1"/>
  <c r="HL95" i="4"/>
  <c r="DR95" i="1" s="1"/>
  <c r="HK95" i="4"/>
  <c r="DQ95" i="1" s="1"/>
  <c r="HH95" i="4"/>
  <c r="HG95" i="4"/>
  <c r="IB94" i="4"/>
  <c r="DZ94" i="1" s="1"/>
  <c r="IA94" i="4"/>
  <c r="DY94" i="1" s="1"/>
  <c r="HX94" i="4"/>
  <c r="DX94" i="1" s="1"/>
  <c r="HW94" i="4"/>
  <c r="DW94" i="1" s="1"/>
  <c r="HT94" i="4"/>
  <c r="DV94" i="1" s="1"/>
  <c r="HS94" i="4"/>
  <c r="DU94" i="1" s="1"/>
  <c r="HP94" i="4"/>
  <c r="DT94" i="1" s="1"/>
  <c r="HO94" i="4"/>
  <c r="DS94" i="1" s="1"/>
  <c r="HL94" i="4"/>
  <c r="DR94" i="1" s="1"/>
  <c r="HK94" i="4"/>
  <c r="DQ94" i="1" s="1"/>
  <c r="HH94" i="4"/>
  <c r="HG94" i="4"/>
  <c r="IB93" i="4"/>
  <c r="DZ93" i="1" s="1"/>
  <c r="IA93" i="4"/>
  <c r="DY93" i="1" s="1"/>
  <c r="HX93" i="4"/>
  <c r="DX93" i="1" s="1"/>
  <c r="HW93" i="4"/>
  <c r="DW93" i="1" s="1"/>
  <c r="HT93" i="4"/>
  <c r="DV93" i="1" s="1"/>
  <c r="HS93" i="4"/>
  <c r="DU93" i="1" s="1"/>
  <c r="HP93" i="4"/>
  <c r="DT93" i="1" s="1"/>
  <c r="HO93" i="4"/>
  <c r="DS93" i="1" s="1"/>
  <c r="HL93" i="4"/>
  <c r="DR93" i="1" s="1"/>
  <c r="HK93" i="4"/>
  <c r="DQ93" i="1" s="1"/>
  <c r="HH93" i="4"/>
  <c r="HG93" i="4"/>
  <c r="IB92" i="4"/>
  <c r="DZ92" i="1" s="1"/>
  <c r="IA92" i="4"/>
  <c r="DY92" i="1" s="1"/>
  <c r="HX92" i="4"/>
  <c r="DX92" i="1" s="1"/>
  <c r="HW92" i="4"/>
  <c r="DW92" i="1" s="1"/>
  <c r="HT92" i="4"/>
  <c r="DV92" i="1" s="1"/>
  <c r="HS92" i="4"/>
  <c r="DU92" i="1" s="1"/>
  <c r="HP92" i="4"/>
  <c r="DT92" i="1" s="1"/>
  <c r="HO92" i="4"/>
  <c r="DS92" i="1" s="1"/>
  <c r="HL92" i="4"/>
  <c r="DR92" i="1" s="1"/>
  <c r="HK92" i="4"/>
  <c r="DQ92" i="1" s="1"/>
  <c r="HH92" i="4"/>
  <c r="HG92" i="4"/>
  <c r="IB91" i="4"/>
  <c r="DZ91" i="1" s="1"/>
  <c r="IA91" i="4"/>
  <c r="DY91" i="1" s="1"/>
  <c r="HX91" i="4"/>
  <c r="DX91" i="1" s="1"/>
  <c r="HW91" i="4"/>
  <c r="DW91" i="1" s="1"/>
  <c r="HT91" i="4"/>
  <c r="DV91" i="1" s="1"/>
  <c r="HS91" i="4"/>
  <c r="DU91" i="1" s="1"/>
  <c r="HP91" i="4"/>
  <c r="DT91" i="1" s="1"/>
  <c r="HO91" i="4"/>
  <c r="DS91" i="1" s="1"/>
  <c r="HL91" i="4"/>
  <c r="DR91" i="1" s="1"/>
  <c r="HK91" i="4"/>
  <c r="DQ91" i="1" s="1"/>
  <c r="HH91" i="4"/>
  <c r="HG91" i="4"/>
  <c r="IB90" i="4"/>
  <c r="DZ90" i="1" s="1"/>
  <c r="IA90" i="4"/>
  <c r="DY90" i="1" s="1"/>
  <c r="HX90" i="4"/>
  <c r="DX90" i="1" s="1"/>
  <c r="HW90" i="4"/>
  <c r="DW90" i="1" s="1"/>
  <c r="HT90" i="4"/>
  <c r="DV90" i="1" s="1"/>
  <c r="HS90" i="4"/>
  <c r="DU90" i="1" s="1"/>
  <c r="HP90" i="4"/>
  <c r="DT90" i="1" s="1"/>
  <c r="HO90" i="4"/>
  <c r="DS90" i="1" s="1"/>
  <c r="HL90" i="4"/>
  <c r="DR90" i="1" s="1"/>
  <c r="HK90" i="4"/>
  <c r="DQ90" i="1" s="1"/>
  <c r="HH90" i="4"/>
  <c r="HG90" i="4"/>
  <c r="IB89" i="4"/>
  <c r="DZ89" i="1" s="1"/>
  <c r="IA89" i="4"/>
  <c r="DY89" i="1" s="1"/>
  <c r="HX89" i="4"/>
  <c r="DX89" i="1" s="1"/>
  <c r="HW89" i="4"/>
  <c r="DW89" i="1" s="1"/>
  <c r="HT89" i="4"/>
  <c r="DV89" i="1" s="1"/>
  <c r="HS89" i="4"/>
  <c r="DU89" i="1" s="1"/>
  <c r="HP89" i="4"/>
  <c r="DT89" i="1" s="1"/>
  <c r="HO89" i="4"/>
  <c r="DS89" i="1" s="1"/>
  <c r="HL89" i="4"/>
  <c r="DR89" i="1" s="1"/>
  <c r="HK89" i="4"/>
  <c r="DQ89" i="1" s="1"/>
  <c r="HH89" i="4"/>
  <c r="HG89" i="4"/>
  <c r="IB88" i="4"/>
  <c r="DZ88" i="1" s="1"/>
  <c r="IA88" i="4"/>
  <c r="DY88" i="1" s="1"/>
  <c r="HX88" i="4"/>
  <c r="DX88" i="1" s="1"/>
  <c r="HW88" i="4"/>
  <c r="DW88" i="1" s="1"/>
  <c r="HT88" i="4"/>
  <c r="DV88" i="1" s="1"/>
  <c r="HS88" i="4"/>
  <c r="DU88" i="1" s="1"/>
  <c r="HP88" i="4"/>
  <c r="DT88" i="1" s="1"/>
  <c r="HO88" i="4"/>
  <c r="DS88" i="1" s="1"/>
  <c r="HL88" i="4"/>
  <c r="DR88" i="1" s="1"/>
  <c r="HK88" i="4"/>
  <c r="DQ88" i="1" s="1"/>
  <c r="HH88" i="4"/>
  <c r="HG88" i="4"/>
  <c r="IB87" i="4"/>
  <c r="DZ87" i="1" s="1"/>
  <c r="IA87" i="4"/>
  <c r="DY87" i="1" s="1"/>
  <c r="HX87" i="4"/>
  <c r="DX87" i="1" s="1"/>
  <c r="HW87" i="4"/>
  <c r="DW87" i="1" s="1"/>
  <c r="HT87" i="4"/>
  <c r="DV87" i="1" s="1"/>
  <c r="HS87" i="4"/>
  <c r="DU87" i="1" s="1"/>
  <c r="HP87" i="4"/>
  <c r="DT87" i="1" s="1"/>
  <c r="HO87" i="4"/>
  <c r="DS87" i="1" s="1"/>
  <c r="HL87" i="4"/>
  <c r="DR87" i="1" s="1"/>
  <c r="HK87" i="4"/>
  <c r="DQ87" i="1" s="1"/>
  <c r="HH87" i="4"/>
  <c r="HG87" i="4"/>
  <c r="IB86" i="4"/>
  <c r="DZ86" i="1" s="1"/>
  <c r="IA86" i="4"/>
  <c r="DY86" i="1" s="1"/>
  <c r="HX86" i="4"/>
  <c r="DX86" i="1" s="1"/>
  <c r="HW86" i="4"/>
  <c r="DW86" i="1" s="1"/>
  <c r="HT86" i="4"/>
  <c r="DV86" i="1" s="1"/>
  <c r="HS86" i="4"/>
  <c r="DU86" i="1" s="1"/>
  <c r="HP86" i="4"/>
  <c r="DT86" i="1" s="1"/>
  <c r="HO86" i="4"/>
  <c r="DS86" i="1" s="1"/>
  <c r="HL86" i="4"/>
  <c r="DR86" i="1" s="1"/>
  <c r="HK86" i="4"/>
  <c r="DQ86" i="1" s="1"/>
  <c r="HH86" i="4"/>
  <c r="HG86" i="4"/>
  <c r="IB85" i="4"/>
  <c r="DZ85" i="1" s="1"/>
  <c r="IA85" i="4"/>
  <c r="DY85" i="1" s="1"/>
  <c r="HX85" i="4"/>
  <c r="DX85" i="1" s="1"/>
  <c r="HW85" i="4"/>
  <c r="DW85" i="1" s="1"/>
  <c r="HT85" i="4"/>
  <c r="DV85" i="1" s="1"/>
  <c r="HS85" i="4"/>
  <c r="DU85" i="1" s="1"/>
  <c r="HP85" i="4"/>
  <c r="DT85" i="1" s="1"/>
  <c r="HO85" i="4"/>
  <c r="DS85" i="1" s="1"/>
  <c r="HL85" i="4"/>
  <c r="DR85" i="1" s="1"/>
  <c r="HK85" i="4"/>
  <c r="DQ85" i="1" s="1"/>
  <c r="HH85" i="4"/>
  <c r="HG85" i="4"/>
  <c r="IB84" i="4"/>
  <c r="DZ84" i="1" s="1"/>
  <c r="IA84" i="4"/>
  <c r="DY84" i="1" s="1"/>
  <c r="HX84" i="4"/>
  <c r="DX84" i="1" s="1"/>
  <c r="HW84" i="4"/>
  <c r="DW84" i="1" s="1"/>
  <c r="HT84" i="4"/>
  <c r="DV84" i="1" s="1"/>
  <c r="HS84" i="4"/>
  <c r="DU84" i="1" s="1"/>
  <c r="HP84" i="4"/>
  <c r="DT84" i="1" s="1"/>
  <c r="HO84" i="4"/>
  <c r="DS84" i="1" s="1"/>
  <c r="HL84" i="4"/>
  <c r="DR84" i="1" s="1"/>
  <c r="HK84" i="4"/>
  <c r="DQ84" i="1" s="1"/>
  <c r="HH84" i="4"/>
  <c r="HG84" i="4"/>
  <c r="IB83" i="4"/>
  <c r="DZ83" i="1" s="1"/>
  <c r="IA83" i="4"/>
  <c r="DY83" i="1" s="1"/>
  <c r="HX83" i="4"/>
  <c r="DX83" i="1" s="1"/>
  <c r="HW83" i="4"/>
  <c r="DW83" i="1" s="1"/>
  <c r="HT83" i="4"/>
  <c r="DV83" i="1" s="1"/>
  <c r="HS83" i="4"/>
  <c r="DU83" i="1" s="1"/>
  <c r="HP83" i="4"/>
  <c r="DT83" i="1" s="1"/>
  <c r="HO83" i="4"/>
  <c r="DS83" i="1" s="1"/>
  <c r="HL83" i="4"/>
  <c r="DR83" i="1" s="1"/>
  <c r="HK83" i="4"/>
  <c r="DQ83" i="1" s="1"/>
  <c r="HH83" i="4"/>
  <c r="HG83" i="4"/>
  <c r="IB82" i="4"/>
  <c r="DZ82" i="1" s="1"/>
  <c r="IA82" i="4"/>
  <c r="DY82" i="1" s="1"/>
  <c r="HX82" i="4"/>
  <c r="DX82" i="1" s="1"/>
  <c r="HW82" i="4"/>
  <c r="DW82" i="1" s="1"/>
  <c r="HT82" i="4"/>
  <c r="DV82" i="1" s="1"/>
  <c r="HS82" i="4"/>
  <c r="DU82" i="1" s="1"/>
  <c r="HP82" i="4"/>
  <c r="DT82" i="1" s="1"/>
  <c r="HO82" i="4"/>
  <c r="DS82" i="1" s="1"/>
  <c r="HL82" i="4"/>
  <c r="DR82" i="1" s="1"/>
  <c r="HK82" i="4"/>
  <c r="DQ82" i="1" s="1"/>
  <c r="HH82" i="4"/>
  <c r="HG82" i="4"/>
  <c r="IB81" i="4"/>
  <c r="DZ81" i="1" s="1"/>
  <c r="IA81" i="4"/>
  <c r="DY81" i="1" s="1"/>
  <c r="HX81" i="4"/>
  <c r="DX81" i="1" s="1"/>
  <c r="HW81" i="4"/>
  <c r="DW81" i="1" s="1"/>
  <c r="HT81" i="4"/>
  <c r="DV81" i="1" s="1"/>
  <c r="HS81" i="4"/>
  <c r="DU81" i="1" s="1"/>
  <c r="HP81" i="4"/>
  <c r="DT81" i="1" s="1"/>
  <c r="HO81" i="4"/>
  <c r="DS81" i="1" s="1"/>
  <c r="HL81" i="4"/>
  <c r="DR81" i="1" s="1"/>
  <c r="HK81" i="4"/>
  <c r="DQ81" i="1" s="1"/>
  <c r="HH81" i="4"/>
  <c r="HG81" i="4"/>
  <c r="IB80" i="4"/>
  <c r="DZ80" i="1" s="1"/>
  <c r="IA80" i="4"/>
  <c r="DY80" i="1" s="1"/>
  <c r="HX80" i="4"/>
  <c r="DX80" i="1" s="1"/>
  <c r="HW80" i="4"/>
  <c r="DW80" i="1" s="1"/>
  <c r="HT80" i="4"/>
  <c r="DV80" i="1" s="1"/>
  <c r="HS80" i="4"/>
  <c r="DU80" i="1" s="1"/>
  <c r="HP80" i="4"/>
  <c r="DT80" i="1" s="1"/>
  <c r="HO80" i="4"/>
  <c r="DS80" i="1" s="1"/>
  <c r="HL80" i="4"/>
  <c r="DR80" i="1" s="1"/>
  <c r="HK80" i="4"/>
  <c r="DQ80" i="1" s="1"/>
  <c r="HH80" i="4"/>
  <c r="HG80" i="4"/>
  <c r="IB79" i="4"/>
  <c r="DZ79" i="1" s="1"/>
  <c r="IA79" i="4"/>
  <c r="DY79" i="1" s="1"/>
  <c r="HX79" i="4"/>
  <c r="DX79" i="1" s="1"/>
  <c r="HW79" i="4"/>
  <c r="DW79" i="1" s="1"/>
  <c r="HT79" i="4"/>
  <c r="DV79" i="1" s="1"/>
  <c r="HS79" i="4"/>
  <c r="DU79" i="1" s="1"/>
  <c r="HP79" i="4"/>
  <c r="DT79" i="1" s="1"/>
  <c r="HO79" i="4"/>
  <c r="DS79" i="1" s="1"/>
  <c r="HL79" i="4"/>
  <c r="DR79" i="1" s="1"/>
  <c r="HK79" i="4"/>
  <c r="DQ79" i="1" s="1"/>
  <c r="HH79" i="4"/>
  <c r="HG79" i="4"/>
  <c r="IB78" i="4"/>
  <c r="DZ78" i="1" s="1"/>
  <c r="IA78" i="4"/>
  <c r="DY78" i="1" s="1"/>
  <c r="HX78" i="4"/>
  <c r="DX78" i="1" s="1"/>
  <c r="HW78" i="4"/>
  <c r="DW78" i="1" s="1"/>
  <c r="HT78" i="4"/>
  <c r="DV78" i="1" s="1"/>
  <c r="HS78" i="4"/>
  <c r="DU78" i="1" s="1"/>
  <c r="HP78" i="4"/>
  <c r="DT78" i="1" s="1"/>
  <c r="HO78" i="4"/>
  <c r="DS78" i="1" s="1"/>
  <c r="HL78" i="4"/>
  <c r="DR78" i="1" s="1"/>
  <c r="HK78" i="4"/>
  <c r="DQ78" i="1" s="1"/>
  <c r="HH78" i="4"/>
  <c r="HG78" i="4"/>
  <c r="IB77" i="4"/>
  <c r="DZ77" i="1" s="1"/>
  <c r="IA77" i="4"/>
  <c r="DY77" i="1" s="1"/>
  <c r="HX77" i="4"/>
  <c r="DX77" i="1" s="1"/>
  <c r="HW77" i="4"/>
  <c r="DW77" i="1" s="1"/>
  <c r="HT77" i="4"/>
  <c r="DV77" i="1" s="1"/>
  <c r="HS77" i="4"/>
  <c r="DU77" i="1" s="1"/>
  <c r="HP77" i="4"/>
  <c r="DT77" i="1" s="1"/>
  <c r="HO77" i="4"/>
  <c r="DS77" i="1" s="1"/>
  <c r="HL77" i="4"/>
  <c r="DR77" i="1" s="1"/>
  <c r="HK77" i="4"/>
  <c r="DQ77" i="1" s="1"/>
  <c r="HH77" i="4"/>
  <c r="HG77" i="4"/>
  <c r="IB76" i="4"/>
  <c r="DZ76" i="1" s="1"/>
  <c r="IA76" i="4"/>
  <c r="DY76" i="1" s="1"/>
  <c r="HX76" i="4"/>
  <c r="DX76" i="1" s="1"/>
  <c r="HW76" i="4"/>
  <c r="DW76" i="1" s="1"/>
  <c r="HT76" i="4"/>
  <c r="DV76" i="1" s="1"/>
  <c r="HS76" i="4"/>
  <c r="DU76" i="1" s="1"/>
  <c r="HP76" i="4"/>
  <c r="DT76" i="1" s="1"/>
  <c r="HO76" i="4"/>
  <c r="DS76" i="1" s="1"/>
  <c r="HL76" i="4"/>
  <c r="DR76" i="1" s="1"/>
  <c r="HK76" i="4"/>
  <c r="DQ76" i="1" s="1"/>
  <c r="HH76" i="4"/>
  <c r="HG76" i="4"/>
  <c r="IB75" i="4"/>
  <c r="DZ75" i="1" s="1"/>
  <c r="IA75" i="4"/>
  <c r="DY75" i="1" s="1"/>
  <c r="HX75" i="4"/>
  <c r="DX75" i="1" s="1"/>
  <c r="HW75" i="4"/>
  <c r="DW75" i="1" s="1"/>
  <c r="HT75" i="4"/>
  <c r="DV75" i="1" s="1"/>
  <c r="HS75" i="4"/>
  <c r="DU75" i="1" s="1"/>
  <c r="HP75" i="4"/>
  <c r="DT75" i="1" s="1"/>
  <c r="HO75" i="4"/>
  <c r="DS75" i="1" s="1"/>
  <c r="HL75" i="4"/>
  <c r="DR75" i="1" s="1"/>
  <c r="HK75" i="4"/>
  <c r="DQ75" i="1" s="1"/>
  <c r="HH75" i="4"/>
  <c r="HG75" i="4"/>
  <c r="IB74" i="4"/>
  <c r="DZ74" i="1" s="1"/>
  <c r="IA74" i="4"/>
  <c r="DY74" i="1" s="1"/>
  <c r="HX74" i="4"/>
  <c r="DX74" i="1" s="1"/>
  <c r="HW74" i="4"/>
  <c r="DW74" i="1" s="1"/>
  <c r="HT74" i="4"/>
  <c r="DV74" i="1" s="1"/>
  <c r="HS74" i="4"/>
  <c r="DU74" i="1" s="1"/>
  <c r="HP74" i="4"/>
  <c r="DT74" i="1" s="1"/>
  <c r="HO74" i="4"/>
  <c r="DS74" i="1" s="1"/>
  <c r="HL74" i="4"/>
  <c r="DR74" i="1" s="1"/>
  <c r="HK74" i="4"/>
  <c r="DQ74" i="1" s="1"/>
  <c r="HH74" i="4"/>
  <c r="HG74" i="4"/>
  <c r="IB73" i="4"/>
  <c r="DZ73" i="1" s="1"/>
  <c r="IA73" i="4"/>
  <c r="DY73" i="1" s="1"/>
  <c r="HX73" i="4"/>
  <c r="DX73" i="1" s="1"/>
  <c r="HW73" i="4"/>
  <c r="DW73" i="1" s="1"/>
  <c r="HT73" i="4"/>
  <c r="DV73" i="1" s="1"/>
  <c r="HS73" i="4"/>
  <c r="DU73" i="1" s="1"/>
  <c r="HP73" i="4"/>
  <c r="DT73" i="1" s="1"/>
  <c r="HO73" i="4"/>
  <c r="DS73" i="1" s="1"/>
  <c r="HL73" i="4"/>
  <c r="DR73" i="1" s="1"/>
  <c r="HK73" i="4"/>
  <c r="DQ73" i="1" s="1"/>
  <c r="HH73" i="4"/>
  <c r="HG73" i="4"/>
  <c r="IB72" i="4"/>
  <c r="DZ72" i="1" s="1"/>
  <c r="IA72" i="4"/>
  <c r="DY72" i="1" s="1"/>
  <c r="HX72" i="4"/>
  <c r="DX72" i="1" s="1"/>
  <c r="HW72" i="4"/>
  <c r="DW72" i="1" s="1"/>
  <c r="HT72" i="4"/>
  <c r="DV72" i="1" s="1"/>
  <c r="HS72" i="4"/>
  <c r="DU72" i="1" s="1"/>
  <c r="HP72" i="4"/>
  <c r="DT72" i="1" s="1"/>
  <c r="HO72" i="4"/>
  <c r="DS72" i="1" s="1"/>
  <c r="HL72" i="4"/>
  <c r="DR72" i="1" s="1"/>
  <c r="HK72" i="4"/>
  <c r="DQ72" i="1" s="1"/>
  <c r="HH72" i="4"/>
  <c r="HG72" i="4"/>
  <c r="IB71" i="4"/>
  <c r="DZ71" i="1" s="1"/>
  <c r="IA71" i="4"/>
  <c r="DY71" i="1" s="1"/>
  <c r="HX71" i="4"/>
  <c r="DX71" i="1" s="1"/>
  <c r="HW71" i="4"/>
  <c r="DW71" i="1" s="1"/>
  <c r="HT71" i="4"/>
  <c r="DV71" i="1" s="1"/>
  <c r="HS71" i="4"/>
  <c r="DU71" i="1" s="1"/>
  <c r="HP71" i="4"/>
  <c r="DT71" i="1" s="1"/>
  <c r="HO71" i="4"/>
  <c r="DS71" i="1" s="1"/>
  <c r="HL71" i="4"/>
  <c r="DR71" i="1" s="1"/>
  <c r="HK71" i="4"/>
  <c r="DQ71" i="1" s="1"/>
  <c r="HH71" i="4"/>
  <c r="HG71" i="4"/>
  <c r="IB70" i="4"/>
  <c r="DZ70" i="1" s="1"/>
  <c r="IA70" i="4"/>
  <c r="DY70" i="1" s="1"/>
  <c r="HX70" i="4"/>
  <c r="DX70" i="1" s="1"/>
  <c r="HW70" i="4"/>
  <c r="DW70" i="1" s="1"/>
  <c r="HT70" i="4"/>
  <c r="DV70" i="1" s="1"/>
  <c r="HS70" i="4"/>
  <c r="DU70" i="1" s="1"/>
  <c r="HP70" i="4"/>
  <c r="DT70" i="1" s="1"/>
  <c r="HO70" i="4"/>
  <c r="DS70" i="1" s="1"/>
  <c r="HL70" i="4"/>
  <c r="DR70" i="1" s="1"/>
  <c r="HK70" i="4"/>
  <c r="DQ70" i="1" s="1"/>
  <c r="HH70" i="4"/>
  <c r="HG70" i="4"/>
  <c r="IB69" i="4"/>
  <c r="DZ69" i="1" s="1"/>
  <c r="IA69" i="4"/>
  <c r="DY69" i="1" s="1"/>
  <c r="HX69" i="4"/>
  <c r="DX69" i="1" s="1"/>
  <c r="HW69" i="4"/>
  <c r="DW69" i="1" s="1"/>
  <c r="HT69" i="4"/>
  <c r="DV69" i="1" s="1"/>
  <c r="HS69" i="4"/>
  <c r="DU69" i="1" s="1"/>
  <c r="HP69" i="4"/>
  <c r="DT69" i="1" s="1"/>
  <c r="HO69" i="4"/>
  <c r="DS69" i="1" s="1"/>
  <c r="HL69" i="4"/>
  <c r="DR69" i="1" s="1"/>
  <c r="HK69" i="4"/>
  <c r="DQ69" i="1" s="1"/>
  <c r="HH69" i="4"/>
  <c r="HG69" i="4"/>
  <c r="IB68" i="4"/>
  <c r="DZ68" i="1" s="1"/>
  <c r="IA68" i="4"/>
  <c r="DY68" i="1" s="1"/>
  <c r="HX68" i="4"/>
  <c r="DX68" i="1" s="1"/>
  <c r="HW68" i="4"/>
  <c r="DW68" i="1" s="1"/>
  <c r="HT68" i="4"/>
  <c r="DV68" i="1" s="1"/>
  <c r="HS68" i="4"/>
  <c r="DU68" i="1" s="1"/>
  <c r="HP68" i="4"/>
  <c r="DT68" i="1" s="1"/>
  <c r="HO68" i="4"/>
  <c r="DS68" i="1" s="1"/>
  <c r="HL68" i="4"/>
  <c r="DR68" i="1" s="1"/>
  <c r="HK68" i="4"/>
  <c r="DQ68" i="1" s="1"/>
  <c r="HH68" i="4"/>
  <c r="HG68" i="4"/>
  <c r="IB67" i="4"/>
  <c r="DZ67" i="1" s="1"/>
  <c r="IA67" i="4"/>
  <c r="DY67" i="1" s="1"/>
  <c r="HX67" i="4"/>
  <c r="DX67" i="1" s="1"/>
  <c r="HW67" i="4"/>
  <c r="DW67" i="1" s="1"/>
  <c r="HT67" i="4"/>
  <c r="DV67" i="1" s="1"/>
  <c r="HS67" i="4"/>
  <c r="DU67" i="1" s="1"/>
  <c r="HP67" i="4"/>
  <c r="DT67" i="1" s="1"/>
  <c r="HO67" i="4"/>
  <c r="DS67" i="1" s="1"/>
  <c r="HL67" i="4"/>
  <c r="DR67" i="1" s="1"/>
  <c r="HK67" i="4"/>
  <c r="DQ67" i="1" s="1"/>
  <c r="HH67" i="4"/>
  <c r="HG67" i="4"/>
  <c r="IB66" i="4"/>
  <c r="DZ66" i="1" s="1"/>
  <c r="IA66" i="4"/>
  <c r="DY66" i="1" s="1"/>
  <c r="HX66" i="4"/>
  <c r="DX66" i="1" s="1"/>
  <c r="HW66" i="4"/>
  <c r="DW66" i="1" s="1"/>
  <c r="HT66" i="4"/>
  <c r="DV66" i="1" s="1"/>
  <c r="HS66" i="4"/>
  <c r="DU66" i="1" s="1"/>
  <c r="HP66" i="4"/>
  <c r="DT66" i="1" s="1"/>
  <c r="HO66" i="4"/>
  <c r="DS66" i="1" s="1"/>
  <c r="HL66" i="4"/>
  <c r="DR66" i="1" s="1"/>
  <c r="HK66" i="4"/>
  <c r="DQ66" i="1" s="1"/>
  <c r="HH66" i="4"/>
  <c r="HG66" i="4"/>
  <c r="IB65" i="4"/>
  <c r="DZ65" i="1" s="1"/>
  <c r="IA65" i="4"/>
  <c r="DY65" i="1" s="1"/>
  <c r="HX65" i="4"/>
  <c r="DX65" i="1" s="1"/>
  <c r="HW65" i="4"/>
  <c r="DW65" i="1" s="1"/>
  <c r="HT65" i="4"/>
  <c r="DV65" i="1" s="1"/>
  <c r="HS65" i="4"/>
  <c r="DU65" i="1" s="1"/>
  <c r="HP65" i="4"/>
  <c r="DT65" i="1" s="1"/>
  <c r="HO65" i="4"/>
  <c r="DS65" i="1" s="1"/>
  <c r="HL65" i="4"/>
  <c r="DR65" i="1" s="1"/>
  <c r="HK65" i="4"/>
  <c r="DQ65" i="1" s="1"/>
  <c r="HH65" i="4"/>
  <c r="HG65" i="4"/>
  <c r="IB64" i="4"/>
  <c r="DZ64" i="1" s="1"/>
  <c r="IA64" i="4"/>
  <c r="DY64" i="1" s="1"/>
  <c r="HX64" i="4"/>
  <c r="DX64" i="1" s="1"/>
  <c r="HW64" i="4"/>
  <c r="DW64" i="1" s="1"/>
  <c r="HT64" i="4"/>
  <c r="DV64" i="1" s="1"/>
  <c r="HS64" i="4"/>
  <c r="DU64" i="1" s="1"/>
  <c r="HP64" i="4"/>
  <c r="DT64" i="1" s="1"/>
  <c r="HO64" i="4"/>
  <c r="DS64" i="1" s="1"/>
  <c r="HL64" i="4"/>
  <c r="DR64" i="1" s="1"/>
  <c r="HK64" i="4"/>
  <c r="DQ64" i="1" s="1"/>
  <c r="HH64" i="4"/>
  <c r="HG64" i="4"/>
  <c r="IB63" i="4"/>
  <c r="DZ63" i="1" s="1"/>
  <c r="IA63" i="4"/>
  <c r="DY63" i="1" s="1"/>
  <c r="HX63" i="4"/>
  <c r="DX63" i="1" s="1"/>
  <c r="HW63" i="4"/>
  <c r="DW63" i="1" s="1"/>
  <c r="HT63" i="4"/>
  <c r="DV63" i="1" s="1"/>
  <c r="HS63" i="4"/>
  <c r="DU63" i="1" s="1"/>
  <c r="HP63" i="4"/>
  <c r="DT63" i="1" s="1"/>
  <c r="HO63" i="4"/>
  <c r="DS63" i="1" s="1"/>
  <c r="HL63" i="4"/>
  <c r="DR63" i="1" s="1"/>
  <c r="HK63" i="4"/>
  <c r="DQ63" i="1" s="1"/>
  <c r="HH63" i="4"/>
  <c r="HG63" i="4"/>
  <c r="IB62" i="4"/>
  <c r="DZ62" i="1" s="1"/>
  <c r="IA62" i="4"/>
  <c r="DY62" i="1" s="1"/>
  <c r="HX62" i="4"/>
  <c r="DX62" i="1" s="1"/>
  <c r="HW62" i="4"/>
  <c r="DW62" i="1" s="1"/>
  <c r="HT62" i="4"/>
  <c r="DV62" i="1" s="1"/>
  <c r="HS62" i="4"/>
  <c r="DU62" i="1" s="1"/>
  <c r="HP62" i="4"/>
  <c r="DT62" i="1" s="1"/>
  <c r="HO62" i="4"/>
  <c r="DS62" i="1" s="1"/>
  <c r="HL62" i="4"/>
  <c r="DR62" i="1" s="1"/>
  <c r="HK62" i="4"/>
  <c r="DQ62" i="1" s="1"/>
  <c r="HH62" i="4"/>
  <c r="HG62" i="4"/>
  <c r="IB61" i="4"/>
  <c r="DZ61" i="1" s="1"/>
  <c r="IA61" i="4"/>
  <c r="DY61" i="1" s="1"/>
  <c r="HX61" i="4"/>
  <c r="DX61" i="1" s="1"/>
  <c r="HW61" i="4"/>
  <c r="DW61" i="1" s="1"/>
  <c r="HT61" i="4"/>
  <c r="DV61" i="1" s="1"/>
  <c r="HS61" i="4"/>
  <c r="DU61" i="1" s="1"/>
  <c r="HP61" i="4"/>
  <c r="DT61" i="1" s="1"/>
  <c r="HO61" i="4"/>
  <c r="DS61" i="1" s="1"/>
  <c r="HL61" i="4"/>
  <c r="DR61" i="1" s="1"/>
  <c r="HK61" i="4"/>
  <c r="DQ61" i="1" s="1"/>
  <c r="HH61" i="4"/>
  <c r="HG61" i="4"/>
  <c r="IB60" i="4"/>
  <c r="DZ60" i="1" s="1"/>
  <c r="IA60" i="4"/>
  <c r="DY60" i="1" s="1"/>
  <c r="HX60" i="4"/>
  <c r="DX60" i="1" s="1"/>
  <c r="HW60" i="4"/>
  <c r="DW60" i="1" s="1"/>
  <c r="HT60" i="4"/>
  <c r="DV60" i="1" s="1"/>
  <c r="HS60" i="4"/>
  <c r="DU60" i="1" s="1"/>
  <c r="HP60" i="4"/>
  <c r="DT60" i="1" s="1"/>
  <c r="HO60" i="4"/>
  <c r="DS60" i="1" s="1"/>
  <c r="HL60" i="4"/>
  <c r="DR60" i="1" s="1"/>
  <c r="HK60" i="4"/>
  <c r="DQ60" i="1" s="1"/>
  <c r="HH60" i="4"/>
  <c r="HG60" i="4"/>
  <c r="IB59" i="4"/>
  <c r="DZ59" i="1" s="1"/>
  <c r="IA59" i="4"/>
  <c r="DY59" i="1" s="1"/>
  <c r="HX59" i="4"/>
  <c r="DX59" i="1" s="1"/>
  <c r="HW59" i="4"/>
  <c r="DW59" i="1" s="1"/>
  <c r="HT59" i="4"/>
  <c r="DV59" i="1" s="1"/>
  <c r="HS59" i="4"/>
  <c r="DU59" i="1" s="1"/>
  <c r="HP59" i="4"/>
  <c r="DT59" i="1" s="1"/>
  <c r="HO59" i="4"/>
  <c r="DS59" i="1" s="1"/>
  <c r="HL59" i="4"/>
  <c r="DR59" i="1" s="1"/>
  <c r="HK59" i="4"/>
  <c r="DQ59" i="1" s="1"/>
  <c r="HH59" i="4"/>
  <c r="HG59" i="4"/>
  <c r="IB58" i="4"/>
  <c r="DZ58" i="1" s="1"/>
  <c r="IA58" i="4"/>
  <c r="DY58" i="1" s="1"/>
  <c r="HX58" i="4"/>
  <c r="DX58" i="1" s="1"/>
  <c r="HW58" i="4"/>
  <c r="DW58" i="1" s="1"/>
  <c r="HT58" i="4"/>
  <c r="DV58" i="1" s="1"/>
  <c r="HS58" i="4"/>
  <c r="DU58" i="1" s="1"/>
  <c r="HP58" i="4"/>
  <c r="DT58" i="1" s="1"/>
  <c r="HO58" i="4"/>
  <c r="DS58" i="1" s="1"/>
  <c r="HL58" i="4"/>
  <c r="DR58" i="1" s="1"/>
  <c r="HK58" i="4"/>
  <c r="DQ58" i="1" s="1"/>
  <c r="HH58" i="4"/>
  <c r="HG58" i="4"/>
  <c r="IB57" i="4"/>
  <c r="DZ57" i="1" s="1"/>
  <c r="IA57" i="4"/>
  <c r="DY57" i="1" s="1"/>
  <c r="HX57" i="4"/>
  <c r="DX57" i="1" s="1"/>
  <c r="HW57" i="4"/>
  <c r="DW57" i="1" s="1"/>
  <c r="HT57" i="4"/>
  <c r="DV57" i="1" s="1"/>
  <c r="HS57" i="4"/>
  <c r="DU57" i="1" s="1"/>
  <c r="HP57" i="4"/>
  <c r="DT57" i="1" s="1"/>
  <c r="HO57" i="4"/>
  <c r="DS57" i="1" s="1"/>
  <c r="HL57" i="4"/>
  <c r="DR57" i="1" s="1"/>
  <c r="HK57" i="4"/>
  <c r="DQ57" i="1" s="1"/>
  <c r="HH57" i="4"/>
  <c r="HG57" i="4"/>
  <c r="IB56" i="4"/>
  <c r="DZ56" i="1" s="1"/>
  <c r="IA56" i="4"/>
  <c r="DY56" i="1" s="1"/>
  <c r="HX56" i="4"/>
  <c r="DX56" i="1" s="1"/>
  <c r="HW56" i="4"/>
  <c r="DW56" i="1" s="1"/>
  <c r="HT56" i="4"/>
  <c r="DV56" i="1" s="1"/>
  <c r="HS56" i="4"/>
  <c r="DU56" i="1" s="1"/>
  <c r="HP56" i="4"/>
  <c r="DT56" i="1" s="1"/>
  <c r="HO56" i="4"/>
  <c r="DS56" i="1" s="1"/>
  <c r="HL56" i="4"/>
  <c r="DR56" i="1" s="1"/>
  <c r="HK56" i="4"/>
  <c r="DQ56" i="1" s="1"/>
  <c r="HH56" i="4"/>
  <c r="HG56" i="4"/>
  <c r="IB55" i="4"/>
  <c r="DZ55" i="1" s="1"/>
  <c r="IA55" i="4"/>
  <c r="DY55" i="1" s="1"/>
  <c r="HX55" i="4"/>
  <c r="DX55" i="1" s="1"/>
  <c r="HW55" i="4"/>
  <c r="DW55" i="1" s="1"/>
  <c r="HT55" i="4"/>
  <c r="DV55" i="1" s="1"/>
  <c r="HS55" i="4"/>
  <c r="DU55" i="1" s="1"/>
  <c r="HP55" i="4"/>
  <c r="DT55" i="1" s="1"/>
  <c r="HO55" i="4"/>
  <c r="DS55" i="1" s="1"/>
  <c r="HL55" i="4"/>
  <c r="DR55" i="1" s="1"/>
  <c r="HK55" i="4"/>
  <c r="DQ55" i="1" s="1"/>
  <c r="HH55" i="4"/>
  <c r="HG55" i="4"/>
  <c r="IB54" i="4"/>
  <c r="DZ54" i="1" s="1"/>
  <c r="IA54" i="4"/>
  <c r="DY54" i="1" s="1"/>
  <c r="HX54" i="4"/>
  <c r="DX54" i="1" s="1"/>
  <c r="HW54" i="4"/>
  <c r="DW54" i="1" s="1"/>
  <c r="HT54" i="4"/>
  <c r="DV54" i="1" s="1"/>
  <c r="HS54" i="4"/>
  <c r="DU54" i="1" s="1"/>
  <c r="HP54" i="4"/>
  <c r="DT54" i="1" s="1"/>
  <c r="HO54" i="4"/>
  <c r="DS54" i="1" s="1"/>
  <c r="HL54" i="4"/>
  <c r="DR54" i="1" s="1"/>
  <c r="HK54" i="4"/>
  <c r="DQ54" i="1" s="1"/>
  <c r="HH54" i="4"/>
  <c r="HG54" i="4"/>
  <c r="IB53" i="4"/>
  <c r="DZ53" i="1" s="1"/>
  <c r="IA53" i="4"/>
  <c r="DY53" i="1" s="1"/>
  <c r="HX53" i="4"/>
  <c r="DX53" i="1" s="1"/>
  <c r="HW53" i="4"/>
  <c r="DW53" i="1" s="1"/>
  <c r="HT53" i="4"/>
  <c r="DV53" i="1" s="1"/>
  <c r="HS53" i="4"/>
  <c r="DU53" i="1" s="1"/>
  <c r="HP53" i="4"/>
  <c r="DT53" i="1" s="1"/>
  <c r="HO53" i="4"/>
  <c r="DS53" i="1" s="1"/>
  <c r="HL53" i="4"/>
  <c r="DR53" i="1" s="1"/>
  <c r="HK53" i="4"/>
  <c r="DQ53" i="1" s="1"/>
  <c r="HH53" i="4"/>
  <c r="HG53" i="4"/>
  <c r="IB52" i="4"/>
  <c r="DZ52" i="1" s="1"/>
  <c r="IA52" i="4"/>
  <c r="DY52" i="1" s="1"/>
  <c r="HX52" i="4"/>
  <c r="DX52" i="1" s="1"/>
  <c r="HW52" i="4"/>
  <c r="DW52" i="1" s="1"/>
  <c r="HT52" i="4"/>
  <c r="DV52" i="1" s="1"/>
  <c r="HS52" i="4"/>
  <c r="DU52" i="1" s="1"/>
  <c r="HP52" i="4"/>
  <c r="DT52" i="1" s="1"/>
  <c r="HO52" i="4"/>
  <c r="DS52" i="1" s="1"/>
  <c r="HL52" i="4"/>
  <c r="DR52" i="1" s="1"/>
  <c r="HK52" i="4"/>
  <c r="DQ52" i="1" s="1"/>
  <c r="HH52" i="4"/>
  <c r="HG52" i="4"/>
  <c r="IB51" i="4"/>
  <c r="DZ51" i="1" s="1"/>
  <c r="IA51" i="4"/>
  <c r="DY51" i="1" s="1"/>
  <c r="HX51" i="4"/>
  <c r="DX51" i="1" s="1"/>
  <c r="HW51" i="4"/>
  <c r="DW51" i="1" s="1"/>
  <c r="HT51" i="4"/>
  <c r="DV51" i="1" s="1"/>
  <c r="HS51" i="4"/>
  <c r="DU51" i="1" s="1"/>
  <c r="HP51" i="4"/>
  <c r="DT51" i="1" s="1"/>
  <c r="HO51" i="4"/>
  <c r="DS51" i="1" s="1"/>
  <c r="HL51" i="4"/>
  <c r="DR51" i="1" s="1"/>
  <c r="HK51" i="4"/>
  <c r="DQ51" i="1" s="1"/>
  <c r="HH51" i="4"/>
  <c r="HG51" i="4"/>
  <c r="IB50" i="4"/>
  <c r="DZ50" i="1" s="1"/>
  <c r="IA50" i="4"/>
  <c r="DY50" i="1" s="1"/>
  <c r="HX50" i="4"/>
  <c r="DX50" i="1" s="1"/>
  <c r="HW50" i="4"/>
  <c r="DW50" i="1" s="1"/>
  <c r="HT50" i="4"/>
  <c r="DV50" i="1" s="1"/>
  <c r="HS50" i="4"/>
  <c r="DU50" i="1" s="1"/>
  <c r="HP50" i="4"/>
  <c r="DT50" i="1" s="1"/>
  <c r="HO50" i="4"/>
  <c r="DS50" i="1" s="1"/>
  <c r="HL50" i="4"/>
  <c r="DR50" i="1" s="1"/>
  <c r="HK50" i="4"/>
  <c r="DQ50" i="1" s="1"/>
  <c r="HH50" i="4"/>
  <c r="HG50" i="4"/>
  <c r="IB49" i="4"/>
  <c r="DZ49" i="1" s="1"/>
  <c r="IA49" i="4"/>
  <c r="DY49" i="1" s="1"/>
  <c r="HX49" i="4"/>
  <c r="DX49" i="1" s="1"/>
  <c r="HW49" i="4"/>
  <c r="DW49" i="1" s="1"/>
  <c r="HT49" i="4"/>
  <c r="DV49" i="1" s="1"/>
  <c r="HS49" i="4"/>
  <c r="DU49" i="1" s="1"/>
  <c r="HP49" i="4"/>
  <c r="DT49" i="1" s="1"/>
  <c r="HO49" i="4"/>
  <c r="DS49" i="1" s="1"/>
  <c r="HL49" i="4"/>
  <c r="DR49" i="1" s="1"/>
  <c r="HK49" i="4"/>
  <c r="DQ49" i="1" s="1"/>
  <c r="HH49" i="4"/>
  <c r="HG49" i="4"/>
  <c r="IB48" i="4"/>
  <c r="DZ48" i="1" s="1"/>
  <c r="IA48" i="4"/>
  <c r="DY48" i="1" s="1"/>
  <c r="HX48" i="4"/>
  <c r="DX48" i="1" s="1"/>
  <c r="HW48" i="4"/>
  <c r="DW48" i="1" s="1"/>
  <c r="HT48" i="4"/>
  <c r="DV48" i="1" s="1"/>
  <c r="HS48" i="4"/>
  <c r="DU48" i="1" s="1"/>
  <c r="HP48" i="4"/>
  <c r="DT48" i="1" s="1"/>
  <c r="HO48" i="4"/>
  <c r="DS48" i="1" s="1"/>
  <c r="HL48" i="4"/>
  <c r="DR48" i="1" s="1"/>
  <c r="HK48" i="4"/>
  <c r="DQ48" i="1" s="1"/>
  <c r="HH48" i="4"/>
  <c r="HG48" i="4"/>
  <c r="IB47" i="4"/>
  <c r="DZ47" i="1" s="1"/>
  <c r="IA47" i="4"/>
  <c r="DY47" i="1" s="1"/>
  <c r="HX47" i="4"/>
  <c r="DX47" i="1" s="1"/>
  <c r="HW47" i="4"/>
  <c r="DW47" i="1" s="1"/>
  <c r="HT47" i="4"/>
  <c r="DV47" i="1" s="1"/>
  <c r="HS47" i="4"/>
  <c r="DU47" i="1" s="1"/>
  <c r="HP47" i="4"/>
  <c r="DT47" i="1" s="1"/>
  <c r="HO47" i="4"/>
  <c r="DS47" i="1" s="1"/>
  <c r="HL47" i="4"/>
  <c r="DR47" i="1" s="1"/>
  <c r="HK47" i="4"/>
  <c r="DQ47" i="1" s="1"/>
  <c r="HH47" i="4"/>
  <c r="HG47" i="4"/>
  <c r="IB46" i="4"/>
  <c r="DZ46" i="1" s="1"/>
  <c r="IA46" i="4"/>
  <c r="DY46" i="1" s="1"/>
  <c r="HX46" i="4"/>
  <c r="DX46" i="1" s="1"/>
  <c r="HW46" i="4"/>
  <c r="DW46" i="1" s="1"/>
  <c r="HT46" i="4"/>
  <c r="DV46" i="1" s="1"/>
  <c r="HS46" i="4"/>
  <c r="DU46" i="1" s="1"/>
  <c r="HP46" i="4"/>
  <c r="DT46" i="1" s="1"/>
  <c r="HO46" i="4"/>
  <c r="DS46" i="1" s="1"/>
  <c r="HL46" i="4"/>
  <c r="DR46" i="1" s="1"/>
  <c r="HK46" i="4"/>
  <c r="DQ46" i="1" s="1"/>
  <c r="HH46" i="4"/>
  <c r="HG46" i="4"/>
  <c r="IB45" i="4"/>
  <c r="DZ45" i="1" s="1"/>
  <c r="IA45" i="4"/>
  <c r="DY45" i="1" s="1"/>
  <c r="HX45" i="4"/>
  <c r="DX45" i="1" s="1"/>
  <c r="HW45" i="4"/>
  <c r="DW45" i="1" s="1"/>
  <c r="HT45" i="4"/>
  <c r="DV45" i="1" s="1"/>
  <c r="HS45" i="4"/>
  <c r="DU45" i="1" s="1"/>
  <c r="HP45" i="4"/>
  <c r="DT45" i="1" s="1"/>
  <c r="HO45" i="4"/>
  <c r="DS45" i="1" s="1"/>
  <c r="HL45" i="4"/>
  <c r="DR45" i="1" s="1"/>
  <c r="HK45" i="4"/>
  <c r="DQ45" i="1" s="1"/>
  <c r="HH45" i="4"/>
  <c r="HG45" i="4"/>
  <c r="IB44" i="4"/>
  <c r="DZ44" i="1" s="1"/>
  <c r="IA44" i="4"/>
  <c r="DY44" i="1" s="1"/>
  <c r="HX44" i="4"/>
  <c r="DX44" i="1" s="1"/>
  <c r="HW44" i="4"/>
  <c r="DW44" i="1" s="1"/>
  <c r="HT44" i="4"/>
  <c r="DV44" i="1" s="1"/>
  <c r="HS44" i="4"/>
  <c r="DU44" i="1" s="1"/>
  <c r="HP44" i="4"/>
  <c r="DT44" i="1" s="1"/>
  <c r="HO44" i="4"/>
  <c r="DS44" i="1" s="1"/>
  <c r="HL44" i="4"/>
  <c r="DR44" i="1" s="1"/>
  <c r="HK44" i="4"/>
  <c r="DQ44" i="1" s="1"/>
  <c r="HH44" i="4"/>
  <c r="HG44" i="4"/>
  <c r="IB43" i="4"/>
  <c r="DZ43" i="1" s="1"/>
  <c r="IA43" i="4"/>
  <c r="DY43" i="1" s="1"/>
  <c r="HX43" i="4"/>
  <c r="DX43" i="1" s="1"/>
  <c r="HW43" i="4"/>
  <c r="DW43" i="1" s="1"/>
  <c r="HT43" i="4"/>
  <c r="DV43" i="1" s="1"/>
  <c r="HS43" i="4"/>
  <c r="DU43" i="1" s="1"/>
  <c r="HP43" i="4"/>
  <c r="DT43" i="1" s="1"/>
  <c r="HO43" i="4"/>
  <c r="DS43" i="1" s="1"/>
  <c r="HL43" i="4"/>
  <c r="DR43" i="1" s="1"/>
  <c r="HK43" i="4"/>
  <c r="DQ43" i="1" s="1"/>
  <c r="HH43" i="4"/>
  <c r="HG43" i="4"/>
  <c r="IB42" i="4"/>
  <c r="DZ42" i="1" s="1"/>
  <c r="IA42" i="4"/>
  <c r="DY42" i="1" s="1"/>
  <c r="HX42" i="4"/>
  <c r="DX42" i="1" s="1"/>
  <c r="HW42" i="4"/>
  <c r="DW42" i="1" s="1"/>
  <c r="HT42" i="4"/>
  <c r="DV42" i="1" s="1"/>
  <c r="HS42" i="4"/>
  <c r="DU42" i="1" s="1"/>
  <c r="HP42" i="4"/>
  <c r="DT42" i="1" s="1"/>
  <c r="HO42" i="4"/>
  <c r="DS42" i="1" s="1"/>
  <c r="HL42" i="4"/>
  <c r="DR42" i="1" s="1"/>
  <c r="HK42" i="4"/>
  <c r="DQ42" i="1" s="1"/>
  <c r="HH42" i="4"/>
  <c r="HG42" i="4"/>
  <c r="IB41" i="4"/>
  <c r="DZ41" i="1" s="1"/>
  <c r="IA41" i="4"/>
  <c r="DY41" i="1" s="1"/>
  <c r="HX41" i="4"/>
  <c r="DX41" i="1" s="1"/>
  <c r="HW41" i="4"/>
  <c r="DW41" i="1" s="1"/>
  <c r="HT41" i="4"/>
  <c r="DV41" i="1" s="1"/>
  <c r="HS41" i="4"/>
  <c r="DU41" i="1" s="1"/>
  <c r="HP41" i="4"/>
  <c r="DT41" i="1" s="1"/>
  <c r="HO41" i="4"/>
  <c r="DS41" i="1" s="1"/>
  <c r="HL41" i="4"/>
  <c r="DR41" i="1" s="1"/>
  <c r="HK41" i="4"/>
  <c r="DQ41" i="1" s="1"/>
  <c r="HH41" i="4"/>
  <c r="HG41" i="4"/>
  <c r="IB40" i="4"/>
  <c r="DZ40" i="1" s="1"/>
  <c r="IA40" i="4"/>
  <c r="DY40" i="1" s="1"/>
  <c r="HX40" i="4"/>
  <c r="DX40" i="1" s="1"/>
  <c r="HW40" i="4"/>
  <c r="DW40" i="1" s="1"/>
  <c r="HT40" i="4"/>
  <c r="DV40" i="1" s="1"/>
  <c r="HS40" i="4"/>
  <c r="DU40" i="1" s="1"/>
  <c r="HP40" i="4"/>
  <c r="DT40" i="1" s="1"/>
  <c r="HO40" i="4"/>
  <c r="DS40" i="1" s="1"/>
  <c r="HL40" i="4"/>
  <c r="DR40" i="1" s="1"/>
  <c r="HK40" i="4"/>
  <c r="DQ40" i="1" s="1"/>
  <c r="HH40" i="4"/>
  <c r="HG40" i="4"/>
  <c r="IB39" i="4"/>
  <c r="DZ39" i="1" s="1"/>
  <c r="IA39" i="4"/>
  <c r="DY39" i="1" s="1"/>
  <c r="HX39" i="4"/>
  <c r="DX39" i="1" s="1"/>
  <c r="HW39" i="4"/>
  <c r="DW39" i="1" s="1"/>
  <c r="HT39" i="4"/>
  <c r="DV39" i="1" s="1"/>
  <c r="HS39" i="4"/>
  <c r="DU39" i="1" s="1"/>
  <c r="HP39" i="4"/>
  <c r="DT39" i="1" s="1"/>
  <c r="HO39" i="4"/>
  <c r="DS39" i="1" s="1"/>
  <c r="HL39" i="4"/>
  <c r="DR39" i="1" s="1"/>
  <c r="HK39" i="4"/>
  <c r="DQ39" i="1" s="1"/>
  <c r="HH39" i="4"/>
  <c r="HG39" i="4"/>
  <c r="IB38" i="4"/>
  <c r="DZ38" i="1" s="1"/>
  <c r="IA38" i="4"/>
  <c r="DY38" i="1" s="1"/>
  <c r="HX38" i="4"/>
  <c r="DX38" i="1" s="1"/>
  <c r="HW38" i="4"/>
  <c r="DW38" i="1" s="1"/>
  <c r="HT38" i="4"/>
  <c r="DV38" i="1" s="1"/>
  <c r="HS38" i="4"/>
  <c r="DU38" i="1" s="1"/>
  <c r="HP38" i="4"/>
  <c r="DT38" i="1" s="1"/>
  <c r="HO38" i="4"/>
  <c r="DS38" i="1" s="1"/>
  <c r="HL38" i="4"/>
  <c r="DR38" i="1" s="1"/>
  <c r="HK38" i="4"/>
  <c r="DQ38" i="1" s="1"/>
  <c r="HH38" i="4"/>
  <c r="HG38" i="4"/>
  <c r="IB37" i="4"/>
  <c r="DZ37" i="1" s="1"/>
  <c r="IA37" i="4"/>
  <c r="DY37" i="1" s="1"/>
  <c r="HX37" i="4"/>
  <c r="DX37" i="1" s="1"/>
  <c r="HW37" i="4"/>
  <c r="DW37" i="1" s="1"/>
  <c r="HT37" i="4"/>
  <c r="DV37" i="1" s="1"/>
  <c r="HS37" i="4"/>
  <c r="DU37" i="1" s="1"/>
  <c r="HP37" i="4"/>
  <c r="DT37" i="1" s="1"/>
  <c r="HO37" i="4"/>
  <c r="DS37" i="1" s="1"/>
  <c r="HL37" i="4"/>
  <c r="DR37" i="1" s="1"/>
  <c r="HK37" i="4"/>
  <c r="DQ37" i="1" s="1"/>
  <c r="HH37" i="4"/>
  <c r="HG37" i="4"/>
  <c r="IB36" i="4"/>
  <c r="DZ36" i="1" s="1"/>
  <c r="IA36" i="4"/>
  <c r="DY36" i="1" s="1"/>
  <c r="HX36" i="4"/>
  <c r="DX36" i="1" s="1"/>
  <c r="HW36" i="4"/>
  <c r="DW36" i="1" s="1"/>
  <c r="HT36" i="4"/>
  <c r="DV36" i="1" s="1"/>
  <c r="HS36" i="4"/>
  <c r="DU36" i="1" s="1"/>
  <c r="HP36" i="4"/>
  <c r="DT36" i="1" s="1"/>
  <c r="HO36" i="4"/>
  <c r="DS36" i="1" s="1"/>
  <c r="HL36" i="4"/>
  <c r="DR36" i="1" s="1"/>
  <c r="HK36" i="4"/>
  <c r="DQ36" i="1" s="1"/>
  <c r="HH36" i="4"/>
  <c r="HG36" i="4"/>
  <c r="IB35" i="4"/>
  <c r="DZ35" i="1" s="1"/>
  <c r="IA35" i="4"/>
  <c r="DY35" i="1" s="1"/>
  <c r="HX35" i="4"/>
  <c r="DX35" i="1" s="1"/>
  <c r="HW35" i="4"/>
  <c r="DW35" i="1" s="1"/>
  <c r="HT35" i="4"/>
  <c r="DV35" i="1" s="1"/>
  <c r="HS35" i="4"/>
  <c r="DU35" i="1" s="1"/>
  <c r="HP35" i="4"/>
  <c r="DT35" i="1" s="1"/>
  <c r="HO35" i="4"/>
  <c r="DS35" i="1" s="1"/>
  <c r="HL35" i="4"/>
  <c r="DR35" i="1" s="1"/>
  <c r="HK35" i="4"/>
  <c r="DQ35" i="1" s="1"/>
  <c r="HH35" i="4"/>
  <c r="HG35" i="4"/>
  <c r="IB34" i="4"/>
  <c r="DZ34" i="1" s="1"/>
  <c r="IA34" i="4"/>
  <c r="DY34" i="1" s="1"/>
  <c r="HX34" i="4"/>
  <c r="DX34" i="1" s="1"/>
  <c r="HW34" i="4"/>
  <c r="DW34" i="1" s="1"/>
  <c r="HT34" i="4"/>
  <c r="DV34" i="1" s="1"/>
  <c r="HS34" i="4"/>
  <c r="DU34" i="1" s="1"/>
  <c r="HP34" i="4"/>
  <c r="DT34" i="1" s="1"/>
  <c r="HO34" i="4"/>
  <c r="DS34" i="1" s="1"/>
  <c r="HL34" i="4"/>
  <c r="DR34" i="1" s="1"/>
  <c r="HK34" i="4"/>
  <c r="DQ34" i="1" s="1"/>
  <c r="HH34" i="4"/>
  <c r="HG34" i="4"/>
  <c r="IB33" i="4"/>
  <c r="DZ33" i="1" s="1"/>
  <c r="IA33" i="4"/>
  <c r="DY33" i="1" s="1"/>
  <c r="HX33" i="4"/>
  <c r="DX33" i="1" s="1"/>
  <c r="HW33" i="4"/>
  <c r="DW33" i="1" s="1"/>
  <c r="HT33" i="4"/>
  <c r="DV33" i="1" s="1"/>
  <c r="HS33" i="4"/>
  <c r="DU33" i="1" s="1"/>
  <c r="HP33" i="4"/>
  <c r="DT33" i="1" s="1"/>
  <c r="HO33" i="4"/>
  <c r="DS33" i="1" s="1"/>
  <c r="HL33" i="4"/>
  <c r="DR33" i="1" s="1"/>
  <c r="HK33" i="4"/>
  <c r="DQ33" i="1" s="1"/>
  <c r="HH33" i="4"/>
  <c r="HG33" i="4"/>
  <c r="IB32" i="4"/>
  <c r="DZ32" i="1" s="1"/>
  <c r="IA32" i="4"/>
  <c r="DY32" i="1" s="1"/>
  <c r="HX32" i="4"/>
  <c r="DX32" i="1" s="1"/>
  <c r="HW32" i="4"/>
  <c r="DW32" i="1" s="1"/>
  <c r="HT32" i="4"/>
  <c r="DV32" i="1" s="1"/>
  <c r="HS32" i="4"/>
  <c r="DU32" i="1" s="1"/>
  <c r="HP32" i="4"/>
  <c r="DT32" i="1" s="1"/>
  <c r="HO32" i="4"/>
  <c r="DS32" i="1" s="1"/>
  <c r="HL32" i="4"/>
  <c r="DR32" i="1" s="1"/>
  <c r="HK32" i="4"/>
  <c r="DQ32" i="1" s="1"/>
  <c r="HH32" i="4"/>
  <c r="HG32" i="4"/>
  <c r="IB31" i="4"/>
  <c r="DZ31" i="1" s="1"/>
  <c r="IA31" i="4"/>
  <c r="DY31" i="1" s="1"/>
  <c r="HX31" i="4"/>
  <c r="DX31" i="1" s="1"/>
  <c r="HW31" i="4"/>
  <c r="DW31" i="1" s="1"/>
  <c r="HT31" i="4"/>
  <c r="DV31" i="1" s="1"/>
  <c r="HS31" i="4"/>
  <c r="DU31" i="1" s="1"/>
  <c r="HP31" i="4"/>
  <c r="DT31" i="1" s="1"/>
  <c r="HO31" i="4"/>
  <c r="DS31" i="1" s="1"/>
  <c r="HL31" i="4"/>
  <c r="DR31" i="1" s="1"/>
  <c r="HK31" i="4"/>
  <c r="DQ31" i="1" s="1"/>
  <c r="HH31" i="4"/>
  <c r="HG31" i="4"/>
  <c r="IB30" i="4"/>
  <c r="DZ30" i="1" s="1"/>
  <c r="IA30" i="4"/>
  <c r="DY30" i="1" s="1"/>
  <c r="HX30" i="4"/>
  <c r="DX30" i="1" s="1"/>
  <c r="HW30" i="4"/>
  <c r="DW30" i="1" s="1"/>
  <c r="HT30" i="4"/>
  <c r="DV30" i="1" s="1"/>
  <c r="HS30" i="4"/>
  <c r="DU30" i="1" s="1"/>
  <c r="HP30" i="4"/>
  <c r="DT30" i="1" s="1"/>
  <c r="HO30" i="4"/>
  <c r="DS30" i="1" s="1"/>
  <c r="HL30" i="4"/>
  <c r="DR30" i="1" s="1"/>
  <c r="HK30" i="4"/>
  <c r="DQ30" i="1" s="1"/>
  <c r="HH30" i="4"/>
  <c r="HG30" i="4"/>
  <c r="IB29" i="4"/>
  <c r="DZ29" i="1" s="1"/>
  <c r="IA29" i="4"/>
  <c r="DY29" i="1" s="1"/>
  <c r="HX29" i="4"/>
  <c r="DX29" i="1" s="1"/>
  <c r="HW29" i="4"/>
  <c r="DW29" i="1" s="1"/>
  <c r="HT29" i="4"/>
  <c r="DV29" i="1" s="1"/>
  <c r="HS29" i="4"/>
  <c r="DU29" i="1" s="1"/>
  <c r="HP29" i="4"/>
  <c r="DT29" i="1" s="1"/>
  <c r="HO29" i="4"/>
  <c r="DS29" i="1" s="1"/>
  <c r="HL29" i="4"/>
  <c r="DR29" i="1" s="1"/>
  <c r="HK29" i="4"/>
  <c r="DQ29" i="1" s="1"/>
  <c r="HH29" i="4"/>
  <c r="HG29" i="4"/>
  <c r="IB28" i="4"/>
  <c r="DZ28" i="1" s="1"/>
  <c r="IA28" i="4"/>
  <c r="DY28" i="1" s="1"/>
  <c r="HX28" i="4"/>
  <c r="DX28" i="1" s="1"/>
  <c r="HW28" i="4"/>
  <c r="DW28" i="1" s="1"/>
  <c r="HT28" i="4"/>
  <c r="DV28" i="1" s="1"/>
  <c r="HS28" i="4"/>
  <c r="DU28" i="1" s="1"/>
  <c r="HP28" i="4"/>
  <c r="DT28" i="1" s="1"/>
  <c r="HO28" i="4"/>
  <c r="DS28" i="1" s="1"/>
  <c r="HL28" i="4"/>
  <c r="DR28" i="1" s="1"/>
  <c r="HK28" i="4"/>
  <c r="DQ28" i="1" s="1"/>
  <c r="HH28" i="4"/>
  <c r="HG28" i="4"/>
  <c r="IB27" i="4"/>
  <c r="DZ27" i="1" s="1"/>
  <c r="IA27" i="4"/>
  <c r="DY27" i="1" s="1"/>
  <c r="HX27" i="4"/>
  <c r="DX27" i="1" s="1"/>
  <c r="HW27" i="4"/>
  <c r="DW27" i="1" s="1"/>
  <c r="HT27" i="4"/>
  <c r="DV27" i="1" s="1"/>
  <c r="HS27" i="4"/>
  <c r="DU27" i="1" s="1"/>
  <c r="HP27" i="4"/>
  <c r="DT27" i="1" s="1"/>
  <c r="HO27" i="4"/>
  <c r="DS27" i="1" s="1"/>
  <c r="HL27" i="4"/>
  <c r="DR27" i="1" s="1"/>
  <c r="HK27" i="4"/>
  <c r="DQ27" i="1" s="1"/>
  <c r="HH27" i="4"/>
  <c r="HG27" i="4"/>
  <c r="IB26" i="4"/>
  <c r="DZ26" i="1" s="1"/>
  <c r="IA26" i="4"/>
  <c r="DY26" i="1" s="1"/>
  <c r="HX26" i="4"/>
  <c r="DX26" i="1" s="1"/>
  <c r="HW26" i="4"/>
  <c r="DW26" i="1" s="1"/>
  <c r="HT26" i="4"/>
  <c r="DV26" i="1" s="1"/>
  <c r="HS26" i="4"/>
  <c r="DU26" i="1" s="1"/>
  <c r="HP26" i="4"/>
  <c r="DT26" i="1" s="1"/>
  <c r="HO26" i="4"/>
  <c r="DS26" i="1" s="1"/>
  <c r="HL26" i="4"/>
  <c r="DR26" i="1" s="1"/>
  <c r="HK26" i="4"/>
  <c r="DQ26" i="1" s="1"/>
  <c r="HH26" i="4"/>
  <c r="HG26" i="4"/>
  <c r="IB25" i="4"/>
  <c r="DZ25" i="1" s="1"/>
  <c r="IA25" i="4"/>
  <c r="DY25" i="1" s="1"/>
  <c r="HX25" i="4"/>
  <c r="DX25" i="1" s="1"/>
  <c r="HW25" i="4"/>
  <c r="DW25" i="1" s="1"/>
  <c r="HT25" i="4"/>
  <c r="DV25" i="1" s="1"/>
  <c r="HS25" i="4"/>
  <c r="DU25" i="1" s="1"/>
  <c r="HP25" i="4"/>
  <c r="DT25" i="1" s="1"/>
  <c r="HO25" i="4"/>
  <c r="DS25" i="1" s="1"/>
  <c r="HL25" i="4"/>
  <c r="DR25" i="1" s="1"/>
  <c r="HK25" i="4"/>
  <c r="DQ25" i="1" s="1"/>
  <c r="HH25" i="4"/>
  <c r="HG25" i="4"/>
  <c r="IB24" i="4"/>
  <c r="DZ24" i="1" s="1"/>
  <c r="IA24" i="4"/>
  <c r="DY24" i="1" s="1"/>
  <c r="HX24" i="4"/>
  <c r="DX24" i="1" s="1"/>
  <c r="HW24" i="4"/>
  <c r="DW24" i="1" s="1"/>
  <c r="HT24" i="4"/>
  <c r="DV24" i="1" s="1"/>
  <c r="HS24" i="4"/>
  <c r="DU24" i="1" s="1"/>
  <c r="HP24" i="4"/>
  <c r="DT24" i="1" s="1"/>
  <c r="HO24" i="4"/>
  <c r="DS24" i="1" s="1"/>
  <c r="HL24" i="4"/>
  <c r="DR24" i="1" s="1"/>
  <c r="HK24" i="4"/>
  <c r="DQ24" i="1" s="1"/>
  <c r="HH24" i="4"/>
  <c r="HG24" i="4"/>
  <c r="IB23" i="4"/>
  <c r="DZ23" i="1" s="1"/>
  <c r="IA23" i="4"/>
  <c r="DY23" i="1" s="1"/>
  <c r="HX23" i="4"/>
  <c r="DX23" i="1" s="1"/>
  <c r="HW23" i="4"/>
  <c r="DW23" i="1" s="1"/>
  <c r="HT23" i="4"/>
  <c r="DV23" i="1" s="1"/>
  <c r="HS23" i="4"/>
  <c r="DU23" i="1" s="1"/>
  <c r="HP23" i="4"/>
  <c r="DT23" i="1" s="1"/>
  <c r="HO23" i="4"/>
  <c r="DS23" i="1" s="1"/>
  <c r="HL23" i="4"/>
  <c r="DR23" i="1" s="1"/>
  <c r="HK23" i="4"/>
  <c r="DQ23" i="1" s="1"/>
  <c r="HH23" i="4"/>
  <c r="HG23" i="4"/>
  <c r="IB22" i="4"/>
  <c r="DZ22" i="1" s="1"/>
  <c r="IA22" i="4"/>
  <c r="DY22" i="1" s="1"/>
  <c r="HX22" i="4"/>
  <c r="DX22" i="1" s="1"/>
  <c r="HW22" i="4"/>
  <c r="DW22" i="1" s="1"/>
  <c r="HT22" i="4"/>
  <c r="DV22" i="1" s="1"/>
  <c r="HS22" i="4"/>
  <c r="DU22" i="1" s="1"/>
  <c r="HP22" i="4"/>
  <c r="DT22" i="1" s="1"/>
  <c r="HO22" i="4"/>
  <c r="DS22" i="1" s="1"/>
  <c r="HL22" i="4"/>
  <c r="DR22" i="1" s="1"/>
  <c r="HK22" i="4"/>
  <c r="DQ22" i="1" s="1"/>
  <c r="HH22" i="4"/>
  <c r="HG22" i="4"/>
  <c r="IB21" i="4"/>
  <c r="DZ21" i="1" s="1"/>
  <c r="IA21" i="4"/>
  <c r="DY21" i="1" s="1"/>
  <c r="HX21" i="4"/>
  <c r="DX21" i="1" s="1"/>
  <c r="HW21" i="4"/>
  <c r="DW21" i="1" s="1"/>
  <c r="HT21" i="4"/>
  <c r="DV21" i="1" s="1"/>
  <c r="HS21" i="4"/>
  <c r="DU21" i="1" s="1"/>
  <c r="HP21" i="4"/>
  <c r="DT21" i="1" s="1"/>
  <c r="HO21" i="4"/>
  <c r="DS21" i="1" s="1"/>
  <c r="HL21" i="4"/>
  <c r="DR21" i="1" s="1"/>
  <c r="HK21" i="4"/>
  <c r="DQ21" i="1" s="1"/>
  <c r="HH21" i="4"/>
  <c r="HG21" i="4"/>
  <c r="IB20" i="4"/>
  <c r="DZ20" i="1" s="1"/>
  <c r="IA20" i="4"/>
  <c r="DY20" i="1" s="1"/>
  <c r="HX20" i="4"/>
  <c r="DX20" i="1" s="1"/>
  <c r="HW20" i="4"/>
  <c r="DW20" i="1" s="1"/>
  <c r="HT20" i="4"/>
  <c r="DV20" i="1" s="1"/>
  <c r="HS20" i="4"/>
  <c r="DU20" i="1" s="1"/>
  <c r="HP20" i="4"/>
  <c r="DT20" i="1" s="1"/>
  <c r="HO20" i="4"/>
  <c r="DS20" i="1" s="1"/>
  <c r="HL20" i="4"/>
  <c r="DR20" i="1" s="1"/>
  <c r="HK20" i="4"/>
  <c r="DQ20" i="1" s="1"/>
  <c r="HH20" i="4"/>
  <c r="HG20" i="4"/>
  <c r="IB19" i="4"/>
  <c r="DZ19" i="1" s="1"/>
  <c r="IA19" i="4"/>
  <c r="DY19" i="1" s="1"/>
  <c r="HX19" i="4"/>
  <c r="DX19" i="1" s="1"/>
  <c r="HW19" i="4"/>
  <c r="DW19" i="1" s="1"/>
  <c r="HT19" i="4"/>
  <c r="DV19" i="1" s="1"/>
  <c r="HS19" i="4"/>
  <c r="DU19" i="1" s="1"/>
  <c r="HP19" i="4"/>
  <c r="DT19" i="1" s="1"/>
  <c r="HO19" i="4"/>
  <c r="DS19" i="1" s="1"/>
  <c r="HL19" i="4"/>
  <c r="DR19" i="1" s="1"/>
  <c r="HK19" i="4"/>
  <c r="DQ19" i="1" s="1"/>
  <c r="HH19" i="4"/>
  <c r="HG19" i="4"/>
  <c r="IB18" i="4"/>
  <c r="DZ18" i="1" s="1"/>
  <c r="IA18" i="4"/>
  <c r="DY18" i="1" s="1"/>
  <c r="HX18" i="4"/>
  <c r="DX18" i="1" s="1"/>
  <c r="HW18" i="4"/>
  <c r="DW18" i="1" s="1"/>
  <c r="HT18" i="4"/>
  <c r="DV18" i="1" s="1"/>
  <c r="HS18" i="4"/>
  <c r="DU18" i="1" s="1"/>
  <c r="HP18" i="4"/>
  <c r="DT18" i="1" s="1"/>
  <c r="HO18" i="4"/>
  <c r="DS18" i="1" s="1"/>
  <c r="HL18" i="4"/>
  <c r="DR18" i="1" s="1"/>
  <c r="HK18" i="4"/>
  <c r="DQ18" i="1" s="1"/>
  <c r="HH18" i="4"/>
  <c r="HG18" i="4"/>
  <c r="IB17" i="4"/>
  <c r="DZ17" i="1" s="1"/>
  <c r="IA17" i="4"/>
  <c r="DY17" i="1" s="1"/>
  <c r="HX17" i="4"/>
  <c r="DX17" i="1" s="1"/>
  <c r="HW17" i="4"/>
  <c r="DW17" i="1" s="1"/>
  <c r="HT17" i="4"/>
  <c r="DV17" i="1" s="1"/>
  <c r="HS17" i="4"/>
  <c r="DU17" i="1" s="1"/>
  <c r="HP17" i="4"/>
  <c r="DT17" i="1" s="1"/>
  <c r="HO17" i="4"/>
  <c r="DS17" i="1" s="1"/>
  <c r="HL17" i="4"/>
  <c r="DR17" i="1" s="1"/>
  <c r="HK17" i="4"/>
  <c r="DQ17" i="1" s="1"/>
  <c r="HH17" i="4"/>
  <c r="HG17" i="4"/>
  <c r="IB16" i="4"/>
  <c r="DZ16" i="1" s="1"/>
  <c r="IA16" i="4"/>
  <c r="DY16" i="1" s="1"/>
  <c r="HX16" i="4"/>
  <c r="DX16" i="1" s="1"/>
  <c r="HW16" i="4"/>
  <c r="DW16" i="1" s="1"/>
  <c r="HT16" i="4"/>
  <c r="DV16" i="1" s="1"/>
  <c r="HS16" i="4"/>
  <c r="DU16" i="1" s="1"/>
  <c r="HP16" i="4"/>
  <c r="DT16" i="1" s="1"/>
  <c r="HO16" i="4"/>
  <c r="DS16" i="1" s="1"/>
  <c r="HL16" i="4"/>
  <c r="DR16" i="1" s="1"/>
  <c r="HK16" i="4"/>
  <c r="DQ16" i="1" s="1"/>
  <c r="HH16" i="4"/>
  <c r="HG16" i="4"/>
  <c r="IB15" i="4"/>
  <c r="DZ15" i="1" s="1"/>
  <c r="IA15" i="4"/>
  <c r="DY15" i="1" s="1"/>
  <c r="HX15" i="4"/>
  <c r="DX15" i="1" s="1"/>
  <c r="HW15" i="4"/>
  <c r="DW15" i="1" s="1"/>
  <c r="HT15" i="4"/>
  <c r="DV15" i="1" s="1"/>
  <c r="HS15" i="4"/>
  <c r="DU15" i="1" s="1"/>
  <c r="HP15" i="4"/>
  <c r="DT15" i="1" s="1"/>
  <c r="HO15" i="4"/>
  <c r="DS15" i="1" s="1"/>
  <c r="HL15" i="4"/>
  <c r="DR15" i="1" s="1"/>
  <c r="HK15" i="4"/>
  <c r="DQ15" i="1" s="1"/>
  <c r="HH15" i="4"/>
  <c r="HG15" i="4"/>
  <c r="IB14" i="4"/>
  <c r="DZ14" i="1" s="1"/>
  <c r="IA14" i="4"/>
  <c r="DY14" i="1" s="1"/>
  <c r="HX14" i="4"/>
  <c r="DX14" i="1" s="1"/>
  <c r="HW14" i="4"/>
  <c r="DW14" i="1" s="1"/>
  <c r="HT14" i="4"/>
  <c r="DV14" i="1" s="1"/>
  <c r="HS14" i="4"/>
  <c r="DU14" i="1" s="1"/>
  <c r="HP14" i="4"/>
  <c r="DT14" i="1" s="1"/>
  <c r="HO14" i="4"/>
  <c r="DS14" i="1" s="1"/>
  <c r="HL14" i="4"/>
  <c r="DR14" i="1" s="1"/>
  <c r="HK14" i="4"/>
  <c r="DQ14" i="1" s="1"/>
  <c r="HH14" i="4"/>
  <c r="HG14" i="4"/>
  <c r="IB13" i="4"/>
  <c r="DZ13" i="1" s="1"/>
  <c r="IA13" i="4"/>
  <c r="DY13" i="1" s="1"/>
  <c r="HX13" i="4"/>
  <c r="DX13" i="1" s="1"/>
  <c r="HW13" i="4"/>
  <c r="DW13" i="1" s="1"/>
  <c r="HT13" i="4"/>
  <c r="DV13" i="1" s="1"/>
  <c r="HS13" i="4"/>
  <c r="DU13" i="1" s="1"/>
  <c r="HP13" i="4"/>
  <c r="DT13" i="1" s="1"/>
  <c r="HO13" i="4"/>
  <c r="DS13" i="1" s="1"/>
  <c r="HL13" i="4"/>
  <c r="DR13" i="1" s="1"/>
  <c r="HK13" i="4"/>
  <c r="DQ13" i="1" s="1"/>
  <c r="HH13" i="4"/>
  <c r="HG13" i="4"/>
  <c r="IB12" i="4"/>
  <c r="DZ12" i="1" s="1"/>
  <c r="IA12" i="4"/>
  <c r="DY12" i="1" s="1"/>
  <c r="HX12" i="4"/>
  <c r="DX12" i="1" s="1"/>
  <c r="HW12" i="4"/>
  <c r="DW12" i="1" s="1"/>
  <c r="HT12" i="4"/>
  <c r="DV12" i="1" s="1"/>
  <c r="HS12" i="4"/>
  <c r="DU12" i="1" s="1"/>
  <c r="HP12" i="4"/>
  <c r="DT12" i="1" s="1"/>
  <c r="HO12" i="4"/>
  <c r="DS12" i="1" s="1"/>
  <c r="HL12" i="4"/>
  <c r="DR12" i="1" s="1"/>
  <c r="HK12" i="4"/>
  <c r="DQ12" i="1" s="1"/>
  <c r="HH12" i="4"/>
  <c r="HG12" i="4"/>
  <c r="IB11" i="4"/>
  <c r="IA11" i="4"/>
  <c r="HX11" i="4"/>
  <c r="HW11" i="4"/>
  <c r="HT11" i="4"/>
  <c r="HS11" i="4"/>
  <c r="HP11" i="4"/>
  <c r="HO11" i="4"/>
  <c r="HL11" i="4"/>
  <c r="HK11" i="4"/>
  <c r="HH11" i="4"/>
  <c r="HG11" i="4"/>
  <c r="IA107" i="3" l="1"/>
  <c r="IA108" i="3"/>
  <c r="IA109" i="3"/>
  <c r="IB107" i="3"/>
  <c r="IB108" i="3"/>
  <c r="IB109" i="3"/>
  <c r="EA107" i="1"/>
  <c r="EA108" i="1"/>
  <c r="EA110" i="1"/>
  <c r="EA109" i="1"/>
  <c r="EB107" i="1"/>
  <c r="EB110" i="1"/>
  <c r="EB108" i="1"/>
  <c r="EB109" i="1"/>
  <c r="HH109" i="4"/>
  <c r="HG109" i="4"/>
  <c r="HS109" i="4"/>
  <c r="HP109" i="4"/>
  <c r="HL109" i="4"/>
  <c r="HX109" i="4"/>
  <c r="HT109" i="4"/>
  <c r="HK109" i="4"/>
  <c r="IA109" i="4"/>
  <c r="IB109" i="4"/>
  <c r="HO109" i="4"/>
  <c r="HW109" i="4"/>
  <c r="DW11" i="1"/>
  <c r="DQ11" i="1"/>
  <c r="DR11" i="1"/>
  <c r="DX11" i="1"/>
  <c r="DS11" i="1"/>
  <c r="DY11" i="1"/>
  <c r="DT11" i="1"/>
  <c r="DZ11" i="1"/>
  <c r="DU11" i="1"/>
  <c r="DV11" i="1"/>
  <c r="HG107" i="4"/>
  <c r="HK107" i="4"/>
  <c r="HO107" i="4"/>
  <c r="HS107" i="4"/>
  <c r="HW107" i="4"/>
  <c r="IA107" i="4"/>
  <c r="HG108" i="4"/>
  <c r="HK108" i="4"/>
  <c r="HO108" i="4"/>
  <c r="HS108" i="4"/>
  <c r="HW108" i="4"/>
  <c r="IA108" i="4"/>
  <c r="HH107" i="4"/>
  <c r="HL107" i="4"/>
  <c r="HP107" i="4"/>
  <c r="HT107" i="4"/>
  <c r="HX107" i="4"/>
  <c r="IB107" i="4"/>
  <c r="HH108" i="4"/>
  <c r="HL108" i="4"/>
  <c r="HP108" i="4"/>
  <c r="HT108" i="4"/>
  <c r="HX108" i="4"/>
  <c r="IB108" i="4"/>
  <c r="DV108" i="1" l="1"/>
  <c r="DV109" i="1"/>
  <c r="DV107" i="1"/>
  <c r="DV110" i="1"/>
  <c r="DT109" i="1"/>
  <c r="DT107" i="1"/>
  <c r="DT110" i="1"/>
  <c r="DT108" i="1"/>
  <c r="DY110" i="1"/>
  <c r="DY108" i="1"/>
  <c r="DY109" i="1"/>
  <c r="DY107" i="1"/>
  <c r="DU108" i="1"/>
  <c r="DU109" i="1"/>
  <c r="DU107" i="1"/>
  <c r="DU110" i="1"/>
  <c r="DS109" i="1"/>
  <c r="DS110" i="1"/>
  <c r="DS107" i="1"/>
  <c r="DS108" i="1"/>
  <c r="DR109" i="1"/>
  <c r="DR107" i="1"/>
  <c r="DR110" i="1"/>
  <c r="DR108" i="1"/>
  <c r="DZ110" i="1"/>
  <c r="DZ108" i="1"/>
  <c r="DZ109" i="1"/>
  <c r="DZ107" i="1"/>
  <c r="DX108" i="1"/>
  <c r="DX110" i="1"/>
  <c r="DX109" i="1"/>
  <c r="DX107" i="1"/>
  <c r="DQ109" i="1"/>
  <c r="DQ107" i="1"/>
  <c r="DQ110" i="1"/>
  <c r="DQ108" i="1"/>
  <c r="DW109" i="1"/>
  <c r="DW108" i="1"/>
  <c r="DW110" i="1"/>
  <c r="DW107" i="1"/>
  <c r="LY106" i="2"/>
  <c r="LY105" i="2"/>
  <c r="LY104" i="2"/>
  <c r="LY103" i="2"/>
  <c r="LY102" i="2"/>
  <c r="LY101" i="2"/>
  <c r="LY100" i="2"/>
  <c r="LY99" i="2"/>
  <c r="LY98" i="2"/>
  <c r="LY97" i="2"/>
  <c r="LY96" i="2"/>
  <c r="LY95" i="2"/>
  <c r="LY94" i="2"/>
  <c r="LY93" i="2"/>
  <c r="LY92" i="2"/>
  <c r="LY91" i="2"/>
  <c r="LY90" i="2"/>
  <c r="LY89" i="2"/>
  <c r="LY88" i="2"/>
  <c r="LY87" i="2"/>
  <c r="LY86" i="2"/>
  <c r="LY85" i="2"/>
  <c r="LY84" i="2"/>
  <c r="LY83" i="2"/>
  <c r="LY82" i="2"/>
  <c r="LY81" i="2"/>
  <c r="LY80" i="2"/>
  <c r="LY78" i="2"/>
  <c r="LY77" i="2"/>
  <c r="LY76" i="2"/>
  <c r="LY75" i="2"/>
  <c r="LY74" i="2"/>
  <c r="LY73" i="2"/>
  <c r="LY72" i="2"/>
  <c r="LY71" i="2"/>
  <c r="LY70" i="2"/>
  <c r="LY69" i="2"/>
  <c r="LY68" i="2"/>
  <c r="LY67" i="2"/>
  <c r="LY66" i="2"/>
  <c r="LY65" i="2"/>
  <c r="LY64" i="2"/>
  <c r="LY63" i="2"/>
  <c r="LY62" i="2"/>
  <c r="LY61" i="2"/>
  <c r="LY60" i="2"/>
  <c r="LY59" i="2"/>
  <c r="LY58" i="2"/>
  <c r="LY57" i="2"/>
  <c r="LY56" i="2"/>
  <c r="LY55" i="2"/>
  <c r="LY54" i="2"/>
  <c r="LY53" i="2"/>
  <c r="LY52" i="2"/>
  <c r="LY51" i="2"/>
  <c r="LY50" i="2"/>
  <c r="LY49" i="2"/>
  <c r="LY48" i="2"/>
  <c r="LY47" i="2"/>
  <c r="LY46" i="2"/>
  <c r="LY45" i="2"/>
  <c r="LY44" i="2"/>
  <c r="LY43" i="2"/>
  <c r="LY42" i="2"/>
  <c r="LY41" i="2"/>
  <c r="LY40" i="2"/>
  <c r="LY39" i="2"/>
  <c r="LY38" i="2"/>
  <c r="LY37" i="2"/>
  <c r="LY36" i="2"/>
  <c r="LY35" i="2"/>
  <c r="LY34" i="2"/>
  <c r="LY33" i="2"/>
  <c r="LY32" i="2"/>
  <c r="LY31" i="2"/>
  <c r="LY30" i="2"/>
  <c r="LY29" i="2"/>
  <c r="LY28" i="2"/>
  <c r="LY27" i="2"/>
  <c r="LY26" i="2"/>
  <c r="LY25" i="2"/>
  <c r="LY24" i="2"/>
  <c r="LY23" i="2"/>
  <c r="LY22" i="2"/>
  <c r="LY21" i="2"/>
  <c r="LY20" i="2"/>
  <c r="LY19" i="2"/>
  <c r="LY18" i="2"/>
  <c r="LY17" i="2"/>
  <c r="LY16" i="2"/>
  <c r="LY15" i="2"/>
  <c r="DM106" i="1" l="1"/>
  <c r="DM105" i="1"/>
  <c r="DM104" i="1"/>
  <c r="DM103" i="1"/>
  <c r="DM102" i="1"/>
  <c r="DM101" i="1"/>
  <c r="DM100" i="1"/>
  <c r="DM99" i="1"/>
  <c r="DM98" i="1"/>
  <c r="DM97" i="1"/>
  <c r="DM96" i="1"/>
  <c r="DM95" i="1"/>
  <c r="DM94" i="1"/>
  <c r="DM93" i="1"/>
  <c r="DM92" i="1"/>
  <c r="DM91" i="1"/>
  <c r="DM90" i="1"/>
  <c r="DM89" i="1"/>
  <c r="DM88" i="1"/>
  <c r="DM87" i="1"/>
  <c r="DM86" i="1"/>
  <c r="DM85" i="1"/>
  <c r="DM84" i="1"/>
  <c r="DM83" i="1"/>
  <c r="DM82" i="1"/>
  <c r="DM81" i="1"/>
  <c r="DM80" i="1"/>
  <c r="DM79" i="1"/>
  <c r="DM78" i="1"/>
  <c r="DM77" i="1"/>
  <c r="DM76" i="1"/>
  <c r="DM75" i="1"/>
  <c r="DM74" i="1"/>
  <c r="DM73" i="1"/>
  <c r="DM72" i="1"/>
  <c r="DM71" i="1"/>
  <c r="DM70" i="1"/>
  <c r="DM69" i="1"/>
  <c r="DM68" i="1"/>
  <c r="DM67" i="1"/>
  <c r="DM66" i="1"/>
  <c r="DM65" i="1"/>
  <c r="DM64" i="1"/>
  <c r="DM63" i="1"/>
  <c r="DM62" i="1"/>
  <c r="DM61" i="1"/>
  <c r="DM60" i="1"/>
  <c r="DM59" i="1"/>
  <c r="DM58" i="1"/>
  <c r="DM57" i="1"/>
  <c r="DM56" i="1"/>
  <c r="DM55" i="1"/>
  <c r="DM54" i="1"/>
  <c r="DM53" i="1"/>
  <c r="DM52" i="1"/>
  <c r="DM51" i="1"/>
  <c r="DM50" i="1"/>
  <c r="DM49" i="1"/>
  <c r="DM48" i="1"/>
  <c r="DM47" i="1"/>
  <c r="DM46" i="1"/>
  <c r="DM45" i="1"/>
  <c r="DM44" i="1"/>
  <c r="DM43" i="1"/>
  <c r="DM42" i="1"/>
  <c r="DM41" i="1"/>
  <c r="DM40" i="1"/>
  <c r="DM39" i="1"/>
  <c r="DM38" i="1"/>
  <c r="DM37" i="1"/>
  <c r="DM36" i="1"/>
  <c r="DM35" i="1"/>
  <c r="DM34" i="1"/>
  <c r="DM33" i="1"/>
  <c r="DM32" i="1"/>
  <c r="DM31" i="1"/>
  <c r="DM30" i="1"/>
  <c r="DM29" i="1"/>
  <c r="DM28" i="1"/>
  <c r="DM27" i="1"/>
  <c r="DM26" i="1"/>
  <c r="DM25" i="1"/>
  <c r="DM24" i="1"/>
  <c r="DM23" i="1"/>
  <c r="DM22" i="1"/>
  <c r="DM21" i="1"/>
  <c r="DM20" i="1"/>
  <c r="DM19" i="1"/>
  <c r="DM18" i="1"/>
  <c r="DM17" i="1"/>
  <c r="DM16" i="1"/>
  <c r="DM15" i="1"/>
  <c r="DM14" i="1"/>
  <c r="DM13" i="1"/>
  <c r="DM12" i="1"/>
  <c r="DM11" i="1"/>
  <c r="DM107" i="1" l="1"/>
  <c r="DM110" i="1"/>
  <c r="DM108" i="1"/>
  <c r="DM109" i="1"/>
  <c r="HB109" i="4" l="1"/>
  <c r="HA109" i="4"/>
  <c r="HB108" i="4"/>
  <c r="HA108" i="4"/>
  <c r="HB107" i="4"/>
  <c r="HA107" i="4"/>
  <c r="HD106" i="4"/>
  <c r="ET106" i="1" s="1"/>
  <c r="HC106" i="4"/>
  <c r="ES106" i="1" s="1"/>
  <c r="HD105" i="4"/>
  <c r="ET105" i="1" s="1"/>
  <c r="HC105" i="4"/>
  <c r="ES105" i="1" s="1"/>
  <c r="HD104" i="4"/>
  <c r="ET104" i="1" s="1"/>
  <c r="HC104" i="4"/>
  <c r="ES104" i="1" s="1"/>
  <c r="HD103" i="4"/>
  <c r="ET103" i="1" s="1"/>
  <c r="HC103" i="4"/>
  <c r="ES103" i="1" s="1"/>
  <c r="HD102" i="4"/>
  <c r="ET102" i="1" s="1"/>
  <c r="HC102" i="4"/>
  <c r="ES102" i="1" s="1"/>
  <c r="HD101" i="4"/>
  <c r="ET101" i="1" s="1"/>
  <c r="HC101" i="4"/>
  <c r="ES101" i="1" s="1"/>
  <c r="HD100" i="4"/>
  <c r="ET100" i="1" s="1"/>
  <c r="HC100" i="4"/>
  <c r="ES100" i="1" s="1"/>
  <c r="HD99" i="4"/>
  <c r="ET99" i="1" s="1"/>
  <c r="HC99" i="4"/>
  <c r="ES99" i="1" s="1"/>
  <c r="HD98" i="4"/>
  <c r="ET98" i="1" s="1"/>
  <c r="HC98" i="4"/>
  <c r="ES98" i="1" s="1"/>
  <c r="HD97" i="4"/>
  <c r="ET97" i="1" s="1"/>
  <c r="HC97" i="4"/>
  <c r="ES97" i="1" s="1"/>
  <c r="HD96" i="4"/>
  <c r="ET96" i="1" s="1"/>
  <c r="HC96" i="4"/>
  <c r="ES96" i="1" s="1"/>
  <c r="HD95" i="4"/>
  <c r="ET95" i="1" s="1"/>
  <c r="HC95" i="4"/>
  <c r="ES95" i="1" s="1"/>
  <c r="HD94" i="4"/>
  <c r="ET94" i="1" s="1"/>
  <c r="HC94" i="4"/>
  <c r="ES94" i="1" s="1"/>
  <c r="HD93" i="4"/>
  <c r="ET93" i="1" s="1"/>
  <c r="HC93" i="4"/>
  <c r="ES93" i="1" s="1"/>
  <c r="HD92" i="4"/>
  <c r="ET92" i="1" s="1"/>
  <c r="HC92" i="4"/>
  <c r="ES92" i="1" s="1"/>
  <c r="HD91" i="4"/>
  <c r="ET91" i="1" s="1"/>
  <c r="HC91" i="4"/>
  <c r="ES91" i="1" s="1"/>
  <c r="HD90" i="4"/>
  <c r="ET90" i="1" s="1"/>
  <c r="HC90" i="4"/>
  <c r="ES90" i="1" s="1"/>
  <c r="HD89" i="4"/>
  <c r="ET89" i="1" s="1"/>
  <c r="HC89" i="4"/>
  <c r="ES89" i="1" s="1"/>
  <c r="HD88" i="4"/>
  <c r="ET88" i="1" s="1"/>
  <c r="HC88" i="4"/>
  <c r="ES88" i="1" s="1"/>
  <c r="HD87" i="4"/>
  <c r="ET87" i="1" s="1"/>
  <c r="HC87" i="4"/>
  <c r="ES87" i="1" s="1"/>
  <c r="HD86" i="4"/>
  <c r="ET86" i="1" s="1"/>
  <c r="HC86" i="4"/>
  <c r="ES86" i="1" s="1"/>
  <c r="HD85" i="4"/>
  <c r="ET85" i="1" s="1"/>
  <c r="HC85" i="4"/>
  <c r="ES85" i="1" s="1"/>
  <c r="HD84" i="4"/>
  <c r="ET84" i="1" s="1"/>
  <c r="HC84" i="4"/>
  <c r="ES84" i="1" s="1"/>
  <c r="HD83" i="4"/>
  <c r="ET83" i="1" s="1"/>
  <c r="HC83" i="4"/>
  <c r="ES83" i="1" s="1"/>
  <c r="HD82" i="4"/>
  <c r="ET82" i="1" s="1"/>
  <c r="HC82" i="4"/>
  <c r="ES82" i="1" s="1"/>
  <c r="HD81" i="4"/>
  <c r="ET81" i="1" s="1"/>
  <c r="HC81" i="4"/>
  <c r="ES81" i="1" s="1"/>
  <c r="HD80" i="4"/>
  <c r="ET80" i="1" s="1"/>
  <c r="HC80" i="4"/>
  <c r="ES80" i="1" s="1"/>
  <c r="HD79" i="4"/>
  <c r="ET79" i="1" s="1"/>
  <c r="HC79" i="4"/>
  <c r="ES79" i="1" s="1"/>
  <c r="HD78" i="4"/>
  <c r="ET78" i="1" s="1"/>
  <c r="HC78" i="4"/>
  <c r="ES78" i="1" s="1"/>
  <c r="HD77" i="4"/>
  <c r="ET77" i="1" s="1"/>
  <c r="HC77" i="4"/>
  <c r="ES77" i="1" s="1"/>
  <c r="HD76" i="4"/>
  <c r="ET76" i="1" s="1"/>
  <c r="HC76" i="4"/>
  <c r="ES76" i="1" s="1"/>
  <c r="HD75" i="4"/>
  <c r="ET75" i="1" s="1"/>
  <c r="HC75" i="4"/>
  <c r="ES75" i="1" s="1"/>
  <c r="HD74" i="4"/>
  <c r="ET74" i="1" s="1"/>
  <c r="HC74" i="4"/>
  <c r="ES74" i="1" s="1"/>
  <c r="HD73" i="4"/>
  <c r="ET73" i="1" s="1"/>
  <c r="HC73" i="4"/>
  <c r="ES73" i="1" s="1"/>
  <c r="HD72" i="4"/>
  <c r="ET72" i="1" s="1"/>
  <c r="HC72" i="4"/>
  <c r="ES72" i="1" s="1"/>
  <c r="HD71" i="4"/>
  <c r="ET71" i="1" s="1"/>
  <c r="HC71" i="4"/>
  <c r="ES71" i="1" s="1"/>
  <c r="HD70" i="4"/>
  <c r="ET70" i="1" s="1"/>
  <c r="HC70" i="4"/>
  <c r="ES70" i="1" s="1"/>
  <c r="HD69" i="4"/>
  <c r="ET69" i="1" s="1"/>
  <c r="HC69" i="4"/>
  <c r="ES69" i="1" s="1"/>
  <c r="HD68" i="4"/>
  <c r="ET68" i="1" s="1"/>
  <c r="HC68" i="4"/>
  <c r="ES68" i="1" s="1"/>
  <c r="HD67" i="4"/>
  <c r="ET67" i="1" s="1"/>
  <c r="HC67" i="4"/>
  <c r="ES67" i="1" s="1"/>
  <c r="HD66" i="4"/>
  <c r="ET66" i="1" s="1"/>
  <c r="HC66" i="4"/>
  <c r="ES66" i="1" s="1"/>
  <c r="HD65" i="4"/>
  <c r="ET65" i="1" s="1"/>
  <c r="HC65" i="4"/>
  <c r="ES65" i="1" s="1"/>
  <c r="HD64" i="4"/>
  <c r="ET64" i="1" s="1"/>
  <c r="HC64" i="4"/>
  <c r="ES64" i="1" s="1"/>
  <c r="HD63" i="4"/>
  <c r="ET63" i="1" s="1"/>
  <c r="HC63" i="4"/>
  <c r="ES63" i="1" s="1"/>
  <c r="HD62" i="4"/>
  <c r="ET62" i="1" s="1"/>
  <c r="HC62" i="4"/>
  <c r="ES62" i="1" s="1"/>
  <c r="HD61" i="4"/>
  <c r="ET61" i="1" s="1"/>
  <c r="HC61" i="4"/>
  <c r="ES61" i="1" s="1"/>
  <c r="HD60" i="4"/>
  <c r="ET60" i="1" s="1"/>
  <c r="HC60" i="4"/>
  <c r="ES60" i="1" s="1"/>
  <c r="HD59" i="4"/>
  <c r="ET59" i="1" s="1"/>
  <c r="HC59" i="4"/>
  <c r="ES59" i="1" s="1"/>
  <c r="HD58" i="4"/>
  <c r="ET58" i="1" s="1"/>
  <c r="HC58" i="4"/>
  <c r="ES58" i="1" s="1"/>
  <c r="HD57" i="4"/>
  <c r="ET57" i="1" s="1"/>
  <c r="HC57" i="4"/>
  <c r="ES57" i="1" s="1"/>
  <c r="HD56" i="4"/>
  <c r="ET56" i="1" s="1"/>
  <c r="HC56" i="4"/>
  <c r="ES56" i="1" s="1"/>
  <c r="HD55" i="4"/>
  <c r="ET55" i="1" s="1"/>
  <c r="HC55" i="4"/>
  <c r="ES55" i="1" s="1"/>
  <c r="HD54" i="4"/>
  <c r="ET54" i="1" s="1"/>
  <c r="HC54" i="4"/>
  <c r="ES54" i="1" s="1"/>
  <c r="HD53" i="4"/>
  <c r="ET53" i="1" s="1"/>
  <c r="HC53" i="4"/>
  <c r="ES53" i="1" s="1"/>
  <c r="HD52" i="4"/>
  <c r="ET52" i="1" s="1"/>
  <c r="HC52" i="4"/>
  <c r="ES52" i="1" s="1"/>
  <c r="HD51" i="4"/>
  <c r="ET51" i="1" s="1"/>
  <c r="HC51" i="4"/>
  <c r="ES51" i="1" s="1"/>
  <c r="HD50" i="4"/>
  <c r="ET50" i="1" s="1"/>
  <c r="HC50" i="4"/>
  <c r="ES50" i="1" s="1"/>
  <c r="HD49" i="4"/>
  <c r="ET49" i="1" s="1"/>
  <c r="HC49" i="4"/>
  <c r="ES49" i="1" s="1"/>
  <c r="HD48" i="4"/>
  <c r="ET48" i="1" s="1"/>
  <c r="HC48" i="4"/>
  <c r="ES48" i="1" s="1"/>
  <c r="HD47" i="4"/>
  <c r="ET47" i="1" s="1"/>
  <c r="HC47" i="4"/>
  <c r="ES47" i="1" s="1"/>
  <c r="HD46" i="4"/>
  <c r="ET46" i="1" s="1"/>
  <c r="HC46" i="4"/>
  <c r="ES46" i="1" s="1"/>
  <c r="HD45" i="4"/>
  <c r="ET45" i="1" s="1"/>
  <c r="HC45" i="4"/>
  <c r="ES45" i="1" s="1"/>
  <c r="HD44" i="4"/>
  <c r="ET44" i="1" s="1"/>
  <c r="HC44" i="4"/>
  <c r="ES44" i="1" s="1"/>
  <c r="HD43" i="4"/>
  <c r="ET43" i="1" s="1"/>
  <c r="HC43" i="4"/>
  <c r="ES43" i="1" s="1"/>
  <c r="HD42" i="4"/>
  <c r="ET42" i="1" s="1"/>
  <c r="HC42" i="4"/>
  <c r="ES42" i="1" s="1"/>
  <c r="HD41" i="4"/>
  <c r="ET41" i="1" s="1"/>
  <c r="HC41" i="4"/>
  <c r="ES41" i="1" s="1"/>
  <c r="HD40" i="4"/>
  <c r="ET40" i="1" s="1"/>
  <c r="HC40" i="4"/>
  <c r="ES40" i="1" s="1"/>
  <c r="HD39" i="4"/>
  <c r="ET39" i="1" s="1"/>
  <c r="HC39" i="4"/>
  <c r="ES39" i="1" s="1"/>
  <c r="HD38" i="4"/>
  <c r="ET38" i="1" s="1"/>
  <c r="HC38" i="4"/>
  <c r="ES38" i="1" s="1"/>
  <c r="HD37" i="4"/>
  <c r="ET37" i="1" s="1"/>
  <c r="HC37" i="4"/>
  <c r="ES37" i="1" s="1"/>
  <c r="HD36" i="4"/>
  <c r="ET36" i="1" s="1"/>
  <c r="HC36" i="4"/>
  <c r="ES36" i="1" s="1"/>
  <c r="HD35" i="4"/>
  <c r="ET35" i="1" s="1"/>
  <c r="HC35" i="4"/>
  <c r="ES35" i="1" s="1"/>
  <c r="HD34" i="4"/>
  <c r="ET34" i="1" s="1"/>
  <c r="HC34" i="4"/>
  <c r="ES34" i="1" s="1"/>
  <c r="HD33" i="4"/>
  <c r="ET33" i="1" s="1"/>
  <c r="HC33" i="4"/>
  <c r="ES33" i="1" s="1"/>
  <c r="HD32" i="4"/>
  <c r="ET32" i="1" s="1"/>
  <c r="HC32" i="4"/>
  <c r="ES32" i="1" s="1"/>
  <c r="HD31" i="4"/>
  <c r="ET31" i="1" s="1"/>
  <c r="HC31" i="4"/>
  <c r="ES31" i="1" s="1"/>
  <c r="HD30" i="4"/>
  <c r="ET30" i="1" s="1"/>
  <c r="HC30" i="4"/>
  <c r="ES30" i="1" s="1"/>
  <c r="HD29" i="4"/>
  <c r="ET29" i="1" s="1"/>
  <c r="HC29" i="4"/>
  <c r="ES29" i="1" s="1"/>
  <c r="HD28" i="4"/>
  <c r="ET28" i="1" s="1"/>
  <c r="HC28" i="4"/>
  <c r="ES28" i="1" s="1"/>
  <c r="HD27" i="4"/>
  <c r="ET27" i="1" s="1"/>
  <c r="HC27" i="4"/>
  <c r="ES27" i="1" s="1"/>
  <c r="HD26" i="4"/>
  <c r="ET26" i="1" s="1"/>
  <c r="HC26" i="4"/>
  <c r="ES26" i="1" s="1"/>
  <c r="HD25" i="4"/>
  <c r="ET25" i="1" s="1"/>
  <c r="HC25" i="4"/>
  <c r="ES25" i="1" s="1"/>
  <c r="HD24" i="4"/>
  <c r="ET24" i="1" s="1"/>
  <c r="HC24" i="4"/>
  <c r="ES24" i="1" s="1"/>
  <c r="HD23" i="4"/>
  <c r="ET23" i="1" s="1"/>
  <c r="HC23" i="4"/>
  <c r="ES23" i="1" s="1"/>
  <c r="HD22" i="4"/>
  <c r="ET22" i="1" s="1"/>
  <c r="HC22" i="4"/>
  <c r="ES22" i="1" s="1"/>
  <c r="HD21" i="4"/>
  <c r="ET21" i="1" s="1"/>
  <c r="HC21" i="4"/>
  <c r="ES21" i="1" s="1"/>
  <c r="HD20" i="4"/>
  <c r="ET20" i="1" s="1"/>
  <c r="HC20" i="4"/>
  <c r="ES20" i="1" s="1"/>
  <c r="HD19" i="4"/>
  <c r="ET19" i="1" s="1"/>
  <c r="HC19" i="4"/>
  <c r="HD18" i="4"/>
  <c r="ET18" i="1" s="1"/>
  <c r="HC18" i="4"/>
  <c r="ES18" i="1" s="1"/>
  <c r="HD17" i="4"/>
  <c r="ET17" i="1" s="1"/>
  <c r="HC17" i="4"/>
  <c r="ES17" i="1" s="1"/>
  <c r="HD16" i="4"/>
  <c r="ET16" i="1" s="1"/>
  <c r="HC16" i="4"/>
  <c r="ES16" i="1" s="1"/>
  <c r="HD15" i="4"/>
  <c r="ET15" i="1" s="1"/>
  <c r="HC15" i="4"/>
  <c r="ES15" i="1" s="1"/>
  <c r="HD14" i="4"/>
  <c r="ET14" i="1" s="1"/>
  <c r="HC14" i="4"/>
  <c r="ES14" i="1" s="1"/>
  <c r="HD13" i="4"/>
  <c r="ET13" i="1" s="1"/>
  <c r="HC13" i="4"/>
  <c r="ES13" i="1" s="1"/>
  <c r="HD12" i="4"/>
  <c r="ET12" i="1" s="1"/>
  <c r="HC12" i="4"/>
  <c r="ES12" i="1" s="1"/>
  <c r="HD11" i="4"/>
  <c r="ET11" i="1" s="1"/>
  <c r="HC11" i="4"/>
  <c r="ES11" i="1" s="1"/>
  <c r="ES109" i="1" l="1"/>
  <c r="ES108" i="1"/>
  <c r="ES110" i="1"/>
  <c r="ES107" i="1"/>
  <c r="ET109" i="1"/>
  <c r="ET110" i="1"/>
  <c r="ET108" i="1"/>
  <c r="ET107" i="1"/>
  <c r="HD109" i="4"/>
  <c r="HC109" i="4"/>
  <c r="HC107" i="4"/>
  <c r="HC108" i="4"/>
  <c r="HD107" i="4"/>
  <c r="HD108" i="4"/>
  <c r="GN12" i="4" l="1"/>
  <c r="GN13" i="4"/>
  <c r="GN14" i="4"/>
  <c r="GN15" i="4"/>
  <c r="GN16" i="4"/>
  <c r="GN17" i="4"/>
  <c r="GN18" i="4"/>
  <c r="GN19" i="4"/>
  <c r="GN20" i="4"/>
  <c r="GN21" i="4"/>
  <c r="GN22" i="4"/>
  <c r="GN23" i="4"/>
  <c r="GN24" i="4"/>
  <c r="GN25" i="4"/>
  <c r="GN26" i="4"/>
  <c r="GN27" i="4"/>
  <c r="GN28" i="4"/>
  <c r="GN29" i="4"/>
  <c r="GN30" i="4"/>
  <c r="GN31" i="4"/>
  <c r="GN32" i="4"/>
  <c r="GN33" i="4"/>
  <c r="GN34" i="4"/>
  <c r="GN35" i="4"/>
  <c r="GN36" i="4"/>
  <c r="GN37" i="4"/>
  <c r="GN38" i="4"/>
  <c r="GN39" i="4"/>
  <c r="GN40" i="4"/>
  <c r="GN41" i="4"/>
  <c r="GN42" i="4"/>
  <c r="GN43" i="4"/>
  <c r="GN44" i="4"/>
  <c r="GN45" i="4"/>
  <c r="GN46" i="4"/>
  <c r="GN47" i="4"/>
  <c r="GN48" i="4"/>
  <c r="GN49" i="4"/>
  <c r="GN50" i="4"/>
  <c r="GN51" i="4"/>
  <c r="GN52" i="4"/>
  <c r="GN53" i="4"/>
  <c r="GN54" i="4"/>
  <c r="GN55" i="4"/>
  <c r="GN56" i="4"/>
  <c r="GN57" i="4"/>
  <c r="GN58" i="4"/>
  <c r="GN59" i="4"/>
  <c r="GN60" i="4"/>
  <c r="GN61" i="4"/>
  <c r="GN62" i="4"/>
  <c r="GN63" i="4"/>
  <c r="GN64" i="4"/>
  <c r="GN65" i="4"/>
  <c r="GN66" i="4"/>
  <c r="GN67" i="4"/>
  <c r="GN68" i="4"/>
  <c r="GN69" i="4"/>
  <c r="GN70" i="4"/>
  <c r="GN71" i="4"/>
  <c r="GN72" i="4"/>
  <c r="GN73" i="4"/>
  <c r="GN74" i="4"/>
  <c r="GN75" i="4"/>
  <c r="GN76" i="4"/>
  <c r="GN77" i="4"/>
  <c r="GN78" i="4"/>
  <c r="GN79" i="4"/>
  <c r="GN80" i="4"/>
  <c r="GN81" i="4"/>
  <c r="GN82" i="4"/>
  <c r="GN83" i="4"/>
  <c r="GN84" i="4"/>
  <c r="GN85" i="4"/>
  <c r="GN86" i="4"/>
  <c r="GN87" i="4"/>
  <c r="GN88" i="4"/>
  <c r="GN89" i="4"/>
  <c r="GN90" i="4"/>
  <c r="GN91" i="4"/>
  <c r="GN92" i="4"/>
  <c r="GN93" i="4"/>
  <c r="GN94" i="4"/>
  <c r="GN95" i="4"/>
  <c r="GN96" i="4"/>
  <c r="GN97" i="4"/>
  <c r="GN98" i="4"/>
  <c r="GN99" i="4"/>
  <c r="GN100" i="4"/>
  <c r="GN101" i="4"/>
  <c r="GN102" i="4"/>
  <c r="GN103" i="4"/>
  <c r="GN104" i="4"/>
  <c r="GN105" i="4"/>
  <c r="GN106" i="4"/>
  <c r="GN11" i="4"/>
  <c r="GW107" i="4" l="1"/>
  <c r="GX107" i="4"/>
  <c r="N101" i="4"/>
  <c r="AF101" i="1" s="1"/>
  <c r="GX109" i="4" l="1"/>
  <c r="GW109" i="4"/>
  <c r="GX108" i="4"/>
  <c r="GW108" i="4"/>
  <c r="GZ106" i="4"/>
  <c r="GY106" i="4"/>
  <c r="GZ105" i="4"/>
  <c r="GY105" i="4"/>
  <c r="GZ104" i="4"/>
  <c r="GY104" i="4"/>
  <c r="GZ103" i="4"/>
  <c r="GY103" i="4"/>
  <c r="GZ102" i="4"/>
  <c r="GY102" i="4"/>
  <c r="GZ101" i="4"/>
  <c r="GY101" i="4"/>
  <c r="GZ100" i="4"/>
  <c r="GY100" i="4"/>
  <c r="GZ99" i="4"/>
  <c r="GY99" i="4"/>
  <c r="GZ98" i="4"/>
  <c r="GY98" i="4"/>
  <c r="GZ97" i="4"/>
  <c r="GY97" i="4"/>
  <c r="GZ96" i="4"/>
  <c r="GY96" i="4"/>
  <c r="GZ95" i="4"/>
  <c r="GY95" i="4"/>
  <c r="GZ94" i="4"/>
  <c r="GY94" i="4"/>
  <c r="GZ93" i="4"/>
  <c r="GY93" i="4"/>
  <c r="GZ92" i="4"/>
  <c r="GY92" i="4"/>
  <c r="GZ91" i="4"/>
  <c r="GY91" i="4"/>
  <c r="GZ90" i="4"/>
  <c r="GY90" i="4"/>
  <c r="GZ89" i="4"/>
  <c r="GY89" i="4"/>
  <c r="GZ88" i="4"/>
  <c r="GY88" i="4"/>
  <c r="GZ87" i="4"/>
  <c r="GY87" i="4"/>
  <c r="GZ86" i="4"/>
  <c r="GY86" i="4"/>
  <c r="GZ85" i="4"/>
  <c r="GY85" i="4"/>
  <c r="GZ84" i="4"/>
  <c r="GY84" i="4"/>
  <c r="GZ83" i="4"/>
  <c r="GY83" i="4"/>
  <c r="GZ82" i="4"/>
  <c r="GY82" i="4"/>
  <c r="GZ81" i="4"/>
  <c r="GY81" i="4"/>
  <c r="GZ80" i="4"/>
  <c r="GY80" i="4"/>
  <c r="GZ79" i="4"/>
  <c r="GY79" i="4"/>
  <c r="GZ78" i="4"/>
  <c r="GY78" i="4"/>
  <c r="GZ77" i="4"/>
  <c r="GY77" i="4"/>
  <c r="GZ76" i="4"/>
  <c r="GY76" i="4"/>
  <c r="GZ75" i="4"/>
  <c r="GY75" i="4"/>
  <c r="GZ74" i="4"/>
  <c r="GY74" i="4"/>
  <c r="GZ73" i="4"/>
  <c r="GY73" i="4"/>
  <c r="GZ72" i="4"/>
  <c r="GY72" i="4"/>
  <c r="GZ71" i="4"/>
  <c r="GY71" i="4"/>
  <c r="GZ70" i="4"/>
  <c r="GY70" i="4"/>
  <c r="GZ69" i="4"/>
  <c r="GY69" i="4"/>
  <c r="GZ68" i="4"/>
  <c r="GY68" i="4"/>
  <c r="GZ67" i="4"/>
  <c r="GY67" i="4"/>
  <c r="GZ66" i="4"/>
  <c r="GY66" i="4"/>
  <c r="GZ65" i="4"/>
  <c r="GY65" i="4"/>
  <c r="GZ64" i="4"/>
  <c r="GY64" i="4"/>
  <c r="GZ63" i="4"/>
  <c r="GY63" i="4"/>
  <c r="GZ62" i="4"/>
  <c r="GY62" i="4"/>
  <c r="GZ61" i="4"/>
  <c r="GY61" i="4"/>
  <c r="GZ60" i="4"/>
  <c r="GY60" i="4"/>
  <c r="GZ59" i="4"/>
  <c r="GY59" i="4"/>
  <c r="GZ58" i="4"/>
  <c r="GY58" i="4"/>
  <c r="GZ57" i="4"/>
  <c r="GY57" i="4"/>
  <c r="GZ56" i="4"/>
  <c r="GY56" i="4"/>
  <c r="GZ55" i="4"/>
  <c r="GY55" i="4"/>
  <c r="GZ54" i="4"/>
  <c r="GY54" i="4"/>
  <c r="GZ53" i="4"/>
  <c r="GY53" i="4"/>
  <c r="GZ52" i="4"/>
  <c r="GY52" i="4"/>
  <c r="GZ51" i="4"/>
  <c r="GY51" i="4"/>
  <c r="GZ50" i="4"/>
  <c r="GY50" i="4"/>
  <c r="GZ49" i="4"/>
  <c r="GY49" i="4"/>
  <c r="GZ48" i="4"/>
  <c r="GY48" i="4"/>
  <c r="GZ47" i="4"/>
  <c r="GY47" i="4"/>
  <c r="GZ46" i="4"/>
  <c r="GY46" i="4"/>
  <c r="GZ45" i="4"/>
  <c r="GY45" i="4"/>
  <c r="GZ44" i="4"/>
  <c r="GY44" i="4"/>
  <c r="GZ43" i="4"/>
  <c r="GY43" i="4"/>
  <c r="GZ42" i="4"/>
  <c r="GY42" i="4"/>
  <c r="GZ41" i="4"/>
  <c r="GY41" i="4"/>
  <c r="GZ40" i="4"/>
  <c r="GY40" i="4"/>
  <c r="GZ39" i="4"/>
  <c r="GY39" i="4"/>
  <c r="GZ38" i="4"/>
  <c r="GY38" i="4"/>
  <c r="GZ37" i="4"/>
  <c r="GY37" i="4"/>
  <c r="GZ36" i="4"/>
  <c r="GY36" i="4"/>
  <c r="GZ35" i="4"/>
  <c r="GY35" i="4"/>
  <c r="GZ34" i="4"/>
  <c r="GY34" i="4"/>
  <c r="GZ33" i="4"/>
  <c r="GY33" i="4"/>
  <c r="GZ32" i="4"/>
  <c r="GY32" i="4"/>
  <c r="GZ31" i="4"/>
  <c r="GY31" i="4"/>
  <c r="GZ30" i="4"/>
  <c r="GY30" i="4"/>
  <c r="GZ29" i="4"/>
  <c r="GY29" i="4"/>
  <c r="GZ28" i="4"/>
  <c r="GY28" i="4"/>
  <c r="GZ27" i="4"/>
  <c r="GY27" i="4"/>
  <c r="GZ26" i="4"/>
  <c r="GY26" i="4"/>
  <c r="GZ25" i="4"/>
  <c r="GY25" i="4"/>
  <c r="GZ24" i="4"/>
  <c r="GY24" i="4"/>
  <c r="GZ23" i="4"/>
  <c r="GY23" i="4"/>
  <c r="GZ22" i="4"/>
  <c r="GY22" i="4"/>
  <c r="GZ21" i="4"/>
  <c r="GY21" i="4"/>
  <c r="GZ20" i="4"/>
  <c r="GY20" i="4"/>
  <c r="GZ19" i="4"/>
  <c r="GY19" i="4"/>
  <c r="GZ18" i="4"/>
  <c r="GY18" i="4"/>
  <c r="GZ17" i="4"/>
  <c r="GY17" i="4"/>
  <c r="GZ16" i="4"/>
  <c r="GY16" i="4"/>
  <c r="GZ15" i="4"/>
  <c r="GY15" i="4"/>
  <c r="GZ14" i="4"/>
  <c r="GY14" i="4"/>
  <c r="GZ13" i="4"/>
  <c r="GY13" i="4"/>
  <c r="GZ12" i="4"/>
  <c r="GY12" i="4"/>
  <c r="GZ11" i="4"/>
  <c r="GY11" i="4"/>
  <c r="GZ109" i="4" l="1"/>
  <c r="GY109" i="4"/>
  <c r="GY107" i="4"/>
  <c r="GY108" i="4"/>
  <c r="GZ107" i="4"/>
  <c r="GZ108" i="4"/>
  <c r="DB12" i="2" l="1"/>
  <c r="DB13" i="2"/>
  <c r="DB14" i="2"/>
  <c r="DB15" i="2"/>
  <c r="DB16" i="2"/>
  <c r="DB17" i="2"/>
  <c r="DB18" i="2"/>
  <c r="DB19" i="2"/>
  <c r="DB20" i="2"/>
  <c r="DB21" i="2"/>
  <c r="DB22" i="2"/>
  <c r="DB23" i="2"/>
  <c r="DB24" i="2"/>
  <c r="DB25" i="2"/>
  <c r="DB26" i="2"/>
  <c r="DB27" i="2"/>
  <c r="DB28" i="2"/>
  <c r="DB29" i="2"/>
  <c r="DB30" i="2"/>
  <c r="DB31" i="2"/>
  <c r="DB32" i="2"/>
  <c r="DB33" i="2"/>
  <c r="DB34" i="2"/>
  <c r="DB35" i="2"/>
  <c r="DB36" i="2"/>
  <c r="DB37" i="2"/>
  <c r="DB38" i="2"/>
  <c r="DB39" i="2"/>
  <c r="DB40" i="2"/>
  <c r="DB41" i="2"/>
  <c r="DB42" i="2"/>
  <c r="DB43" i="2"/>
  <c r="DB44" i="2"/>
  <c r="DB45" i="2"/>
  <c r="DB46" i="2"/>
  <c r="DB47" i="2"/>
  <c r="DB48" i="2"/>
  <c r="DB49" i="2"/>
  <c r="DB50" i="2"/>
  <c r="DB51" i="2"/>
  <c r="DB52" i="2"/>
  <c r="DB53" i="2"/>
  <c r="DB54" i="2"/>
  <c r="DB55" i="2"/>
  <c r="DB56" i="2"/>
  <c r="DB57" i="2"/>
  <c r="DB58" i="2"/>
  <c r="DB59" i="2"/>
  <c r="DB60" i="2"/>
  <c r="DB61" i="2"/>
  <c r="DB62" i="2"/>
  <c r="DB63" i="2"/>
  <c r="DB64" i="2"/>
  <c r="DB65" i="2"/>
  <c r="DB66" i="2"/>
  <c r="DB67" i="2"/>
  <c r="DB68" i="2"/>
  <c r="DB69" i="2"/>
  <c r="DB70" i="2"/>
  <c r="DB71" i="2"/>
  <c r="DB72" i="2"/>
  <c r="DB73" i="2"/>
  <c r="DB74" i="2"/>
  <c r="DB75" i="2"/>
  <c r="DB76" i="2"/>
  <c r="DB77" i="2"/>
  <c r="DB78" i="2"/>
  <c r="DB79" i="2"/>
  <c r="DB80" i="2"/>
  <c r="DB81" i="2"/>
  <c r="DB82" i="2"/>
  <c r="DB83" i="2"/>
  <c r="DB84" i="2"/>
  <c r="DB85" i="2"/>
  <c r="DB86" i="2"/>
  <c r="DB87" i="2"/>
  <c r="DB88" i="2"/>
  <c r="DB89" i="2"/>
  <c r="DB90" i="2"/>
  <c r="DB91" i="2"/>
  <c r="DB92" i="2"/>
  <c r="DB93" i="2"/>
  <c r="DB94" i="2"/>
  <c r="DB95" i="2"/>
  <c r="DB96" i="2"/>
  <c r="DB97" i="2"/>
  <c r="DB98" i="2"/>
  <c r="DB99" i="2"/>
  <c r="DB100" i="2"/>
  <c r="DB101" i="2"/>
  <c r="DB102" i="2"/>
  <c r="DB103" i="2"/>
  <c r="DB104" i="2"/>
  <c r="DB105" i="2"/>
  <c r="DB106" i="2"/>
  <c r="DB107" i="2" l="1"/>
  <c r="DB109" i="2"/>
  <c r="DB108" i="2"/>
  <c r="GT109" i="4"/>
  <c r="GS109" i="4"/>
  <c r="GT108" i="4"/>
  <c r="GS108" i="4"/>
  <c r="GT107" i="4"/>
  <c r="GS107" i="4"/>
  <c r="GV106" i="4"/>
  <c r="DN106" i="1" s="1"/>
  <c r="GU106" i="4"/>
  <c r="GV105" i="4"/>
  <c r="DN105" i="1" s="1"/>
  <c r="GU105" i="4"/>
  <c r="GV104" i="4"/>
  <c r="DN104" i="1" s="1"/>
  <c r="GU104" i="4"/>
  <c r="GV103" i="4"/>
  <c r="DN103" i="1" s="1"/>
  <c r="GU103" i="4"/>
  <c r="GV102" i="4"/>
  <c r="DN102" i="1" s="1"/>
  <c r="GU102" i="4"/>
  <c r="GV101" i="4"/>
  <c r="DN101" i="1" s="1"/>
  <c r="GU101" i="4"/>
  <c r="GV100" i="4"/>
  <c r="DN100" i="1" s="1"/>
  <c r="GU100" i="4"/>
  <c r="GV99" i="4"/>
  <c r="DN99" i="1" s="1"/>
  <c r="GU99" i="4"/>
  <c r="GV98" i="4"/>
  <c r="DN98" i="1" s="1"/>
  <c r="GU98" i="4"/>
  <c r="GV97" i="4"/>
  <c r="DN97" i="1" s="1"/>
  <c r="GU97" i="4"/>
  <c r="GV96" i="4"/>
  <c r="DN96" i="1" s="1"/>
  <c r="GU96" i="4"/>
  <c r="GV95" i="4"/>
  <c r="DN95" i="1" s="1"/>
  <c r="GU95" i="4"/>
  <c r="GV94" i="4"/>
  <c r="DN94" i="1" s="1"/>
  <c r="GU94" i="4"/>
  <c r="GV93" i="4"/>
  <c r="DN93" i="1" s="1"/>
  <c r="GU93" i="4"/>
  <c r="GV92" i="4"/>
  <c r="DN92" i="1" s="1"/>
  <c r="GU92" i="4"/>
  <c r="GV91" i="4"/>
  <c r="DN91" i="1" s="1"/>
  <c r="GU91" i="4"/>
  <c r="GV90" i="4"/>
  <c r="DN90" i="1" s="1"/>
  <c r="GU90" i="4"/>
  <c r="GV89" i="4"/>
  <c r="DN89" i="1" s="1"/>
  <c r="GU89" i="4"/>
  <c r="GV88" i="4"/>
  <c r="DN88" i="1" s="1"/>
  <c r="GU88" i="4"/>
  <c r="GV87" i="4"/>
  <c r="DN87" i="1" s="1"/>
  <c r="GU87" i="4"/>
  <c r="GV86" i="4"/>
  <c r="DN86" i="1" s="1"/>
  <c r="GU86" i="4"/>
  <c r="GV85" i="4"/>
  <c r="DN85" i="1" s="1"/>
  <c r="GU85" i="4"/>
  <c r="GV84" i="4"/>
  <c r="DN84" i="1" s="1"/>
  <c r="GU84" i="4"/>
  <c r="GV83" i="4"/>
  <c r="DN83" i="1" s="1"/>
  <c r="GU83" i="4"/>
  <c r="GV82" i="4"/>
  <c r="DN82" i="1" s="1"/>
  <c r="GU82" i="4"/>
  <c r="GV81" i="4"/>
  <c r="DN81" i="1" s="1"/>
  <c r="GU81" i="4"/>
  <c r="GV80" i="4"/>
  <c r="DN80" i="1" s="1"/>
  <c r="GU80" i="4"/>
  <c r="GV79" i="4"/>
  <c r="DN79" i="1" s="1"/>
  <c r="GU79" i="4"/>
  <c r="GV78" i="4"/>
  <c r="DN78" i="1" s="1"/>
  <c r="GU78" i="4"/>
  <c r="GV77" i="4"/>
  <c r="DN77" i="1" s="1"/>
  <c r="GU77" i="4"/>
  <c r="GV76" i="4"/>
  <c r="DN76" i="1" s="1"/>
  <c r="GU76" i="4"/>
  <c r="GV75" i="4"/>
  <c r="DN75" i="1" s="1"/>
  <c r="GU75" i="4"/>
  <c r="GV74" i="4"/>
  <c r="DN74" i="1" s="1"/>
  <c r="GU74" i="4"/>
  <c r="GV73" i="4"/>
  <c r="DN73" i="1" s="1"/>
  <c r="GU73" i="4"/>
  <c r="GV72" i="4"/>
  <c r="DN72" i="1" s="1"/>
  <c r="GU72" i="4"/>
  <c r="GV71" i="4"/>
  <c r="DN71" i="1" s="1"/>
  <c r="GU71" i="4"/>
  <c r="GV70" i="4"/>
  <c r="DN70" i="1" s="1"/>
  <c r="GU70" i="4"/>
  <c r="GV69" i="4"/>
  <c r="DN69" i="1" s="1"/>
  <c r="GU69" i="4"/>
  <c r="GV68" i="4"/>
  <c r="DN68" i="1" s="1"/>
  <c r="GU68" i="4"/>
  <c r="GV67" i="4"/>
  <c r="DN67" i="1" s="1"/>
  <c r="GU67" i="4"/>
  <c r="GV66" i="4"/>
  <c r="DN66" i="1" s="1"/>
  <c r="GU66" i="4"/>
  <c r="GV65" i="4"/>
  <c r="DN65" i="1" s="1"/>
  <c r="GU65" i="4"/>
  <c r="GV64" i="4"/>
  <c r="DN64" i="1" s="1"/>
  <c r="GU64" i="4"/>
  <c r="GV63" i="4"/>
  <c r="DN63" i="1" s="1"/>
  <c r="GU63" i="4"/>
  <c r="GV62" i="4"/>
  <c r="DN62" i="1" s="1"/>
  <c r="GU62" i="4"/>
  <c r="GV61" i="4"/>
  <c r="DN61" i="1" s="1"/>
  <c r="GU61" i="4"/>
  <c r="GV60" i="4"/>
  <c r="DN60" i="1" s="1"/>
  <c r="GU60" i="4"/>
  <c r="GV59" i="4"/>
  <c r="DN59" i="1" s="1"/>
  <c r="GU59" i="4"/>
  <c r="GV58" i="4"/>
  <c r="DN58" i="1" s="1"/>
  <c r="GU58" i="4"/>
  <c r="GV57" i="4"/>
  <c r="DN57" i="1" s="1"/>
  <c r="GU57" i="4"/>
  <c r="GV56" i="4"/>
  <c r="DN56" i="1" s="1"/>
  <c r="GU56" i="4"/>
  <c r="GV55" i="4"/>
  <c r="DN55" i="1" s="1"/>
  <c r="GU55" i="4"/>
  <c r="GV54" i="4"/>
  <c r="DN54" i="1" s="1"/>
  <c r="GU54" i="4"/>
  <c r="GV53" i="4"/>
  <c r="DN53" i="1" s="1"/>
  <c r="GU53" i="4"/>
  <c r="GV52" i="4"/>
  <c r="DN52" i="1" s="1"/>
  <c r="GU52" i="4"/>
  <c r="GV51" i="4"/>
  <c r="DN51" i="1" s="1"/>
  <c r="GU51" i="4"/>
  <c r="GV50" i="4"/>
  <c r="DN50" i="1" s="1"/>
  <c r="GU50" i="4"/>
  <c r="GV49" i="4"/>
  <c r="DN49" i="1" s="1"/>
  <c r="GU49" i="4"/>
  <c r="GV48" i="4"/>
  <c r="DN48" i="1" s="1"/>
  <c r="GU48" i="4"/>
  <c r="GV47" i="4"/>
  <c r="DN47" i="1" s="1"/>
  <c r="GU47" i="4"/>
  <c r="GV46" i="4"/>
  <c r="DN46" i="1" s="1"/>
  <c r="GU46" i="4"/>
  <c r="GV45" i="4"/>
  <c r="DN45" i="1" s="1"/>
  <c r="GU45" i="4"/>
  <c r="GV44" i="4"/>
  <c r="DN44" i="1" s="1"/>
  <c r="GU44" i="4"/>
  <c r="GV43" i="4"/>
  <c r="DN43" i="1" s="1"/>
  <c r="GU43" i="4"/>
  <c r="GV42" i="4"/>
  <c r="DN42" i="1" s="1"/>
  <c r="GU42" i="4"/>
  <c r="GV41" i="4"/>
  <c r="DN41" i="1" s="1"/>
  <c r="GU41" i="4"/>
  <c r="GV40" i="4"/>
  <c r="DN40" i="1" s="1"/>
  <c r="GU40" i="4"/>
  <c r="GV39" i="4"/>
  <c r="DN39" i="1" s="1"/>
  <c r="GU39" i="4"/>
  <c r="GV38" i="4"/>
  <c r="DN38" i="1" s="1"/>
  <c r="GU38" i="4"/>
  <c r="GV37" i="4"/>
  <c r="DN37" i="1" s="1"/>
  <c r="GU37" i="4"/>
  <c r="GV36" i="4"/>
  <c r="DN36" i="1" s="1"/>
  <c r="GU36" i="4"/>
  <c r="GV35" i="4"/>
  <c r="DN35" i="1" s="1"/>
  <c r="GU35" i="4"/>
  <c r="GV34" i="4"/>
  <c r="DN34" i="1" s="1"/>
  <c r="GU34" i="4"/>
  <c r="GV33" i="4"/>
  <c r="DN33" i="1" s="1"/>
  <c r="GU33" i="4"/>
  <c r="GV32" i="4"/>
  <c r="DN32" i="1" s="1"/>
  <c r="GU32" i="4"/>
  <c r="GV31" i="4"/>
  <c r="DN31" i="1" s="1"/>
  <c r="GU31" i="4"/>
  <c r="GV30" i="4"/>
  <c r="DN30" i="1" s="1"/>
  <c r="GU30" i="4"/>
  <c r="GV29" i="4"/>
  <c r="DN29" i="1" s="1"/>
  <c r="GU29" i="4"/>
  <c r="GV28" i="4"/>
  <c r="DN28" i="1" s="1"/>
  <c r="GU28" i="4"/>
  <c r="GV27" i="4"/>
  <c r="DN27" i="1" s="1"/>
  <c r="GU27" i="4"/>
  <c r="GV26" i="4"/>
  <c r="DN26" i="1" s="1"/>
  <c r="GU26" i="4"/>
  <c r="GV25" i="4"/>
  <c r="DN25" i="1" s="1"/>
  <c r="GU25" i="4"/>
  <c r="GV24" i="4"/>
  <c r="DN24" i="1" s="1"/>
  <c r="GU24" i="4"/>
  <c r="GV23" i="4"/>
  <c r="DN23" i="1" s="1"/>
  <c r="GU23" i="4"/>
  <c r="GV22" i="4"/>
  <c r="DN22" i="1" s="1"/>
  <c r="GU22" i="4"/>
  <c r="GV21" i="4"/>
  <c r="DN21" i="1" s="1"/>
  <c r="GU21" i="4"/>
  <c r="GV20" i="4"/>
  <c r="DN20" i="1" s="1"/>
  <c r="GU20" i="4"/>
  <c r="GV19" i="4"/>
  <c r="DN19" i="1" s="1"/>
  <c r="GU19" i="4"/>
  <c r="GV18" i="4"/>
  <c r="DN18" i="1" s="1"/>
  <c r="GU18" i="4"/>
  <c r="GV17" i="4"/>
  <c r="DN17" i="1" s="1"/>
  <c r="GU17" i="4"/>
  <c r="GV16" i="4"/>
  <c r="DN16" i="1" s="1"/>
  <c r="GU16" i="4"/>
  <c r="GV15" i="4"/>
  <c r="DN15" i="1" s="1"/>
  <c r="GU15" i="4"/>
  <c r="GV14" i="4"/>
  <c r="DN14" i="1" s="1"/>
  <c r="GU14" i="4"/>
  <c r="GV13" i="4"/>
  <c r="DN13" i="1" s="1"/>
  <c r="GU13" i="4"/>
  <c r="GV12" i="4"/>
  <c r="DN12" i="1" s="1"/>
  <c r="GU12" i="4"/>
  <c r="GV11" i="4"/>
  <c r="GU11" i="4"/>
  <c r="GP109" i="4"/>
  <c r="GO109" i="4"/>
  <c r="GP108" i="4"/>
  <c r="GO108" i="4"/>
  <c r="GP107" i="4"/>
  <c r="GO107" i="4"/>
  <c r="GR106" i="4"/>
  <c r="GQ106" i="4"/>
  <c r="GR105" i="4"/>
  <c r="GQ105" i="4"/>
  <c r="GR104" i="4"/>
  <c r="GQ104" i="4"/>
  <c r="GR103" i="4"/>
  <c r="GQ103" i="4"/>
  <c r="GR102" i="4"/>
  <c r="GQ102" i="4"/>
  <c r="GR101" i="4"/>
  <c r="GQ101" i="4"/>
  <c r="GR100" i="4"/>
  <c r="GQ100" i="4"/>
  <c r="GR99" i="4"/>
  <c r="GQ99" i="4"/>
  <c r="GR98" i="4"/>
  <c r="GQ98" i="4"/>
  <c r="GR97" i="4"/>
  <c r="GQ97" i="4"/>
  <c r="GR96" i="4"/>
  <c r="GQ96" i="4"/>
  <c r="GR95" i="4"/>
  <c r="GQ95" i="4"/>
  <c r="GR94" i="4"/>
  <c r="GQ94" i="4"/>
  <c r="GR93" i="4"/>
  <c r="GQ93" i="4"/>
  <c r="GR92" i="4"/>
  <c r="GQ92" i="4"/>
  <c r="GR91" i="4"/>
  <c r="GQ91" i="4"/>
  <c r="GR90" i="4"/>
  <c r="GQ90" i="4"/>
  <c r="GR89" i="4"/>
  <c r="GQ89" i="4"/>
  <c r="GR88" i="4"/>
  <c r="GQ88" i="4"/>
  <c r="GR87" i="4"/>
  <c r="GQ87" i="4"/>
  <c r="GR86" i="4"/>
  <c r="GQ86" i="4"/>
  <c r="GR85" i="4"/>
  <c r="GQ85" i="4"/>
  <c r="GR84" i="4"/>
  <c r="GQ84" i="4"/>
  <c r="GR83" i="4"/>
  <c r="GQ83" i="4"/>
  <c r="GR82" i="4"/>
  <c r="GQ82" i="4"/>
  <c r="GR81" i="4"/>
  <c r="GQ81" i="4"/>
  <c r="GR80" i="4"/>
  <c r="GQ80" i="4"/>
  <c r="GR79" i="4"/>
  <c r="GQ79" i="4"/>
  <c r="GR78" i="4"/>
  <c r="GQ78" i="4"/>
  <c r="GR77" i="4"/>
  <c r="GQ77" i="4"/>
  <c r="GR76" i="4"/>
  <c r="GQ76" i="4"/>
  <c r="GR75" i="4"/>
  <c r="GQ75" i="4"/>
  <c r="GR74" i="4"/>
  <c r="GQ74" i="4"/>
  <c r="GR73" i="4"/>
  <c r="GQ73" i="4"/>
  <c r="GR72" i="4"/>
  <c r="GQ72" i="4"/>
  <c r="GR71" i="4"/>
  <c r="GQ71" i="4"/>
  <c r="GR70" i="4"/>
  <c r="GQ70" i="4"/>
  <c r="GR69" i="4"/>
  <c r="GQ69" i="4"/>
  <c r="GR68" i="4"/>
  <c r="GQ68" i="4"/>
  <c r="GR67" i="4"/>
  <c r="GQ67" i="4"/>
  <c r="GR66" i="4"/>
  <c r="GQ66" i="4"/>
  <c r="GR65" i="4"/>
  <c r="GQ65" i="4"/>
  <c r="GR64" i="4"/>
  <c r="GQ64" i="4"/>
  <c r="GR63" i="4"/>
  <c r="GQ63" i="4"/>
  <c r="GR62" i="4"/>
  <c r="GQ62" i="4"/>
  <c r="GR61" i="4"/>
  <c r="GQ61" i="4"/>
  <c r="GR60" i="4"/>
  <c r="GQ60" i="4"/>
  <c r="GR59" i="4"/>
  <c r="GQ59" i="4"/>
  <c r="GR58" i="4"/>
  <c r="GQ58" i="4"/>
  <c r="GR57" i="4"/>
  <c r="GQ57" i="4"/>
  <c r="GR56" i="4"/>
  <c r="GQ56" i="4"/>
  <c r="GR55" i="4"/>
  <c r="GQ55" i="4"/>
  <c r="GR54" i="4"/>
  <c r="GQ54" i="4"/>
  <c r="GR53" i="4"/>
  <c r="GQ53" i="4"/>
  <c r="GR52" i="4"/>
  <c r="GQ52" i="4"/>
  <c r="GR51" i="4"/>
  <c r="GQ51" i="4"/>
  <c r="GR50" i="4"/>
  <c r="GQ50" i="4"/>
  <c r="GR49" i="4"/>
  <c r="GQ49" i="4"/>
  <c r="GR48" i="4"/>
  <c r="GQ48" i="4"/>
  <c r="GR47" i="4"/>
  <c r="GQ47" i="4"/>
  <c r="GR46" i="4"/>
  <c r="GQ46" i="4"/>
  <c r="GR45" i="4"/>
  <c r="GQ45" i="4"/>
  <c r="GR44" i="4"/>
  <c r="GQ44" i="4"/>
  <c r="GR43" i="4"/>
  <c r="GQ43" i="4"/>
  <c r="GR42" i="4"/>
  <c r="GQ42" i="4"/>
  <c r="GR41" i="4"/>
  <c r="GQ41" i="4"/>
  <c r="GR40" i="4"/>
  <c r="GQ40" i="4"/>
  <c r="GR39" i="4"/>
  <c r="GQ39" i="4"/>
  <c r="GR38" i="4"/>
  <c r="GQ38" i="4"/>
  <c r="GR37" i="4"/>
  <c r="GQ37" i="4"/>
  <c r="GR36" i="4"/>
  <c r="GQ36" i="4"/>
  <c r="GR35" i="4"/>
  <c r="GQ35" i="4"/>
  <c r="GR34" i="4"/>
  <c r="GQ34" i="4"/>
  <c r="GR33" i="4"/>
  <c r="GQ33" i="4"/>
  <c r="GR32" i="4"/>
  <c r="GQ32" i="4"/>
  <c r="GR31" i="4"/>
  <c r="GQ31" i="4"/>
  <c r="GR30" i="4"/>
  <c r="GQ30" i="4"/>
  <c r="GR29" i="4"/>
  <c r="GQ29" i="4"/>
  <c r="GR28" i="4"/>
  <c r="GQ28" i="4"/>
  <c r="GR27" i="4"/>
  <c r="GQ27" i="4"/>
  <c r="GR26" i="4"/>
  <c r="GQ26" i="4"/>
  <c r="GR25" i="4"/>
  <c r="GQ25" i="4"/>
  <c r="GR24" i="4"/>
  <c r="GQ24" i="4"/>
  <c r="GR23" i="4"/>
  <c r="GQ23" i="4"/>
  <c r="GR22" i="4"/>
  <c r="GQ22" i="4"/>
  <c r="GR21" i="4"/>
  <c r="GQ21" i="4"/>
  <c r="GR20" i="4"/>
  <c r="GQ20" i="4"/>
  <c r="GR19" i="4"/>
  <c r="GQ19" i="4"/>
  <c r="GR18" i="4"/>
  <c r="GQ18" i="4"/>
  <c r="GR17" i="4"/>
  <c r="GQ17" i="4"/>
  <c r="GR16" i="4"/>
  <c r="GQ16" i="4"/>
  <c r="GR15" i="4"/>
  <c r="GQ15" i="4"/>
  <c r="GR14" i="4"/>
  <c r="GQ14" i="4"/>
  <c r="GR13" i="4"/>
  <c r="GQ13" i="4"/>
  <c r="GR12" i="4"/>
  <c r="GQ12" i="4"/>
  <c r="GR11" i="4"/>
  <c r="GQ11" i="4"/>
  <c r="GR109" i="4" l="1"/>
  <c r="GV109" i="4"/>
  <c r="DN11" i="1"/>
  <c r="GU109" i="4"/>
  <c r="GU107" i="4"/>
  <c r="GU108" i="4"/>
  <c r="GV107" i="4"/>
  <c r="GV108" i="4"/>
  <c r="GQ109" i="4"/>
  <c r="GQ107" i="4"/>
  <c r="GQ108" i="4"/>
  <c r="GR107" i="4"/>
  <c r="GR108" i="4"/>
  <c r="DN109" i="1" l="1"/>
  <c r="DN107" i="1"/>
  <c r="DN110" i="1"/>
  <c r="DN108" i="1"/>
  <c r="GJ12" i="4" l="1"/>
  <c r="CD12" i="1" s="1"/>
  <c r="GJ13" i="4"/>
  <c r="CD13" i="1" s="1"/>
  <c r="GJ14" i="4"/>
  <c r="CD14" i="1" s="1"/>
  <c r="GJ15" i="4"/>
  <c r="CD15" i="1" s="1"/>
  <c r="GJ16" i="4"/>
  <c r="CD16" i="1" s="1"/>
  <c r="GJ17" i="4"/>
  <c r="CD17" i="1" s="1"/>
  <c r="GJ18" i="4"/>
  <c r="CD18" i="1" s="1"/>
  <c r="GJ19" i="4"/>
  <c r="CD19" i="1" s="1"/>
  <c r="GJ20" i="4"/>
  <c r="CD20" i="1" s="1"/>
  <c r="GJ21" i="4"/>
  <c r="CD21" i="1" s="1"/>
  <c r="GJ22" i="4"/>
  <c r="CD22" i="1" s="1"/>
  <c r="GJ23" i="4"/>
  <c r="CD23" i="1" s="1"/>
  <c r="GJ24" i="4"/>
  <c r="CD24" i="1" s="1"/>
  <c r="GJ25" i="4"/>
  <c r="CD25" i="1" s="1"/>
  <c r="GJ26" i="4"/>
  <c r="CD26" i="1" s="1"/>
  <c r="GJ27" i="4"/>
  <c r="CD27" i="1" s="1"/>
  <c r="GJ28" i="4"/>
  <c r="CD28" i="1" s="1"/>
  <c r="GJ29" i="4"/>
  <c r="CD29" i="1" s="1"/>
  <c r="GJ30" i="4"/>
  <c r="CD30" i="1" s="1"/>
  <c r="GJ31" i="4"/>
  <c r="CD31" i="1" s="1"/>
  <c r="GJ32" i="4"/>
  <c r="CD32" i="1" s="1"/>
  <c r="GJ33" i="4"/>
  <c r="CD33" i="1" s="1"/>
  <c r="GJ34" i="4"/>
  <c r="CD34" i="1" s="1"/>
  <c r="GJ35" i="4"/>
  <c r="CD35" i="1" s="1"/>
  <c r="GJ36" i="4"/>
  <c r="CD36" i="1" s="1"/>
  <c r="GJ37" i="4"/>
  <c r="CD37" i="1" s="1"/>
  <c r="GJ38" i="4"/>
  <c r="CD38" i="1" s="1"/>
  <c r="GJ39" i="4"/>
  <c r="CD39" i="1" s="1"/>
  <c r="GJ40" i="4"/>
  <c r="CD40" i="1" s="1"/>
  <c r="GJ41" i="4"/>
  <c r="CD41" i="1" s="1"/>
  <c r="GJ42" i="4"/>
  <c r="CD42" i="1" s="1"/>
  <c r="GJ43" i="4"/>
  <c r="CD43" i="1" s="1"/>
  <c r="GJ44" i="4"/>
  <c r="CD44" i="1" s="1"/>
  <c r="GJ45" i="4"/>
  <c r="CD45" i="1" s="1"/>
  <c r="GJ46" i="4"/>
  <c r="CD46" i="1" s="1"/>
  <c r="GJ47" i="4"/>
  <c r="CD47" i="1" s="1"/>
  <c r="GJ48" i="4"/>
  <c r="CD48" i="1" s="1"/>
  <c r="GJ49" i="4"/>
  <c r="CD49" i="1" s="1"/>
  <c r="GJ50" i="4"/>
  <c r="CD50" i="1" s="1"/>
  <c r="GJ51" i="4"/>
  <c r="CD51" i="1" s="1"/>
  <c r="GJ52" i="4"/>
  <c r="CD52" i="1" s="1"/>
  <c r="GJ53" i="4"/>
  <c r="CD53" i="1" s="1"/>
  <c r="GJ54" i="4"/>
  <c r="CD54" i="1" s="1"/>
  <c r="GJ55" i="4"/>
  <c r="CD55" i="1" s="1"/>
  <c r="GJ56" i="4"/>
  <c r="CD56" i="1" s="1"/>
  <c r="GJ57" i="4"/>
  <c r="CD57" i="1" s="1"/>
  <c r="GJ58" i="4"/>
  <c r="CD58" i="1" s="1"/>
  <c r="GJ59" i="4"/>
  <c r="CD59" i="1" s="1"/>
  <c r="GJ60" i="4"/>
  <c r="CD60" i="1" s="1"/>
  <c r="GJ61" i="4"/>
  <c r="CD61" i="1" s="1"/>
  <c r="GJ62" i="4"/>
  <c r="CD62" i="1" s="1"/>
  <c r="GJ63" i="4"/>
  <c r="CD63" i="1" s="1"/>
  <c r="GJ64" i="4"/>
  <c r="CD64" i="1" s="1"/>
  <c r="GJ65" i="4"/>
  <c r="CD65" i="1" s="1"/>
  <c r="GJ66" i="4"/>
  <c r="CD66" i="1" s="1"/>
  <c r="GJ67" i="4"/>
  <c r="CD67" i="1" s="1"/>
  <c r="GJ68" i="4"/>
  <c r="CD68" i="1" s="1"/>
  <c r="GJ69" i="4"/>
  <c r="CD69" i="1" s="1"/>
  <c r="GJ70" i="4"/>
  <c r="CD70" i="1" s="1"/>
  <c r="GJ71" i="4"/>
  <c r="CD71" i="1" s="1"/>
  <c r="GJ72" i="4"/>
  <c r="CD72" i="1" s="1"/>
  <c r="GJ73" i="4"/>
  <c r="CD73" i="1" s="1"/>
  <c r="GJ74" i="4"/>
  <c r="CD74" i="1" s="1"/>
  <c r="GJ75" i="4"/>
  <c r="CD75" i="1" s="1"/>
  <c r="GJ76" i="4"/>
  <c r="CD76" i="1" s="1"/>
  <c r="GJ77" i="4"/>
  <c r="CD77" i="1" s="1"/>
  <c r="GJ78" i="4"/>
  <c r="CD78" i="1" s="1"/>
  <c r="GJ79" i="4"/>
  <c r="CD79" i="1" s="1"/>
  <c r="GJ80" i="4"/>
  <c r="CD80" i="1" s="1"/>
  <c r="GJ81" i="4"/>
  <c r="CD81" i="1" s="1"/>
  <c r="GJ82" i="4"/>
  <c r="CD82" i="1" s="1"/>
  <c r="GJ83" i="4"/>
  <c r="CD83" i="1" s="1"/>
  <c r="GJ84" i="4"/>
  <c r="CD84" i="1" s="1"/>
  <c r="GJ85" i="4"/>
  <c r="CD85" i="1" s="1"/>
  <c r="GJ86" i="4"/>
  <c r="CD86" i="1" s="1"/>
  <c r="GJ87" i="4"/>
  <c r="CD87" i="1" s="1"/>
  <c r="GJ88" i="4"/>
  <c r="CD88" i="1" s="1"/>
  <c r="GJ89" i="4"/>
  <c r="CD89" i="1" s="1"/>
  <c r="GJ90" i="4"/>
  <c r="CD90" i="1" s="1"/>
  <c r="GJ91" i="4"/>
  <c r="CD91" i="1" s="1"/>
  <c r="GJ92" i="4"/>
  <c r="CD92" i="1" s="1"/>
  <c r="GJ93" i="4"/>
  <c r="CD93" i="1" s="1"/>
  <c r="GJ94" i="4"/>
  <c r="CD94" i="1" s="1"/>
  <c r="GJ95" i="4"/>
  <c r="CD95" i="1" s="1"/>
  <c r="GJ96" i="4"/>
  <c r="CD96" i="1" s="1"/>
  <c r="GJ97" i="4"/>
  <c r="CD97" i="1" s="1"/>
  <c r="GJ98" i="4"/>
  <c r="CD98" i="1" s="1"/>
  <c r="GJ99" i="4"/>
  <c r="CD99" i="1" s="1"/>
  <c r="GJ100" i="4"/>
  <c r="CD100" i="1" s="1"/>
  <c r="GJ101" i="4"/>
  <c r="CD101" i="1" s="1"/>
  <c r="GJ102" i="4"/>
  <c r="CD102" i="1" s="1"/>
  <c r="GJ103" i="4"/>
  <c r="CD103" i="1" s="1"/>
  <c r="GJ104" i="4"/>
  <c r="CD104" i="1" s="1"/>
  <c r="GJ105" i="4"/>
  <c r="CD105" i="1" s="1"/>
  <c r="GJ106" i="4"/>
  <c r="CD106" i="1" s="1"/>
  <c r="GJ11" i="4"/>
  <c r="CD11" i="1" s="1"/>
  <c r="GF12" i="4"/>
  <c r="GF13" i="4"/>
  <c r="GF14" i="4"/>
  <c r="GF15" i="4"/>
  <c r="GF16" i="4"/>
  <c r="GF17" i="4"/>
  <c r="GF18" i="4"/>
  <c r="GF19" i="4"/>
  <c r="GF20" i="4"/>
  <c r="GF21" i="4"/>
  <c r="GF22" i="4"/>
  <c r="GF23" i="4"/>
  <c r="GF24" i="4"/>
  <c r="GF25" i="4"/>
  <c r="GF26" i="4"/>
  <c r="GF27" i="4"/>
  <c r="GF28" i="4"/>
  <c r="GF29" i="4"/>
  <c r="GF30" i="4"/>
  <c r="GF31" i="4"/>
  <c r="GF32" i="4"/>
  <c r="GF33" i="4"/>
  <c r="GF34" i="4"/>
  <c r="GF35" i="4"/>
  <c r="GF36" i="4"/>
  <c r="GF37" i="4"/>
  <c r="GF38" i="4"/>
  <c r="GF39" i="4"/>
  <c r="GF40" i="4"/>
  <c r="GF41" i="4"/>
  <c r="GF42" i="4"/>
  <c r="GF43" i="4"/>
  <c r="GF44" i="4"/>
  <c r="GF45" i="4"/>
  <c r="GF46" i="4"/>
  <c r="GF47" i="4"/>
  <c r="GF48" i="4"/>
  <c r="GF49" i="4"/>
  <c r="GF50" i="4"/>
  <c r="GF51" i="4"/>
  <c r="GF52" i="4"/>
  <c r="GF53" i="4"/>
  <c r="GF54" i="4"/>
  <c r="GF55" i="4"/>
  <c r="GF56" i="4"/>
  <c r="GF57" i="4"/>
  <c r="GF58" i="4"/>
  <c r="GF59" i="4"/>
  <c r="GF60" i="4"/>
  <c r="GF61" i="4"/>
  <c r="GF62" i="4"/>
  <c r="GF63" i="4"/>
  <c r="GF64" i="4"/>
  <c r="GF65" i="4"/>
  <c r="GF66" i="4"/>
  <c r="GF67" i="4"/>
  <c r="GF68" i="4"/>
  <c r="GF69" i="4"/>
  <c r="GF70" i="4"/>
  <c r="GF71" i="4"/>
  <c r="GF72" i="4"/>
  <c r="GF73" i="4"/>
  <c r="GF74" i="4"/>
  <c r="GF75" i="4"/>
  <c r="GF76" i="4"/>
  <c r="GF77" i="4"/>
  <c r="GF78" i="4"/>
  <c r="GF79" i="4"/>
  <c r="GF80" i="4"/>
  <c r="GF81" i="4"/>
  <c r="GF82" i="4"/>
  <c r="GF83" i="4"/>
  <c r="GF84" i="4"/>
  <c r="GF85" i="4"/>
  <c r="GF86" i="4"/>
  <c r="GF87" i="4"/>
  <c r="GF88" i="4"/>
  <c r="GF89" i="4"/>
  <c r="GF90" i="4"/>
  <c r="GF91" i="4"/>
  <c r="GF92" i="4"/>
  <c r="GF93" i="4"/>
  <c r="GF94" i="4"/>
  <c r="GF95" i="4"/>
  <c r="GF96" i="4"/>
  <c r="GF97" i="4"/>
  <c r="GF98" i="4"/>
  <c r="GF99" i="4"/>
  <c r="GF100" i="4"/>
  <c r="GF101" i="4"/>
  <c r="GF102" i="4"/>
  <c r="GF103" i="4"/>
  <c r="GF104" i="4"/>
  <c r="GF105" i="4"/>
  <c r="GF106" i="4"/>
  <c r="GF11" i="4"/>
  <c r="GE12" i="4"/>
  <c r="GE13" i="4"/>
  <c r="GE14" i="4"/>
  <c r="GE15" i="4"/>
  <c r="GE16" i="4"/>
  <c r="GE17" i="4"/>
  <c r="GE18" i="4"/>
  <c r="GE19" i="4"/>
  <c r="GE20" i="4"/>
  <c r="GE21" i="4"/>
  <c r="GE22" i="4"/>
  <c r="GE23" i="4"/>
  <c r="GE24" i="4"/>
  <c r="GE25" i="4"/>
  <c r="GE26" i="4"/>
  <c r="GE27" i="4"/>
  <c r="GE28" i="4"/>
  <c r="GE29" i="4"/>
  <c r="GE30" i="4"/>
  <c r="GE31" i="4"/>
  <c r="GE32" i="4"/>
  <c r="GE33" i="4"/>
  <c r="GE34" i="4"/>
  <c r="GE35" i="4"/>
  <c r="GE36" i="4"/>
  <c r="GE37" i="4"/>
  <c r="GE38" i="4"/>
  <c r="GE39" i="4"/>
  <c r="GE40" i="4"/>
  <c r="GE41" i="4"/>
  <c r="GE42" i="4"/>
  <c r="GE43" i="4"/>
  <c r="GE44" i="4"/>
  <c r="GE45" i="4"/>
  <c r="GE46" i="4"/>
  <c r="GE47" i="4"/>
  <c r="GE48" i="4"/>
  <c r="GE49" i="4"/>
  <c r="GE50" i="4"/>
  <c r="GE51" i="4"/>
  <c r="GE52" i="4"/>
  <c r="GE53" i="4"/>
  <c r="GE54" i="4"/>
  <c r="GE55" i="4"/>
  <c r="GE56" i="4"/>
  <c r="GE57" i="4"/>
  <c r="GE58" i="4"/>
  <c r="GE59" i="4"/>
  <c r="GE60" i="4"/>
  <c r="GE61" i="4"/>
  <c r="GE62" i="4"/>
  <c r="GE63" i="4"/>
  <c r="GE64" i="4"/>
  <c r="GE65" i="4"/>
  <c r="GE66" i="4"/>
  <c r="GE67" i="4"/>
  <c r="GE68" i="4"/>
  <c r="GE69" i="4"/>
  <c r="GE70" i="4"/>
  <c r="GE71" i="4"/>
  <c r="GE72" i="4"/>
  <c r="GE73" i="4"/>
  <c r="GE74" i="4"/>
  <c r="GE75" i="4"/>
  <c r="GE76" i="4"/>
  <c r="GE77" i="4"/>
  <c r="GE78" i="4"/>
  <c r="GE79" i="4"/>
  <c r="GE80" i="4"/>
  <c r="GE81" i="4"/>
  <c r="GE82" i="4"/>
  <c r="GE83" i="4"/>
  <c r="GE84" i="4"/>
  <c r="GE85" i="4"/>
  <c r="GE86" i="4"/>
  <c r="GE87" i="4"/>
  <c r="GE88" i="4"/>
  <c r="GE89" i="4"/>
  <c r="GE90" i="4"/>
  <c r="GE91" i="4"/>
  <c r="GE92" i="4"/>
  <c r="GE93" i="4"/>
  <c r="GE94" i="4"/>
  <c r="GE95" i="4"/>
  <c r="GE96" i="4"/>
  <c r="GE97" i="4"/>
  <c r="GE98" i="4"/>
  <c r="GE99" i="4"/>
  <c r="GE100" i="4"/>
  <c r="GE101" i="4"/>
  <c r="GE102" i="4"/>
  <c r="GE103" i="4"/>
  <c r="GE104" i="4"/>
  <c r="GE105" i="4"/>
  <c r="GE106" i="4"/>
  <c r="GE11" i="4"/>
  <c r="FZ12" i="4"/>
  <c r="FZ13" i="4"/>
  <c r="FZ14" i="4"/>
  <c r="FZ15" i="4"/>
  <c r="FZ16" i="4"/>
  <c r="FZ17" i="4"/>
  <c r="FZ18" i="4"/>
  <c r="FZ19" i="4"/>
  <c r="FZ20" i="4"/>
  <c r="FZ21" i="4"/>
  <c r="FZ22" i="4"/>
  <c r="FZ23" i="4"/>
  <c r="FZ24" i="4"/>
  <c r="FZ25" i="4"/>
  <c r="FZ26" i="4"/>
  <c r="FZ27" i="4"/>
  <c r="FZ28" i="4"/>
  <c r="FZ29" i="4"/>
  <c r="FZ30" i="4"/>
  <c r="FZ31" i="4"/>
  <c r="FZ32" i="4"/>
  <c r="FZ33" i="4"/>
  <c r="FZ34" i="4"/>
  <c r="FZ35" i="4"/>
  <c r="FZ36" i="4"/>
  <c r="FZ37" i="4"/>
  <c r="FZ38" i="4"/>
  <c r="FZ39" i="4"/>
  <c r="FZ40" i="4"/>
  <c r="FZ41" i="4"/>
  <c r="FZ42" i="4"/>
  <c r="FZ43" i="4"/>
  <c r="FZ44" i="4"/>
  <c r="FZ45" i="4"/>
  <c r="FZ46" i="4"/>
  <c r="FZ47" i="4"/>
  <c r="FZ48" i="4"/>
  <c r="FZ49" i="4"/>
  <c r="FZ50" i="4"/>
  <c r="FZ51" i="4"/>
  <c r="FZ52" i="4"/>
  <c r="FZ53" i="4"/>
  <c r="FZ54" i="4"/>
  <c r="FZ55" i="4"/>
  <c r="FZ56" i="4"/>
  <c r="FZ57" i="4"/>
  <c r="FZ58" i="4"/>
  <c r="FZ59" i="4"/>
  <c r="FZ60" i="4"/>
  <c r="FZ61" i="4"/>
  <c r="FZ62" i="4"/>
  <c r="FZ63" i="4"/>
  <c r="FZ64" i="4"/>
  <c r="FZ65" i="4"/>
  <c r="FZ66" i="4"/>
  <c r="FZ67" i="4"/>
  <c r="FZ68" i="4"/>
  <c r="FZ69" i="4"/>
  <c r="FZ70" i="4"/>
  <c r="FZ71" i="4"/>
  <c r="FZ72" i="4"/>
  <c r="FZ73" i="4"/>
  <c r="FZ74" i="4"/>
  <c r="FZ75" i="4"/>
  <c r="FZ76" i="4"/>
  <c r="FZ77" i="4"/>
  <c r="FZ78" i="4"/>
  <c r="FZ79" i="4"/>
  <c r="FZ80" i="4"/>
  <c r="FZ81" i="4"/>
  <c r="FZ82" i="4"/>
  <c r="FZ83" i="4"/>
  <c r="FZ84" i="4"/>
  <c r="FZ85" i="4"/>
  <c r="FZ86" i="4"/>
  <c r="FZ87" i="4"/>
  <c r="FZ88" i="4"/>
  <c r="FZ89" i="4"/>
  <c r="FZ90" i="4"/>
  <c r="FZ91" i="4"/>
  <c r="FZ92" i="4"/>
  <c r="FZ93" i="4"/>
  <c r="FZ94" i="4"/>
  <c r="FZ95" i="4"/>
  <c r="FZ96" i="4"/>
  <c r="FZ97" i="4"/>
  <c r="FZ98" i="4"/>
  <c r="FZ99" i="4"/>
  <c r="FZ100" i="4"/>
  <c r="FZ101" i="4"/>
  <c r="FZ102" i="4"/>
  <c r="FZ103" i="4"/>
  <c r="FZ104" i="4"/>
  <c r="FZ105" i="4"/>
  <c r="FZ106" i="4"/>
  <c r="FZ11" i="4"/>
  <c r="FY12" i="4"/>
  <c r="FY13" i="4"/>
  <c r="FY14" i="4"/>
  <c r="FY15" i="4"/>
  <c r="FY16" i="4"/>
  <c r="FY17" i="4"/>
  <c r="FY18" i="4"/>
  <c r="FY19" i="4"/>
  <c r="FY20" i="4"/>
  <c r="FY21" i="4"/>
  <c r="FY22" i="4"/>
  <c r="FY23" i="4"/>
  <c r="FY24" i="4"/>
  <c r="FY25" i="4"/>
  <c r="FY26" i="4"/>
  <c r="FY27" i="4"/>
  <c r="FY28" i="4"/>
  <c r="FY29" i="4"/>
  <c r="FY30" i="4"/>
  <c r="FY31" i="4"/>
  <c r="FY32" i="4"/>
  <c r="FY33" i="4"/>
  <c r="FY34" i="4"/>
  <c r="FY35" i="4"/>
  <c r="FY36" i="4"/>
  <c r="FY37" i="4"/>
  <c r="FY38" i="4"/>
  <c r="FY39" i="4"/>
  <c r="FY40" i="4"/>
  <c r="FY41" i="4"/>
  <c r="FY42" i="4"/>
  <c r="FY43" i="4"/>
  <c r="FY44" i="4"/>
  <c r="FY45" i="4"/>
  <c r="FY46" i="4"/>
  <c r="FY47" i="4"/>
  <c r="FY48" i="4"/>
  <c r="FY49" i="4"/>
  <c r="FY50" i="4"/>
  <c r="FY51" i="4"/>
  <c r="FY52" i="4"/>
  <c r="FY53" i="4"/>
  <c r="FY54" i="4"/>
  <c r="FY55" i="4"/>
  <c r="FY56" i="4"/>
  <c r="FY57" i="4"/>
  <c r="FY58" i="4"/>
  <c r="FY59" i="4"/>
  <c r="FY60" i="4"/>
  <c r="FY61" i="4"/>
  <c r="FY62" i="4"/>
  <c r="FY63" i="4"/>
  <c r="FY64" i="4"/>
  <c r="FY65" i="4"/>
  <c r="FY66" i="4"/>
  <c r="FY67" i="4"/>
  <c r="FY68" i="4"/>
  <c r="FY69" i="4"/>
  <c r="FY70" i="4"/>
  <c r="FY71" i="4"/>
  <c r="FY72" i="4"/>
  <c r="FY73" i="4"/>
  <c r="FY74" i="4"/>
  <c r="FY75" i="4"/>
  <c r="FY76" i="4"/>
  <c r="FY77" i="4"/>
  <c r="FY78" i="4"/>
  <c r="FY79" i="4"/>
  <c r="FY80" i="4"/>
  <c r="FY81" i="4"/>
  <c r="FY82" i="4"/>
  <c r="FY83" i="4"/>
  <c r="FY84" i="4"/>
  <c r="FY85" i="4"/>
  <c r="FY86" i="4"/>
  <c r="FY87" i="4"/>
  <c r="FY88" i="4"/>
  <c r="FY89" i="4"/>
  <c r="FY90" i="4"/>
  <c r="FY91" i="4"/>
  <c r="FY92" i="4"/>
  <c r="FY93" i="4"/>
  <c r="FY94" i="4"/>
  <c r="FY95" i="4"/>
  <c r="FY96" i="4"/>
  <c r="FY97" i="4"/>
  <c r="FY98" i="4"/>
  <c r="FY99" i="4"/>
  <c r="FY100" i="4"/>
  <c r="FY101" i="4"/>
  <c r="FY102" i="4"/>
  <c r="FY103" i="4"/>
  <c r="FY104" i="4"/>
  <c r="FY105" i="4"/>
  <c r="FY106" i="4"/>
  <c r="FY11" i="4"/>
  <c r="FT12" i="4"/>
  <c r="FT13" i="4"/>
  <c r="FT14" i="4"/>
  <c r="FT15" i="4"/>
  <c r="FT16" i="4"/>
  <c r="FT17" i="4"/>
  <c r="FT18" i="4"/>
  <c r="FT19" i="4"/>
  <c r="FT20" i="4"/>
  <c r="FT21" i="4"/>
  <c r="FT22" i="4"/>
  <c r="FT23" i="4"/>
  <c r="FT24" i="4"/>
  <c r="FT25" i="4"/>
  <c r="FT26" i="4"/>
  <c r="FT27" i="4"/>
  <c r="FT28" i="4"/>
  <c r="FT29" i="4"/>
  <c r="FT30" i="4"/>
  <c r="FT31" i="4"/>
  <c r="FT32" i="4"/>
  <c r="FT33" i="4"/>
  <c r="FT34" i="4"/>
  <c r="FT35" i="4"/>
  <c r="FT36" i="4"/>
  <c r="FT37" i="4"/>
  <c r="FT38" i="4"/>
  <c r="FT39" i="4"/>
  <c r="FT40" i="4"/>
  <c r="FT41" i="4"/>
  <c r="FT42" i="4"/>
  <c r="FT43" i="4"/>
  <c r="FT44" i="4"/>
  <c r="FT45" i="4"/>
  <c r="FT46" i="4"/>
  <c r="FT47" i="4"/>
  <c r="FT48" i="4"/>
  <c r="FT49" i="4"/>
  <c r="FT50" i="4"/>
  <c r="FT51" i="4"/>
  <c r="FT52" i="4"/>
  <c r="FT53" i="4"/>
  <c r="FT54" i="4"/>
  <c r="FT55" i="4"/>
  <c r="FT56" i="4"/>
  <c r="FT57" i="4"/>
  <c r="FT58" i="4"/>
  <c r="FT59" i="4"/>
  <c r="FT60" i="4"/>
  <c r="FT61" i="4"/>
  <c r="FT62" i="4"/>
  <c r="FT63" i="4"/>
  <c r="FT64" i="4"/>
  <c r="FT65" i="4"/>
  <c r="FT66" i="4"/>
  <c r="FT67" i="4"/>
  <c r="FT68" i="4"/>
  <c r="FT69" i="4"/>
  <c r="FT70" i="4"/>
  <c r="FT71" i="4"/>
  <c r="FT72" i="4"/>
  <c r="FT73" i="4"/>
  <c r="FT74" i="4"/>
  <c r="FT75" i="4"/>
  <c r="FT76" i="4"/>
  <c r="FT77" i="4"/>
  <c r="FT78" i="4"/>
  <c r="FT79" i="4"/>
  <c r="FT80" i="4"/>
  <c r="FT81" i="4"/>
  <c r="FT82" i="4"/>
  <c r="FT83" i="4"/>
  <c r="FT84" i="4"/>
  <c r="FT85" i="4"/>
  <c r="FT86" i="4"/>
  <c r="FT87" i="4"/>
  <c r="FT88" i="4"/>
  <c r="FT89" i="4"/>
  <c r="FT90" i="4"/>
  <c r="FT91" i="4"/>
  <c r="FT92" i="4"/>
  <c r="FT93" i="4"/>
  <c r="FT94" i="4"/>
  <c r="FT95" i="4"/>
  <c r="FT96" i="4"/>
  <c r="FT97" i="4"/>
  <c r="FT98" i="4"/>
  <c r="FT99" i="4"/>
  <c r="FT100" i="4"/>
  <c r="FT101" i="4"/>
  <c r="FT102" i="4"/>
  <c r="FT103" i="4"/>
  <c r="FT104" i="4"/>
  <c r="FT105" i="4"/>
  <c r="FT106" i="4"/>
  <c r="FT11" i="4"/>
  <c r="FS12" i="4"/>
  <c r="FS13" i="4"/>
  <c r="FS14" i="4"/>
  <c r="FS15" i="4"/>
  <c r="FS16" i="4"/>
  <c r="FS17" i="4"/>
  <c r="FS18" i="4"/>
  <c r="FS19" i="4"/>
  <c r="FS20" i="4"/>
  <c r="FS21" i="4"/>
  <c r="FS22" i="4"/>
  <c r="FS23" i="4"/>
  <c r="FS24" i="4"/>
  <c r="FS25" i="4"/>
  <c r="FS26" i="4"/>
  <c r="FS27" i="4"/>
  <c r="FS28" i="4"/>
  <c r="FS29" i="4"/>
  <c r="FS30" i="4"/>
  <c r="FS31" i="4"/>
  <c r="FS32" i="4"/>
  <c r="FS33" i="4"/>
  <c r="FS34" i="4"/>
  <c r="FS35" i="4"/>
  <c r="FS36" i="4"/>
  <c r="FS37" i="4"/>
  <c r="FS38" i="4"/>
  <c r="FS39" i="4"/>
  <c r="FS40" i="4"/>
  <c r="FS41" i="4"/>
  <c r="FS42" i="4"/>
  <c r="FS43" i="4"/>
  <c r="FS44" i="4"/>
  <c r="FS45" i="4"/>
  <c r="FS46" i="4"/>
  <c r="FS47" i="4"/>
  <c r="FS48" i="4"/>
  <c r="FS49" i="4"/>
  <c r="FS50" i="4"/>
  <c r="FS51" i="4"/>
  <c r="FS52" i="4"/>
  <c r="FS53" i="4"/>
  <c r="FS54" i="4"/>
  <c r="FS55" i="4"/>
  <c r="FS56" i="4"/>
  <c r="FS57" i="4"/>
  <c r="FS58" i="4"/>
  <c r="FS59" i="4"/>
  <c r="FS60" i="4"/>
  <c r="FS61" i="4"/>
  <c r="FS62" i="4"/>
  <c r="FS63" i="4"/>
  <c r="FS64" i="4"/>
  <c r="FS65" i="4"/>
  <c r="FS66" i="4"/>
  <c r="FS67" i="4"/>
  <c r="FS68" i="4"/>
  <c r="FS69" i="4"/>
  <c r="FS70" i="4"/>
  <c r="FS71" i="4"/>
  <c r="FS72" i="4"/>
  <c r="FS73" i="4"/>
  <c r="FS74" i="4"/>
  <c r="FS75" i="4"/>
  <c r="FS76" i="4"/>
  <c r="FS77" i="4"/>
  <c r="FS78" i="4"/>
  <c r="FS79" i="4"/>
  <c r="FS80" i="4"/>
  <c r="FS81" i="4"/>
  <c r="FS82" i="4"/>
  <c r="FS83" i="4"/>
  <c r="FS84" i="4"/>
  <c r="FS85" i="4"/>
  <c r="FS86" i="4"/>
  <c r="FS87" i="4"/>
  <c r="FS88" i="4"/>
  <c r="FS89" i="4"/>
  <c r="FS90" i="4"/>
  <c r="FS91" i="4"/>
  <c r="FS92" i="4"/>
  <c r="FS93" i="4"/>
  <c r="FS94" i="4"/>
  <c r="FS95" i="4"/>
  <c r="FS96" i="4"/>
  <c r="FS97" i="4"/>
  <c r="FS98" i="4"/>
  <c r="FS99" i="4"/>
  <c r="FS100" i="4"/>
  <c r="FS101" i="4"/>
  <c r="FS102" i="4"/>
  <c r="FS103" i="4"/>
  <c r="FS104" i="4"/>
  <c r="FS105" i="4"/>
  <c r="FS106" i="4"/>
  <c r="FS11" i="4"/>
  <c r="FN12" i="4"/>
  <c r="FN13" i="4"/>
  <c r="FN14" i="4"/>
  <c r="FN15" i="4"/>
  <c r="FN16" i="4"/>
  <c r="FN17" i="4"/>
  <c r="FN18" i="4"/>
  <c r="FN19" i="4"/>
  <c r="FN20" i="4"/>
  <c r="FN21" i="4"/>
  <c r="FN22" i="4"/>
  <c r="FN23" i="4"/>
  <c r="FN24" i="4"/>
  <c r="FN25" i="4"/>
  <c r="FN26" i="4"/>
  <c r="FN27" i="4"/>
  <c r="FN28" i="4"/>
  <c r="FN29" i="4"/>
  <c r="FN30" i="4"/>
  <c r="FN31" i="4"/>
  <c r="FN32" i="4"/>
  <c r="FN33" i="4"/>
  <c r="FN34" i="4"/>
  <c r="FN35" i="4"/>
  <c r="FN36" i="4"/>
  <c r="FN37" i="4"/>
  <c r="FN38" i="4"/>
  <c r="FN39" i="4"/>
  <c r="FN40" i="4"/>
  <c r="FN41" i="4"/>
  <c r="FN42" i="4"/>
  <c r="FN43" i="4"/>
  <c r="FN44" i="4"/>
  <c r="FN45" i="4"/>
  <c r="FN46" i="4"/>
  <c r="FN47" i="4"/>
  <c r="FN48" i="4"/>
  <c r="FN49" i="4"/>
  <c r="FN50" i="4"/>
  <c r="FN51" i="4"/>
  <c r="FN52" i="4"/>
  <c r="FN53" i="4"/>
  <c r="FN54" i="4"/>
  <c r="FN55" i="4"/>
  <c r="FN56" i="4"/>
  <c r="FN57" i="4"/>
  <c r="FN58" i="4"/>
  <c r="FN59" i="4"/>
  <c r="FN60" i="4"/>
  <c r="FN61" i="4"/>
  <c r="FN62" i="4"/>
  <c r="FN63" i="4"/>
  <c r="FN64" i="4"/>
  <c r="FN65" i="4"/>
  <c r="FN66" i="4"/>
  <c r="FN67" i="4"/>
  <c r="FN68" i="4"/>
  <c r="FN69" i="4"/>
  <c r="FN70" i="4"/>
  <c r="FN71" i="4"/>
  <c r="FN72" i="4"/>
  <c r="FN73" i="4"/>
  <c r="FN74" i="4"/>
  <c r="FN75" i="4"/>
  <c r="FN76" i="4"/>
  <c r="FN77" i="4"/>
  <c r="FN78" i="4"/>
  <c r="FN79" i="4"/>
  <c r="FN80" i="4"/>
  <c r="FN81" i="4"/>
  <c r="FN82" i="4"/>
  <c r="FN83" i="4"/>
  <c r="FN84" i="4"/>
  <c r="FN85" i="4"/>
  <c r="FN86" i="4"/>
  <c r="FN87" i="4"/>
  <c r="FN88" i="4"/>
  <c r="FN89" i="4"/>
  <c r="FN90" i="4"/>
  <c r="FN91" i="4"/>
  <c r="FN92" i="4"/>
  <c r="FN93" i="4"/>
  <c r="FN94" i="4"/>
  <c r="FN95" i="4"/>
  <c r="FN96" i="4"/>
  <c r="FN97" i="4"/>
  <c r="FN98" i="4"/>
  <c r="FN99" i="4"/>
  <c r="FN100" i="4"/>
  <c r="FN101" i="4"/>
  <c r="FN102" i="4"/>
  <c r="FN103" i="4"/>
  <c r="FN104" i="4"/>
  <c r="FN105" i="4"/>
  <c r="FN106" i="4"/>
  <c r="FN11" i="4"/>
  <c r="FM12" i="4"/>
  <c r="FM13" i="4"/>
  <c r="FM14" i="4"/>
  <c r="FM15" i="4"/>
  <c r="FM16" i="4"/>
  <c r="FM17" i="4"/>
  <c r="FM18" i="4"/>
  <c r="FM19" i="4"/>
  <c r="FM20" i="4"/>
  <c r="FM21" i="4"/>
  <c r="FM22" i="4"/>
  <c r="FM23" i="4"/>
  <c r="FM24" i="4"/>
  <c r="FM25" i="4"/>
  <c r="FM26" i="4"/>
  <c r="FM27" i="4"/>
  <c r="FM28" i="4"/>
  <c r="FM29" i="4"/>
  <c r="FM30" i="4"/>
  <c r="FM31" i="4"/>
  <c r="FM32" i="4"/>
  <c r="FM33" i="4"/>
  <c r="FM34" i="4"/>
  <c r="FM35" i="4"/>
  <c r="FM36" i="4"/>
  <c r="FM37" i="4"/>
  <c r="FM38" i="4"/>
  <c r="FM39" i="4"/>
  <c r="FM40" i="4"/>
  <c r="FM41" i="4"/>
  <c r="FM42" i="4"/>
  <c r="FM43" i="4"/>
  <c r="FM44" i="4"/>
  <c r="FM45" i="4"/>
  <c r="FM46" i="4"/>
  <c r="FM47" i="4"/>
  <c r="FM48" i="4"/>
  <c r="FM49" i="4"/>
  <c r="FM50" i="4"/>
  <c r="FM51" i="4"/>
  <c r="FM52" i="4"/>
  <c r="FM53" i="4"/>
  <c r="FM54" i="4"/>
  <c r="FM55" i="4"/>
  <c r="FM56" i="4"/>
  <c r="FM57" i="4"/>
  <c r="FM58" i="4"/>
  <c r="FM59" i="4"/>
  <c r="FM60" i="4"/>
  <c r="FM61" i="4"/>
  <c r="FM62" i="4"/>
  <c r="FM63" i="4"/>
  <c r="FM64" i="4"/>
  <c r="FM65" i="4"/>
  <c r="FM66" i="4"/>
  <c r="FM67" i="4"/>
  <c r="FM68" i="4"/>
  <c r="FM69" i="4"/>
  <c r="FM70" i="4"/>
  <c r="FM71" i="4"/>
  <c r="FM72" i="4"/>
  <c r="FM73" i="4"/>
  <c r="FM74" i="4"/>
  <c r="FM75" i="4"/>
  <c r="FM76" i="4"/>
  <c r="FM77" i="4"/>
  <c r="FM78" i="4"/>
  <c r="FM79" i="4"/>
  <c r="FM80" i="4"/>
  <c r="FM81" i="4"/>
  <c r="FM82" i="4"/>
  <c r="FM83" i="4"/>
  <c r="FM84" i="4"/>
  <c r="FM85" i="4"/>
  <c r="FM86" i="4"/>
  <c r="FM87" i="4"/>
  <c r="FM88" i="4"/>
  <c r="FM89" i="4"/>
  <c r="FM90" i="4"/>
  <c r="FM91" i="4"/>
  <c r="FM92" i="4"/>
  <c r="FM93" i="4"/>
  <c r="FM94" i="4"/>
  <c r="FM95" i="4"/>
  <c r="FM96" i="4"/>
  <c r="FM97" i="4"/>
  <c r="FM98" i="4"/>
  <c r="FM99" i="4"/>
  <c r="FM100" i="4"/>
  <c r="FM101" i="4"/>
  <c r="FM102" i="4"/>
  <c r="FM103" i="4"/>
  <c r="FM104" i="4"/>
  <c r="FM105" i="4"/>
  <c r="FM106" i="4"/>
  <c r="FM11" i="4"/>
  <c r="CD108" i="1" l="1"/>
  <c r="CD109" i="1"/>
  <c r="CD107" i="1"/>
  <c r="CD110" i="1"/>
  <c r="DA12" i="2"/>
  <c r="DA13" i="2"/>
  <c r="DA14" i="2"/>
  <c r="DA15" i="2"/>
  <c r="DA16" i="2"/>
  <c r="DA17" i="2"/>
  <c r="DA18" i="2"/>
  <c r="DA19" i="2"/>
  <c r="DA20" i="2"/>
  <c r="DA21" i="2"/>
  <c r="DA22" i="2"/>
  <c r="DA23" i="2"/>
  <c r="DA24" i="2"/>
  <c r="DA25" i="2"/>
  <c r="DA26" i="2"/>
  <c r="DA27" i="2"/>
  <c r="DA28" i="2"/>
  <c r="DA29" i="2"/>
  <c r="DA30" i="2"/>
  <c r="DA31" i="2"/>
  <c r="DA32" i="2"/>
  <c r="DA33" i="2"/>
  <c r="DA34" i="2"/>
  <c r="DA35" i="2"/>
  <c r="DA36" i="2"/>
  <c r="DA37" i="2"/>
  <c r="DA38" i="2"/>
  <c r="DA39" i="2"/>
  <c r="DA40" i="2"/>
  <c r="DA41" i="2"/>
  <c r="DA42" i="2"/>
  <c r="DA43" i="2"/>
  <c r="DA44" i="2"/>
  <c r="DA45" i="2"/>
  <c r="DA46" i="2"/>
  <c r="DA47" i="2"/>
  <c r="DA48" i="2"/>
  <c r="DA49" i="2"/>
  <c r="DA50" i="2"/>
  <c r="DA51" i="2"/>
  <c r="DA52" i="2"/>
  <c r="DA53" i="2"/>
  <c r="DA54" i="2"/>
  <c r="DA55" i="2"/>
  <c r="DA56" i="2"/>
  <c r="DA57" i="2"/>
  <c r="DA58" i="2"/>
  <c r="DA59" i="2"/>
  <c r="DA60" i="2"/>
  <c r="DA61" i="2"/>
  <c r="DA62" i="2"/>
  <c r="DA63" i="2"/>
  <c r="DA64" i="2"/>
  <c r="DA65" i="2"/>
  <c r="DA66" i="2"/>
  <c r="DA67" i="2"/>
  <c r="DA68" i="2"/>
  <c r="DA69" i="2"/>
  <c r="DA70" i="2"/>
  <c r="DA71" i="2"/>
  <c r="DA72" i="2"/>
  <c r="DA73" i="2"/>
  <c r="DA74" i="2"/>
  <c r="DA75" i="2"/>
  <c r="DA76" i="2"/>
  <c r="DA77" i="2"/>
  <c r="DA78" i="2"/>
  <c r="DA79" i="2"/>
  <c r="DA80" i="2"/>
  <c r="DA81" i="2"/>
  <c r="DA82" i="2"/>
  <c r="DA83" i="2"/>
  <c r="DA84" i="2"/>
  <c r="DA85" i="2"/>
  <c r="DA86" i="2"/>
  <c r="DA87" i="2"/>
  <c r="DA88" i="2"/>
  <c r="DA89" i="2"/>
  <c r="DA90" i="2"/>
  <c r="DA91" i="2"/>
  <c r="DA92" i="2"/>
  <c r="DA93" i="2"/>
  <c r="DA94" i="2"/>
  <c r="DA95" i="2"/>
  <c r="DA96" i="2"/>
  <c r="DA97" i="2"/>
  <c r="DA98" i="2"/>
  <c r="DA99" i="2"/>
  <c r="DA100" i="2"/>
  <c r="DA101" i="2"/>
  <c r="DA102" i="2"/>
  <c r="DA103" i="2"/>
  <c r="DA104" i="2"/>
  <c r="DA105" i="2"/>
  <c r="DA106" i="2"/>
  <c r="DA107" i="2" l="1"/>
  <c r="DA109" i="2"/>
  <c r="DA108" i="2"/>
  <c r="I47" i="2"/>
  <c r="J47" i="2"/>
  <c r="BC47" i="2"/>
  <c r="BD47" i="2"/>
  <c r="CC47" i="2"/>
  <c r="CD47" i="2"/>
  <c r="DJ47" i="2"/>
  <c r="EC47" i="2"/>
  <c r="ED47" i="2"/>
  <c r="ER47" i="2"/>
  <c r="EW47" i="2"/>
  <c r="EX47" i="2"/>
  <c r="BV47" i="1"/>
  <c r="HI47" i="2"/>
  <c r="HJ47" i="2"/>
  <c r="KG47" i="2"/>
  <c r="KH47" i="2"/>
  <c r="KM47" i="2"/>
  <c r="KN47" i="2"/>
  <c r="KW47" i="2"/>
  <c r="KX47" i="2"/>
  <c r="I48" i="2"/>
  <c r="J48" i="2"/>
  <c r="BC48" i="2"/>
  <c r="BD48" i="2"/>
  <c r="CC48" i="2"/>
  <c r="CD48" i="2"/>
  <c r="DJ48" i="2"/>
  <c r="EC48" i="2"/>
  <c r="ED48" i="2"/>
  <c r="ER48" i="2"/>
  <c r="EW48" i="2"/>
  <c r="EX48" i="2"/>
  <c r="BV48" i="1"/>
  <c r="HI48" i="2"/>
  <c r="HJ48" i="2"/>
  <c r="KG48" i="2"/>
  <c r="KH48" i="2"/>
  <c r="KM48" i="2"/>
  <c r="KN48" i="2"/>
  <c r="KW48" i="2"/>
  <c r="KX48" i="2"/>
  <c r="I49" i="2"/>
  <c r="J49" i="2"/>
  <c r="BC49" i="2"/>
  <c r="BD49" i="2"/>
  <c r="CC49" i="2"/>
  <c r="CD49" i="2"/>
  <c r="DJ49" i="2"/>
  <c r="EC49" i="2"/>
  <c r="ED49" i="2"/>
  <c r="ER49" i="2"/>
  <c r="EW49" i="2"/>
  <c r="EX49" i="2"/>
  <c r="BV49" i="1"/>
  <c r="HI49" i="2"/>
  <c r="HJ49" i="2"/>
  <c r="KG49" i="2"/>
  <c r="KH49" i="2"/>
  <c r="KM49" i="2"/>
  <c r="KN49" i="2"/>
  <c r="KW49" i="2"/>
  <c r="KX49" i="2"/>
  <c r="I50" i="2"/>
  <c r="J50" i="2"/>
  <c r="BC50" i="2"/>
  <c r="BD50" i="2"/>
  <c r="CC50" i="2"/>
  <c r="CD50" i="2"/>
  <c r="DJ50" i="2"/>
  <c r="EC50" i="2"/>
  <c r="ED50" i="2"/>
  <c r="ER50" i="2"/>
  <c r="EW50" i="2"/>
  <c r="EX50" i="2"/>
  <c r="BV50" i="1"/>
  <c r="HI50" i="2"/>
  <c r="HJ50" i="2"/>
  <c r="KG50" i="2"/>
  <c r="KH50" i="2"/>
  <c r="KM50" i="2"/>
  <c r="KN50" i="2"/>
  <c r="KW50" i="2"/>
  <c r="KX50" i="2"/>
  <c r="I51" i="2"/>
  <c r="J51" i="2"/>
  <c r="BC51" i="2"/>
  <c r="BD51" i="2"/>
  <c r="CC51" i="2"/>
  <c r="CD51" i="2"/>
  <c r="DJ51" i="2"/>
  <c r="EC51" i="2"/>
  <c r="ED51" i="2"/>
  <c r="ER51" i="2"/>
  <c r="EW51" i="2"/>
  <c r="EX51" i="2"/>
  <c r="BV51" i="1"/>
  <c r="HI51" i="2"/>
  <c r="HJ51" i="2"/>
  <c r="KG51" i="2"/>
  <c r="KH51" i="2"/>
  <c r="KM51" i="2"/>
  <c r="KN51" i="2"/>
  <c r="KW51" i="2"/>
  <c r="KX51" i="2"/>
  <c r="I52" i="2"/>
  <c r="J52" i="2"/>
  <c r="BC52" i="2"/>
  <c r="BD52" i="2"/>
  <c r="CC52" i="2"/>
  <c r="CD52" i="2"/>
  <c r="DJ52" i="2"/>
  <c r="EC52" i="2"/>
  <c r="ED52" i="2"/>
  <c r="ER52" i="2"/>
  <c r="EW52" i="2"/>
  <c r="EX52" i="2"/>
  <c r="BV52" i="1"/>
  <c r="HI52" i="2"/>
  <c r="HJ52" i="2"/>
  <c r="KG52" i="2"/>
  <c r="KH52" i="2"/>
  <c r="KM52" i="2"/>
  <c r="KN52" i="2"/>
  <c r="KW52" i="2"/>
  <c r="KX52" i="2"/>
  <c r="I53" i="2"/>
  <c r="J53" i="2"/>
  <c r="BC53" i="2"/>
  <c r="BD53" i="2"/>
  <c r="CC53" i="2"/>
  <c r="CD53" i="2"/>
  <c r="DJ53" i="2"/>
  <c r="EC53" i="2"/>
  <c r="ED53" i="2"/>
  <c r="ER53" i="2"/>
  <c r="EW53" i="2"/>
  <c r="EX53" i="2"/>
  <c r="BV53" i="1"/>
  <c r="HI53" i="2"/>
  <c r="HJ53" i="2"/>
  <c r="KG53" i="2"/>
  <c r="KH53" i="2"/>
  <c r="KM53" i="2"/>
  <c r="KN53" i="2"/>
  <c r="KW53" i="2"/>
  <c r="KX53" i="2"/>
  <c r="I54" i="2"/>
  <c r="J54" i="2"/>
  <c r="BC54" i="2"/>
  <c r="BD54" i="2"/>
  <c r="CC54" i="2"/>
  <c r="CD54" i="2"/>
  <c r="DJ54" i="2"/>
  <c r="EC54" i="2"/>
  <c r="ED54" i="2"/>
  <c r="ER54" i="2"/>
  <c r="EW54" i="2"/>
  <c r="EX54" i="2"/>
  <c r="BV54" i="1"/>
  <c r="HI54" i="2"/>
  <c r="HJ54" i="2"/>
  <c r="KG54" i="2"/>
  <c r="KH54" i="2"/>
  <c r="KM54" i="2"/>
  <c r="KN54" i="2"/>
  <c r="KW54" i="2"/>
  <c r="KX54" i="2"/>
  <c r="CJ54" i="1" l="1"/>
  <c r="CI53" i="1"/>
  <c r="CJ50" i="1"/>
  <c r="CI49" i="1"/>
  <c r="CI54" i="1"/>
  <c r="CJ51" i="1"/>
  <c r="CI50" i="1"/>
  <c r="CJ47" i="1"/>
  <c r="CJ52" i="1"/>
  <c r="CI51" i="1"/>
  <c r="CJ48" i="1"/>
  <c r="CI47" i="1"/>
  <c r="CJ53" i="1"/>
  <c r="CI52" i="1"/>
  <c r="CJ49" i="1"/>
  <c r="CI48" i="1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35" i="2"/>
  <c r="CD36" i="2"/>
  <c r="CD37" i="2"/>
  <c r="CD38" i="2"/>
  <c r="CD39" i="2"/>
  <c r="CD40" i="2"/>
  <c r="CD41" i="2"/>
  <c r="CD42" i="2"/>
  <c r="CD43" i="2"/>
  <c r="CD44" i="2"/>
  <c r="CD45" i="2"/>
  <c r="CD46" i="2"/>
  <c r="CD55" i="2"/>
  <c r="CD56" i="2"/>
  <c r="CD57" i="2"/>
  <c r="CD58" i="2"/>
  <c r="CD59" i="2"/>
  <c r="CD60" i="2"/>
  <c r="CD61" i="2"/>
  <c r="CD62" i="2"/>
  <c r="CD63" i="2"/>
  <c r="CD64" i="2"/>
  <c r="CD65" i="2"/>
  <c r="CD66" i="2"/>
  <c r="CD67" i="2"/>
  <c r="CD68" i="2"/>
  <c r="CD69" i="2"/>
  <c r="CD70" i="2"/>
  <c r="CD71" i="2"/>
  <c r="CD72" i="2"/>
  <c r="CD73" i="2"/>
  <c r="CD74" i="2"/>
  <c r="CD75" i="2"/>
  <c r="CD76" i="2"/>
  <c r="CD77" i="2"/>
  <c r="CD78" i="2"/>
  <c r="CD79" i="2"/>
  <c r="CD80" i="2"/>
  <c r="CD81" i="2"/>
  <c r="CD82" i="2"/>
  <c r="CD83" i="2"/>
  <c r="CD84" i="2"/>
  <c r="CD85" i="2"/>
  <c r="CD86" i="2"/>
  <c r="CD87" i="2"/>
  <c r="CD88" i="2"/>
  <c r="CD89" i="2"/>
  <c r="CD90" i="2"/>
  <c r="CD91" i="2"/>
  <c r="CD92" i="2"/>
  <c r="CD93" i="2"/>
  <c r="CD94" i="2"/>
  <c r="CD95" i="2"/>
  <c r="CD96" i="2"/>
  <c r="CD97" i="2"/>
  <c r="CD98" i="2"/>
  <c r="CD99" i="2"/>
  <c r="CD100" i="2"/>
  <c r="CD101" i="2"/>
  <c r="CD102" i="2"/>
  <c r="CD103" i="2"/>
  <c r="CD104" i="2"/>
  <c r="CD105" i="2"/>
  <c r="CD106" i="2"/>
  <c r="CD11" i="2"/>
  <c r="CD107" i="2" l="1"/>
  <c r="CD108" i="2"/>
  <c r="CD109" i="2"/>
  <c r="BC11" i="2"/>
  <c r="BD11" i="2"/>
  <c r="CC11" i="2"/>
  <c r="CI11" i="1"/>
  <c r="CJ11" i="1"/>
  <c r="DL12" i="1" l="1"/>
  <c r="DL13" i="1"/>
  <c r="DL14" i="1"/>
  <c r="DL15" i="1"/>
  <c r="DL16" i="1"/>
  <c r="DL17" i="1"/>
  <c r="DL18" i="1"/>
  <c r="DL19" i="1"/>
  <c r="DL20" i="1"/>
  <c r="DL21" i="1"/>
  <c r="DL22" i="1"/>
  <c r="DL23" i="1"/>
  <c r="DL24" i="1"/>
  <c r="DL25" i="1"/>
  <c r="DL26" i="1"/>
  <c r="DL27" i="1"/>
  <c r="DL28" i="1"/>
  <c r="DL29" i="1"/>
  <c r="DL30" i="1"/>
  <c r="DL31" i="1"/>
  <c r="DL32" i="1"/>
  <c r="DL33" i="1"/>
  <c r="DL34" i="1"/>
  <c r="DL35" i="1"/>
  <c r="DL36" i="1"/>
  <c r="DL37" i="1"/>
  <c r="DL38" i="1"/>
  <c r="DL39" i="1"/>
  <c r="DL40" i="1"/>
  <c r="DL41" i="1"/>
  <c r="DL42" i="1"/>
  <c r="DL43" i="1"/>
  <c r="DL44" i="1"/>
  <c r="DL45" i="1"/>
  <c r="DL46" i="1"/>
  <c r="DL47" i="1"/>
  <c r="DL48" i="1"/>
  <c r="DL49" i="1"/>
  <c r="DL50" i="1"/>
  <c r="DL51" i="1"/>
  <c r="DL52" i="1"/>
  <c r="DL53" i="1"/>
  <c r="DL54" i="1"/>
  <c r="DL55" i="1"/>
  <c r="DL56" i="1"/>
  <c r="DL57" i="1"/>
  <c r="DL58" i="1"/>
  <c r="DL59" i="1"/>
  <c r="DL60" i="1"/>
  <c r="DL61" i="1"/>
  <c r="DL62" i="1"/>
  <c r="DL63" i="1"/>
  <c r="DL64" i="1"/>
  <c r="DL65" i="1"/>
  <c r="DL66" i="1"/>
  <c r="DL67" i="1"/>
  <c r="DL68" i="1"/>
  <c r="DL69" i="1"/>
  <c r="DL70" i="1"/>
  <c r="DL71" i="1"/>
  <c r="DL72" i="1"/>
  <c r="DL73" i="1"/>
  <c r="DL74" i="1"/>
  <c r="DL75" i="1"/>
  <c r="DL76" i="1"/>
  <c r="DL77" i="1"/>
  <c r="DL78" i="1"/>
  <c r="DL79" i="1"/>
  <c r="DL80" i="1"/>
  <c r="DL81" i="1"/>
  <c r="DL82" i="1"/>
  <c r="DL83" i="1"/>
  <c r="DL84" i="1"/>
  <c r="DL85" i="1"/>
  <c r="DL86" i="1"/>
  <c r="DL87" i="1"/>
  <c r="DL88" i="1"/>
  <c r="DL89" i="1"/>
  <c r="DL90" i="1"/>
  <c r="DL91" i="1"/>
  <c r="DL92" i="1"/>
  <c r="DL93" i="1"/>
  <c r="DL94" i="1"/>
  <c r="DL95" i="1"/>
  <c r="DL96" i="1"/>
  <c r="DL97" i="1"/>
  <c r="DL98" i="1"/>
  <c r="DL99" i="1"/>
  <c r="DL100" i="1"/>
  <c r="DL101" i="1"/>
  <c r="DL102" i="1"/>
  <c r="DL103" i="1"/>
  <c r="DL104" i="1"/>
  <c r="DL105" i="1"/>
  <c r="DL106" i="1"/>
  <c r="DL11" i="1"/>
  <c r="DL107" i="1" l="1"/>
  <c r="DL110" i="1"/>
  <c r="DL108" i="1"/>
  <c r="DL109" i="1"/>
  <c r="HI11" i="2"/>
  <c r="HJ11" i="2"/>
  <c r="HI12" i="2"/>
  <c r="HJ12" i="2"/>
  <c r="HI13" i="2"/>
  <c r="HJ13" i="2"/>
  <c r="HI14" i="2"/>
  <c r="HJ14" i="2"/>
  <c r="HI15" i="2"/>
  <c r="HJ15" i="2"/>
  <c r="KG15" i="2"/>
  <c r="KH15" i="2"/>
  <c r="KM15" i="2"/>
  <c r="KN15" i="2"/>
  <c r="HI16" i="2"/>
  <c r="HJ16" i="2"/>
  <c r="KG16" i="2"/>
  <c r="KH16" i="2"/>
  <c r="KM16" i="2"/>
  <c r="KN16" i="2"/>
  <c r="HI17" i="2"/>
  <c r="HJ17" i="2"/>
  <c r="KG17" i="2"/>
  <c r="KH17" i="2"/>
  <c r="KM17" i="2"/>
  <c r="KN17" i="2"/>
  <c r="HI18" i="2"/>
  <c r="HJ18" i="2"/>
  <c r="KG18" i="2"/>
  <c r="KH18" i="2"/>
  <c r="KM18" i="2"/>
  <c r="KN18" i="2"/>
  <c r="GN109" i="4" l="1"/>
  <c r="GL109" i="4"/>
  <c r="GK109" i="4"/>
  <c r="GJ109" i="4"/>
  <c r="GH109" i="4"/>
  <c r="GG109" i="4"/>
  <c r="GN108" i="4"/>
  <c r="GL108" i="4"/>
  <c r="GK108" i="4"/>
  <c r="GJ108" i="4"/>
  <c r="GH108" i="4"/>
  <c r="GG108" i="4"/>
  <c r="GN107" i="4"/>
  <c r="GL107" i="4"/>
  <c r="GK107" i="4"/>
  <c r="GJ107" i="4"/>
  <c r="GH107" i="4"/>
  <c r="GG107" i="4"/>
  <c r="GM106" i="4"/>
  <c r="GI106" i="4"/>
  <c r="CC106" i="1" s="1"/>
  <c r="GM105" i="4"/>
  <c r="GI105" i="4"/>
  <c r="CC105" i="1" s="1"/>
  <c r="GM104" i="4"/>
  <c r="GI104" i="4"/>
  <c r="CC104" i="1" s="1"/>
  <c r="GM103" i="4"/>
  <c r="GI103" i="4"/>
  <c r="CC103" i="1" s="1"/>
  <c r="GM102" i="4"/>
  <c r="GI102" i="4"/>
  <c r="CC102" i="1" s="1"/>
  <c r="GM101" i="4"/>
  <c r="GI101" i="4"/>
  <c r="CC101" i="1" s="1"/>
  <c r="GM100" i="4"/>
  <c r="GI100" i="4"/>
  <c r="CC100" i="1" s="1"/>
  <c r="GM99" i="4"/>
  <c r="GI99" i="4"/>
  <c r="CC99" i="1" s="1"/>
  <c r="GM98" i="4"/>
  <c r="GI98" i="4"/>
  <c r="CC98" i="1" s="1"/>
  <c r="GM97" i="4"/>
  <c r="GI97" i="4"/>
  <c r="CC97" i="1" s="1"/>
  <c r="GM96" i="4"/>
  <c r="GI96" i="4"/>
  <c r="CC96" i="1" s="1"/>
  <c r="GM95" i="4"/>
  <c r="GI95" i="4"/>
  <c r="CC95" i="1" s="1"/>
  <c r="GM94" i="4"/>
  <c r="GI94" i="4"/>
  <c r="CC94" i="1" s="1"/>
  <c r="GM93" i="4"/>
  <c r="GI93" i="4"/>
  <c r="CC93" i="1" s="1"/>
  <c r="GM92" i="4"/>
  <c r="GI92" i="4"/>
  <c r="CC92" i="1" s="1"/>
  <c r="GM91" i="4"/>
  <c r="GI91" i="4"/>
  <c r="CC91" i="1" s="1"/>
  <c r="GM90" i="4"/>
  <c r="GI90" i="4"/>
  <c r="CC90" i="1" s="1"/>
  <c r="GM89" i="4"/>
  <c r="GI89" i="4"/>
  <c r="CC89" i="1" s="1"/>
  <c r="GM88" i="4"/>
  <c r="GI88" i="4"/>
  <c r="CC88" i="1" s="1"/>
  <c r="GM87" i="4"/>
  <c r="GI87" i="4"/>
  <c r="CC87" i="1" s="1"/>
  <c r="GM86" i="4"/>
  <c r="GI86" i="4"/>
  <c r="CC86" i="1" s="1"/>
  <c r="GM85" i="4"/>
  <c r="GI85" i="4"/>
  <c r="CC85" i="1" s="1"/>
  <c r="GM84" i="4"/>
  <c r="GI84" i="4"/>
  <c r="CC84" i="1" s="1"/>
  <c r="GM83" i="4"/>
  <c r="GI83" i="4"/>
  <c r="CC83" i="1" s="1"/>
  <c r="GM82" i="4"/>
  <c r="GI82" i="4"/>
  <c r="CC82" i="1" s="1"/>
  <c r="GM81" i="4"/>
  <c r="GI81" i="4"/>
  <c r="CC81" i="1" s="1"/>
  <c r="GM80" i="4"/>
  <c r="GI80" i="4"/>
  <c r="CC80" i="1" s="1"/>
  <c r="GM79" i="4"/>
  <c r="GI79" i="4"/>
  <c r="CC79" i="1" s="1"/>
  <c r="GM78" i="4"/>
  <c r="GI78" i="4"/>
  <c r="CC78" i="1" s="1"/>
  <c r="GM77" i="4"/>
  <c r="GI77" i="4"/>
  <c r="CC77" i="1" s="1"/>
  <c r="GM76" i="4"/>
  <c r="GI76" i="4"/>
  <c r="CC76" i="1" s="1"/>
  <c r="GM75" i="4"/>
  <c r="GI75" i="4"/>
  <c r="CC75" i="1" s="1"/>
  <c r="GM74" i="4"/>
  <c r="GI74" i="4"/>
  <c r="CC74" i="1" s="1"/>
  <c r="GM73" i="4"/>
  <c r="GI73" i="4"/>
  <c r="CC73" i="1" s="1"/>
  <c r="GM72" i="4"/>
  <c r="GI72" i="4"/>
  <c r="CC72" i="1" s="1"/>
  <c r="GM71" i="4"/>
  <c r="GI71" i="4"/>
  <c r="CC71" i="1" s="1"/>
  <c r="GM70" i="4"/>
  <c r="GI70" i="4"/>
  <c r="CC70" i="1" s="1"/>
  <c r="GM69" i="4"/>
  <c r="GI69" i="4"/>
  <c r="CC69" i="1" s="1"/>
  <c r="GM68" i="4"/>
  <c r="GI68" i="4"/>
  <c r="CC68" i="1" s="1"/>
  <c r="GM67" i="4"/>
  <c r="GI67" i="4"/>
  <c r="CC67" i="1" s="1"/>
  <c r="GM66" i="4"/>
  <c r="GI66" i="4"/>
  <c r="CC66" i="1" s="1"/>
  <c r="GM65" i="4"/>
  <c r="GI65" i="4"/>
  <c r="CC65" i="1" s="1"/>
  <c r="GM64" i="4"/>
  <c r="GI64" i="4"/>
  <c r="CC64" i="1" s="1"/>
  <c r="GM63" i="4"/>
  <c r="GI63" i="4"/>
  <c r="CC63" i="1" s="1"/>
  <c r="GM62" i="4"/>
  <c r="GI62" i="4"/>
  <c r="CC62" i="1" s="1"/>
  <c r="GM61" i="4"/>
  <c r="GI61" i="4"/>
  <c r="CC61" i="1" s="1"/>
  <c r="GM60" i="4"/>
  <c r="GI60" i="4"/>
  <c r="CC60" i="1" s="1"/>
  <c r="GM59" i="4"/>
  <c r="GI59" i="4"/>
  <c r="CC59" i="1" s="1"/>
  <c r="GM58" i="4"/>
  <c r="GI58" i="4"/>
  <c r="CC58" i="1" s="1"/>
  <c r="GM57" i="4"/>
  <c r="GI57" i="4"/>
  <c r="CC57" i="1" s="1"/>
  <c r="GM56" i="4"/>
  <c r="GI56" i="4"/>
  <c r="CC56" i="1" s="1"/>
  <c r="GM55" i="4"/>
  <c r="GI55" i="4"/>
  <c r="CC55" i="1" s="1"/>
  <c r="GM54" i="4"/>
  <c r="DE54" i="1" s="1"/>
  <c r="GI54" i="4"/>
  <c r="CC54" i="1" s="1"/>
  <c r="GM53" i="4"/>
  <c r="DE53" i="1" s="1"/>
  <c r="GI53" i="4"/>
  <c r="CC53" i="1" s="1"/>
  <c r="GM52" i="4"/>
  <c r="DE52" i="1" s="1"/>
  <c r="GI52" i="4"/>
  <c r="CC52" i="1" s="1"/>
  <c r="GM51" i="4"/>
  <c r="DE51" i="1" s="1"/>
  <c r="GI51" i="4"/>
  <c r="CC51" i="1" s="1"/>
  <c r="GM50" i="4"/>
  <c r="DE50" i="1" s="1"/>
  <c r="GI50" i="4"/>
  <c r="CC50" i="1" s="1"/>
  <c r="GM49" i="4"/>
  <c r="DE49" i="1" s="1"/>
  <c r="GI49" i="4"/>
  <c r="CC49" i="1" s="1"/>
  <c r="GM48" i="4"/>
  <c r="DE48" i="1" s="1"/>
  <c r="GI48" i="4"/>
  <c r="CC48" i="1" s="1"/>
  <c r="GM47" i="4"/>
  <c r="DE47" i="1" s="1"/>
  <c r="GI47" i="4"/>
  <c r="CC47" i="1" s="1"/>
  <c r="GM46" i="4"/>
  <c r="GI46" i="4"/>
  <c r="CC46" i="1" s="1"/>
  <c r="GM45" i="4"/>
  <c r="GI45" i="4"/>
  <c r="CC45" i="1" s="1"/>
  <c r="GM44" i="4"/>
  <c r="GI44" i="4"/>
  <c r="CC44" i="1" s="1"/>
  <c r="GM43" i="4"/>
  <c r="GI43" i="4"/>
  <c r="CC43" i="1" s="1"/>
  <c r="GM42" i="4"/>
  <c r="GI42" i="4"/>
  <c r="CC42" i="1" s="1"/>
  <c r="GM41" i="4"/>
  <c r="GI41" i="4"/>
  <c r="CC41" i="1" s="1"/>
  <c r="GM40" i="4"/>
  <c r="GI40" i="4"/>
  <c r="CC40" i="1" s="1"/>
  <c r="GM39" i="4"/>
  <c r="GI39" i="4"/>
  <c r="CC39" i="1" s="1"/>
  <c r="GM38" i="4"/>
  <c r="GI38" i="4"/>
  <c r="CC38" i="1" s="1"/>
  <c r="GM37" i="4"/>
  <c r="GI37" i="4"/>
  <c r="CC37" i="1" s="1"/>
  <c r="GM36" i="4"/>
  <c r="GI36" i="4"/>
  <c r="CC36" i="1" s="1"/>
  <c r="GM35" i="4"/>
  <c r="GI35" i="4"/>
  <c r="CC35" i="1" s="1"/>
  <c r="GM34" i="4"/>
  <c r="GI34" i="4"/>
  <c r="CC34" i="1" s="1"/>
  <c r="GM33" i="4"/>
  <c r="GI33" i="4"/>
  <c r="CC33" i="1" s="1"/>
  <c r="GM32" i="4"/>
  <c r="GI32" i="4"/>
  <c r="CC32" i="1" s="1"/>
  <c r="GM31" i="4"/>
  <c r="GI31" i="4"/>
  <c r="CC31" i="1" s="1"/>
  <c r="GM30" i="4"/>
  <c r="GI30" i="4"/>
  <c r="CC30" i="1" s="1"/>
  <c r="GM29" i="4"/>
  <c r="GI29" i="4"/>
  <c r="CC29" i="1" s="1"/>
  <c r="GM28" i="4"/>
  <c r="GI28" i="4"/>
  <c r="CC28" i="1" s="1"/>
  <c r="GM27" i="4"/>
  <c r="GI27" i="4"/>
  <c r="CC27" i="1" s="1"/>
  <c r="GM26" i="4"/>
  <c r="GI26" i="4"/>
  <c r="CC26" i="1" s="1"/>
  <c r="GM25" i="4"/>
  <c r="GI25" i="4"/>
  <c r="CC25" i="1" s="1"/>
  <c r="GM24" i="4"/>
  <c r="GI24" i="4"/>
  <c r="CC24" i="1" s="1"/>
  <c r="GM23" i="4"/>
  <c r="GI23" i="4"/>
  <c r="CC23" i="1" s="1"/>
  <c r="GM22" i="4"/>
  <c r="GI22" i="4"/>
  <c r="CC22" i="1" s="1"/>
  <c r="GM21" i="4"/>
  <c r="GI21" i="4"/>
  <c r="CC21" i="1" s="1"/>
  <c r="GM20" i="4"/>
  <c r="GI20" i="4"/>
  <c r="CC20" i="1" s="1"/>
  <c r="GM19" i="4"/>
  <c r="GI19" i="4"/>
  <c r="CC19" i="1" s="1"/>
  <c r="GM18" i="4"/>
  <c r="DE18" i="1" s="1"/>
  <c r="GI18" i="4"/>
  <c r="CC18" i="1" s="1"/>
  <c r="GM17" i="4"/>
  <c r="DE17" i="1" s="1"/>
  <c r="GI17" i="4"/>
  <c r="CC17" i="1" s="1"/>
  <c r="GM16" i="4"/>
  <c r="DE16" i="1" s="1"/>
  <c r="GI16" i="4"/>
  <c r="CC16" i="1" s="1"/>
  <c r="GM15" i="4"/>
  <c r="DE15" i="1" s="1"/>
  <c r="GI15" i="4"/>
  <c r="CC15" i="1" s="1"/>
  <c r="GM14" i="4"/>
  <c r="DE14" i="1" s="1"/>
  <c r="GI14" i="4"/>
  <c r="CC14" i="1" s="1"/>
  <c r="GM13" i="4"/>
  <c r="DE13" i="1" s="1"/>
  <c r="GI13" i="4"/>
  <c r="CC13" i="1" s="1"/>
  <c r="GM12" i="4"/>
  <c r="DE12" i="1" s="1"/>
  <c r="GI12" i="4"/>
  <c r="CC12" i="1" s="1"/>
  <c r="GM11" i="4"/>
  <c r="DE11" i="1" s="1"/>
  <c r="GI11" i="4"/>
  <c r="CC11" i="1" s="1"/>
  <c r="CC109" i="1" l="1"/>
  <c r="CC107" i="1"/>
  <c r="CC110" i="1"/>
  <c r="CC108" i="1"/>
  <c r="GI107" i="4"/>
  <c r="GM109" i="4"/>
  <c r="GI108" i="4"/>
  <c r="GI109" i="4"/>
  <c r="GM107" i="4"/>
  <c r="GM108" i="4"/>
  <c r="GA109" i="4" l="1"/>
  <c r="GB109" i="4"/>
  <c r="GC109" i="4"/>
  <c r="GD109" i="4"/>
  <c r="GF109" i="4"/>
  <c r="GA108" i="4"/>
  <c r="GB108" i="4"/>
  <c r="GC108" i="4"/>
  <c r="GD108" i="4"/>
  <c r="GF108" i="4"/>
  <c r="GA107" i="4"/>
  <c r="GB107" i="4"/>
  <c r="GC107" i="4"/>
  <c r="GD107" i="4"/>
  <c r="GF107" i="4"/>
  <c r="FU109" i="4"/>
  <c r="FV109" i="4"/>
  <c r="FW109" i="4"/>
  <c r="FX109" i="4"/>
  <c r="FZ109" i="4"/>
  <c r="FU108" i="4"/>
  <c r="FV108" i="4"/>
  <c r="FW108" i="4"/>
  <c r="FX108" i="4"/>
  <c r="FZ108" i="4"/>
  <c r="FU107" i="4"/>
  <c r="FV107" i="4"/>
  <c r="FW107" i="4"/>
  <c r="FX107" i="4"/>
  <c r="FZ107" i="4"/>
  <c r="FO109" i="4"/>
  <c r="FP109" i="4"/>
  <c r="FQ109" i="4"/>
  <c r="FR109" i="4"/>
  <c r="FT109" i="4"/>
  <c r="FO108" i="4"/>
  <c r="FP108" i="4"/>
  <c r="FQ108" i="4"/>
  <c r="FR108" i="4"/>
  <c r="FT108" i="4"/>
  <c r="FO107" i="4"/>
  <c r="FP107" i="4"/>
  <c r="FQ107" i="4"/>
  <c r="FR107" i="4"/>
  <c r="FT107" i="4"/>
  <c r="FI109" i="4"/>
  <c r="FJ109" i="4"/>
  <c r="FK109" i="4"/>
  <c r="FL109" i="4"/>
  <c r="FN109" i="4"/>
  <c r="FI108" i="4"/>
  <c r="FJ108" i="4"/>
  <c r="FK108" i="4"/>
  <c r="FL108" i="4"/>
  <c r="FN108" i="4"/>
  <c r="FI107" i="4"/>
  <c r="FJ107" i="4"/>
  <c r="FK107" i="4"/>
  <c r="FL107" i="4"/>
  <c r="FN107" i="4"/>
  <c r="DK12" i="1"/>
  <c r="DK13" i="1"/>
  <c r="DK14" i="1"/>
  <c r="DK15" i="1"/>
  <c r="DK16" i="1"/>
  <c r="DK17" i="1"/>
  <c r="DK18" i="1"/>
  <c r="DK19" i="1"/>
  <c r="DK20" i="1"/>
  <c r="DK21" i="1"/>
  <c r="DK22" i="1"/>
  <c r="DK23" i="1"/>
  <c r="DK24" i="1"/>
  <c r="DK25" i="1"/>
  <c r="DK26" i="1"/>
  <c r="DK27" i="1"/>
  <c r="DK28" i="1"/>
  <c r="DK29" i="1"/>
  <c r="DK30" i="1"/>
  <c r="DK31" i="1"/>
  <c r="DK32" i="1"/>
  <c r="DK33" i="1"/>
  <c r="DK34" i="1"/>
  <c r="DK35" i="1"/>
  <c r="DK36" i="1"/>
  <c r="DK37" i="1"/>
  <c r="DK38" i="1"/>
  <c r="DK39" i="1"/>
  <c r="DK40" i="1"/>
  <c r="DK41" i="1"/>
  <c r="DK42" i="1"/>
  <c r="DK43" i="1"/>
  <c r="DK44" i="1"/>
  <c r="DK45" i="1"/>
  <c r="DK46" i="1"/>
  <c r="DK47" i="1"/>
  <c r="DK48" i="1"/>
  <c r="DK49" i="1"/>
  <c r="DK50" i="1"/>
  <c r="DK51" i="1"/>
  <c r="DK52" i="1"/>
  <c r="DK53" i="1"/>
  <c r="DK54" i="1"/>
  <c r="DK55" i="1"/>
  <c r="DK56" i="1"/>
  <c r="DK57" i="1"/>
  <c r="DK58" i="1"/>
  <c r="DK59" i="1"/>
  <c r="DK60" i="1"/>
  <c r="DK61" i="1"/>
  <c r="DK62" i="1"/>
  <c r="DK63" i="1"/>
  <c r="DK64" i="1"/>
  <c r="DK65" i="1"/>
  <c r="DK66" i="1"/>
  <c r="DK67" i="1"/>
  <c r="DK68" i="1"/>
  <c r="DK69" i="1"/>
  <c r="DK70" i="1"/>
  <c r="DK71" i="1"/>
  <c r="DK72" i="1"/>
  <c r="DK73" i="1"/>
  <c r="DK74" i="1"/>
  <c r="DK75" i="1"/>
  <c r="DK76" i="1"/>
  <c r="DK77" i="1"/>
  <c r="DK78" i="1"/>
  <c r="DK79" i="1"/>
  <c r="DK80" i="1"/>
  <c r="DK81" i="1"/>
  <c r="DK82" i="1"/>
  <c r="DK83" i="1"/>
  <c r="DK84" i="1"/>
  <c r="DK85" i="1"/>
  <c r="DK86" i="1"/>
  <c r="DK87" i="1"/>
  <c r="DK88" i="1"/>
  <c r="DK89" i="1"/>
  <c r="DK90" i="1"/>
  <c r="DK91" i="1"/>
  <c r="DK92" i="1"/>
  <c r="DK93" i="1"/>
  <c r="DK94" i="1"/>
  <c r="DK95" i="1"/>
  <c r="DK96" i="1"/>
  <c r="DK97" i="1"/>
  <c r="DK98" i="1"/>
  <c r="DK99" i="1"/>
  <c r="DK100" i="1"/>
  <c r="DK101" i="1"/>
  <c r="DK102" i="1"/>
  <c r="DK103" i="1"/>
  <c r="DK104" i="1"/>
  <c r="DK105" i="1"/>
  <c r="DK106" i="1"/>
  <c r="FM108" i="4" l="1"/>
  <c r="FY108" i="4"/>
  <c r="FS109" i="4"/>
  <c r="GE108" i="4"/>
  <c r="GE107" i="4"/>
  <c r="GE109" i="4"/>
  <c r="FY107" i="4"/>
  <c r="FY109" i="4"/>
  <c r="FS108" i="4"/>
  <c r="FS107" i="4"/>
  <c r="DK11" i="1"/>
  <c r="FM107" i="4"/>
  <c r="FM109" i="4"/>
  <c r="DK110" i="1" l="1"/>
  <c r="DK108" i="1"/>
  <c r="DK109" i="1"/>
  <c r="DK107" i="1"/>
  <c r="FF109" i="4"/>
  <c r="FE109" i="4"/>
  <c r="FD109" i="4"/>
  <c r="FC109" i="4"/>
  <c r="EZ109" i="4"/>
  <c r="EY109" i="4"/>
  <c r="EX109" i="4"/>
  <c r="EW109" i="4"/>
  <c r="FF108" i="4"/>
  <c r="FE108" i="4"/>
  <c r="FD108" i="4"/>
  <c r="FC108" i="4"/>
  <c r="EZ108" i="4"/>
  <c r="EY108" i="4"/>
  <c r="EX108" i="4"/>
  <c r="EW108" i="4"/>
  <c r="FF107" i="4"/>
  <c r="FE107" i="4"/>
  <c r="FD107" i="4"/>
  <c r="FC107" i="4"/>
  <c r="EZ107" i="4"/>
  <c r="EY107" i="4"/>
  <c r="EX107" i="4"/>
  <c r="EW107" i="4"/>
  <c r="FH106" i="4"/>
  <c r="FG106" i="4"/>
  <c r="FB106" i="4"/>
  <c r="BZ106" i="1" s="1"/>
  <c r="FA106" i="4"/>
  <c r="BY106" i="1" s="1"/>
  <c r="FH105" i="4"/>
  <c r="FG105" i="4"/>
  <c r="FB105" i="4"/>
  <c r="BZ105" i="1" s="1"/>
  <c r="FA105" i="4"/>
  <c r="BY105" i="1" s="1"/>
  <c r="FH104" i="4"/>
  <c r="FG104" i="4"/>
  <c r="FB104" i="4"/>
  <c r="BZ104" i="1" s="1"/>
  <c r="FA104" i="4"/>
  <c r="BY104" i="1" s="1"/>
  <c r="FH103" i="4"/>
  <c r="FG103" i="4"/>
  <c r="FB103" i="4"/>
  <c r="BZ103" i="1" s="1"/>
  <c r="FA103" i="4"/>
  <c r="BY103" i="1" s="1"/>
  <c r="FH102" i="4"/>
  <c r="FG102" i="4"/>
  <c r="FB102" i="4"/>
  <c r="BZ102" i="1" s="1"/>
  <c r="FA102" i="4"/>
  <c r="BY102" i="1" s="1"/>
  <c r="FH101" i="4"/>
  <c r="FG101" i="4"/>
  <c r="FB101" i="4"/>
  <c r="BZ101" i="1" s="1"/>
  <c r="FA101" i="4"/>
  <c r="BY101" i="1" s="1"/>
  <c r="FH100" i="4"/>
  <c r="FG100" i="4"/>
  <c r="FB100" i="4"/>
  <c r="BZ100" i="1" s="1"/>
  <c r="FA100" i="4"/>
  <c r="BY100" i="1" s="1"/>
  <c r="FH99" i="4"/>
  <c r="FG99" i="4"/>
  <c r="FB99" i="4"/>
  <c r="BZ99" i="1" s="1"/>
  <c r="FA99" i="4"/>
  <c r="BY99" i="1" s="1"/>
  <c r="FH98" i="4"/>
  <c r="FG98" i="4"/>
  <c r="FB98" i="4"/>
  <c r="BZ98" i="1" s="1"/>
  <c r="FA98" i="4"/>
  <c r="BY98" i="1" s="1"/>
  <c r="FH97" i="4"/>
  <c r="FG97" i="4"/>
  <c r="FB97" i="4"/>
  <c r="BZ97" i="1" s="1"/>
  <c r="FA97" i="4"/>
  <c r="BY97" i="1" s="1"/>
  <c r="FH96" i="4"/>
  <c r="FG96" i="4"/>
  <c r="FB96" i="4"/>
  <c r="BZ96" i="1" s="1"/>
  <c r="FA96" i="4"/>
  <c r="BY96" i="1" s="1"/>
  <c r="FH95" i="4"/>
  <c r="FG95" i="4"/>
  <c r="FB95" i="4"/>
  <c r="BZ95" i="1" s="1"/>
  <c r="FA95" i="4"/>
  <c r="BY95" i="1" s="1"/>
  <c r="FH94" i="4"/>
  <c r="FG94" i="4"/>
  <c r="FB94" i="4"/>
  <c r="BZ94" i="1" s="1"/>
  <c r="FA94" i="4"/>
  <c r="BY94" i="1" s="1"/>
  <c r="FH93" i="4"/>
  <c r="FG93" i="4"/>
  <c r="FB93" i="4"/>
  <c r="BZ93" i="1" s="1"/>
  <c r="FA93" i="4"/>
  <c r="BY93" i="1" s="1"/>
  <c r="FH92" i="4"/>
  <c r="FG92" i="4"/>
  <c r="FB92" i="4"/>
  <c r="BZ92" i="1" s="1"/>
  <c r="FA92" i="4"/>
  <c r="BY92" i="1" s="1"/>
  <c r="FH91" i="4"/>
  <c r="FG91" i="4"/>
  <c r="FB91" i="4"/>
  <c r="BZ91" i="1" s="1"/>
  <c r="FA91" i="4"/>
  <c r="BY91" i="1" s="1"/>
  <c r="FH90" i="4"/>
  <c r="FG90" i="4"/>
  <c r="FB90" i="4"/>
  <c r="BZ90" i="1" s="1"/>
  <c r="FA90" i="4"/>
  <c r="BY90" i="1" s="1"/>
  <c r="FH89" i="4"/>
  <c r="FG89" i="4"/>
  <c r="FB89" i="4"/>
  <c r="BZ89" i="1" s="1"/>
  <c r="FA89" i="4"/>
  <c r="BY89" i="1" s="1"/>
  <c r="FH88" i="4"/>
  <c r="FG88" i="4"/>
  <c r="FB88" i="4"/>
  <c r="BZ88" i="1" s="1"/>
  <c r="FA88" i="4"/>
  <c r="BY88" i="1" s="1"/>
  <c r="FH87" i="4"/>
  <c r="FG87" i="4"/>
  <c r="FB87" i="4"/>
  <c r="BZ87" i="1" s="1"/>
  <c r="FA87" i="4"/>
  <c r="BY87" i="1" s="1"/>
  <c r="FH86" i="4"/>
  <c r="FG86" i="4"/>
  <c r="FB86" i="4"/>
  <c r="BZ86" i="1" s="1"/>
  <c r="FA86" i="4"/>
  <c r="BY86" i="1" s="1"/>
  <c r="FH85" i="4"/>
  <c r="FG85" i="4"/>
  <c r="FB85" i="4"/>
  <c r="BZ85" i="1" s="1"/>
  <c r="FA85" i="4"/>
  <c r="BY85" i="1" s="1"/>
  <c r="FH84" i="4"/>
  <c r="FG84" i="4"/>
  <c r="FB84" i="4"/>
  <c r="BZ84" i="1" s="1"/>
  <c r="FA84" i="4"/>
  <c r="BY84" i="1" s="1"/>
  <c r="FH83" i="4"/>
  <c r="FG83" i="4"/>
  <c r="FB83" i="4"/>
  <c r="BZ83" i="1" s="1"/>
  <c r="FA83" i="4"/>
  <c r="BY83" i="1" s="1"/>
  <c r="FH82" i="4"/>
  <c r="FG82" i="4"/>
  <c r="FB82" i="4"/>
  <c r="BZ82" i="1" s="1"/>
  <c r="FA82" i="4"/>
  <c r="BY82" i="1" s="1"/>
  <c r="FH81" i="4"/>
  <c r="FG81" i="4"/>
  <c r="FB81" i="4"/>
  <c r="BZ81" i="1" s="1"/>
  <c r="FA81" i="4"/>
  <c r="BY81" i="1" s="1"/>
  <c r="FH80" i="4"/>
  <c r="FG80" i="4"/>
  <c r="FB80" i="4"/>
  <c r="BZ80" i="1" s="1"/>
  <c r="FA80" i="4"/>
  <c r="BY80" i="1" s="1"/>
  <c r="FH79" i="4"/>
  <c r="FG79" i="4"/>
  <c r="FB79" i="4"/>
  <c r="BZ79" i="1" s="1"/>
  <c r="FA79" i="4"/>
  <c r="BY79" i="1" s="1"/>
  <c r="FH78" i="4"/>
  <c r="FG78" i="4"/>
  <c r="FB78" i="4"/>
  <c r="BZ78" i="1" s="1"/>
  <c r="FA78" i="4"/>
  <c r="BY78" i="1" s="1"/>
  <c r="FH77" i="4"/>
  <c r="FG77" i="4"/>
  <c r="FB77" i="4"/>
  <c r="BZ77" i="1" s="1"/>
  <c r="FA77" i="4"/>
  <c r="BY77" i="1" s="1"/>
  <c r="FH76" i="4"/>
  <c r="FG76" i="4"/>
  <c r="FB76" i="4"/>
  <c r="BZ76" i="1" s="1"/>
  <c r="FA76" i="4"/>
  <c r="BY76" i="1" s="1"/>
  <c r="FH75" i="4"/>
  <c r="FG75" i="4"/>
  <c r="FB75" i="4"/>
  <c r="BZ75" i="1" s="1"/>
  <c r="FA75" i="4"/>
  <c r="BY75" i="1" s="1"/>
  <c r="FH74" i="4"/>
  <c r="FG74" i="4"/>
  <c r="FB74" i="4"/>
  <c r="BZ74" i="1" s="1"/>
  <c r="FA74" i="4"/>
  <c r="BY74" i="1" s="1"/>
  <c r="FH73" i="4"/>
  <c r="FG73" i="4"/>
  <c r="FB73" i="4"/>
  <c r="BZ73" i="1" s="1"/>
  <c r="FA73" i="4"/>
  <c r="BY73" i="1" s="1"/>
  <c r="FH72" i="4"/>
  <c r="FG72" i="4"/>
  <c r="FB72" i="4"/>
  <c r="BZ72" i="1" s="1"/>
  <c r="FA72" i="4"/>
  <c r="BY72" i="1" s="1"/>
  <c r="FH71" i="4"/>
  <c r="FG71" i="4"/>
  <c r="FB71" i="4"/>
  <c r="BZ71" i="1" s="1"/>
  <c r="FA71" i="4"/>
  <c r="BY71" i="1" s="1"/>
  <c r="FH70" i="4"/>
  <c r="FG70" i="4"/>
  <c r="FB70" i="4"/>
  <c r="BZ70" i="1" s="1"/>
  <c r="FA70" i="4"/>
  <c r="BY70" i="1" s="1"/>
  <c r="FH69" i="4"/>
  <c r="FG69" i="4"/>
  <c r="FB69" i="4"/>
  <c r="BZ69" i="1" s="1"/>
  <c r="FA69" i="4"/>
  <c r="BY69" i="1" s="1"/>
  <c r="FH68" i="4"/>
  <c r="FG68" i="4"/>
  <c r="FB68" i="4"/>
  <c r="BZ68" i="1" s="1"/>
  <c r="FA68" i="4"/>
  <c r="BY68" i="1" s="1"/>
  <c r="FH67" i="4"/>
  <c r="FG67" i="4"/>
  <c r="FB67" i="4"/>
  <c r="BZ67" i="1" s="1"/>
  <c r="FA67" i="4"/>
  <c r="BY67" i="1" s="1"/>
  <c r="FH66" i="4"/>
  <c r="FG66" i="4"/>
  <c r="FB66" i="4"/>
  <c r="BZ66" i="1" s="1"/>
  <c r="FA66" i="4"/>
  <c r="BY66" i="1" s="1"/>
  <c r="FH65" i="4"/>
  <c r="FG65" i="4"/>
  <c r="FB65" i="4"/>
  <c r="BZ65" i="1" s="1"/>
  <c r="FA65" i="4"/>
  <c r="BY65" i="1" s="1"/>
  <c r="FH64" i="4"/>
  <c r="FG64" i="4"/>
  <c r="FB64" i="4"/>
  <c r="BZ64" i="1" s="1"/>
  <c r="FA64" i="4"/>
  <c r="BY64" i="1" s="1"/>
  <c r="FH63" i="4"/>
  <c r="FG63" i="4"/>
  <c r="FB63" i="4"/>
  <c r="BZ63" i="1" s="1"/>
  <c r="FA63" i="4"/>
  <c r="BY63" i="1" s="1"/>
  <c r="FH62" i="4"/>
  <c r="FG62" i="4"/>
  <c r="FB62" i="4"/>
  <c r="BZ62" i="1" s="1"/>
  <c r="FA62" i="4"/>
  <c r="BY62" i="1" s="1"/>
  <c r="FH61" i="4"/>
  <c r="FG61" i="4"/>
  <c r="FB61" i="4"/>
  <c r="BZ61" i="1" s="1"/>
  <c r="FA61" i="4"/>
  <c r="BY61" i="1" s="1"/>
  <c r="FH60" i="4"/>
  <c r="FG60" i="4"/>
  <c r="FB60" i="4"/>
  <c r="BZ60" i="1" s="1"/>
  <c r="FA60" i="4"/>
  <c r="BY60" i="1" s="1"/>
  <c r="FH59" i="4"/>
  <c r="FG59" i="4"/>
  <c r="FB59" i="4"/>
  <c r="BZ59" i="1" s="1"/>
  <c r="FA59" i="4"/>
  <c r="BY59" i="1" s="1"/>
  <c r="FH58" i="4"/>
  <c r="FG58" i="4"/>
  <c r="FB58" i="4"/>
  <c r="BZ58" i="1" s="1"/>
  <c r="FA58" i="4"/>
  <c r="BY58" i="1" s="1"/>
  <c r="FH57" i="4"/>
  <c r="FG57" i="4"/>
  <c r="FB57" i="4"/>
  <c r="BZ57" i="1" s="1"/>
  <c r="FA57" i="4"/>
  <c r="BY57" i="1" s="1"/>
  <c r="FH56" i="4"/>
  <c r="FG56" i="4"/>
  <c r="FB56" i="4"/>
  <c r="BZ56" i="1" s="1"/>
  <c r="FA56" i="4"/>
  <c r="BY56" i="1" s="1"/>
  <c r="FH55" i="4"/>
  <c r="FG55" i="4"/>
  <c r="FB55" i="4"/>
  <c r="BZ55" i="1" s="1"/>
  <c r="FA55" i="4"/>
  <c r="BY55" i="1" s="1"/>
  <c r="FH54" i="4"/>
  <c r="FG54" i="4"/>
  <c r="FB54" i="4"/>
  <c r="BZ54" i="1" s="1"/>
  <c r="FA54" i="4"/>
  <c r="BY54" i="1" s="1"/>
  <c r="FH53" i="4"/>
  <c r="FG53" i="4"/>
  <c r="FB53" i="4"/>
  <c r="BZ53" i="1" s="1"/>
  <c r="FA53" i="4"/>
  <c r="BY53" i="1" s="1"/>
  <c r="FH52" i="4"/>
  <c r="FG52" i="4"/>
  <c r="FB52" i="4"/>
  <c r="BZ52" i="1" s="1"/>
  <c r="FA52" i="4"/>
  <c r="BY52" i="1" s="1"/>
  <c r="FH51" i="4"/>
  <c r="FG51" i="4"/>
  <c r="FB51" i="4"/>
  <c r="BZ51" i="1" s="1"/>
  <c r="FA51" i="4"/>
  <c r="BY51" i="1" s="1"/>
  <c r="FH50" i="4"/>
  <c r="FG50" i="4"/>
  <c r="FB50" i="4"/>
  <c r="BZ50" i="1" s="1"/>
  <c r="FA50" i="4"/>
  <c r="BY50" i="1" s="1"/>
  <c r="FH49" i="4"/>
  <c r="FG49" i="4"/>
  <c r="FB49" i="4"/>
  <c r="BZ49" i="1" s="1"/>
  <c r="FA49" i="4"/>
  <c r="BY49" i="1" s="1"/>
  <c r="FH48" i="4"/>
  <c r="FG48" i="4"/>
  <c r="FB48" i="4"/>
  <c r="BZ48" i="1" s="1"/>
  <c r="FA48" i="4"/>
  <c r="BY48" i="1" s="1"/>
  <c r="FH47" i="4"/>
  <c r="FG47" i="4"/>
  <c r="FB47" i="4"/>
  <c r="BZ47" i="1" s="1"/>
  <c r="FA47" i="4"/>
  <c r="BY47" i="1" s="1"/>
  <c r="FH46" i="4"/>
  <c r="FG46" i="4"/>
  <c r="FB46" i="4"/>
  <c r="BZ46" i="1" s="1"/>
  <c r="FA46" i="4"/>
  <c r="BY46" i="1" s="1"/>
  <c r="FH45" i="4"/>
  <c r="FG45" i="4"/>
  <c r="FB45" i="4"/>
  <c r="BZ45" i="1" s="1"/>
  <c r="FA45" i="4"/>
  <c r="BY45" i="1" s="1"/>
  <c r="FH44" i="4"/>
  <c r="FG44" i="4"/>
  <c r="FB44" i="4"/>
  <c r="BZ44" i="1" s="1"/>
  <c r="FA44" i="4"/>
  <c r="BY44" i="1" s="1"/>
  <c r="FH43" i="4"/>
  <c r="FG43" i="4"/>
  <c r="FB43" i="4"/>
  <c r="BZ43" i="1" s="1"/>
  <c r="FA43" i="4"/>
  <c r="BY43" i="1" s="1"/>
  <c r="FH42" i="4"/>
  <c r="FG42" i="4"/>
  <c r="FB42" i="4"/>
  <c r="BZ42" i="1" s="1"/>
  <c r="FA42" i="4"/>
  <c r="BY42" i="1" s="1"/>
  <c r="FH41" i="4"/>
  <c r="FG41" i="4"/>
  <c r="FB41" i="4"/>
  <c r="BZ41" i="1" s="1"/>
  <c r="FA41" i="4"/>
  <c r="BY41" i="1" s="1"/>
  <c r="FH40" i="4"/>
  <c r="FG40" i="4"/>
  <c r="FB40" i="4"/>
  <c r="BZ40" i="1" s="1"/>
  <c r="FA40" i="4"/>
  <c r="BY40" i="1" s="1"/>
  <c r="FH39" i="4"/>
  <c r="FG39" i="4"/>
  <c r="FB39" i="4"/>
  <c r="BZ39" i="1" s="1"/>
  <c r="FA39" i="4"/>
  <c r="BY39" i="1" s="1"/>
  <c r="FH38" i="4"/>
  <c r="FG38" i="4"/>
  <c r="FB38" i="4"/>
  <c r="BZ38" i="1" s="1"/>
  <c r="FA38" i="4"/>
  <c r="BY38" i="1" s="1"/>
  <c r="FH37" i="4"/>
  <c r="FG37" i="4"/>
  <c r="FB37" i="4"/>
  <c r="BZ37" i="1" s="1"/>
  <c r="FA37" i="4"/>
  <c r="BY37" i="1" s="1"/>
  <c r="FH36" i="4"/>
  <c r="FG36" i="4"/>
  <c r="FB36" i="4"/>
  <c r="BZ36" i="1" s="1"/>
  <c r="FA36" i="4"/>
  <c r="BY36" i="1" s="1"/>
  <c r="FH35" i="4"/>
  <c r="FG35" i="4"/>
  <c r="FB35" i="4"/>
  <c r="BZ35" i="1" s="1"/>
  <c r="FA35" i="4"/>
  <c r="BY35" i="1" s="1"/>
  <c r="FH34" i="4"/>
  <c r="FG34" i="4"/>
  <c r="FB34" i="4"/>
  <c r="BZ34" i="1" s="1"/>
  <c r="FA34" i="4"/>
  <c r="BY34" i="1" s="1"/>
  <c r="FH33" i="4"/>
  <c r="FG33" i="4"/>
  <c r="FB33" i="4"/>
  <c r="BZ33" i="1" s="1"/>
  <c r="FA33" i="4"/>
  <c r="BY33" i="1" s="1"/>
  <c r="FH32" i="4"/>
  <c r="FG32" i="4"/>
  <c r="FB32" i="4"/>
  <c r="BZ32" i="1" s="1"/>
  <c r="FA32" i="4"/>
  <c r="BY32" i="1" s="1"/>
  <c r="FH31" i="4"/>
  <c r="FG31" i="4"/>
  <c r="FB31" i="4"/>
  <c r="BZ31" i="1" s="1"/>
  <c r="FA31" i="4"/>
  <c r="BY31" i="1" s="1"/>
  <c r="FH30" i="4"/>
  <c r="FG30" i="4"/>
  <c r="FB30" i="4"/>
  <c r="BZ30" i="1" s="1"/>
  <c r="FA30" i="4"/>
  <c r="BY30" i="1" s="1"/>
  <c r="FH29" i="4"/>
  <c r="FG29" i="4"/>
  <c r="FB29" i="4"/>
  <c r="BZ29" i="1" s="1"/>
  <c r="FA29" i="4"/>
  <c r="BY29" i="1" s="1"/>
  <c r="FH28" i="4"/>
  <c r="FG28" i="4"/>
  <c r="FB28" i="4"/>
  <c r="BZ28" i="1" s="1"/>
  <c r="FA28" i="4"/>
  <c r="BY28" i="1" s="1"/>
  <c r="FH27" i="4"/>
  <c r="FG27" i="4"/>
  <c r="FB27" i="4"/>
  <c r="BZ27" i="1" s="1"/>
  <c r="FA27" i="4"/>
  <c r="BY27" i="1" s="1"/>
  <c r="FH26" i="4"/>
  <c r="FG26" i="4"/>
  <c r="FB26" i="4"/>
  <c r="BZ26" i="1" s="1"/>
  <c r="FA26" i="4"/>
  <c r="BY26" i="1" s="1"/>
  <c r="FH25" i="4"/>
  <c r="FG25" i="4"/>
  <c r="FB25" i="4"/>
  <c r="BZ25" i="1" s="1"/>
  <c r="FA25" i="4"/>
  <c r="BY25" i="1" s="1"/>
  <c r="FH24" i="4"/>
  <c r="FG24" i="4"/>
  <c r="FB24" i="4"/>
  <c r="BZ24" i="1" s="1"/>
  <c r="FA24" i="4"/>
  <c r="BY24" i="1" s="1"/>
  <c r="FH23" i="4"/>
  <c r="FG23" i="4"/>
  <c r="FB23" i="4"/>
  <c r="BZ23" i="1" s="1"/>
  <c r="FA23" i="4"/>
  <c r="BY23" i="1" s="1"/>
  <c r="FH22" i="4"/>
  <c r="FG22" i="4"/>
  <c r="FB22" i="4"/>
  <c r="BZ22" i="1" s="1"/>
  <c r="FA22" i="4"/>
  <c r="BY22" i="1" s="1"/>
  <c r="FH21" i="4"/>
  <c r="FG21" i="4"/>
  <c r="FB21" i="4"/>
  <c r="BZ21" i="1" s="1"/>
  <c r="FA21" i="4"/>
  <c r="BY21" i="1" s="1"/>
  <c r="FH20" i="4"/>
  <c r="FG20" i="4"/>
  <c r="FB20" i="4"/>
  <c r="BZ20" i="1" s="1"/>
  <c r="FA20" i="4"/>
  <c r="BY20" i="1" s="1"/>
  <c r="FH19" i="4"/>
  <c r="FG19" i="4"/>
  <c r="FB19" i="4"/>
  <c r="BZ19" i="1" s="1"/>
  <c r="FA19" i="4"/>
  <c r="BY19" i="1" s="1"/>
  <c r="FH18" i="4"/>
  <c r="FG18" i="4"/>
  <c r="FB18" i="4"/>
  <c r="BZ18" i="1" s="1"/>
  <c r="FA18" i="4"/>
  <c r="BY18" i="1" s="1"/>
  <c r="FH17" i="4"/>
  <c r="FG17" i="4"/>
  <c r="FB17" i="4"/>
  <c r="BZ17" i="1" s="1"/>
  <c r="FA17" i="4"/>
  <c r="BY17" i="1" s="1"/>
  <c r="FH16" i="4"/>
  <c r="FG16" i="4"/>
  <c r="FB16" i="4"/>
  <c r="BZ16" i="1" s="1"/>
  <c r="FA16" i="4"/>
  <c r="BY16" i="1" s="1"/>
  <c r="FH15" i="4"/>
  <c r="FG15" i="4"/>
  <c r="FB15" i="4"/>
  <c r="BZ15" i="1" s="1"/>
  <c r="FA15" i="4"/>
  <c r="BY15" i="1" s="1"/>
  <c r="FH14" i="4"/>
  <c r="FG14" i="4"/>
  <c r="FB14" i="4"/>
  <c r="BZ14" i="1" s="1"/>
  <c r="FA14" i="4"/>
  <c r="BY14" i="1" s="1"/>
  <c r="FH13" i="4"/>
  <c r="FG13" i="4"/>
  <c r="FB13" i="4"/>
  <c r="BZ13" i="1" s="1"/>
  <c r="FA13" i="4"/>
  <c r="BY13" i="1" s="1"/>
  <c r="FH12" i="4"/>
  <c r="FG12" i="4"/>
  <c r="FB12" i="4"/>
  <c r="BZ12" i="1" s="1"/>
  <c r="FA12" i="4"/>
  <c r="BY12" i="1" s="1"/>
  <c r="FH11" i="4"/>
  <c r="FG11" i="4"/>
  <c r="FB11" i="4"/>
  <c r="BZ11" i="1" s="1"/>
  <c r="FA11" i="4"/>
  <c r="BY11" i="1" s="1"/>
  <c r="BY109" i="1" l="1"/>
  <c r="BY107" i="1"/>
  <c r="BY110" i="1"/>
  <c r="BY108" i="1"/>
  <c r="BZ109" i="1"/>
  <c r="BZ107" i="1"/>
  <c r="BZ110" i="1"/>
  <c r="BZ108" i="1"/>
  <c r="FH109" i="4"/>
  <c r="FG109" i="4"/>
  <c r="FB109" i="4"/>
  <c r="FA109" i="4"/>
  <c r="FA107" i="4"/>
  <c r="FA108" i="4"/>
  <c r="FB107" i="4"/>
  <c r="FB108" i="4"/>
  <c r="FG107" i="4"/>
  <c r="FG108" i="4"/>
  <c r="FH107" i="4"/>
  <c r="FH108" i="4"/>
  <c r="BK12" i="1" l="1"/>
  <c r="BL12" i="1"/>
  <c r="BK13" i="1"/>
  <c r="BL13" i="1"/>
  <c r="BK14" i="1"/>
  <c r="BL14" i="1"/>
  <c r="KW15" i="2"/>
  <c r="BK15" i="1" s="1"/>
  <c r="KX15" i="2"/>
  <c r="BL15" i="1" s="1"/>
  <c r="KW16" i="2"/>
  <c r="BK16" i="1" s="1"/>
  <c r="KX16" i="2"/>
  <c r="BL16" i="1" s="1"/>
  <c r="KW17" i="2"/>
  <c r="BK17" i="1" s="1"/>
  <c r="KX17" i="2"/>
  <c r="BL17" i="1" s="1"/>
  <c r="KW18" i="2"/>
  <c r="BK18" i="1" s="1"/>
  <c r="KX18" i="2"/>
  <c r="BL18" i="1" s="1"/>
  <c r="KW19" i="2"/>
  <c r="BK19" i="1" s="1"/>
  <c r="KX19" i="2"/>
  <c r="BL19" i="1" s="1"/>
  <c r="KW20" i="2"/>
  <c r="BK20" i="1" s="1"/>
  <c r="KX20" i="2"/>
  <c r="BL20" i="1" s="1"/>
  <c r="KW21" i="2"/>
  <c r="BK21" i="1" s="1"/>
  <c r="KX21" i="2"/>
  <c r="BL21" i="1" s="1"/>
  <c r="KW22" i="2"/>
  <c r="BK22" i="1" s="1"/>
  <c r="KX22" i="2"/>
  <c r="BL22" i="1" s="1"/>
  <c r="KW23" i="2"/>
  <c r="BK23" i="1" s="1"/>
  <c r="KX23" i="2"/>
  <c r="BL23" i="1" s="1"/>
  <c r="KW24" i="2"/>
  <c r="BK24" i="1" s="1"/>
  <c r="KX24" i="2"/>
  <c r="BL24" i="1" s="1"/>
  <c r="KW25" i="2"/>
  <c r="BK25" i="1" s="1"/>
  <c r="KX25" i="2"/>
  <c r="BL25" i="1" s="1"/>
  <c r="KW26" i="2"/>
  <c r="BK26" i="1" s="1"/>
  <c r="KX26" i="2"/>
  <c r="BL26" i="1" s="1"/>
  <c r="KW27" i="2"/>
  <c r="BK27" i="1" s="1"/>
  <c r="KX27" i="2"/>
  <c r="BL27" i="1" s="1"/>
  <c r="KW28" i="2"/>
  <c r="BK28" i="1" s="1"/>
  <c r="KX28" i="2"/>
  <c r="BL28" i="1" s="1"/>
  <c r="KW29" i="2"/>
  <c r="BK29" i="1" s="1"/>
  <c r="KX29" i="2"/>
  <c r="BL29" i="1" s="1"/>
  <c r="KW30" i="2"/>
  <c r="BK30" i="1" s="1"/>
  <c r="KX30" i="2"/>
  <c r="BL30" i="1" s="1"/>
  <c r="KW31" i="2"/>
  <c r="BK31" i="1" s="1"/>
  <c r="KX31" i="2"/>
  <c r="BL31" i="1" s="1"/>
  <c r="KW32" i="2"/>
  <c r="BK32" i="1" s="1"/>
  <c r="KX32" i="2"/>
  <c r="BL32" i="1" s="1"/>
  <c r="KW33" i="2"/>
  <c r="BK33" i="1" s="1"/>
  <c r="KX33" i="2"/>
  <c r="BL33" i="1" s="1"/>
  <c r="KW34" i="2"/>
  <c r="BK34" i="1" s="1"/>
  <c r="KX34" i="2"/>
  <c r="BL34" i="1" s="1"/>
  <c r="KW35" i="2"/>
  <c r="BK35" i="1" s="1"/>
  <c r="KX35" i="2"/>
  <c r="BL35" i="1" s="1"/>
  <c r="KW36" i="2"/>
  <c r="BK36" i="1" s="1"/>
  <c r="KX36" i="2"/>
  <c r="BL36" i="1" s="1"/>
  <c r="KW37" i="2"/>
  <c r="BK37" i="1" s="1"/>
  <c r="KX37" i="2"/>
  <c r="BL37" i="1" s="1"/>
  <c r="KW38" i="2"/>
  <c r="BK38" i="1" s="1"/>
  <c r="KX38" i="2"/>
  <c r="BL38" i="1" s="1"/>
  <c r="KW39" i="2"/>
  <c r="BK39" i="1" s="1"/>
  <c r="KX39" i="2"/>
  <c r="BL39" i="1" s="1"/>
  <c r="KW40" i="2"/>
  <c r="BK40" i="1" s="1"/>
  <c r="KX40" i="2"/>
  <c r="BL40" i="1" s="1"/>
  <c r="KW41" i="2"/>
  <c r="BK41" i="1" s="1"/>
  <c r="KX41" i="2"/>
  <c r="BL41" i="1" s="1"/>
  <c r="KW42" i="2"/>
  <c r="BK42" i="1" s="1"/>
  <c r="KX42" i="2"/>
  <c r="BL42" i="1" s="1"/>
  <c r="KW43" i="2"/>
  <c r="BK43" i="1" s="1"/>
  <c r="KX43" i="2"/>
  <c r="BL43" i="1" s="1"/>
  <c r="KW44" i="2"/>
  <c r="BK44" i="1" s="1"/>
  <c r="KX44" i="2"/>
  <c r="BL44" i="1" s="1"/>
  <c r="KW45" i="2"/>
  <c r="BK45" i="1" s="1"/>
  <c r="KX45" i="2"/>
  <c r="BL45" i="1" s="1"/>
  <c r="KW46" i="2"/>
  <c r="BK46" i="1" s="1"/>
  <c r="KX46" i="2"/>
  <c r="BL46" i="1" s="1"/>
  <c r="KW55" i="2"/>
  <c r="BK55" i="1" s="1"/>
  <c r="KX55" i="2"/>
  <c r="BL55" i="1" s="1"/>
  <c r="KW56" i="2"/>
  <c r="BK56" i="1" s="1"/>
  <c r="KX56" i="2"/>
  <c r="BL56" i="1" s="1"/>
  <c r="KW57" i="2"/>
  <c r="BK57" i="1" s="1"/>
  <c r="KX57" i="2"/>
  <c r="BL57" i="1" s="1"/>
  <c r="KW58" i="2"/>
  <c r="BK58" i="1" s="1"/>
  <c r="KX58" i="2"/>
  <c r="BL58" i="1" s="1"/>
  <c r="KW59" i="2"/>
  <c r="BK59" i="1" s="1"/>
  <c r="KX59" i="2"/>
  <c r="BL59" i="1" s="1"/>
  <c r="KW60" i="2"/>
  <c r="BK60" i="1" s="1"/>
  <c r="KX60" i="2"/>
  <c r="BL60" i="1" s="1"/>
  <c r="KW61" i="2"/>
  <c r="BK61" i="1" s="1"/>
  <c r="KX61" i="2"/>
  <c r="BL61" i="1" s="1"/>
  <c r="KW62" i="2"/>
  <c r="BK62" i="1" s="1"/>
  <c r="KX62" i="2"/>
  <c r="BL62" i="1" s="1"/>
  <c r="KW63" i="2"/>
  <c r="BK63" i="1" s="1"/>
  <c r="KX63" i="2"/>
  <c r="BL63" i="1" s="1"/>
  <c r="KW64" i="2"/>
  <c r="BK64" i="1" s="1"/>
  <c r="KX64" i="2"/>
  <c r="BL64" i="1" s="1"/>
  <c r="KW65" i="2"/>
  <c r="BK65" i="1" s="1"/>
  <c r="KX65" i="2"/>
  <c r="BL65" i="1" s="1"/>
  <c r="KW66" i="2"/>
  <c r="BK66" i="1" s="1"/>
  <c r="KX66" i="2"/>
  <c r="BL66" i="1" s="1"/>
  <c r="KW67" i="2"/>
  <c r="BK67" i="1" s="1"/>
  <c r="KX67" i="2"/>
  <c r="BL67" i="1" s="1"/>
  <c r="KW68" i="2"/>
  <c r="BK68" i="1" s="1"/>
  <c r="KX68" i="2"/>
  <c r="BL68" i="1" s="1"/>
  <c r="KW69" i="2"/>
  <c r="BK69" i="1" s="1"/>
  <c r="KX69" i="2"/>
  <c r="BL69" i="1" s="1"/>
  <c r="KW70" i="2"/>
  <c r="BK70" i="1" s="1"/>
  <c r="KX70" i="2"/>
  <c r="BL70" i="1" s="1"/>
  <c r="KW71" i="2"/>
  <c r="BK71" i="1" s="1"/>
  <c r="KX71" i="2"/>
  <c r="BL71" i="1" s="1"/>
  <c r="KW72" i="2"/>
  <c r="BK72" i="1" s="1"/>
  <c r="KX72" i="2"/>
  <c r="BL72" i="1" s="1"/>
  <c r="KW73" i="2"/>
  <c r="BK73" i="1" s="1"/>
  <c r="KX73" i="2"/>
  <c r="BL73" i="1" s="1"/>
  <c r="KW74" i="2"/>
  <c r="BK74" i="1" s="1"/>
  <c r="KX74" i="2"/>
  <c r="BL74" i="1" s="1"/>
  <c r="KW75" i="2"/>
  <c r="BK75" i="1" s="1"/>
  <c r="KX75" i="2"/>
  <c r="BL75" i="1" s="1"/>
  <c r="KW76" i="2"/>
  <c r="BK76" i="1" s="1"/>
  <c r="KX76" i="2"/>
  <c r="BL76" i="1" s="1"/>
  <c r="KW77" i="2"/>
  <c r="BK77" i="1" s="1"/>
  <c r="KX77" i="2"/>
  <c r="BL77" i="1" s="1"/>
  <c r="KW78" i="2"/>
  <c r="BK78" i="1" s="1"/>
  <c r="KX78" i="2"/>
  <c r="BL78" i="1" s="1"/>
  <c r="KW79" i="2"/>
  <c r="BK79" i="1" s="1"/>
  <c r="KX79" i="2"/>
  <c r="BL79" i="1" s="1"/>
  <c r="KW80" i="2"/>
  <c r="BK80" i="1" s="1"/>
  <c r="KX80" i="2"/>
  <c r="BL80" i="1" s="1"/>
  <c r="KW81" i="2"/>
  <c r="BK81" i="1" s="1"/>
  <c r="KX81" i="2"/>
  <c r="BL81" i="1" s="1"/>
  <c r="KW82" i="2"/>
  <c r="BK82" i="1" s="1"/>
  <c r="KX82" i="2"/>
  <c r="BL82" i="1" s="1"/>
  <c r="KW83" i="2"/>
  <c r="BK83" i="1" s="1"/>
  <c r="KX83" i="2"/>
  <c r="BL83" i="1" s="1"/>
  <c r="KW84" i="2"/>
  <c r="BK84" i="1" s="1"/>
  <c r="KX84" i="2"/>
  <c r="BL84" i="1" s="1"/>
  <c r="KW85" i="2"/>
  <c r="BK85" i="1" s="1"/>
  <c r="KX85" i="2"/>
  <c r="BL85" i="1" s="1"/>
  <c r="KW86" i="2"/>
  <c r="BK86" i="1" s="1"/>
  <c r="KX86" i="2"/>
  <c r="BL86" i="1" s="1"/>
  <c r="KW87" i="2"/>
  <c r="BK87" i="1" s="1"/>
  <c r="KX87" i="2"/>
  <c r="BL87" i="1" s="1"/>
  <c r="KW88" i="2"/>
  <c r="BK88" i="1" s="1"/>
  <c r="KX88" i="2"/>
  <c r="BL88" i="1" s="1"/>
  <c r="KW89" i="2"/>
  <c r="BK89" i="1" s="1"/>
  <c r="KX89" i="2"/>
  <c r="BL89" i="1" s="1"/>
  <c r="KW90" i="2"/>
  <c r="BK90" i="1" s="1"/>
  <c r="KX90" i="2"/>
  <c r="BL90" i="1" s="1"/>
  <c r="KW91" i="2"/>
  <c r="BK91" i="1" s="1"/>
  <c r="KX91" i="2"/>
  <c r="BL91" i="1" s="1"/>
  <c r="KW92" i="2"/>
  <c r="BK92" i="1" s="1"/>
  <c r="KX92" i="2"/>
  <c r="BL92" i="1" s="1"/>
  <c r="KW93" i="2"/>
  <c r="BK93" i="1" s="1"/>
  <c r="KX93" i="2"/>
  <c r="BL93" i="1" s="1"/>
  <c r="KW94" i="2"/>
  <c r="BK94" i="1" s="1"/>
  <c r="KX94" i="2"/>
  <c r="BL94" i="1" s="1"/>
  <c r="KW95" i="2"/>
  <c r="BK95" i="1" s="1"/>
  <c r="KX95" i="2"/>
  <c r="BL95" i="1" s="1"/>
  <c r="KW96" i="2"/>
  <c r="BK96" i="1" s="1"/>
  <c r="KX96" i="2"/>
  <c r="BL96" i="1" s="1"/>
  <c r="KW97" i="2"/>
  <c r="BK97" i="1" s="1"/>
  <c r="KX97" i="2"/>
  <c r="BL97" i="1" s="1"/>
  <c r="KW98" i="2"/>
  <c r="BK98" i="1" s="1"/>
  <c r="KX98" i="2"/>
  <c r="BL98" i="1" s="1"/>
  <c r="KW99" i="2"/>
  <c r="BK99" i="1" s="1"/>
  <c r="KX99" i="2"/>
  <c r="BL99" i="1" s="1"/>
  <c r="KW100" i="2"/>
  <c r="BK100" i="1" s="1"/>
  <c r="KX100" i="2"/>
  <c r="BL100" i="1" s="1"/>
  <c r="KW101" i="2"/>
  <c r="BK101" i="1" s="1"/>
  <c r="KX101" i="2"/>
  <c r="BL101" i="1" s="1"/>
  <c r="KW102" i="2"/>
  <c r="BK102" i="1" s="1"/>
  <c r="KX102" i="2"/>
  <c r="BL102" i="1" s="1"/>
  <c r="KW103" i="2"/>
  <c r="BK103" i="1" s="1"/>
  <c r="KX103" i="2"/>
  <c r="BL103" i="1" s="1"/>
  <c r="KW104" i="2"/>
  <c r="BK104" i="1" s="1"/>
  <c r="KX104" i="2"/>
  <c r="BL104" i="1" s="1"/>
  <c r="KW105" i="2"/>
  <c r="BK105" i="1" s="1"/>
  <c r="KX105" i="2"/>
  <c r="BL105" i="1" s="1"/>
  <c r="KW106" i="2"/>
  <c r="BK106" i="1" s="1"/>
  <c r="KX106" i="2"/>
  <c r="BL106" i="1" s="1"/>
  <c r="KX107" i="2" l="1"/>
  <c r="KX108" i="2"/>
  <c r="KX109" i="2"/>
  <c r="KW107" i="2"/>
  <c r="KW108" i="2"/>
  <c r="KW109" i="2"/>
  <c r="BK11" i="1"/>
  <c r="BL11" i="1"/>
  <c r="ET109" i="4"/>
  <c r="ES109" i="4"/>
  <c r="ET108" i="4"/>
  <c r="ES108" i="4"/>
  <c r="ET107" i="4"/>
  <c r="ES107" i="4"/>
  <c r="ER109" i="4"/>
  <c r="EQ109" i="4"/>
  <c r="ER108" i="4"/>
  <c r="EQ108" i="4"/>
  <c r="ER107" i="4"/>
  <c r="EQ107" i="4"/>
  <c r="KN106" i="2" l="1"/>
  <c r="KM106" i="2"/>
  <c r="KN105" i="2"/>
  <c r="KM105" i="2"/>
  <c r="KN104" i="2"/>
  <c r="KM104" i="2"/>
  <c r="KN103" i="2"/>
  <c r="KM103" i="2"/>
  <c r="KN102" i="2"/>
  <c r="KM102" i="2"/>
  <c r="KN101" i="2"/>
  <c r="KM101" i="2"/>
  <c r="KN100" i="2"/>
  <c r="KM100" i="2"/>
  <c r="KN99" i="2"/>
  <c r="KM99" i="2"/>
  <c r="KN98" i="2"/>
  <c r="KM98" i="2"/>
  <c r="KN97" i="2"/>
  <c r="KM97" i="2"/>
  <c r="KN96" i="2"/>
  <c r="KM96" i="2"/>
  <c r="KN95" i="2"/>
  <c r="KM95" i="2"/>
  <c r="CL94" i="1"/>
  <c r="KN94" i="2"/>
  <c r="KM94" i="2"/>
  <c r="KN93" i="2"/>
  <c r="KM93" i="2"/>
  <c r="KN92" i="2"/>
  <c r="KM92" i="2"/>
  <c r="KN91" i="2"/>
  <c r="KM91" i="2"/>
  <c r="KN90" i="2"/>
  <c r="KM90" i="2"/>
  <c r="KN89" i="2"/>
  <c r="KM89" i="2"/>
  <c r="KN88" i="2"/>
  <c r="KM88" i="2"/>
  <c r="KN87" i="2"/>
  <c r="KM87" i="2"/>
  <c r="CL86" i="1"/>
  <c r="KN86" i="2"/>
  <c r="KM86" i="2"/>
  <c r="KN85" i="2"/>
  <c r="KM85" i="2"/>
  <c r="KN84" i="2"/>
  <c r="KM84" i="2"/>
  <c r="KN83" i="2"/>
  <c r="KM83" i="2"/>
  <c r="KN82" i="2"/>
  <c r="KM82" i="2"/>
  <c r="KN81" i="2"/>
  <c r="KM81" i="2"/>
  <c r="KN80" i="2"/>
  <c r="KM80" i="2"/>
  <c r="KN79" i="2"/>
  <c r="KM79" i="2"/>
  <c r="KN78" i="2"/>
  <c r="KM78" i="2"/>
  <c r="KN77" i="2"/>
  <c r="KM77" i="2"/>
  <c r="KN76" i="2"/>
  <c r="KM76" i="2"/>
  <c r="KN75" i="2"/>
  <c r="KM75" i="2"/>
  <c r="KN74" i="2"/>
  <c r="KM74" i="2"/>
  <c r="KN73" i="2"/>
  <c r="KM73" i="2"/>
  <c r="KN72" i="2"/>
  <c r="KM72" i="2"/>
  <c r="KN71" i="2"/>
  <c r="KM71" i="2"/>
  <c r="CL70" i="1"/>
  <c r="KN70" i="2"/>
  <c r="KM70" i="2"/>
  <c r="KN69" i="2"/>
  <c r="KM69" i="2"/>
  <c r="KN68" i="2"/>
  <c r="KM68" i="2"/>
  <c r="KN67" i="2"/>
  <c r="KM67" i="2"/>
  <c r="KN66" i="2"/>
  <c r="KM66" i="2"/>
  <c r="KN65" i="2"/>
  <c r="KM65" i="2"/>
  <c r="KN64" i="2"/>
  <c r="KM64" i="2"/>
  <c r="KN63" i="2"/>
  <c r="KM63" i="2"/>
  <c r="CL62" i="1"/>
  <c r="KN62" i="2"/>
  <c r="KM62" i="2"/>
  <c r="KN61" i="2"/>
  <c r="KM61" i="2"/>
  <c r="KN60" i="2"/>
  <c r="KM60" i="2"/>
  <c r="KN59" i="2"/>
  <c r="KM59" i="2"/>
  <c r="KN58" i="2"/>
  <c r="KM58" i="2"/>
  <c r="KN57" i="2"/>
  <c r="KM57" i="2"/>
  <c r="KN56" i="2"/>
  <c r="KM56" i="2"/>
  <c r="KN55" i="2"/>
  <c r="KM55" i="2"/>
  <c r="CL46" i="1"/>
  <c r="KN46" i="2"/>
  <c r="KM46" i="2"/>
  <c r="KN45" i="2"/>
  <c r="KM45" i="2"/>
  <c r="KN44" i="2"/>
  <c r="KM44" i="2"/>
  <c r="KN43" i="2"/>
  <c r="KM43" i="2"/>
  <c r="KN42" i="2"/>
  <c r="KM42" i="2"/>
  <c r="KN41" i="2"/>
  <c r="KM41" i="2"/>
  <c r="KN40" i="2"/>
  <c r="KM40" i="2"/>
  <c r="KN39" i="2"/>
  <c r="KM39" i="2"/>
  <c r="CL38" i="1"/>
  <c r="KN38" i="2"/>
  <c r="KM38" i="2"/>
  <c r="KN37" i="2"/>
  <c r="KM37" i="2"/>
  <c r="KN36" i="2"/>
  <c r="KM36" i="2"/>
  <c r="KN35" i="2"/>
  <c r="KM35" i="2"/>
  <c r="KN34" i="2"/>
  <c r="KM34" i="2"/>
  <c r="KN33" i="2"/>
  <c r="KM33" i="2"/>
  <c r="KN32" i="2"/>
  <c r="KM32" i="2"/>
  <c r="KN31" i="2"/>
  <c r="KM31" i="2"/>
  <c r="KN30" i="2"/>
  <c r="KM30" i="2"/>
  <c r="KN29" i="2"/>
  <c r="KM29" i="2"/>
  <c r="KN28" i="2"/>
  <c r="KM28" i="2"/>
  <c r="KN27" i="2"/>
  <c r="KM27" i="2"/>
  <c r="KN26" i="2"/>
  <c r="KM26" i="2"/>
  <c r="KN25" i="2"/>
  <c r="KM25" i="2"/>
  <c r="KN24" i="2"/>
  <c r="KM24" i="2"/>
  <c r="KN23" i="2"/>
  <c r="KM23" i="2"/>
  <c r="CL22" i="1"/>
  <c r="KN22" i="2"/>
  <c r="KM22" i="2"/>
  <c r="KN21" i="2"/>
  <c r="KM21" i="2"/>
  <c r="KN20" i="2"/>
  <c r="KM20" i="2"/>
  <c r="KN19" i="2"/>
  <c r="KM19" i="2"/>
  <c r="CM12" i="1"/>
  <c r="CN12" i="1"/>
  <c r="CM13" i="1"/>
  <c r="CM14" i="1"/>
  <c r="CN14" i="1"/>
  <c r="CM15" i="1"/>
  <c r="CN15" i="1"/>
  <c r="CM16" i="1"/>
  <c r="CN16" i="1"/>
  <c r="CM17" i="1"/>
  <c r="CN17" i="1"/>
  <c r="CM18" i="1"/>
  <c r="CN18" i="1"/>
  <c r="CM19" i="1"/>
  <c r="CN19" i="1"/>
  <c r="CM20" i="1"/>
  <c r="CN20" i="1"/>
  <c r="CM21" i="1"/>
  <c r="CN21" i="1"/>
  <c r="CM22" i="1"/>
  <c r="CN22" i="1"/>
  <c r="CM23" i="1"/>
  <c r="CN23" i="1"/>
  <c r="CM24" i="1"/>
  <c r="CN24" i="1"/>
  <c r="CM25" i="1"/>
  <c r="CN25" i="1"/>
  <c r="CM26" i="1"/>
  <c r="CN26" i="1"/>
  <c r="CM27" i="1"/>
  <c r="CN27" i="1"/>
  <c r="CM28" i="1"/>
  <c r="CN28" i="1"/>
  <c r="CM29" i="1"/>
  <c r="CN29" i="1"/>
  <c r="CM30" i="1"/>
  <c r="CN30" i="1"/>
  <c r="CM31" i="1"/>
  <c r="CN31" i="1"/>
  <c r="CM32" i="1"/>
  <c r="CN32" i="1"/>
  <c r="CM33" i="1"/>
  <c r="CN33" i="1"/>
  <c r="CM34" i="1"/>
  <c r="CN34" i="1"/>
  <c r="CM35" i="1"/>
  <c r="CN35" i="1"/>
  <c r="CM36" i="1"/>
  <c r="CN36" i="1"/>
  <c r="CM37" i="1"/>
  <c r="CN37" i="1"/>
  <c r="CM38" i="1"/>
  <c r="CN38" i="1"/>
  <c r="CM39" i="1"/>
  <c r="CN39" i="1"/>
  <c r="CM40" i="1"/>
  <c r="CN40" i="1"/>
  <c r="CM41" i="1"/>
  <c r="CN41" i="1"/>
  <c r="CM42" i="1"/>
  <c r="CN42" i="1"/>
  <c r="CM43" i="1"/>
  <c r="CN43" i="1"/>
  <c r="CM44" i="1"/>
  <c r="CN44" i="1"/>
  <c r="CM45" i="1"/>
  <c r="CN45" i="1"/>
  <c r="CM46" i="1"/>
  <c r="CN46" i="1"/>
  <c r="CM47" i="1"/>
  <c r="CN47" i="1"/>
  <c r="CM48" i="1"/>
  <c r="CN48" i="1"/>
  <c r="CM49" i="1"/>
  <c r="CN49" i="1"/>
  <c r="CM50" i="1"/>
  <c r="CN50" i="1"/>
  <c r="CM51" i="1"/>
  <c r="CN51" i="1"/>
  <c r="CM52" i="1"/>
  <c r="CN52" i="1"/>
  <c r="CM53" i="1"/>
  <c r="CN53" i="1"/>
  <c r="CM54" i="1"/>
  <c r="CN54" i="1"/>
  <c r="CM55" i="1"/>
  <c r="CN55" i="1"/>
  <c r="CM56" i="1"/>
  <c r="CN56" i="1"/>
  <c r="CM57" i="1"/>
  <c r="CN57" i="1"/>
  <c r="CM58" i="1"/>
  <c r="CN58" i="1"/>
  <c r="CM59" i="1"/>
  <c r="CN59" i="1"/>
  <c r="CM60" i="1"/>
  <c r="CN60" i="1"/>
  <c r="CM61" i="1"/>
  <c r="CN61" i="1"/>
  <c r="CM62" i="1"/>
  <c r="CN62" i="1"/>
  <c r="CM63" i="1"/>
  <c r="CN63" i="1"/>
  <c r="CM64" i="1"/>
  <c r="CN64" i="1"/>
  <c r="CM65" i="1"/>
  <c r="CN65" i="1"/>
  <c r="CM66" i="1"/>
  <c r="CN66" i="1"/>
  <c r="CM67" i="1"/>
  <c r="CN67" i="1"/>
  <c r="CM68" i="1"/>
  <c r="CN68" i="1"/>
  <c r="CM69" i="1"/>
  <c r="CN69" i="1"/>
  <c r="CM70" i="1"/>
  <c r="CN70" i="1"/>
  <c r="CM71" i="1"/>
  <c r="CN71" i="1"/>
  <c r="CM72" i="1"/>
  <c r="CN72" i="1"/>
  <c r="CM73" i="1"/>
  <c r="CN73" i="1"/>
  <c r="CM74" i="1"/>
  <c r="CN74" i="1"/>
  <c r="CM75" i="1"/>
  <c r="CN75" i="1"/>
  <c r="CM76" i="1"/>
  <c r="CN76" i="1"/>
  <c r="CM77" i="1"/>
  <c r="CN77" i="1"/>
  <c r="CM78" i="1"/>
  <c r="CN78" i="1"/>
  <c r="CM79" i="1"/>
  <c r="CN79" i="1"/>
  <c r="CM80" i="1"/>
  <c r="CN80" i="1"/>
  <c r="CM81" i="1"/>
  <c r="CN81" i="1"/>
  <c r="CM82" i="1"/>
  <c r="CN82" i="1"/>
  <c r="CM83" i="1"/>
  <c r="CN83" i="1"/>
  <c r="CM84" i="1"/>
  <c r="CN84" i="1"/>
  <c r="CM85" i="1"/>
  <c r="CN85" i="1"/>
  <c r="CM86" i="1"/>
  <c r="CN86" i="1"/>
  <c r="CM87" i="1"/>
  <c r="CN87" i="1"/>
  <c r="CM88" i="1"/>
  <c r="CN88" i="1"/>
  <c r="CM89" i="1"/>
  <c r="CN89" i="1"/>
  <c r="CM90" i="1"/>
  <c r="CN90" i="1"/>
  <c r="CM91" i="1"/>
  <c r="CN91" i="1"/>
  <c r="CM92" i="1"/>
  <c r="CN92" i="1"/>
  <c r="CM93" i="1"/>
  <c r="CN93" i="1"/>
  <c r="CM94" i="1"/>
  <c r="CN94" i="1"/>
  <c r="CM95" i="1"/>
  <c r="CN95" i="1"/>
  <c r="CM96" i="1"/>
  <c r="CN96" i="1"/>
  <c r="CM97" i="1"/>
  <c r="CN97" i="1"/>
  <c r="CM98" i="1"/>
  <c r="CN98" i="1"/>
  <c r="CM99" i="1"/>
  <c r="CN99" i="1"/>
  <c r="CM100" i="1"/>
  <c r="CN100" i="1"/>
  <c r="CM101" i="1"/>
  <c r="CN101" i="1"/>
  <c r="CM102" i="1"/>
  <c r="CN102" i="1"/>
  <c r="CM103" i="1"/>
  <c r="CN103" i="1"/>
  <c r="CM104" i="1"/>
  <c r="CN104" i="1"/>
  <c r="CM105" i="1"/>
  <c r="CN105" i="1"/>
  <c r="CM106" i="1"/>
  <c r="CN106" i="1"/>
  <c r="CN11" i="1"/>
  <c r="CM11" i="1"/>
  <c r="CV12" i="1"/>
  <c r="CV13" i="1"/>
  <c r="CV14" i="1"/>
  <c r="CV15" i="1"/>
  <c r="CV16" i="1"/>
  <c r="CV17" i="1"/>
  <c r="CV18" i="1"/>
  <c r="CV19" i="1"/>
  <c r="CV20" i="1"/>
  <c r="CV21" i="1"/>
  <c r="CV22" i="1"/>
  <c r="CV23" i="1"/>
  <c r="CV24" i="1"/>
  <c r="CV25" i="1"/>
  <c r="CV26" i="1"/>
  <c r="CV27" i="1"/>
  <c r="CV28" i="1"/>
  <c r="CV29" i="1"/>
  <c r="CV30" i="1"/>
  <c r="CV31" i="1"/>
  <c r="CV32" i="1"/>
  <c r="CV33" i="1"/>
  <c r="CV34" i="1"/>
  <c r="CV35" i="1"/>
  <c r="CV36" i="1"/>
  <c r="CV37" i="1"/>
  <c r="CV38" i="1"/>
  <c r="CV39" i="1"/>
  <c r="CV40" i="1"/>
  <c r="CV41" i="1"/>
  <c r="CV42" i="1"/>
  <c r="CV43" i="1"/>
  <c r="CV44" i="1"/>
  <c r="CV45" i="1"/>
  <c r="CV46" i="1"/>
  <c r="CV47" i="1"/>
  <c r="CV48" i="1"/>
  <c r="CV49" i="1"/>
  <c r="CV50" i="1"/>
  <c r="CV51" i="1"/>
  <c r="CV52" i="1"/>
  <c r="CV53" i="1"/>
  <c r="CV54" i="1"/>
  <c r="CV55" i="1"/>
  <c r="CV56" i="1"/>
  <c r="CV57" i="1"/>
  <c r="CV58" i="1"/>
  <c r="CV59" i="1"/>
  <c r="CV60" i="1"/>
  <c r="CV61" i="1"/>
  <c r="CV62" i="1"/>
  <c r="CV63" i="1"/>
  <c r="CV64" i="1"/>
  <c r="CV65" i="1"/>
  <c r="CV66" i="1"/>
  <c r="CV67" i="1"/>
  <c r="CV68" i="1"/>
  <c r="CV69" i="1"/>
  <c r="CV70" i="1"/>
  <c r="CV71" i="1"/>
  <c r="CV72" i="1"/>
  <c r="CV73" i="1"/>
  <c r="CV74" i="1"/>
  <c r="CV75" i="1"/>
  <c r="CV76" i="1"/>
  <c r="CV77" i="1"/>
  <c r="CV78" i="1"/>
  <c r="CV79" i="1"/>
  <c r="CV80" i="1"/>
  <c r="CV81" i="1"/>
  <c r="CV82" i="1"/>
  <c r="CV83" i="1"/>
  <c r="CV84" i="1"/>
  <c r="CV85" i="1"/>
  <c r="CV86" i="1"/>
  <c r="CV87" i="1"/>
  <c r="CV88" i="1"/>
  <c r="CV89" i="1"/>
  <c r="CV90" i="1"/>
  <c r="CV91" i="1"/>
  <c r="CV92" i="1"/>
  <c r="CV93" i="1"/>
  <c r="CV94" i="1"/>
  <c r="CV95" i="1"/>
  <c r="CV96" i="1"/>
  <c r="CV97" i="1"/>
  <c r="CV98" i="1"/>
  <c r="CV99" i="1"/>
  <c r="CV100" i="1"/>
  <c r="CV101" i="1"/>
  <c r="CV102" i="1"/>
  <c r="CV103" i="1"/>
  <c r="CV104" i="1"/>
  <c r="CV105" i="1"/>
  <c r="CV106" i="1"/>
  <c r="CV11" i="1"/>
  <c r="CT12" i="1"/>
  <c r="CT13" i="1"/>
  <c r="CT14" i="1"/>
  <c r="CT15" i="1"/>
  <c r="CT16" i="1"/>
  <c r="CT17" i="1"/>
  <c r="CT18" i="1"/>
  <c r="CT19" i="1"/>
  <c r="CT20" i="1"/>
  <c r="CT21" i="1"/>
  <c r="CT22" i="1"/>
  <c r="CT23" i="1"/>
  <c r="CT24" i="1"/>
  <c r="CT25" i="1"/>
  <c r="CT26" i="1"/>
  <c r="CT27" i="1"/>
  <c r="CT28" i="1"/>
  <c r="CT29" i="1"/>
  <c r="CT30" i="1"/>
  <c r="CT31" i="1"/>
  <c r="CT32" i="1"/>
  <c r="CT33" i="1"/>
  <c r="CT34" i="1"/>
  <c r="CT35" i="1"/>
  <c r="CT36" i="1"/>
  <c r="CT37" i="1"/>
  <c r="CT38" i="1"/>
  <c r="CT39" i="1"/>
  <c r="CT40" i="1"/>
  <c r="CT41" i="1"/>
  <c r="CT42" i="1"/>
  <c r="CT43" i="1"/>
  <c r="CT44" i="1"/>
  <c r="CT45" i="1"/>
  <c r="CT46" i="1"/>
  <c r="CT47" i="1"/>
  <c r="CT48" i="1"/>
  <c r="CT49" i="1"/>
  <c r="CT50" i="1"/>
  <c r="CT51" i="1"/>
  <c r="CT52" i="1"/>
  <c r="CT53" i="1"/>
  <c r="CT54" i="1"/>
  <c r="CT55" i="1"/>
  <c r="CT56" i="1"/>
  <c r="CT57" i="1"/>
  <c r="CT58" i="1"/>
  <c r="CT59" i="1"/>
  <c r="CT60" i="1"/>
  <c r="CT61" i="1"/>
  <c r="CT62" i="1"/>
  <c r="CT63" i="1"/>
  <c r="CT64" i="1"/>
  <c r="CT65" i="1"/>
  <c r="CT66" i="1"/>
  <c r="CT67" i="1"/>
  <c r="CT68" i="1"/>
  <c r="CT69" i="1"/>
  <c r="CT70" i="1"/>
  <c r="CT71" i="1"/>
  <c r="CT72" i="1"/>
  <c r="CT73" i="1"/>
  <c r="CT74" i="1"/>
  <c r="CT75" i="1"/>
  <c r="CT76" i="1"/>
  <c r="CT77" i="1"/>
  <c r="CT78" i="1"/>
  <c r="CT79" i="1"/>
  <c r="CT80" i="1"/>
  <c r="CT81" i="1"/>
  <c r="CT82" i="1"/>
  <c r="CT83" i="1"/>
  <c r="CT84" i="1"/>
  <c r="CT85" i="1"/>
  <c r="CT86" i="1"/>
  <c r="CT87" i="1"/>
  <c r="CT88" i="1"/>
  <c r="CT89" i="1"/>
  <c r="CT90" i="1"/>
  <c r="CT91" i="1"/>
  <c r="CT92" i="1"/>
  <c r="CT93" i="1"/>
  <c r="CT94" i="1"/>
  <c r="CT95" i="1"/>
  <c r="CT96" i="1"/>
  <c r="CT97" i="1"/>
  <c r="CT98" i="1"/>
  <c r="CT99" i="1"/>
  <c r="CT100" i="1"/>
  <c r="CT101" i="1"/>
  <c r="CT102" i="1"/>
  <c r="CT103" i="1"/>
  <c r="CT104" i="1"/>
  <c r="CT105" i="1"/>
  <c r="CT106" i="1"/>
  <c r="CR12" i="1"/>
  <c r="CQ13" i="1"/>
  <c r="CR14" i="1"/>
  <c r="CQ15" i="1"/>
  <c r="CR16" i="1"/>
  <c r="CQ17" i="1"/>
  <c r="KH106" i="2"/>
  <c r="KG106" i="2"/>
  <c r="KH105" i="2"/>
  <c r="KG105" i="2"/>
  <c r="KH104" i="2"/>
  <c r="KG104" i="2"/>
  <c r="KH103" i="2"/>
  <c r="KG103" i="2"/>
  <c r="KH102" i="2"/>
  <c r="KG102" i="2"/>
  <c r="KH101" i="2"/>
  <c r="KG101" i="2"/>
  <c r="KH100" i="2"/>
  <c r="KG100" i="2"/>
  <c r="KH99" i="2"/>
  <c r="KG99" i="2"/>
  <c r="KH98" i="2"/>
  <c r="KG98" i="2"/>
  <c r="KH97" i="2"/>
  <c r="KG97" i="2"/>
  <c r="KH96" i="2"/>
  <c r="KG96" i="2"/>
  <c r="KH95" i="2"/>
  <c r="KG95" i="2"/>
  <c r="KH94" i="2"/>
  <c r="KG94" i="2"/>
  <c r="KH93" i="2"/>
  <c r="KG93" i="2"/>
  <c r="KH92" i="2"/>
  <c r="KG92" i="2"/>
  <c r="KH91" i="2"/>
  <c r="KG91" i="2"/>
  <c r="KH90" i="2"/>
  <c r="KG90" i="2"/>
  <c r="KH89" i="2"/>
  <c r="KG89" i="2"/>
  <c r="KH88" i="2"/>
  <c r="KG88" i="2"/>
  <c r="KH87" i="2"/>
  <c r="KG87" i="2"/>
  <c r="KH86" i="2"/>
  <c r="KG86" i="2"/>
  <c r="KH85" i="2"/>
  <c r="KG85" i="2"/>
  <c r="KH84" i="2"/>
  <c r="KG84" i="2"/>
  <c r="KH83" i="2"/>
  <c r="KG83" i="2"/>
  <c r="KH82" i="2"/>
  <c r="KG82" i="2"/>
  <c r="KH81" i="2"/>
  <c r="KG81" i="2"/>
  <c r="KH80" i="2"/>
  <c r="KG80" i="2"/>
  <c r="KH79" i="2"/>
  <c r="KG79" i="2"/>
  <c r="KH78" i="2"/>
  <c r="KG78" i="2"/>
  <c r="KH77" i="2"/>
  <c r="KG77" i="2"/>
  <c r="KH76" i="2"/>
  <c r="KG76" i="2"/>
  <c r="KH75" i="2"/>
  <c r="KG75" i="2"/>
  <c r="KH74" i="2"/>
  <c r="KG74" i="2"/>
  <c r="KH73" i="2"/>
  <c r="KG73" i="2"/>
  <c r="KH72" i="2"/>
  <c r="KG72" i="2"/>
  <c r="KH71" i="2"/>
  <c r="KG71" i="2"/>
  <c r="KH70" i="2"/>
  <c r="KG70" i="2"/>
  <c r="KH69" i="2"/>
  <c r="KG69" i="2"/>
  <c r="KH68" i="2"/>
  <c r="KG68" i="2"/>
  <c r="KH67" i="2"/>
  <c r="KG67" i="2"/>
  <c r="KH66" i="2"/>
  <c r="KG66" i="2"/>
  <c r="KH65" i="2"/>
  <c r="KG65" i="2"/>
  <c r="KH64" i="2"/>
  <c r="KG64" i="2"/>
  <c r="KH63" i="2"/>
  <c r="KG63" i="2"/>
  <c r="KH62" i="2"/>
  <c r="KG62" i="2"/>
  <c r="KH61" i="2"/>
  <c r="KG61" i="2"/>
  <c r="KH60" i="2"/>
  <c r="KG60" i="2"/>
  <c r="KH59" i="2"/>
  <c r="KG59" i="2"/>
  <c r="KH58" i="2"/>
  <c r="KG58" i="2"/>
  <c r="KH57" i="2"/>
  <c r="KG57" i="2"/>
  <c r="KH56" i="2"/>
  <c r="KG56" i="2"/>
  <c r="KH55" i="2"/>
  <c r="KG55" i="2"/>
  <c r="KH46" i="2"/>
  <c r="KG46" i="2"/>
  <c r="KH45" i="2"/>
  <c r="KG45" i="2"/>
  <c r="KH44" i="2"/>
  <c r="KG44" i="2"/>
  <c r="KH43" i="2"/>
  <c r="KG43" i="2"/>
  <c r="KH42" i="2"/>
  <c r="KG42" i="2"/>
  <c r="KH41" i="2"/>
  <c r="KG41" i="2"/>
  <c r="KH40" i="2"/>
  <c r="KG40" i="2"/>
  <c r="KH39" i="2"/>
  <c r="KG39" i="2"/>
  <c r="KH38" i="2"/>
  <c r="KG38" i="2"/>
  <c r="KH37" i="2"/>
  <c r="KG37" i="2"/>
  <c r="KH36" i="2"/>
  <c r="KG36" i="2"/>
  <c r="KH35" i="2"/>
  <c r="KG35" i="2"/>
  <c r="KH34" i="2"/>
  <c r="KG34" i="2"/>
  <c r="KH33" i="2"/>
  <c r="KG33" i="2"/>
  <c r="KH32" i="2"/>
  <c r="KG32" i="2"/>
  <c r="KH31" i="2"/>
  <c r="KG31" i="2"/>
  <c r="KH30" i="2"/>
  <c r="KG30" i="2"/>
  <c r="KH29" i="2"/>
  <c r="KG29" i="2"/>
  <c r="KH28" i="2"/>
  <c r="KG28" i="2"/>
  <c r="KH27" i="2"/>
  <c r="KG27" i="2"/>
  <c r="KH26" i="2"/>
  <c r="KG26" i="2"/>
  <c r="KH25" i="2"/>
  <c r="KG25" i="2"/>
  <c r="KH24" i="2"/>
  <c r="KG24" i="2"/>
  <c r="KH23" i="2"/>
  <c r="KG23" i="2"/>
  <c r="KH22" i="2"/>
  <c r="KG22" i="2"/>
  <c r="KH21" i="2"/>
  <c r="KG21" i="2"/>
  <c r="KH20" i="2"/>
  <c r="KG20" i="2"/>
  <c r="KH19" i="2"/>
  <c r="KG19" i="2"/>
  <c r="CR11" i="1"/>
  <c r="DF12" i="1"/>
  <c r="DF13" i="1"/>
  <c r="DF14" i="1"/>
  <c r="DF15" i="1"/>
  <c r="DF16" i="1"/>
  <c r="DF17" i="1"/>
  <c r="DF18" i="1"/>
  <c r="DE20" i="1"/>
  <c r="DF20" i="1"/>
  <c r="DE21" i="1"/>
  <c r="DF21" i="1"/>
  <c r="DE22" i="1"/>
  <c r="DF22" i="1"/>
  <c r="DE23" i="1"/>
  <c r="DF23" i="1"/>
  <c r="DE24" i="1"/>
  <c r="DF24" i="1"/>
  <c r="DE25" i="1"/>
  <c r="DF25" i="1"/>
  <c r="DE26" i="1"/>
  <c r="DF26" i="1"/>
  <c r="DE27" i="1"/>
  <c r="DF27" i="1"/>
  <c r="DE28" i="1"/>
  <c r="DF28" i="1"/>
  <c r="DE29" i="1"/>
  <c r="DF29" i="1"/>
  <c r="DE30" i="1"/>
  <c r="DF30" i="1"/>
  <c r="DE31" i="1"/>
  <c r="DF31" i="1"/>
  <c r="DE32" i="1"/>
  <c r="DF32" i="1"/>
  <c r="DE33" i="1"/>
  <c r="DF33" i="1"/>
  <c r="DE34" i="1"/>
  <c r="DF34" i="1"/>
  <c r="DE35" i="1"/>
  <c r="DF35" i="1"/>
  <c r="DE36" i="1"/>
  <c r="DF36" i="1"/>
  <c r="DE37" i="1"/>
  <c r="DF37" i="1"/>
  <c r="DE38" i="1"/>
  <c r="DF38" i="1"/>
  <c r="DE39" i="1"/>
  <c r="DF39" i="1"/>
  <c r="DE40" i="1"/>
  <c r="DF40" i="1"/>
  <c r="DE41" i="1"/>
  <c r="DF41" i="1"/>
  <c r="DE42" i="1"/>
  <c r="DF42" i="1"/>
  <c r="DE43" i="1"/>
  <c r="DF43" i="1"/>
  <c r="DE44" i="1"/>
  <c r="DF44" i="1"/>
  <c r="DE45" i="1"/>
  <c r="DF45" i="1"/>
  <c r="DE46" i="1"/>
  <c r="DF46" i="1"/>
  <c r="DE55" i="1"/>
  <c r="DF55" i="1"/>
  <c r="DE56" i="1"/>
  <c r="DF56" i="1"/>
  <c r="DE57" i="1"/>
  <c r="DF57" i="1"/>
  <c r="DE58" i="1"/>
  <c r="DF58" i="1"/>
  <c r="DE59" i="1"/>
  <c r="DF59" i="1"/>
  <c r="DE60" i="1"/>
  <c r="DF60" i="1"/>
  <c r="DE61" i="1"/>
  <c r="DF61" i="1"/>
  <c r="DE62" i="1"/>
  <c r="DF62" i="1"/>
  <c r="DE63" i="1"/>
  <c r="DF63" i="1"/>
  <c r="DE64" i="1"/>
  <c r="DF64" i="1"/>
  <c r="DE65" i="1"/>
  <c r="DF65" i="1"/>
  <c r="DE66" i="1"/>
  <c r="DF66" i="1"/>
  <c r="DE67" i="1"/>
  <c r="DF67" i="1"/>
  <c r="DE68" i="1"/>
  <c r="DF68" i="1"/>
  <c r="DE69" i="1"/>
  <c r="DF69" i="1"/>
  <c r="DE70" i="1"/>
  <c r="DF70" i="1"/>
  <c r="DE71" i="1"/>
  <c r="DF71" i="1"/>
  <c r="DE72" i="1"/>
  <c r="DF72" i="1"/>
  <c r="DE73" i="1"/>
  <c r="DF73" i="1"/>
  <c r="DE74" i="1"/>
  <c r="DF74" i="1"/>
  <c r="DE75" i="1"/>
  <c r="DF75" i="1"/>
  <c r="DE76" i="1"/>
  <c r="DF76" i="1"/>
  <c r="DE77" i="1"/>
  <c r="DF77" i="1"/>
  <c r="DE78" i="1"/>
  <c r="DF78" i="1"/>
  <c r="DE79" i="1"/>
  <c r="DF79" i="1"/>
  <c r="DE80" i="1"/>
  <c r="DF80" i="1"/>
  <c r="DE81" i="1"/>
  <c r="DF81" i="1"/>
  <c r="DE82" i="1"/>
  <c r="DF82" i="1"/>
  <c r="DE83" i="1"/>
  <c r="DF83" i="1"/>
  <c r="DE84" i="1"/>
  <c r="DF84" i="1"/>
  <c r="DE85" i="1"/>
  <c r="DF85" i="1"/>
  <c r="DE86" i="1"/>
  <c r="DF86" i="1"/>
  <c r="DE87" i="1"/>
  <c r="DF87" i="1"/>
  <c r="DE88" i="1"/>
  <c r="DF88" i="1"/>
  <c r="DE89" i="1"/>
  <c r="DF89" i="1"/>
  <c r="DE90" i="1"/>
  <c r="DF90" i="1"/>
  <c r="DE91" i="1"/>
  <c r="DF91" i="1"/>
  <c r="DE92" i="1"/>
  <c r="DF92" i="1"/>
  <c r="DE93" i="1"/>
  <c r="DF93" i="1"/>
  <c r="DE94" i="1"/>
  <c r="DF94" i="1"/>
  <c r="DE95" i="1"/>
  <c r="DF95" i="1"/>
  <c r="DE96" i="1"/>
  <c r="DF96" i="1"/>
  <c r="DE97" i="1"/>
  <c r="DF97" i="1"/>
  <c r="DE98" i="1"/>
  <c r="DF98" i="1"/>
  <c r="DE99" i="1"/>
  <c r="DF99" i="1"/>
  <c r="DE100" i="1"/>
  <c r="DF100" i="1"/>
  <c r="DE101" i="1"/>
  <c r="DF101" i="1"/>
  <c r="DE102" i="1"/>
  <c r="DF102" i="1"/>
  <c r="DE103" i="1"/>
  <c r="DF103" i="1"/>
  <c r="DE104" i="1"/>
  <c r="DF104" i="1"/>
  <c r="DE105" i="1"/>
  <c r="DF105" i="1"/>
  <c r="DE106" i="1"/>
  <c r="DF106" i="1"/>
  <c r="EU12" i="4"/>
  <c r="EV12" i="4"/>
  <c r="EU13" i="4"/>
  <c r="EV13" i="4"/>
  <c r="EU14" i="4"/>
  <c r="EV14" i="4"/>
  <c r="EU15" i="4"/>
  <c r="EV15" i="4"/>
  <c r="EU16" i="4"/>
  <c r="EV16" i="4"/>
  <c r="EU17" i="4"/>
  <c r="EV17" i="4"/>
  <c r="EU18" i="4"/>
  <c r="EV18" i="4"/>
  <c r="EU19" i="4"/>
  <c r="EV19" i="4"/>
  <c r="EU20" i="4"/>
  <c r="EV20" i="4"/>
  <c r="EU21" i="4"/>
  <c r="EV21" i="4"/>
  <c r="EU22" i="4"/>
  <c r="EV22" i="4"/>
  <c r="EU23" i="4"/>
  <c r="EV23" i="4"/>
  <c r="EU24" i="4"/>
  <c r="EV24" i="4"/>
  <c r="EU25" i="4"/>
  <c r="EV25" i="4"/>
  <c r="EU26" i="4"/>
  <c r="EV26" i="4"/>
  <c r="EU27" i="4"/>
  <c r="EV27" i="4"/>
  <c r="EU28" i="4"/>
  <c r="EV28" i="4"/>
  <c r="EU29" i="4"/>
  <c r="EV29" i="4"/>
  <c r="EU30" i="4"/>
  <c r="EV30" i="4"/>
  <c r="EU31" i="4"/>
  <c r="EV31" i="4"/>
  <c r="EU32" i="4"/>
  <c r="EV32" i="4"/>
  <c r="EU33" i="4"/>
  <c r="EV33" i="4"/>
  <c r="EU34" i="4"/>
  <c r="EV34" i="4"/>
  <c r="EU35" i="4"/>
  <c r="EV35" i="4"/>
  <c r="EU36" i="4"/>
  <c r="EV36" i="4"/>
  <c r="EU37" i="4"/>
  <c r="EV37" i="4"/>
  <c r="EU38" i="4"/>
  <c r="EV38" i="4"/>
  <c r="EU39" i="4"/>
  <c r="EV39" i="4"/>
  <c r="EU40" i="4"/>
  <c r="EV40" i="4"/>
  <c r="EU41" i="4"/>
  <c r="EV41" i="4"/>
  <c r="EU42" i="4"/>
  <c r="EV42" i="4"/>
  <c r="EU43" i="4"/>
  <c r="EV43" i="4"/>
  <c r="EU44" i="4"/>
  <c r="EV44" i="4"/>
  <c r="EU45" i="4"/>
  <c r="EV45" i="4"/>
  <c r="EU46" i="4"/>
  <c r="EV46" i="4"/>
  <c r="EU47" i="4"/>
  <c r="EV47" i="4"/>
  <c r="EU48" i="4"/>
  <c r="EV48" i="4"/>
  <c r="EU49" i="4"/>
  <c r="EV49" i="4"/>
  <c r="EU50" i="4"/>
  <c r="EV50" i="4"/>
  <c r="EU51" i="4"/>
  <c r="EV51" i="4"/>
  <c r="EU52" i="4"/>
  <c r="EV52" i="4"/>
  <c r="EU53" i="4"/>
  <c r="EV53" i="4"/>
  <c r="EU54" i="4"/>
  <c r="EV54" i="4"/>
  <c r="EU55" i="4"/>
  <c r="EV55" i="4"/>
  <c r="EU56" i="4"/>
  <c r="EV56" i="4"/>
  <c r="EU57" i="4"/>
  <c r="EV57" i="4"/>
  <c r="EU58" i="4"/>
  <c r="EV58" i="4"/>
  <c r="EU59" i="4"/>
  <c r="EV59" i="4"/>
  <c r="EU60" i="4"/>
  <c r="EV60" i="4"/>
  <c r="EU61" i="4"/>
  <c r="EV61" i="4"/>
  <c r="EU62" i="4"/>
  <c r="EV62" i="4"/>
  <c r="EU63" i="4"/>
  <c r="EV63" i="4"/>
  <c r="EU64" i="4"/>
  <c r="EV64" i="4"/>
  <c r="EU65" i="4"/>
  <c r="EV65" i="4"/>
  <c r="EU66" i="4"/>
  <c r="EV66" i="4"/>
  <c r="EU67" i="4"/>
  <c r="EV67" i="4"/>
  <c r="EU68" i="4"/>
  <c r="EV68" i="4"/>
  <c r="EU69" i="4"/>
  <c r="EV69" i="4"/>
  <c r="EU70" i="4"/>
  <c r="EV70" i="4"/>
  <c r="EU71" i="4"/>
  <c r="EV71" i="4"/>
  <c r="EU72" i="4"/>
  <c r="EV72" i="4"/>
  <c r="EU73" i="4"/>
  <c r="EV73" i="4"/>
  <c r="EU74" i="4"/>
  <c r="EV74" i="4"/>
  <c r="EU75" i="4"/>
  <c r="EV75" i="4"/>
  <c r="EU76" i="4"/>
  <c r="EV76" i="4"/>
  <c r="EU77" i="4"/>
  <c r="EV77" i="4"/>
  <c r="EU78" i="4"/>
  <c r="EV78" i="4"/>
  <c r="EU79" i="4"/>
  <c r="EV79" i="4"/>
  <c r="EU80" i="4"/>
  <c r="EV80" i="4"/>
  <c r="EU81" i="4"/>
  <c r="EV81" i="4"/>
  <c r="EU82" i="4"/>
  <c r="EV82" i="4"/>
  <c r="EU83" i="4"/>
  <c r="EV83" i="4"/>
  <c r="EU84" i="4"/>
  <c r="EV84" i="4"/>
  <c r="EU85" i="4"/>
  <c r="EV85" i="4"/>
  <c r="EU86" i="4"/>
  <c r="EV86" i="4"/>
  <c r="EU87" i="4"/>
  <c r="EV87" i="4"/>
  <c r="EU88" i="4"/>
  <c r="EV88" i="4"/>
  <c r="EU89" i="4"/>
  <c r="EV89" i="4"/>
  <c r="EU90" i="4"/>
  <c r="EV90" i="4"/>
  <c r="EU91" i="4"/>
  <c r="EV91" i="4"/>
  <c r="EU92" i="4"/>
  <c r="EV92" i="4"/>
  <c r="EU93" i="4"/>
  <c r="EV93" i="4"/>
  <c r="EU94" i="4"/>
  <c r="EV94" i="4"/>
  <c r="EU95" i="4"/>
  <c r="EV95" i="4"/>
  <c r="EU96" i="4"/>
  <c r="EV96" i="4"/>
  <c r="EU97" i="4"/>
  <c r="EV97" i="4"/>
  <c r="EU98" i="4"/>
  <c r="EV98" i="4"/>
  <c r="EU99" i="4"/>
  <c r="EV99" i="4"/>
  <c r="EU100" i="4"/>
  <c r="EV100" i="4"/>
  <c r="EU101" i="4"/>
  <c r="EV101" i="4"/>
  <c r="EU102" i="4"/>
  <c r="EV102" i="4"/>
  <c r="EU103" i="4"/>
  <c r="EV103" i="4"/>
  <c r="EU104" i="4"/>
  <c r="EV104" i="4"/>
  <c r="EU105" i="4"/>
  <c r="EV105" i="4"/>
  <c r="EU106" i="4"/>
  <c r="EV106" i="4"/>
  <c r="EV11" i="4"/>
  <c r="EU11" i="4"/>
  <c r="BX11" i="1"/>
  <c r="BX12" i="1"/>
  <c r="BV13" i="1"/>
  <c r="BX13" i="1"/>
  <c r="BV14" i="1"/>
  <c r="BX14" i="1"/>
  <c r="BV15" i="1"/>
  <c r="BX15" i="1"/>
  <c r="BV16" i="1"/>
  <c r="BX16" i="1"/>
  <c r="BV17" i="1"/>
  <c r="BX17" i="1"/>
  <c r="BV18" i="1"/>
  <c r="BX18" i="1"/>
  <c r="BV19" i="1"/>
  <c r="HI19" i="2"/>
  <c r="HJ19" i="2"/>
  <c r="BV20" i="1"/>
  <c r="BX20" i="1"/>
  <c r="HI20" i="2"/>
  <c r="HJ20" i="2"/>
  <c r="BV21" i="1"/>
  <c r="BX21" i="1"/>
  <c r="HI21" i="2"/>
  <c r="HJ21" i="2"/>
  <c r="BV22" i="1"/>
  <c r="BX22" i="1"/>
  <c r="HI22" i="2"/>
  <c r="HJ22" i="2"/>
  <c r="BV23" i="1"/>
  <c r="BX23" i="1"/>
  <c r="HI23" i="2"/>
  <c r="HJ23" i="2"/>
  <c r="BV24" i="1"/>
  <c r="BX24" i="1"/>
  <c r="HI24" i="2"/>
  <c r="HJ24" i="2"/>
  <c r="BV25" i="1"/>
  <c r="BX25" i="1"/>
  <c r="HI25" i="2"/>
  <c r="HJ25" i="2"/>
  <c r="BV26" i="1"/>
  <c r="BX26" i="1"/>
  <c r="HI26" i="2"/>
  <c r="HJ26" i="2"/>
  <c r="BV27" i="1"/>
  <c r="BX27" i="1"/>
  <c r="HI27" i="2"/>
  <c r="HJ27" i="2"/>
  <c r="BV28" i="1"/>
  <c r="BX28" i="1"/>
  <c r="HI28" i="2"/>
  <c r="HJ28" i="2"/>
  <c r="BV29" i="1"/>
  <c r="BX29" i="1"/>
  <c r="HI29" i="2"/>
  <c r="HJ29" i="2"/>
  <c r="BV30" i="1"/>
  <c r="BX30" i="1"/>
  <c r="HI30" i="2"/>
  <c r="HJ30" i="2"/>
  <c r="BV31" i="1"/>
  <c r="BX31" i="1"/>
  <c r="HI31" i="2"/>
  <c r="HJ31" i="2"/>
  <c r="BV32" i="1"/>
  <c r="BX32" i="1"/>
  <c r="HI32" i="2"/>
  <c r="HJ32" i="2"/>
  <c r="BV33" i="1"/>
  <c r="BX33" i="1"/>
  <c r="HI33" i="2"/>
  <c r="HJ33" i="2"/>
  <c r="BV34" i="1"/>
  <c r="BX34" i="1"/>
  <c r="HI34" i="2"/>
  <c r="HJ34" i="2"/>
  <c r="BV35" i="1"/>
  <c r="BX35" i="1"/>
  <c r="HI35" i="2"/>
  <c r="HJ35" i="2"/>
  <c r="BV36" i="1"/>
  <c r="BX36" i="1"/>
  <c r="HI36" i="2"/>
  <c r="HJ36" i="2"/>
  <c r="BV37" i="1"/>
  <c r="BX37" i="1"/>
  <c r="HI37" i="2"/>
  <c r="HJ37" i="2"/>
  <c r="BV38" i="1"/>
  <c r="BX38" i="1"/>
  <c r="HI38" i="2"/>
  <c r="HJ38" i="2"/>
  <c r="BV39" i="1"/>
  <c r="BX39" i="1"/>
  <c r="HI39" i="2"/>
  <c r="HJ39" i="2"/>
  <c r="BV40" i="1"/>
  <c r="BX40" i="1"/>
  <c r="HI40" i="2"/>
  <c r="HJ40" i="2"/>
  <c r="BV41" i="1"/>
  <c r="BX41" i="1"/>
  <c r="HI41" i="2"/>
  <c r="HJ41" i="2"/>
  <c r="BV42" i="1"/>
  <c r="BX42" i="1"/>
  <c r="HI42" i="2"/>
  <c r="HJ42" i="2"/>
  <c r="BV43" i="1"/>
  <c r="BX43" i="1"/>
  <c r="HI43" i="2"/>
  <c r="HJ43" i="2"/>
  <c r="BV44" i="1"/>
  <c r="BX44" i="1"/>
  <c r="HI44" i="2"/>
  <c r="HJ44" i="2"/>
  <c r="BV45" i="1"/>
  <c r="BX45" i="1"/>
  <c r="HI45" i="2"/>
  <c r="HJ45" i="2"/>
  <c r="BV46" i="1"/>
  <c r="BX46" i="1"/>
  <c r="HI46" i="2"/>
  <c r="HJ46" i="2"/>
  <c r="BV55" i="1"/>
  <c r="BX55" i="1"/>
  <c r="HI55" i="2"/>
  <c r="HJ55" i="2"/>
  <c r="BV56" i="1"/>
  <c r="BX56" i="1"/>
  <c r="HI56" i="2"/>
  <c r="HJ56" i="2"/>
  <c r="BV57" i="1"/>
  <c r="BX57" i="1"/>
  <c r="HI57" i="2"/>
  <c r="HJ57" i="2"/>
  <c r="BV58" i="1"/>
  <c r="BX58" i="1"/>
  <c r="HI58" i="2"/>
  <c r="HJ58" i="2"/>
  <c r="BV59" i="1"/>
  <c r="BX59" i="1"/>
  <c r="HI59" i="2"/>
  <c r="HJ59" i="2"/>
  <c r="BV60" i="1"/>
  <c r="BX60" i="1"/>
  <c r="HI60" i="2"/>
  <c r="HJ60" i="2"/>
  <c r="BV61" i="1"/>
  <c r="BX61" i="1"/>
  <c r="HI61" i="2"/>
  <c r="HJ61" i="2"/>
  <c r="BV62" i="1"/>
  <c r="BX62" i="1"/>
  <c r="HI62" i="2"/>
  <c r="HJ62" i="2"/>
  <c r="BV63" i="1"/>
  <c r="BX63" i="1"/>
  <c r="HI63" i="2"/>
  <c r="HJ63" i="2"/>
  <c r="BV64" i="1"/>
  <c r="BX64" i="1"/>
  <c r="HI64" i="2"/>
  <c r="HJ64" i="2"/>
  <c r="BV65" i="1"/>
  <c r="BX65" i="1"/>
  <c r="HI65" i="2"/>
  <c r="HJ65" i="2"/>
  <c r="BV66" i="1"/>
  <c r="BX66" i="1"/>
  <c r="HI66" i="2"/>
  <c r="HJ66" i="2"/>
  <c r="BV67" i="1"/>
  <c r="BX67" i="1"/>
  <c r="HI67" i="2"/>
  <c r="HJ67" i="2"/>
  <c r="BV68" i="1"/>
  <c r="BX68" i="1"/>
  <c r="HI68" i="2"/>
  <c r="HJ68" i="2"/>
  <c r="BV69" i="1"/>
  <c r="BX69" i="1"/>
  <c r="HI69" i="2"/>
  <c r="HJ69" i="2"/>
  <c r="BV70" i="1"/>
  <c r="BX70" i="1"/>
  <c r="HI70" i="2"/>
  <c r="HJ70" i="2"/>
  <c r="BV71" i="1"/>
  <c r="BX71" i="1"/>
  <c r="HI71" i="2"/>
  <c r="HJ71" i="2"/>
  <c r="BV72" i="1"/>
  <c r="BX72" i="1"/>
  <c r="HI72" i="2"/>
  <c r="HJ72" i="2"/>
  <c r="BV73" i="1"/>
  <c r="BX73" i="1"/>
  <c r="HI73" i="2"/>
  <c r="HJ73" i="2"/>
  <c r="BV74" i="1"/>
  <c r="BX74" i="1"/>
  <c r="HI74" i="2"/>
  <c r="HJ74" i="2"/>
  <c r="BV75" i="1"/>
  <c r="BX75" i="1"/>
  <c r="HI75" i="2"/>
  <c r="HJ75" i="2"/>
  <c r="BV76" i="1"/>
  <c r="BX76" i="1"/>
  <c r="HI76" i="2"/>
  <c r="HJ76" i="2"/>
  <c r="BV77" i="1"/>
  <c r="BX77" i="1"/>
  <c r="HI77" i="2"/>
  <c r="HJ77" i="2"/>
  <c r="BV78" i="1"/>
  <c r="BX78" i="1"/>
  <c r="HI78" i="2"/>
  <c r="HJ78" i="2"/>
  <c r="BV79" i="1"/>
  <c r="BX79" i="1"/>
  <c r="HI79" i="2"/>
  <c r="HJ79" i="2"/>
  <c r="BV80" i="1"/>
  <c r="BX80" i="1"/>
  <c r="HI80" i="2"/>
  <c r="HJ80" i="2"/>
  <c r="BV81" i="1"/>
  <c r="BX81" i="1"/>
  <c r="HI81" i="2"/>
  <c r="HJ81" i="2"/>
  <c r="BV82" i="1"/>
  <c r="BX82" i="1"/>
  <c r="HI82" i="2"/>
  <c r="HJ82" i="2"/>
  <c r="BV83" i="1"/>
  <c r="BX83" i="1"/>
  <c r="HI83" i="2"/>
  <c r="HJ83" i="2"/>
  <c r="BV84" i="1"/>
  <c r="BX84" i="1"/>
  <c r="HI84" i="2"/>
  <c r="HJ84" i="2"/>
  <c r="BV85" i="1"/>
  <c r="BX85" i="1"/>
  <c r="HI85" i="2"/>
  <c r="HJ85" i="2"/>
  <c r="BV86" i="1"/>
  <c r="BX86" i="1"/>
  <c r="HI86" i="2"/>
  <c r="HJ86" i="2"/>
  <c r="BV87" i="1"/>
  <c r="BX87" i="1"/>
  <c r="HI87" i="2"/>
  <c r="HJ87" i="2"/>
  <c r="BV88" i="1"/>
  <c r="BX88" i="1"/>
  <c r="HI88" i="2"/>
  <c r="HJ88" i="2"/>
  <c r="BV89" i="1"/>
  <c r="BX89" i="1"/>
  <c r="HI89" i="2"/>
  <c r="HJ89" i="2"/>
  <c r="BV90" i="1"/>
  <c r="BX90" i="1"/>
  <c r="HI90" i="2"/>
  <c r="HJ90" i="2"/>
  <c r="BV91" i="1"/>
  <c r="BX91" i="1"/>
  <c r="HI91" i="2"/>
  <c r="HJ91" i="2"/>
  <c r="BV92" i="1"/>
  <c r="BX92" i="1"/>
  <c r="HI92" i="2"/>
  <c r="HJ92" i="2"/>
  <c r="BV93" i="1"/>
  <c r="BX93" i="1"/>
  <c r="HI93" i="2"/>
  <c r="HJ93" i="2"/>
  <c r="BV94" i="1"/>
  <c r="BX94" i="1"/>
  <c r="HI94" i="2"/>
  <c r="HJ94" i="2"/>
  <c r="BV95" i="1"/>
  <c r="BX95" i="1"/>
  <c r="HI95" i="2"/>
  <c r="HJ95" i="2"/>
  <c r="BV96" i="1"/>
  <c r="BX96" i="1"/>
  <c r="HI96" i="2"/>
  <c r="HJ96" i="2"/>
  <c r="BV97" i="1"/>
  <c r="BX97" i="1"/>
  <c r="HI97" i="2"/>
  <c r="HJ97" i="2"/>
  <c r="BV98" i="1"/>
  <c r="BX98" i="1"/>
  <c r="HI98" i="2"/>
  <c r="HJ98" i="2"/>
  <c r="BV99" i="1"/>
  <c r="BX99" i="1"/>
  <c r="HI99" i="2"/>
  <c r="HJ99" i="2"/>
  <c r="BV100" i="1"/>
  <c r="BX100" i="1"/>
  <c r="HI100" i="2"/>
  <c r="HJ100" i="2"/>
  <c r="BV101" i="1"/>
  <c r="BX101" i="1"/>
  <c r="HI101" i="2"/>
  <c r="HJ101" i="2"/>
  <c r="BV102" i="1"/>
  <c r="BX102" i="1"/>
  <c r="HI102" i="2"/>
  <c r="HJ102" i="2"/>
  <c r="BV103" i="1"/>
  <c r="BX103" i="1"/>
  <c r="HI103" i="2"/>
  <c r="HJ103" i="2"/>
  <c r="BV104" i="1"/>
  <c r="BX104" i="1"/>
  <c r="HI104" i="2"/>
  <c r="HJ104" i="2"/>
  <c r="IU104" i="2"/>
  <c r="IV104" i="2"/>
  <c r="BV105" i="1"/>
  <c r="BX105" i="1"/>
  <c r="HI105" i="2"/>
  <c r="HJ105" i="2"/>
  <c r="IU105" i="2"/>
  <c r="IV105" i="2"/>
  <c r="BV106" i="1"/>
  <c r="BX106" i="1"/>
  <c r="HI106" i="2"/>
  <c r="HJ106" i="2"/>
  <c r="IU106" i="2"/>
  <c r="IV106" i="2"/>
  <c r="G11" i="4"/>
  <c r="EN109" i="4"/>
  <c r="EM109" i="4"/>
  <c r="EL109" i="4"/>
  <c r="EK109" i="4"/>
  <c r="EH109" i="4"/>
  <c r="EG109" i="4"/>
  <c r="EF109" i="4"/>
  <c r="EE109" i="4"/>
  <c r="EB109" i="4"/>
  <c r="EA109" i="4"/>
  <c r="DZ109" i="4"/>
  <c r="DY109" i="4"/>
  <c r="DV109" i="4"/>
  <c r="DU109" i="4"/>
  <c r="DT109" i="4"/>
  <c r="DS109" i="4"/>
  <c r="DP109" i="4"/>
  <c r="DO109" i="4"/>
  <c r="DN109" i="4"/>
  <c r="DM109" i="4"/>
  <c r="DJ109" i="4"/>
  <c r="DI109" i="4"/>
  <c r="DH109" i="4"/>
  <c r="DG109" i="4"/>
  <c r="DD109" i="4"/>
  <c r="DC109" i="4"/>
  <c r="DB109" i="4"/>
  <c r="DA109" i="4"/>
  <c r="CX109" i="4"/>
  <c r="CW109" i="4"/>
  <c r="CV109" i="4"/>
  <c r="CU109" i="4"/>
  <c r="CR109" i="4"/>
  <c r="CQ109" i="4"/>
  <c r="CP109" i="4"/>
  <c r="CO109" i="4"/>
  <c r="CL109" i="4"/>
  <c r="CK109" i="4"/>
  <c r="CJ109" i="4"/>
  <c r="CI109" i="4"/>
  <c r="CF109" i="4"/>
  <c r="CE109" i="4"/>
  <c r="CD109" i="4"/>
  <c r="CC109" i="4"/>
  <c r="BZ109" i="4"/>
  <c r="BY109" i="4"/>
  <c r="BX109" i="4"/>
  <c r="BW109" i="4"/>
  <c r="BT109" i="4"/>
  <c r="BS109" i="4"/>
  <c r="BR109" i="4"/>
  <c r="BQ109" i="4"/>
  <c r="BN109" i="4"/>
  <c r="BM109" i="4"/>
  <c r="BL109" i="4"/>
  <c r="BK109" i="4"/>
  <c r="BH109" i="4"/>
  <c r="BG109" i="4"/>
  <c r="BF109" i="4"/>
  <c r="BE109" i="4"/>
  <c r="BB109" i="4"/>
  <c r="BA109" i="4"/>
  <c r="AZ109" i="4"/>
  <c r="AY109" i="4"/>
  <c r="AV109" i="4"/>
  <c r="AU109" i="4"/>
  <c r="AT109" i="4"/>
  <c r="AS109" i="4"/>
  <c r="AP109" i="4"/>
  <c r="AO109" i="4"/>
  <c r="AN109" i="4"/>
  <c r="AM109" i="4"/>
  <c r="AJ109" i="4"/>
  <c r="AI109" i="4"/>
  <c r="AH109" i="4"/>
  <c r="AG109" i="4"/>
  <c r="AD109" i="4"/>
  <c r="AC109" i="4"/>
  <c r="AB109" i="4"/>
  <c r="AA109" i="4"/>
  <c r="X109" i="4"/>
  <c r="W109" i="4"/>
  <c r="V109" i="4"/>
  <c r="U109" i="4"/>
  <c r="R109" i="4"/>
  <c r="Q109" i="4"/>
  <c r="P109" i="4"/>
  <c r="O109" i="4"/>
  <c r="L109" i="4"/>
  <c r="K109" i="4"/>
  <c r="J109" i="4"/>
  <c r="I109" i="4"/>
  <c r="F109" i="4"/>
  <c r="D109" i="4"/>
  <c r="C109" i="4"/>
  <c r="EN108" i="4"/>
  <c r="EM108" i="4"/>
  <c r="EL108" i="4"/>
  <c r="EK108" i="4"/>
  <c r="EH108" i="4"/>
  <c r="EG108" i="4"/>
  <c r="EF108" i="4"/>
  <c r="EE108" i="4"/>
  <c r="EB108" i="4"/>
  <c r="EA108" i="4"/>
  <c r="DZ108" i="4"/>
  <c r="DY108" i="4"/>
  <c r="DV108" i="4"/>
  <c r="DU108" i="4"/>
  <c r="DT108" i="4"/>
  <c r="DS108" i="4"/>
  <c r="DP108" i="4"/>
  <c r="DO108" i="4"/>
  <c r="DN108" i="4"/>
  <c r="DM108" i="4"/>
  <c r="DJ108" i="4"/>
  <c r="DI108" i="4"/>
  <c r="DH108" i="4"/>
  <c r="DG108" i="4"/>
  <c r="DD108" i="4"/>
  <c r="DC108" i="4"/>
  <c r="DB108" i="4"/>
  <c r="DA108" i="4"/>
  <c r="CX108" i="4"/>
  <c r="CW108" i="4"/>
  <c r="CV108" i="4"/>
  <c r="CU108" i="4"/>
  <c r="CR108" i="4"/>
  <c r="CQ108" i="4"/>
  <c r="CP108" i="4"/>
  <c r="CO108" i="4"/>
  <c r="CL108" i="4"/>
  <c r="CK108" i="4"/>
  <c r="CJ108" i="4"/>
  <c r="CI108" i="4"/>
  <c r="CF108" i="4"/>
  <c r="CE108" i="4"/>
  <c r="CD108" i="4"/>
  <c r="CC108" i="4"/>
  <c r="BZ108" i="4"/>
  <c r="BY108" i="4"/>
  <c r="BX108" i="4"/>
  <c r="BW108" i="4"/>
  <c r="BT108" i="4"/>
  <c r="BS108" i="4"/>
  <c r="BR108" i="4"/>
  <c r="BQ108" i="4"/>
  <c r="BN108" i="4"/>
  <c r="BM108" i="4"/>
  <c r="BL108" i="4"/>
  <c r="BK108" i="4"/>
  <c r="BH108" i="4"/>
  <c r="BG108" i="4"/>
  <c r="BF108" i="4"/>
  <c r="BE108" i="4"/>
  <c r="BB108" i="4"/>
  <c r="BA108" i="4"/>
  <c r="AZ108" i="4"/>
  <c r="AY108" i="4"/>
  <c r="AV108" i="4"/>
  <c r="AU108" i="4"/>
  <c r="AT108" i="4"/>
  <c r="AS108" i="4"/>
  <c r="AP108" i="4"/>
  <c r="AO108" i="4"/>
  <c r="AN108" i="4"/>
  <c r="AM108" i="4"/>
  <c r="AJ108" i="4"/>
  <c r="AI108" i="4"/>
  <c r="AH108" i="4"/>
  <c r="AG108" i="4"/>
  <c r="AD108" i="4"/>
  <c r="AC108" i="4"/>
  <c r="AB108" i="4"/>
  <c r="AA108" i="4"/>
  <c r="X108" i="4"/>
  <c r="W108" i="4"/>
  <c r="V108" i="4"/>
  <c r="U108" i="4"/>
  <c r="R108" i="4"/>
  <c r="Q108" i="4"/>
  <c r="P108" i="4"/>
  <c r="O108" i="4"/>
  <c r="L108" i="4"/>
  <c r="K108" i="4"/>
  <c r="J108" i="4"/>
  <c r="I108" i="4"/>
  <c r="F108" i="4"/>
  <c r="D108" i="4"/>
  <c r="C108" i="4"/>
  <c r="EN107" i="4"/>
  <c r="EM107" i="4"/>
  <c r="EL107" i="4"/>
  <c r="EK107" i="4"/>
  <c r="EH107" i="4"/>
  <c r="EG107" i="4"/>
  <c r="EF107" i="4"/>
  <c r="EE107" i="4"/>
  <c r="EB107" i="4"/>
  <c r="EA107" i="4"/>
  <c r="DZ107" i="4"/>
  <c r="DY107" i="4"/>
  <c r="DV107" i="4"/>
  <c r="DU107" i="4"/>
  <c r="DT107" i="4"/>
  <c r="DS107" i="4"/>
  <c r="DP107" i="4"/>
  <c r="DO107" i="4"/>
  <c r="DN107" i="4"/>
  <c r="DM107" i="4"/>
  <c r="DJ107" i="4"/>
  <c r="DI107" i="4"/>
  <c r="DH107" i="4"/>
  <c r="DG107" i="4"/>
  <c r="DD107" i="4"/>
  <c r="DC107" i="4"/>
  <c r="DB107" i="4"/>
  <c r="DA107" i="4"/>
  <c r="CX107" i="4"/>
  <c r="CW107" i="4"/>
  <c r="CV107" i="4"/>
  <c r="CU107" i="4"/>
  <c r="CR107" i="4"/>
  <c r="CQ107" i="4"/>
  <c r="CP107" i="4"/>
  <c r="CO107" i="4"/>
  <c r="CL107" i="4"/>
  <c r="CK107" i="4"/>
  <c r="CJ107" i="4"/>
  <c r="CI107" i="4"/>
  <c r="CF107" i="4"/>
  <c r="CE107" i="4"/>
  <c r="CD107" i="4"/>
  <c r="CC107" i="4"/>
  <c r="BZ107" i="4"/>
  <c r="BY107" i="4"/>
  <c r="BX107" i="4"/>
  <c r="BW107" i="4"/>
  <c r="BT107" i="4"/>
  <c r="BS107" i="4"/>
  <c r="BR107" i="4"/>
  <c r="BQ107" i="4"/>
  <c r="BN107" i="4"/>
  <c r="BM107" i="4"/>
  <c r="BL107" i="4"/>
  <c r="BK107" i="4"/>
  <c r="BH107" i="4"/>
  <c r="BG107" i="4"/>
  <c r="BF107" i="4"/>
  <c r="BE107" i="4"/>
  <c r="BB107" i="4"/>
  <c r="BA107" i="4"/>
  <c r="AZ107" i="4"/>
  <c r="AY107" i="4"/>
  <c r="AV107" i="4"/>
  <c r="AU107" i="4"/>
  <c r="AT107" i="4"/>
  <c r="AS107" i="4"/>
  <c r="AP107" i="4"/>
  <c r="AO107" i="4"/>
  <c r="AN107" i="4"/>
  <c r="AM107" i="4"/>
  <c r="AJ107" i="4"/>
  <c r="AI107" i="4"/>
  <c r="AH107" i="4"/>
  <c r="AG107" i="4"/>
  <c r="AD107" i="4"/>
  <c r="AC107" i="4"/>
  <c r="AB107" i="4"/>
  <c r="AA107" i="4"/>
  <c r="X107" i="4"/>
  <c r="W107" i="4"/>
  <c r="V107" i="4"/>
  <c r="U107" i="4"/>
  <c r="R107" i="4"/>
  <c r="Q107" i="4"/>
  <c r="P107" i="4"/>
  <c r="O107" i="4"/>
  <c r="L107" i="4"/>
  <c r="K107" i="4"/>
  <c r="J107" i="4"/>
  <c r="I107" i="4"/>
  <c r="F107" i="4"/>
  <c r="D107" i="4"/>
  <c r="C107" i="4"/>
  <c r="EP106" i="4"/>
  <c r="EO106" i="4"/>
  <c r="EJ106" i="4"/>
  <c r="EI106" i="4"/>
  <c r="ED106" i="4"/>
  <c r="EC106" i="4"/>
  <c r="DX106" i="4"/>
  <c r="DW106" i="4"/>
  <c r="DR106" i="4"/>
  <c r="DQ106" i="4"/>
  <c r="DL106" i="4"/>
  <c r="DK106" i="4"/>
  <c r="DF106" i="4"/>
  <c r="DE106" i="4"/>
  <c r="CZ106" i="4"/>
  <c r="CY106" i="4"/>
  <c r="CT106" i="4"/>
  <c r="BR106" i="1" s="1"/>
  <c r="CS106" i="4"/>
  <c r="BQ106" i="1" s="1"/>
  <c r="CN106" i="4"/>
  <c r="BN106" i="1" s="1"/>
  <c r="CM106" i="4"/>
  <c r="BM106" i="1" s="1"/>
  <c r="CH106" i="4"/>
  <c r="CG106" i="4"/>
  <c r="CB106" i="4"/>
  <c r="CA106" i="4"/>
  <c r="BV106" i="4"/>
  <c r="BU106" i="4"/>
  <c r="BP106" i="4"/>
  <c r="AZ106" i="1" s="1"/>
  <c r="BO106" i="4"/>
  <c r="BJ106" i="4"/>
  <c r="AV106" i="1" s="1"/>
  <c r="BI106" i="4"/>
  <c r="AU106" i="1" s="1"/>
  <c r="BD106" i="4"/>
  <c r="AT106" i="1" s="1"/>
  <c r="BC106" i="4"/>
  <c r="AS106" i="1" s="1"/>
  <c r="AX106" i="4"/>
  <c r="AR106" i="1" s="1"/>
  <c r="AW106" i="4"/>
  <c r="AQ106" i="1" s="1"/>
  <c r="AR106" i="4"/>
  <c r="AP106" i="1" s="1"/>
  <c r="AQ106" i="4"/>
  <c r="AL106" i="4"/>
  <c r="AL106" i="1" s="1"/>
  <c r="AK106" i="4"/>
  <c r="AK106" i="1" s="1"/>
  <c r="AF106" i="4"/>
  <c r="AE106" i="4"/>
  <c r="Z106" i="4"/>
  <c r="AJ106" i="1" s="1"/>
  <c r="Y106" i="4"/>
  <c r="AI106" i="1" s="1"/>
  <c r="T106" i="4"/>
  <c r="AH106" i="1" s="1"/>
  <c r="S106" i="4"/>
  <c r="AG106" i="1" s="1"/>
  <c r="N106" i="4"/>
  <c r="AF106" i="1" s="1"/>
  <c r="M106" i="4"/>
  <c r="AE106" i="1" s="1"/>
  <c r="H106" i="4"/>
  <c r="G106" i="4"/>
  <c r="EP105" i="4"/>
  <c r="EO105" i="4"/>
  <c r="EJ105" i="4"/>
  <c r="EI105" i="4"/>
  <c r="ED105" i="4"/>
  <c r="EC105" i="4"/>
  <c r="DX105" i="4"/>
  <c r="DW105" i="4"/>
  <c r="DR105" i="4"/>
  <c r="DQ105" i="4"/>
  <c r="DL105" i="4"/>
  <c r="DK105" i="4"/>
  <c r="DF105" i="4"/>
  <c r="DE105" i="4"/>
  <c r="BW105" i="1" s="1"/>
  <c r="CZ105" i="4"/>
  <c r="CY105" i="4"/>
  <c r="CT105" i="4"/>
  <c r="BR105" i="1" s="1"/>
  <c r="CS105" i="4"/>
  <c r="BQ105" i="1" s="1"/>
  <c r="CN105" i="4"/>
  <c r="BN105" i="1" s="1"/>
  <c r="CM105" i="4"/>
  <c r="BM105" i="1" s="1"/>
  <c r="CH105" i="4"/>
  <c r="CG105" i="4"/>
  <c r="CB105" i="4"/>
  <c r="CA105" i="4"/>
  <c r="BV105" i="4"/>
  <c r="BU105" i="4"/>
  <c r="BP105" i="4"/>
  <c r="BO105" i="4"/>
  <c r="BJ105" i="4"/>
  <c r="AV105" i="1" s="1"/>
  <c r="BI105" i="4"/>
  <c r="AU105" i="1" s="1"/>
  <c r="BD105" i="4"/>
  <c r="AT105" i="1" s="1"/>
  <c r="BC105" i="4"/>
  <c r="AS105" i="1" s="1"/>
  <c r="AX105" i="4"/>
  <c r="AR105" i="1" s="1"/>
  <c r="AW105" i="4"/>
  <c r="AQ105" i="1" s="1"/>
  <c r="AR105" i="4"/>
  <c r="AP105" i="1" s="1"/>
  <c r="AQ105" i="4"/>
  <c r="AL105" i="4"/>
  <c r="AL105" i="1" s="1"/>
  <c r="AK105" i="4"/>
  <c r="AK105" i="1" s="1"/>
  <c r="AF105" i="4"/>
  <c r="AE105" i="4"/>
  <c r="Z105" i="4"/>
  <c r="AJ105" i="1" s="1"/>
  <c r="Y105" i="4"/>
  <c r="AI105" i="1" s="1"/>
  <c r="T105" i="4"/>
  <c r="AH105" i="1" s="1"/>
  <c r="S105" i="4"/>
  <c r="AG105" i="1" s="1"/>
  <c r="N105" i="4"/>
  <c r="AF105" i="1" s="1"/>
  <c r="M105" i="4"/>
  <c r="AE105" i="1" s="1"/>
  <c r="H105" i="4"/>
  <c r="G105" i="4"/>
  <c r="EP104" i="4"/>
  <c r="EO104" i="4"/>
  <c r="EJ104" i="4"/>
  <c r="EI104" i="4"/>
  <c r="ED104" i="4"/>
  <c r="EC104" i="4"/>
  <c r="DX104" i="4"/>
  <c r="DW104" i="4"/>
  <c r="DR104" i="4"/>
  <c r="DQ104" i="4"/>
  <c r="DL104" i="4"/>
  <c r="DK104" i="4"/>
  <c r="DF104" i="4"/>
  <c r="DE104" i="4"/>
  <c r="CZ104" i="4"/>
  <c r="CY104" i="4"/>
  <c r="CT104" i="4"/>
  <c r="BR104" i="1" s="1"/>
  <c r="CS104" i="4"/>
  <c r="BQ104" i="1" s="1"/>
  <c r="CN104" i="4"/>
  <c r="BN104" i="1" s="1"/>
  <c r="CM104" i="4"/>
  <c r="BM104" i="1" s="1"/>
  <c r="CH104" i="4"/>
  <c r="CG104" i="4"/>
  <c r="CB104" i="4"/>
  <c r="CA104" i="4"/>
  <c r="BV104" i="4"/>
  <c r="BU104" i="4"/>
  <c r="BP104" i="4"/>
  <c r="BO104" i="4"/>
  <c r="BJ104" i="4"/>
  <c r="AV104" i="1" s="1"/>
  <c r="BI104" i="4"/>
  <c r="AU104" i="1" s="1"/>
  <c r="BD104" i="4"/>
  <c r="AT104" i="1" s="1"/>
  <c r="BC104" i="4"/>
  <c r="AS104" i="1" s="1"/>
  <c r="AX104" i="4"/>
  <c r="AR104" i="1" s="1"/>
  <c r="AW104" i="4"/>
  <c r="AQ104" i="1" s="1"/>
  <c r="AR104" i="4"/>
  <c r="AP104" i="1" s="1"/>
  <c r="AQ104" i="4"/>
  <c r="AL104" i="4"/>
  <c r="AL104" i="1" s="1"/>
  <c r="AK104" i="4"/>
  <c r="AK104" i="1" s="1"/>
  <c r="AF104" i="4"/>
  <c r="AE104" i="4"/>
  <c r="Z104" i="4"/>
  <c r="AJ104" i="1" s="1"/>
  <c r="Y104" i="4"/>
  <c r="AI104" i="1" s="1"/>
  <c r="T104" i="4"/>
  <c r="AH104" i="1" s="1"/>
  <c r="S104" i="4"/>
  <c r="AG104" i="1" s="1"/>
  <c r="N104" i="4"/>
  <c r="AF104" i="1" s="1"/>
  <c r="M104" i="4"/>
  <c r="AE104" i="1" s="1"/>
  <c r="H104" i="4"/>
  <c r="G104" i="4"/>
  <c r="EP103" i="4"/>
  <c r="EO103" i="4"/>
  <c r="EJ103" i="4"/>
  <c r="EI103" i="4"/>
  <c r="ED103" i="4"/>
  <c r="EC103" i="4"/>
  <c r="DX103" i="4"/>
  <c r="DW103" i="4"/>
  <c r="DR103" i="4"/>
  <c r="DQ103" i="4"/>
  <c r="DL103" i="4"/>
  <c r="DK103" i="4"/>
  <c r="DF103" i="4"/>
  <c r="DE103" i="4"/>
  <c r="CZ103" i="4"/>
  <c r="CY103" i="4"/>
  <c r="CT103" i="4"/>
  <c r="BR103" i="1" s="1"/>
  <c r="CS103" i="4"/>
  <c r="BQ103" i="1" s="1"/>
  <c r="CN103" i="4"/>
  <c r="BN103" i="1" s="1"/>
  <c r="CM103" i="4"/>
  <c r="BM103" i="1" s="1"/>
  <c r="CH103" i="4"/>
  <c r="CG103" i="4"/>
  <c r="CB103" i="4"/>
  <c r="CA103" i="4"/>
  <c r="BV103" i="4"/>
  <c r="BU103" i="4"/>
  <c r="BP103" i="4"/>
  <c r="BO103" i="4"/>
  <c r="BJ103" i="4"/>
  <c r="AV103" i="1" s="1"/>
  <c r="BI103" i="4"/>
  <c r="AU103" i="1" s="1"/>
  <c r="BD103" i="4"/>
  <c r="AT103" i="1" s="1"/>
  <c r="BC103" i="4"/>
  <c r="AS103" i="1" s="1"/>
  <c r="AX103" i="4"/>
  <c r="AR103" i="1" s="1"/>
  <c r="AW103" i="4"/>
  <c r="AQ103" i="1" s="1"/>
  <c r="AR103" i="4"/>
  <c r="AP103" i="1" s="1"/>
  <c r="AQ103" i="4"/>
  <c r="AL103" i="4"/>
  <c r="AL103" i="1" s="1"/>
  <c r="AK103" i="4"/>
  <c r="AK103" i="1" s="1"/>
  <c r="AF103" i="4"/>
  <c r="AE103" i="4"/>
  <c r="Z103" i="4"/>
  <c r="AJ103" i="1" s="1"/>
  <c r="Y103" i="4"/>
  <c r="AI103" i="1" s="1"/>
  <c r="T103" i="4"/>
  <c r="AH103" i="1" s="1"/>
  <c r="S103" i="4"/>
  <c r="AG103" i="1" s="1"/>
  <c r="N103" i="4"/>
  <c r="AF103" i="1" s="1"/>
  <c r="M103" i="4"/>
  <c r="AE103" i="1" s="1"/>
  <c r="H103" i="4"/>
  <c r="G103" i="4"/>
  <c r="EP102" i="4"/>
  <c r="DH102" i="1" s="1"/>
  <c r="EO102" i="4"/>
  <c r="EJ102" i="4"/>
  <c r="EI102" i="4"/>
  <c r="ED102" i="4"/>
  <c r="EC102" i="4"/>
  <c r="DX102" i="4"/>
  <c r="DW102" i="4"/>
  <c r="DR102" i="4"/>
  <c r="DQ102" i="4"/>
  <c r="DL102" i="4"/>
  <c r="DK102" i="4"/>
  <c r="DF102" i="4"/>
  <c r="DE102" i="4"/>
  <c r="CZ102" i="4"/>
  <c r="CY102" i="4"/>
  <c r="CT102" i="4"/>
  <c r="BR102" i="1" s="1"/>
  <c r="CS102" i="4"/>
  <c r="BQ102" i="1" s="1"/>
  <c r="CN102" i="4"/>
  <c r="BN102" i="1" s="1"/>
  <c r="CM102" i="4"/>
  <c r="BM102" i="1" s="1"/>
  <c r="CH102" i="4"/>
  <c r="CG102" i="4"/>
  <c r="CB102" i="4"/>
  <c r="CA102" i="4"/>
  <c r="BV102" i="4"/>
  <c r="BU102" i="4"/>
  <c r="BP102" i="4"/>
  <c r="BO102" i="4"/>
  <c r="BJ102" i="4"/>
  <c r="AV102" i="1" s="1"/>
  <c r="BI102" i="4"/>
  <c r="AU102" i="1" s="1"/>
  <c r="BD102" i="4"/>
  <c r="AT102" i="1" s="1"/>
  <c r="BC102" i="4"/>
  <c r="AS102" i="1" s="1"/>
  <c r="AX102" i="4"/>
  <c r="AR102" i="1" s="1"/>
  <c r="AW102" i="4"/>
  <c r="AQ102" i="1" s="1"/>
  <c r="AR102" i="4"/>
  <c r="AP102" i="1" s="1"/>
  <c r="AQ102" i="4"/>
  <c r="AL102" i="4"/>
  <c r="AL102" i="1" s="1"/>
  <c r="AK102" i="4"/>
  <c r="AK102" i="1" s="1"/>
  <c r="AF102" i="4"/>
  <c r="AE102" i="4"/>
  <c r="Z102" i="4"/>
  <c r="AJ102" i="1" s="1"/>
  <c r="Y102" i="4"/>
  <c r="AI102" i="1" s="1"/>
  <c r="T102" i="4"/>
  <c r="AH102" i="1" s="1"/>
  <c r="S102" i="4"/>
  <c r="AG102" i="1" s="1"/>
  <c r="N102" i="4"/>
  <c r="AF102" i="1" s="1"/>
  <c r="M102" i="4"/>
  <c r="AE102" i="1" s="1"/>
  <c r="H102" i="4"/>
  <c r="G102" i="4"/>
  <c r="EP101" i="4"/>
  <c r="EO101" i="4"/>
  <c r="EJ101" i="4"/>
  <c r="EI101" i="4"/>
  <c r="ED101" i="4"/>
  <c r="EC101" i="4"/>
  <c r="DX101" i="4"/>
  <c r="DW101" i="4"/>
  <c r="DR101" i="4"/>
  <c r="DQ101" i="4"/>
  <c r="DL101" i="4"/>
  <c r="DK101" i="4"/>
  <c r="DF101" i="4"/>
  <c r="DE101" i="4"/>
  <c r="CZ101" i="4"/>
  <c r="CY101" i="4"/>
  <c r="CT101" i="4"/>
  <c r="BR101" i="1" s="1"/>
  <c r="CS101" i="4"/>
  <c r="BQ101" i="1" s="1"/>
  <c r="CN101" i="4"/>
  <c r="BN101" i="1" s="1"/>
  <c r="CM101" i="4"/>
  <c r="BM101" i="1" s="1"/>
  <c r="CH101" i="4"/>
  <c r="CG101" i="4"/>
  <c r="CB101" i="4"/>
  <c r="CA101" i="4"/>
  <c r="BV101" i="4"/>
  <c r="BU101" i="4"/>
  <c r="BP101" i="4"/>
  <c r="BO101" i="4"/>
  <c r="BJ101" i="4"/>
  <c r="AV101" i="1" s="1"/>
  <c r="BI101" i="4"/>
  <c r="AU101" i="1" s="1"/>
  <c r="BD101" i="4"/>
  <c r="AT101" i="1" s="1"/>
  <c r="BC101" i="4"/>
  <c r="AS101" i="1" s="1"/>
  <c r="AX101" i="4"/>
  <c r="AR101" i="1" s="1"/>
  <c r="AW101" i="4"/>
  <c r="AQ101" i="1" s="1"/>
  <c r="AR101" i="4"/>
  <c r="AP101" i="1" s="1"/>
  <c r="AQ101" i="4"/>
  <c r="AL101" i="4"/>
  <c r="AL101" i="1" s="1"/>
  <c r="AK101" i="4"/>
  <c r="AK101" i="1" s="1"/>
  <c r="AF101" i="4"/>
  <c r="AE101" i="4"/>
  <c r="Z101" i="4"/>
  <c r="AJ101" i="1" s="1"/>
  <c r="Y101" i="4"/>
  <c r="AI101" i="1" s="1"/>
  <c r="T101" i="4"/>
  <c r="AH101" i="1" s="1"/>
  <c r="S101" i="4"/>
  <c r="AG101" i="1" s="1"/>
  <c r="M101" i="4"/>
  <c r="AE101" i="1" s="1"/>
  <c r="H101" i="4"/>
  <c r="G101" i="4"/>
  <c r="EP100" i="4"/>
  <c r="EO100" i="4"/>
  <c r="EJ100" i="4"/>
  <c r="EI100" i="4"/>
  <c r="ED100" i="4"/>
  <c r="EC100" i="4"/>
  <c r="DX100" i="4"/>
  <c r="CX100" i="1" s="1"/>
  <c r="DW100" i="4"/>
  <c r="DR100" i="4"/>
  <c r="DQ100" i="4"/>
  <c r="DL100" i="4"/>
  <c r="DK100" i="4"/>
  <c r="DF100" i="4"/>
  <c r="DE100" i="4"/>
  <c r="CZ100" i="4"/>
  <c r="CY100" i="4"/>
  <c r="CT100" i="4"/>
  <c r="BR100" i="1" s="1"/>
  <c r="CS100" i="4"/>
  <c r="BQ100" i="1" s="1"/>
  <c r="CN100" i="4"/>
  <c r="BN100" i="1" s="1"/>
  <c r="CM100" i="4"/>
  <c r="BM100" i="1" s="1"/>
  <c r="CH100" i="4"/>
  <c r="CG100" i="4"/>
  <c r="CB100" i="4"/>
  <c r="CA100" i="4"/>
  <c r="BV100" i="4"/>
  <c r="BU100" i="4"/>
  <c r="BP100" i="4"/>
  <c r="AZ100" i="1" s="1"/>
  <c r="BO100" i="4"/>
  <c r="BJ100" i="4"/>
  <c r="AV100" i="1" s="1"/>
  <c r="BI100" i="4"/>
  <c r="AU100" i="1" s="1"/>
  <c r="BD100" i="4"/>
  <c r="AT100" i="1" s="1"/>
  <c r="BC100" i="4"/>
  <c r="AS100" i="1" s="1"/>
  <c r="AX100" i="4"/>
  <c r="AR100" i="1" s="1"/>
  <c r="AW100" i="4"/>
  <c r="AQ100" i="1" s="1"/>
  <c r="AR100" i="4"/>
  <c r="AP100" i="1" s="1"/>
  <c r="AQ100" i="4"/>
  <c r="AL100" i="4"/>
  <c r="AL100" i="1" s="1"/>
  <c r="AK100" i="4"/>
  <c r="AK100" i="1" s="1"/>
  <c r="AF100" i="4"/>
  <c r="AE100" i="4"/>
  <c r="Z100" i="4"/>
  <c r="AJ100" i="1" s="1"/>
  <c r="Y100" i="4"/>
  <c r="AI100" i="1" s="1"/>
  <c r="T100" i="4"/>
  <c r="AH100" i="1" s="1"/>
  <c r="S100" i="4"/>
  <c r="AG100" i="1" s="1"/>
  <c r="N100" i="4"/>
  <c r="AF100" i="1" s="1"/>
  <c r="M100" i="4"/>
  <c r="AE100" i="1" s="1"/>
  <c r="H100" i="4"/>
  <c r="G100" i="4"/>
  <c r="EP99" i="4"/>
  <c r="EO99" i="4"/>
  <c r="EJ99" i="4"/>
  <c r="EI99" i="4"/>
  <c r="ED99" i="4"/>
  <c r="EC99" i="4"/>
  <c r="DX99" i="4"/>
  <c r="DW99" i="4"/>
  <c r="DR99" i="4"/>
  <c r="DQ99" i="4"/>
  <c r="DL99" i="4"/>
  <c r="DK99" i="4"/>
  <c r="DF99" i="4"/>
  <c r="DE99" i="4"/>
  <c r="CZ99" i="4"/>
  <c r="CY99" i="4"/>
  <c r="CT99" i="4"/>
  <c r="BR99" i="1" s="1"/>
  <c r="CS99" i="4"/>
  <c r="BQ99" i="1" s="1"/>
  <c r="CN99" i="4"/>
  <c r="BN99" i="1" s="1"/>
  <c r="CM99" i="4"/>
  <c r="BM99" i="1" s="1"/>
  <c r="CH99" i="4"/>
  <c r="CG99" i="4"/>
  <c r="CB99" i="4"/>
  <c r="CA99" i="4"/>
  <c r="BV99" i="4"/>
  <c r="BU99" i="4"/>
  <c r="BP99" i="4"/>
  <c r="BO99" i="4"/>
  <c r="BJ99" i="4"/>
  <c r="AV99" i="1" s="1"/>
  <c r="BI99" i="4"/>
  <c r="AU99" i="1" s="1"/>
  <c r="BD99" i="4"/>
  <c r="AT99" i="1" s="1"/>
  <c r="BC99" i="4"/>
  <c r="AS99" i="1" s="1"/>
  <c r="AX99" i="4"/>
  <c r="AR99" i="1" s="1"/>
  <c r="AW99" i="4"/>
  <c r="AQ99" i="1" s="1"/>
  <c r="AR99" i="4"/>
  <c r="AP99" i="1" s="1"/>
  <c r="AQ99" i="4"/>
  <c r="AL99" i="4"/>
  <c r="AL99" i="1" s="1"/>
  <c r="AK99" i="4"/>
  <c r="AK99" i="1" s="1"/>
  <c r="AF99" i="4"/>
  <c r="AE99" i="4"/>
  <c r="Z99" i="4"/>
  <c r="AJ99" i="1" s="1"/>
  <c r="Y99" i="4"/>
  <c r="AI99" i="1" s="1"/>
  <c r="T99" i="4"/>
  <c r="AH99" i="1" s="1"/>
  <c r="S99" i="4"/>
  <c r="AG99" i="1" s="1"/>
  <c r="N99" i="4"/>
  <c r="AF99" i="1" s="1"/>
  <c r="M99" i="4"/>
  <c r="AE99" i="1" s="1"/>
  <c r="H99" i="4"/>
  <c r="G99" i="4"/>
  <c r="EP98" i="4"/>
  <c r="EO98" i="4"/>
  <c r="EJ98" i="4"/>
  <c r="EI98" i="4"/>
  <c r="ED98" i="4"/>
  <c r="EC98" i="4"/>
  <c r="DX98" i="4"/>
  <c r="DW98" i="4"/>
  <c r="DR98" i="4"/>
  <c r="DQ98" i="4"/>
  <c r="DL98" i="4"/>
  <c r="DK98" i="4"/>
  <c r="DF98" i="4"/>
  <c r="DE98" i="4"/>
  <c r="CZ98" i="4"/>
  <c r="CY98" i="4"/>
  <c r="CT98" i="4"/>
  <c r="BR98" i="1" s="1"/>
  <c r="CS98" i="4"/>
  <c r="BQ98" i="1" s="1"/>
  <c r="CN98" i="4"/>
  <c r="BN98" i="1" s="1"/>
  <c r="CM98" i="4"/>
  <c r="BM98" i="1" s="1"/>
  <c r="CH98" i="4"/>
  <c r="CG98" i="4"/>
  <c r="CB98" i="4"/>
  <c r="CA98" i="4"/>
  <c r="BV98" i="4"/>
  <c r="BU98" i="4"/>
  <c r="BP98" i="4"/>
  <c r="AZ98" i="1" s="1"/>
  <c r="BO98" i="4"/>
  <c r="BJ98" i="4"/>
  <c r="AV98" i="1" s="1"/>
  <c r="BI98" i="4"/>
  <c r="AU98" i="1" s="1"/>
  <c r="BD98" i="4"/>
  <c r="AT98" i="1" s="1"/>
  <c r="BC98" i="4"/>
  <c r="AS98" i="1" s="1"/>
  <c r="AX98" i="4"/>
  <c r="AR98" i="1" s="1"/>
  <c r="AW98" i="4"/>
  <c r="AQ98" i="1" s="1"/>
  <c r="AR98" i="4"/>
  <c r="AP98" i="1" s="1"/>
  <c r="AQ98" i="4"/>
  <c r="AL98" i="4"/>
  <c r="AL98" i="1" s="1"/>
  <c r="AK98" i="4"/>
  <c r="AK98" i="1" s="1"/>
  <c r="AF98" i="4"/>
  <c r="AE98" i="4"/>
  <c r="Z98" i="4"/>
  <c r="AJ98" i="1" s="1"/>
  <c r="Y98" i="4"/>
  <c r="AI98" i="1" s="1"/>
  <c r="T98" i="4"/>
  <c r="AH98" i="1" s="1"/>
  <c r="S98" i="4"/>
  <c r="AG98" i="1" s="1"/>
  <c r="N98" i="4"/>
  <c r="AF98" i="1" s="1"/>
  <c r="M98" i="4"/>
  <c r="AE98" i="1" s="1"/>
  <c r="H98" i="4"/>
  <c r="G98" i="4"/>
  <c r="EP97" i="4"/>
  <c r="EO97" i="4"/>
  <c r="EJ97" i="4"/>
  <c r="EI97" i="4"/>
  <c r="ED97" i="4"/>
  <c r="EC97" i="4"/>
  <c r="DX97" i="4"/>
  <c r="DW97" i="4"/>
  <c r="DR97" i="4"/>
  <c r="DQ97" i="4"/>
  <c r="DL97" i="4"/>
  <c r="DK97" i="4"/>
  <c r="DF97" i="4"/>
  <c r="DE97" i="4"/>
  <c r="CZ97" i="4"/>
  <c r="CY97" i="4"/>
  <c r="CT97" i="4"/>
  <c r="BR97" i="1" s="1"/>
  <c r="CS97" i="4"/>
  <c r="BQ97" i="1" s="1"/>
  <c r="CN97" i="4"/>
  <c r="BN97" i="1" s="1"/>
  <c r="CM97" i="4"/>
  <c r="BM97" i="1" s="1"/>
  <c r="CH97" i="4"/>
  <c r="CG97" i="4"/>
  <c r="CB97" i="4"/>
  <c r="CA97" i="4"/>
  <c r="BV97" i="4"/>
  <c r="BU97" i="4"/>
  <c r="BP97" i="4"/>
  <c r="AZ97" i="1" s="1"/>
  <c r="BO97" i="4"/>
  <c r="BJ97" i="4"/>
  <c r="AV97" i="1" s="1"/>
  <c r="BI97" i="4"/>
  <c r="AU97" i="1" s="1"/>
  <c r="BD97" i="4"/>
  <c r="AT97" i="1" s="1"/>
  <c r="BC97" i="4"/>
  <c r="AS97" i="1" s="1"/>
  <c r="AX97" i="4"/>
  <c r="AR97" i="1" s="1"/>
  <c r="AW97" i="4"/>
  <c r="AQ97" i="1" s="1"/>
  <c r="AR97" i="4"/>
  <c r="AP97" i="1" s="1"/>
  <c r="AQ97" i="4"/>
  <c r="AL97" i="4"/>
  <c r="AL97" i="1" s="1"/>
  <c r="AK97" i="4"/>
  <c r="AK97" i="1" s="1"/>
  <c r="AF97" i="4"/>
  <c r="AE97" i="4"/>
  <c r="Z97" i="4"/>
  <c r="AJ97" i="1" s="1"/>
  <c r="Y97" i="4"/>
  <c r="AI97" i="1" s="1"/>
  <c r="T97" i="4"/>
  <c r="AH97" i="1" s="1"/>
  <c r="S97" i="4"/>
  <c r="AG97" i="1" s="1"/>
  <c r="N97" i="4"/>
  <c r="AF97" i="1" s="1"/>
  <c r="M97" i="4"/>
  <c r="AE97" i="1" s="1"/>
  <c r="H97" i="4"/>
  <c r="G97" i="4"/>
  <c r="EP96" i="4"/>
  <c r="EO96" i="4"/>
  <c r="EJ96" i="4"/>
  <c r="EI96" i="4"/>
  <c r="ED96" i="4"/>
  <c r="EC96" i="4"/>
  <c r="DX96" i="4"/>
  <c r="DW96" i="4"/>
  <c r="DR96" i="4"/>
  <c r="DQ96" i="4"/>
  <c r="DL96" i="4"/>
  <c r="DK96" i="4"/>
  <c r="DF96" i="4"/>
  <c r="DE96" i="4"/>
  <c r="CZ96" i="4"/>
  <c r="CY96" i="4"/>
  <c r="CT96" i="4"/>
  <c r="BR96" i="1" s="1"/>
  <c r="CS96" i="4"/>
  <c r="BQ96" i="1" s="1"/>
  <c r="CN96" i="4"/>
  <c r="BN96" i="1" s="1"/>
  <c r="CM96" i="4"/>
  <c r="BM96" i="1" s="1"/>
  <c r="CH96" i="4"/>
  <c r="CG96" i="4"/>
  <c r="CB96" i="4"/>
  <c r="CA96" i="4"/>
  <c r="BV96" i="4"/>
  <c r="BU96" i="4"/>
  <c r="BP96" i="4"/>
  <c r="AZ96" i="1" s="1"/>
  <c r="BO96" i="4"/>
  <c r="BJ96" i="4"/>
  <c r="AV96" i="1" s="1"/>
  <c r="BI96" i="4"/>
  <c r="AU96" i="1" s="1"/>
  <c r="BD96" i="4"/>
  <c r="AT96" i="1" s="1"/>
  <c r="BC96" i="4"/>
  <c r="AS96" i="1" s="1"/>
  <c r="AX96" i="4"/>
  <c r="AR96" i="1" s="1"/>
  <c r="AW96" i="4"/>
  <c r="AQ96" i="1" s="1"/>
  <c r="AR96" i="4"/>
  <c r="AP96" i="1" s="1"/>
  <c r="AQ96" i="4"/>
  <c r="AL96" i="4"/>
  <c r="AL96" i="1" s="1"/>
  <c r="AK96" i="4"/>
  <c r="AK96" i="1" s="1"/>
  <c r="AF96" i="4"/>
  <c r="AE96" i="4"/>
  <c r="Z96" i="4"/>
  <c r="AJ96" i="1" s="1"/>
  <c r="Y96" i="4"/>
  <c r="AI96" i="1" s="1"/>
  <c r="T96" i="4"/>
  <c r="AH96" i="1" s="1"/>
  <c r="S96" i="4"/>
  <c r="AG96" i="1" s="1"/>
  <c r="N96" i="4"/>
  <c r="AF96" i="1" s="1"/>
  <c r="M96" i="4"/>
  <c r="AE96" i="1" s="1"/>
  <c r="H96" i="4"/>
  <c r="G96" i="4"/>
  <c r="EP95" i="4"/>
  <c r="EO95" i="4"/>
  <c r="EJ95" i="4"/>
  <c r="EI95" i="4"/>
  <c r="ED95" i="4"/>
  <c r="EC95" i="4"/>
  <c r="DX95" i="4"/>
  <c r="DW95" i="4"/>
  <c r="DR95" i="4"/>
  <c r="DQ95" i="4"/>
  <c r="DL95" i="4"/>
  <c r="DK95" i="4"/>
  <c r="DF95" i="4"/>
  <c r="DE95" i="4"/>
  <c r="CZ95" i="4"/>
  <c r="CY95" i="4"/>
  <c r="CT95" i="4"/>
  <c r="BR95" i="1" s="1"/>
  <c r="CS95" i="4"/>
  <c r="BQ95" i="1" s="1"/>
  <c r="CN95" i="4"/>
  <c r="BN95" i="1" s="1"/>
  <c r="CM95" i="4"/>
  <c r="BM95" i="1" s="1"/>
  <c r="CH95" i="4"/>
  <c r="CG95" i="4"/>
  <c r="CB95" i="4"/>
  <c r="CA95" i="4"/>
  <c r="BV95" i="4"/>
  <c r="BU95" i="4"/>
  <c r="BP95" i="4"/>
  <c r="BO95" i="4"/>
  <c r="BJ95" i="4"/>
  <c r="AV95" i="1" s="1"/>
  <c r="BI95" i="4"/>
  <c r="AU95" i="1" s="1"/>
  <c r="BD95" i="4"/>
  <c r="AT95" i="1" s="1"/>
  <c r="BC95" i="4"/>
  <c r="AS95" i="1" s="1"/>
  <c r="AX95" i="4"/>
  <c r="AR95" i="1" s="1"/>
  <c r="AW95" i="4"/>
  <c r="AQ95" i="1" s="1"/>
  <c r="AR95" i="4"/>
  <c r="AP95" i="1" s="1"/>
  <c r="AQ95" i="4"/>
  <c r="AL95" i="4"/>
  <c r="AL95" i="1" s="1"/>
  <c r="AK95" i="4"/>
  <c r="AK95" i="1" s="1"/>
  <c r="AF95" i="4"/>
  <c r="AE95" i="4"/>
  <c r="Z95" i="4"/>
  <c r="AJ95" i="1" s="1"/>
  <c r="Y95" i="4"/>
  <c r="AI95" i="1" s="1"/>
  <c r="T95" i="4"/>
  <c r="AH95" i="1" s="1"/>
  <c r="S95" i="4"/>
  <c r="AG95" i="1" s="1"/>
  <c r="N95" i="4"/>
  <c r="AF95" i="1" s="1"/>
  <c r="M95" i="4"/>
  <c r="AE95" i="1" s="1"/>
  <c r="H95" i="4"/>
  <c r="G95" i="4"/>
  <c r="EP94" i="4"/>
  <c r="EO94" i="4"/>
  <c r="EJ94" i="4"/>
  <c r="EI94" i="4"/>
  <c r="ED94" i="4"/>
  <c r="EC94" i="4"/>
  <c r="DX94" i="4"/>
  <c r="DW94" i="4"/>
  <c r="DR94" i="4"/>
  <c r="DQ94" i="4"/>
  <c r="DL94" i="4"/>
  <c r="DK94" i="4"/>
  <c r="DF94" i="4"/>
  <c r="DE94" i="4"/>
  <c r="CZ94" i="4"/>
  <c r="CY94" i="4"/>
  <c r="CT94" i="4"/>
  <c r="BR94" i="1" s="1"/>
  <c r="CS94" i="4"/>
  <c r="BQ94" i="1" s="1"/>
  <c r="CN94" i="4"/>
  <c r="BN94" i="1" s="1"/>
  <c r="CM94" i="4"/>
  <c r="BM94" i="1" s="1"/>
  <c r="CH94" i="4"/>
  <c r="CG94" i="4"/>
  <c r="CB94" i="4"/>
  <c r="CA94" i="4"/>
  <c r="BV94" i="4"/>
  <c r="BU94" i="4"/>
  <c r="BP94" i="4"/>
  <c r="AZ94" i="1" s="1"/>
  <c r="BO94" i="4"/>
  <c r="BJ94" i="4"/>
  <c r="AV94" i="1" s="1"/>
  <c r="BI94" i="4"/>
  <c r="AU94" i="1" s="1"/>
  <c r="BD94" i="4"/>
  <c r="AT94" i="1" s="1"/>
  <c r="BC94" i="4"/>
  <c r="AS94" i="1" s="1"/>
  <c r="AX94" i="4"/>
  <c r="AR94" i="1" s="1"/>
  <c r="AW94" i="4"/>
  <c r="AQ94" i="1" s="1"/>
  <c r="AR94" i="4"/>
  <c r="AP94" i="1" s="1"/>
  <c r="AQ94" i="4"/>
  <c r="AL94" i="4"/>
  <c r="AL94" i="1" s="1"/>
  <c r="AK94" i="4"/>
  <c r="AK94" i="1" s="1"/>
  <c r="AF94" i="4"/>
  <c r="AE94" i="4"/>
  <c r="Z94" i="4"/>
  <c r="AJ94" i="1" s="1"/>
  <c r="Y94" i="4"/>
  <c r="AI94" i="1" s="1"/>
  <c r="T94" i="4"/>
  <c r="AH94" i="1" s="1"/>
  <c r="S94" i="4"/>
  <c r="AG94" i="1" s="1"/>
  <c r="N94" i="4"/>
  <c r="AF94" i="1" s="1"/>
  <c r="M94" i="4"/>
  <c r="AE94" i="1" s="1"/>
  <c r="H94" i="4"/>
  <c r="G94" i="4"/>
  <c r="EP93" i="4"/>
  <c r="EO93" i="4"/>
  <c r="EJ93" i="4"/>
  <c r="EI93" i="4"/>
  <c r="ED93" i="4"/>
  <c r="EC93" i="4"/>
  <c r="DX93" i="4"/>
  <c r="DW93" i="4"/>
  <c r="DR93" i="4"/>
  <c r="DQ93" i="4"/>
  <c r="DL93" i="4"/>
  <c r="DK93" i="4"/>
  <c r="DF93" i="4"/>
  <c r="DE93" i="4"/>
  <c r="CZ93" i="4"/>
  <c r="CY93" i="4"/>
  <c r="CT93" i="4"/>
  <c r="BR93" i="1" s="1"/>
  <c r="CS93" i="4"/>
  <c r="BQ93" i="1" s="1"/>
  <c r="CN93" i="4"/>
  <c r="BN93" i="1" s="1"/>
  <c r="CM93" i="4"/>
  <c r="BM93" i="1" s="1"/>
  <c r="CH93" i="4"/>
  <c r="CG93" i="4"/>
  <c r="CB93" i="4"/>
  <c r="CA93" i="4"/>
  <c r="BV93" i="4"/>
  <c r="BU93" i="4"/>
  <c r="BP93" i="4"/>
  <c r="AZ93" i="1" s="1"/>
  <c r="BO93" i="4"/>
  <c r="BJ93" i="4"/>
  <c r="AV93" i="1" s="1"/>
  <c r="BI93" i="4"/>
  <c r="AU93" i="1" s="1"/>
  <c r="BD93" i="4"/>
  <c r="AT93" i="1" s="1"/>
  <c r="BC93" i="4"/>
  <c r="AS93" i="1" s="1"/>
  <c r="AX93" i="4"/>
  <c r="AR93" i="1" s="1"/>
  <c r="AW93" i="4"/>
  <c r="AQ93" i="1" s="1"/>
  <c r="AR93" i="4"/>
  <c r="AP93" i="1" s="1"/>
  <c r="AQ93" i="4"/>
  <c r="AL93" i="4"/>
  <c r="AL93" i="1" s="1"/>
  <c r="AK93" i="4"/>
  <c r="AK93" i="1" s="1"/>
  <c r="AF93" i="4"/>
  <c r="AE93" i="4"/>
  <c r="Z93" i="4"/>
  <c r="AJ93" i="1" s="1"/>
  <c r="Y93" i="4"/>
  <c r="AI93" i="1" s="1"/>
  <c r="T93" i="4"/>
  <c r="AH93" i="1" s="1"/>
  <c r="S93" i="4"/>
  <c r="AG93" i="1" s="1"/>
  <c r="N93" i="4"/>
  <c r="AF93" i="1" s="1"/>
  <c r="M93" i="4"/>
  <c r="AE93" i="1" s="1"/>
  <c r="H93" i="4"/>
  <c r="G93" i="4"/>
  <c r="EP92" i="4"/>
  <c r="EO92" i="4"/>
  <c r="EJ92" i="4"/>
  <c r="EI92" i="4"/>
  <c r="ED92" i="4"/>
  <c r="EC92" i="4"/>
  <c r="DX92" i="4"/>
  <c r="DW92" i="4"/>
  <c r="DR92" i="4"/>
  <c r="DQ92" i="4"/>
  <c r="DL92" i="4"/>
  <c r="DK92" i="4"/>
  <c r="DF92" i="4"/>
  <c r="DE92" i="4"/>
  <c r="CZ92" i="4"/>
  <c r="CY92" i="4"/>
  <c r="CT92" i="4"/>
  <c r="BR92" i="1" s="1"/>
  <c r="CS92" i="4"/>
  <c r="BQ92" i="1" s="1"/>
  <c r="CN92" i="4"/>
  <c r="BN92" i="1" s="1"/>
  <c r="CM92" i="4"/>
  <c r="BM92" i="1" s="1"/>
  <c r="CH92" i="4"/>
  <c r="CG92" i="4"/>
  <c r="CB92" i="4"/>
  <c r="CA92" i="4"/>
  <c r="BV92" i="4"/>
  <c r="BU92" i="4"/>
  <c r="BP92" i="4"/>
  <c r="BO92" i="4"/>
  <c r="BJ92" i="4"/>
  <c r="AV92" i="1" s="1"/>
  <c r="BI92" i="4"/>
  <c r="AU92" i="1" s="1"/>
  <c r="BD92" i="4"/>
  <c r="AT92" i="1" s="1"/>
  <c r="BC92" i="4"/>
  <c r="AS92" i="1" s="1"/>
  <c r="AX92" i="4"/>
  <c r="AR92" i="1" s="1"/>
  <c r="AW92" i="4"/>
  <c r="AQ92" i="1" s="1"/>
  <c r="AR92" i="4"/>
  <c r="AP92" i="1" s="1"/>
  <c r="AQ92" i="4"/>
  <c r="AL92" i="4"/>
  <c r="AL92" i="1" s="1"/>
  <c r="AK92" i="4"/>
  <c r="AK92" i="1" s="1"/>
  <c r="AF92" i="4"/>
  <c r="AE92" i="4"/>
  <c r="Z92" i="4"/>
  <c r="AJ92" i="1" s="1"/>
  <c r="Y92" i="4"/>
  <c r="AI92" i="1" s="1"/>
  <c r="T92" i="4"/>
  <c r="AH92" i="1" s="1"/>
  <c r="S92" i="4"/>
  <c r="AG92" i="1" s="1"/>
  <c r="N92" i="4"/>
  <c r="AF92" i="1" s="1"/>
  <c r="M92" i="4"/>
  <c r="AE92" i="1" s="1"/>
  <c r="H92" i="4"/>
  <c r="G92" i="4"/>
  <c r="EP91" i="4"/>
  <c r="EO91" i="4"/>
  <c r="EJ91" i="4"/>
  <c r="EI91" i="4"/>
  <c r="ED91" i="4"/>
  <c r="EC91" i="4"/>
  <c r="DX91" i="4"/>
  <c r="DW91" i="4"/>
  <c r="DR91" i="4"/>
  <c r="DQ91" i="4"/>
  <c r="DL91" i="4"/>
  <c r="DK91" i="4"/>
  <c r="DF91" i="4"/>
  <c r="DE91" i="4"/>
  <c r="CZ91" i="4"/>
  <c r="CY91" i="4"/>
  <c r="CT91" i="4"/>
  <c r="BR91" i="1" s="1"/>
  <c r="CS91" i="4"/>
  <c r="BQ91" i="1" s="1"/>
  <c r="CN91" i="4"/>
  <c r="BN91" i="1" s="1"/>
  <c r="CM91" i="4"/>
  <c r="BM91" i="1" s="1"/>
  <c r="CH91" i="4"/>
  <c r="CG91" i="4"/>
  <c r="CB91" i="4"/>
  <c r="CA91" i="4"/>
  <c r="BV91" i="4"/>
  <c r="BU91" i="4"/>
  <c r="BP91" i="4"/>
  <c r="AZ91" i="1" s="1"/>
  <c r="BO91" i="4"/>
  <c r="BJ91" i="4"/>
  <c r="AV91" i="1" s="1"/>
  <c r="BI91" i="4"/>
  <c r="AU91" i="1" s="1"/>
  <c r="BD91" i="4"/>
  <c r="AT91" i="1" s="1"/>
  <c r="BC91" i="4"/>
  <c r="AS91" i="1" s="1"/>
  <c r="AX91" i="4"/>
  <c r="AR91" i="1" s="1"/>
  <c r="AW91" i="4"/>
  <c r="AQ91" i="1" s="1"/>
  <c r="AR91" i="4"/>
  <c r="AP91" i="1" s="1"/>
  <c r="AQ91" i="4"/>
  <c r="AL91" i="4"/>
  <c r="AL91" i="1" s="1"/>
  <c r="AK91" i="4"/>
  <c r="AK91" i="1" s="1"/>
  <c r="AF91" i="4"/>
  <c r="AE91" i="4"/>
  <c r="Z91" i="4"/>
  <c r="AJ91" i="1" s="1"/>
  <c r="Y91" i="4"/>
  <c r="AI91" i="1" s="1"/>
  <c r="T91" i="4"/>
  <c r="AH91" i="1" s="1"/>
  <c r="S91" i="4"/>
  <c r="AG91" i="1" s="1"/>
  <c r="N91" i="4"/>
  <c r="AF91" i="1" s="1"/>
  <c r="M91" i="4"/>
  <c r="AE91" i="1" s="1"/>
  <c r="H91" i="4"/>
  <c r="G91" i="4"/>
  <c r="EP90" i="4"/>
  <c r="EO90" i="4"/>
  <c r="EJ90" i="4"/>
  <c r="EI90" i="4"/>
  <c r="ED90" i="4"/>
  <c r="EC90" i="4"/>
  <c r="DX90" i="4"/>
  <c r="DW90" i="4"/>
  <c r="DR90" i="4"/>
  <c r="DQ90" i="4"/>
  <c r="DL90" i="4"/>
  <c r="DK90" i="4"/>
  <c r="DF90" i="4"/>
  <c r="DE90" i="4"/>
  <c r="CZ90" i="4"/>
  <c r="CY90" i="4"/>
  <c r="CT90" i="4"/>
  <c r="BR90" i="1" s="1"/>
  <c r="CS90" i="4"/>
  <c r="BQ90" i="1" s="1"/>
  <c r="CN90" i="4"/>
  <c r="BN90" i="1" s="1"/>
  <c r="CM90" i="4"/>
  <c r="BM90" i="1" s="1"/>
  <c r="CH90" i="4"/>
  <c r="CG90" i="4"/>
  <c r="CB90" i="4"/>
  <c r="CA90" i="4"/>
  <c r="BV90" i="4"/>
  <c r="BU90" i="4"/>
  <c r="BP90" i="4"/>
  <c r="BO90" i="4"/>
  <c r="BJ90" i="4"/>
  <c r="AV90" i="1" s="1"/>
  <c r="BI90" i="4"/>
  <c r="AU90" i="1" s="1"/>
  <c r="BD90" i="4"/>
  <c r="AT90" i="1" s="1"/>
  <c r="BC90" i="4"/>
  <c r="AS90" i="1" s="1"/>
  <c r="AX90" i="4"/>
  <c r="AR90" i="1" s="1"/>
  <c r="AW90" i="4"/>
  <c r="AQ90" i="1" s="1"/>
  <c r="AR90" i="4"/>
  <c r="AP90" i="1" s="1"/>
  <c r="AQ90" i="4"/>
  <c r="AL90" i="4"/>
  <c r="AL90" i="1" s="1"/>
  <c r="AK90" i="4"/>
  <c r="AK90" i="1" s="1"/>
  <c r="AF90" i="4"/>
  <c r="AE90" i="4"/>
  <c r="Z90" i="4"/>
  <c r="AJ90" i="1" s="1"/>
  <c r="Y90" i="4"/>
  <c r="AI90" i="1" s="1"/>
  <c r="T90" i="4"/>
  <c r="AH90" i="1" s="1"/>
  <c r="S90" i="4"/>
  <c r="AG90" i="1" s="1"/>
  <c r="N90" i="4"/>
  <c r="AF90" i="1" s="1"/>
  <c r="M90" i="4"/>
  <c r="AE90" i="1" s="1"/>
  <c r="H90" i="4"/>
  <c r="G90" i="4"/>
  <c r="EP89" i="4"/>
  <c r="EO89" i="4"/>
  <c r="EJ89" i="4"/>
  <c r="EI89" i="4"/>
  <c r="ED89" i="4"/>
  <c r="EC89" i="4"/>
  <c r="DX89" i="4"/>
  <c r="DW89" i="4"/>
  <c r="DR89" i="4"/>
  <c r="DQ89" i="4"/>
  <c r="DL89" i="4"/>
  <c r="DK89" i="4"/>
  <c r="DF89" i="4"/>
  <c r="DE89" i="4"/>
  <c r="CZ89" i="4"/>
  <c r="CY89" i="4"/>
  <c r="CT89" i="4"/>
  <c r="BR89" i="1" s="1"/>
  <c r="CS89" i="4"/>
  <c r="BQ89" i="1" s="1"/>
  <c r="CN89" i="4"/>
  <c r="BN89" i="1" s="1"/>
  <c r="CM89" i="4"/>
  <c r="BM89" i="1" s="1"/>
  <c r="CH89" i="4"/>
  <c r="CG89" i="4"/>
  <c r="CB89" i="4"/>
  <c r="CA89" i="4"/>
  <c r="BV89" i="4"/>
  <c r="BU89" i="4"/>
  <c r="BP89" i="4"/>
  <c r="AZ89" i="1" s="1"/>
  <c r="BO89" i="4"/>
  <c r="BJ89" i="4"/>
  <c r="AV89" i="1" s="1"/>
  <c r="BI89" i="4"/>
  <c r="AU89" i="1" s="1"/>
  <c r="BD89" i="4"/>
  <c r="AT89" i="1" s="1"/>
  <c r="BC89" i="4"/>
  <c r="AS89" i="1" s="1"/>
  <c r="AX89" i="4"/>
  <c r="AR89" i="1" s="1"/>
  <c r="AW89" i="4"/>
  <c r="AQ89" i="1" s="1"/>
  <c r="AR89" i="4"/>
  <c r="AP89" i="1" s="1"/>
  <c r="AQ89" i="4"/>
  <c r="AL89" i="4"/>
  <c r="AL89" i="1" s="1"/>
  <c r="AK89" i="4"/>
  <c r="AK89" i="1" s="1"/>
  <c r="AF89" i="4"/>
  <c r="AE89" i="4"/>
  <c r="Z89" i="4"/>
  <c r="AJ89" i="1" s="1"/>
  <c r="Y89" i="4"/>
  <c r="AI89" i="1" s="1"/>
  <c r="T89" i="4"/>
  <c r="AH89" i="1" s="1"/>
  <c r="S89" i="4"/>
  <c r="AG89" i="1" s="1"/>
  <c r="N89" i="4"/>
  <c r="AF89" i="1" s="1"/>
  <c r="M89" i="4"/>
  <c r="AE89" i="1" s="1"/>
  <c r="H89" i="4"/>
  <c r="G89" i="4"/>
  <c r="EP88" i="4"/>
  <c r="EO88" i="4"/>
  <c r="EJ88" i="4"/>
  <c r="EI88" i="4"/>
  <c r="ED88" i="4"/>
  <c r="EC88" i="4"/>
  <c r="DX88" i="4"/>
  <c r="CX88" i="1" s="1"/>
  <c r="DW88" i="4"/>
  <c r="DR88" i="4"/>
  <c r="DQ88" i="4"/>
  <c r="DL88" i="4"/>
  <c r="DK88" i="4"/>
  <c r="DF88" i="4"/>
  <c r="DE88" i="4"/>
  <c r="CZ88" i="4"/>
  <c r="CY88" i="4"/>
  <c r="CT88" i="4"/>
  <c r="BR88" i="1" s="1"/>
  <c r="CS88" i="4"/>
  <c r="BQ88" i="1" s="1"/>
  <c r="CN88" i="4"/>
  <c r="BN88" i="1" s="1"/>
  <c r="CM88" i="4"/>
  <c r="BM88" i="1" s="1"/>
  <c r="CH88" i="4"/>
  <c r="CG88" i="4"/>
  <c r="CB88" i="4"/>
  <c r="CA88" i="4"/>
  <c r="BV88" i="4"/>
  <c r="BU88" i="4"/>
  <c r="BP88" i="4"/>
  <c r="AZ88" i="1" s="1"/>
  <c r="BO88" i="4"/>
  <c r="BJ88" i="4"/>
  <c r="AV88" i="1" s="1"/>
  <c r="BI88" i="4"/>
  <c r="AU88" i="1" s="1"/>
  <c r="BD88" i="4"/>
  <c r="AT88" i="1" s="1"/>
  <c r="BC88" i="4"/>
  <c r="AS88" i="1" s="1"/>
  <c r="AX88" i="4"/>
  <c r="AR88" i="1" s="1"/>
  <c r="AW88" i="4"/>
  <c r="AQ88" i="1" s="1"/>
  <c r="AR88" i="4"/>
  <c r="AP88" i="1" s="1"/>
  <c r="AQ88" i="4"/>
  <c r="AL88" i="4"/>
  <c r="AL88" i="1" s="1"/>
  <c r="AK88" i="4"/>
  <c r="AK88" i="1" s="1"/>
  <c r="AF88" i="4"/>
  <c r="AE88" i="4"/>
  <c r="Z88" i="4"/>
  <c r="AJ88" i="1" s="1"/>
  <c r="Y88" i="4"/>
  <c r="AI88" i="1" s="1"/>
  <c r="T88" i="4"/>
  <c r="AH88" i="1" s="1"/>
  <c r="S88" i="4"/>
  <c r="AG88" i="1" s="1"/>
  <c r="N88" i="4"/>
  <c r="AF88" i="1" s="1"/>
  <c r="M88" i="4"/>
  <c r="AE88" i="1" s="1"/>
  <c r="H88" i="4"/>
  <c r="G88" i="4"/>
  <c r="EP87" i="4"/>
  <c r="EO87" i="4"/>
  <c r="EJ87" i="4"/>
  <c r="EI87" i="4"/>
  <c r="ED87" i="4"/>
  <c r="EC87" i="4"/>
  <c r="DX87" i="4"/>
  <c r="DW87" i="4"/>
  <c r="DR87" i="4"/>
  <c r="DQ87" i="4"/>
  <c r="DL87" i="4"/>
  <c r="DK87" i="4"/>
  <c r="DF87" i="4"/>
  <c r="DE87" i="4"/>
  <c r="CZ87" i="4"/>
  <c r="CY87" i="4"/>
  <c r="CT87" i="4"/>
  <c r="BR87" i="1" s="1"/>
  <c r="CS87" i="4"/>
  <c r="BQ87" i="1" s="1"/>
  <c r="CN87" i="4"/>
  <c r="BN87" i="1" s="1"/>
  <c r="CM87" i="4"/>
  <c r="BM87" i="1" s="1"/>
  <c r="CH87" i="4"/>
  <c r="CG87" i="4"/>
  <c r="CB87" i="4"/>
  <c r="CA87" i="4"/>
  <c r="BV87" i="4"/>
  <c r="BU87" i="4"/>
  <c r="BP87" i="4"/>
  <c r="BO87" i="4"/>
  <c r="BJ87" i="4"/>
  <c r="AV87" i="1" s="1"/>
  <c r="BI87" i="4"/>
  <c r="AU87" i="1" s="1"/>
  <c r="BD87" i="4"/>
  <c r="AT87" i="1" s="1"/>
  <c r="BC87" i="4"/>
  <c r="AS87" i="1" s="1"/>
  <c r="AX87" i="4"/>
  <c r="AR87" i="1" s="1"/>
  <c r="AW87" i="4"/>
  <c r="AQ87" i="1" s="1"/>
  <c r="AR87" i="4"/>
  <c r="AP87" i="1" s="1"/>
  <c r="AQ87" i="4"/>
  <c r="AL87" i="4"/>
  <c r="AL87" i="1" s="1"/>
  <c r="AK87" i="4"/>
  <c r="AK87" i="1" s="1"/>
  <c r="AF87" i="4"/>
  <c r="AE87" i="4"/>
  <c r="Z87" i="4"/>
  <c r="AJ87" i="1" s="1"/>
  <c r="Y87" i="4"/>
  <c r="AI87" i="1" s="1"/>
  <c r="T87" i="4"/>
  <c r="AH87" i="1" s="1"/>
  <c r="S87" i="4"/>
  <c r="AG87" i="1" s="1"/>
  <c r="N87" i="4"/>
  <c r="AF87" i="1" s="1"/>
  <c r="M87" i="4"/>
  <c r="AE87" i="1" s="1"/>
  <c r="H87" i="4"/>
  <c r="G87" i="4"/>
  <c r="EP86" i="4"/>
  <c r="EO86" i="4"/>
  <c r="EJ86" i="4"/>
  <c r="EI86" i="4"/>
  <c r="ED86" i="4"/>
  <c r="EC86" i="4"/>
  <c r="DX86" i="4"/>
  <c r="DW86" i="4"/>
  <c r="DR86" i="4"/>
  <c r="DQ86" i="4"/>
  <c r="DL86" i="4"/>
  <c r="DK86" i="4"/>
  <c r="DF86" i="4"/>
  <c r="DE86" i="4"/>
  <c r="CZ86" i="4"/>
  <c r="CY86" i="4"/>
  <c r="CT86" i="4"/>
  <c r="BR86" i="1" s="1"/>
  <c r="CS86" i="4"/>
  <c r="BQ86" i="1" s="1"/>
  <c r="CN86" i="4"/>
  <c r="BN86" i="1" s="1"/>
  <c r="CM86" i="4"/>
  <c r="BM86" i="1" s="1"/>
  <c r="CH86" i="4"/>
  <c r="CG86" i="4"/>
  <c r="CB86" i="4"/>
  <c r="CA86" i="4"/>
  <c r="BV86" i="4"/>
  <c r="BU86" i="4"/>
  <c r="BP86" i="4"/>
  <c r="AZ86" i="1" s="1"/>
  <c r="BO86" i="4"/>
  <c r="BJ86" i="4"/>
  <c r="AV86" i="1" s="1"/>
  <c r="BI86" i="4"/>
  <c r="AU86" i="1" s="1"/>
  <c r="BD86" i="4"/>
  <c r="AT86" i="1" s="1"/>
  <c r="BC86" i="4"/>
  <c r="AS86" i="1" s="1"/>
  <c r="AX86" i="4"/>
  <c r="AR86" i="1" s="1"/>
  <c r="AW86" i="4"/>
  <c r="AQ86" i="1" s="1"/>
  <c r="AR86" i="4"/>
  <c r="AP86" i="1" s="1"/>
  <c r="AQ86" i="4"/>
  <c r="AL86" i="4"/>
  <c r="AL86" i="1" s="1"/>
  <c r="AK86" i="4"/>
  <c r="AK86" i="1" s="1"/>
  <c r="AF86" i="4"/>
  <c r="AE86" i="4"/>
  <c r="Z86" i="4"/>
  <c r="AJ86" i="1" s="1"/>
  <c r="Y86" i="4"/>
  <c r="AI86" i="1" s="1"/>
  <c r="T86" i="4"/>
  <c r="AH86" i="1" s="1"/>
  <c r="S86" i="4"/>
  <c r="AG86" i="1" s="1"/>
  <c r="N86" i="4"/>
  <c r="AF86" i="1" s="1"/>
  <c r="M86" i="4"/>
  <c r="AE86" i="1" s="1"/>
  <c r="H86" i="4"/>
  <c r="G86" i="4"/>
  <c r="EP85" i="4"/>
  <c r="EO85" i="4"/>
  <c r="EJ85" i="4"/>
  <c r="EI85" i="4"/>
  <c r="ED85" i="4"/>
  <c r="EC85" i="4"/>
  <c r="DX85" i="4"/>
  <c r="DW85" i="4"/>
  <c r="DR85" i="4"/>
  <c r="DQ85" i="4"/>
  <c r="DL85" i="4"/>
  <c r="DK85" i="4"/>
  <c r="DF85" i="4"/>
  <c r="DE85" i="4"/>
  <c r="CZ85" i="4"/>
  <c r="CY85" i="4"/>
  <c r="CT85" i="4"/>
  <c r="BR85" i="1" s="1"/>
  <c r="CS85" i="4"/>
  <c r="BQ85" i="1" s="1"/>
  <c r="CN85" i="4"/>
  <c r="BN85" i="1" s="1"/>
  <c r="CM85" i="4"/>
  <c r="BM85" i="1" s="1"/>
  <c r="CH85" i="4"/>
  <c r="CG85" i="4"/>
  <c r="CB85" i="4"/>
  <c r="CA85" i="4"/>
  <c r="BV85" i="4"/>
  <c r="BU85" i="4"/>
  <c r="BP85" i="4"/>
  <c r="AZ85" i="1" s="1"/>
  <c r="BO85" i="4"/>
  <c r="BJ85" i="4"/>
  <c r="AV85" i="1" s="1"/>
  <c r="BI85" i="4"/>
  <c r="AU85" i="1" s="1"/>
  <c r="BD85" i="4"/>
  <c r="AT85" i="1" s="1"/>
  <c r="BC85" i="4"/>
  <c r="AS85" i="1" s="1"/>
  <c r="AX85" i="4"/>
  <c r="AR85" i="1" s="1"/>
  <c r="AW85" i="4"/>
  <c r="AQ85" i="1" s="1"/>
  <c r="AR85" i="4"/>
  <c r="AP85" i="1" s="1"/>
  <c r="AQ85" i="4"/>
  <c r="AL85" i="4"/>
  <c r="AL85" i="1" s="1"/>
  <c r="AK85" i="4"/>
  <c r="AK85" i="1" s="1"/>
  <c r="AF85" i="4"/>
  <c r="AE85" i="4"/>
  <c r="Z85" i="4"/>
  <c r="AJ85" i="1" s="1"/>
  <c r="Y85" i="4"/>
  <c r="AI85" i="1" s="1"/>
  <c r="T85" i="4"/>
  <c r="AH85" i="1" s="1"/>
  <c r="S85" i="4"/>
  <c r="AG85" i="1" s="1"/>
  <c r="N85" i="4"/>
  <c r="AF85" i="1" s="1"/>
  <c r="M85" i="4"/>
  <c r="AE85" i="1" s="1"/>
  <c r="H85" i="4"/>
  <c r="G85" i="4"/>
  <c r="EP84" i="4"/>
  <c r="EO84" i="4"/>
  <c r="EJ84" i="4"/>
  <c r="EI84" i="4"/>
  <c r="ED84" i="4"/>
  <c r="EC84" i="4"/>
  <c r="DX84" i="4"/>
  <c r="DW84" i="4"/>
  <c r="DR84" i="4"/>
  <c r="DQ84" i="4"/>
  <c r="DL84" i="4"/>
  <c r="DK84" i="4"/>
  <c r="DF84" i="4"/>
  <c r="DE84" i="4"/>
  <c r="CZ84" i="4"/>
  <c r="CY84" i="4"/>
  <c r="CT84" i="4"/>
  <c r="BR84" i="1" s="1"/>
  <c r="CS84" i="4"/>
  <c r="BQ84" i="1" s="1"/>
  <c r="CN84" i="4"/>
  <c r="BN84" i="1" s="1"/>
  <c r="CM84" i="4"/>
  <c r="BM84" i="1" s="1"/>
  <c r="CH84" i="4"/>
  <c r="CG84" i="4"/>
  <c r="CB84" i="4"/>
  <c r="CA84" i="4"/>
  <c r="BV84" i="4"/>
  <c r="BU84" i="4"/>
  <c r="BP84" i="4"/>
  <c r="AZ84" i="1" s="1"/>
  <c r="BO84" i="4"/>
  <c r="BJ84" i="4"/>
  <c r="AV84" i="1" s="1"/>
  <c r="BI84" i="4"/>
  <c r="AU84" i="1" s="1"/>
  <c r="BD84" i="4"/>
  <c r="AT84" i="1" s="1"/>
  <c r="BC84" i="4"/>
  <c r="AS84" i="1" s="1"/>
  <c r="AX84" i="4"/>
  <c r="AR84" i="1" s="1"/>
  <c r="AW84" i="4"/>
  <c r="AQ84" i="1" s="1"/>
  <c r="AR84" i="4"/>
  <c r="AP84" i="1" s="1"/>
  <c r="AQ84" i="4"/>
  <c r="AL84" i="4"/>
  <c r="AL84" i="1" s="1"/>
  <c r="AK84" i="4"/>
  <c r="AK84" i="1" s="1"/>
  <c r="AF84" i="4"/>
  <c r="AE84" i="4"/>
  <c r="Z84" i="4"/>
  <c r="AJ84" i="1" s="1"/>
  <c r="Y84" i="4"/>
  <c r="AI84" i="1" s="1"/>
  <c r="T84" i="4"/>
  <c r="AH84" i="1" s="1"/>
  <c r="S84" i="4"/>
  <c r="AG84" i="1" s="1"/>
  <c r="N84" i="4"/>
  <c r="AF84" i="1" s="1"/>
  <c r="M84" i="4"/>
  <c r="AE84" i="1" s="1"/>
  <c r="H84" i="4"/>
  <c r="G84" i="4"/>
  <c r="EP83" i="4"/>
  <c r="EO83" i="4"/>
  <c r="EJ83" i="4"/>
  <c r="EI83" i="4"/>
  <c r="ED83" i="4"/>
  <c r="EC83" i="4"/>
  <c r="DX83" i="4"/>
  <c r="DW83" i="4"/>
  <c r="DR83" i="4"/>
  <c r="DQ83" i="4"/>
  <c r="DL83" i="4"/>
  <c r="DK83" i="4"/>
  <c r="DF83" i="4"/>
  <c r="DE83" i="4"/>
  <c r="CZ83" i="4"/>
  <c r="CY83" i="4"/>
  <c r="CT83" i="4"/>
  <c r="BR83" i="1" s="1"/>
  <c r="CS83" i="4"/>
  <c r="BQ83" i="1" s="1"/>
  <c r="CN83" i="4"/>
  <c r="BN83" i="1" s="1"/>
  <c r="CM83" i="4"/>
  <c r="BM83" i="1" s="1"/>
  <c r="CH83" i="4"/>
  <c r="CG83" i="4"/>
  <c r="CB83" i="4"/>
  <c r="CA83" i="4"/>
  <c r="BV83" i="4"/>
  <c r="BU83" i="4"/>
  <c r="BP83" i="4"/>
  <c r="AZ83" i="1" s="1"/>
  <c r="BO83" i="4"/>
  <c r="BJ83" i="4"/>
  <c r="AV83" i="1" s="1"/>
  <c r="BI83" i="4"/>
  <c r="AU83" i="1" s="1"/>
  <c r="BD83" i="4"/>
  <c r="AT83" i="1" s="1"/>
  <c r="BC83" i="4"/>
  <c r="AS83" i="1" s="1"/>
  <c r="AX83" i="4"/>
  <c r="AR83" i="1" s="1"/>
  <c r="AW83" i="4"/>
  <c r="AQ83" i="1" s="1"/>
  <c r="AR83" i="4"/>
  <c r="AP83" i="1" s="1"/>
  <c r="AQ83" i="4"/>
  <c r="AL83" i="4"/>
  <c r="AL83" i="1" s="1"/>
  <c r="AK83" i="4"/>
  <c r="AK83" i="1" s="1"/>
  <c r="AF83" i="4"/>
  <c r="AE83" i="4"/>
  <c r="Z83" i="4"/>
  <c r="AJ83" i="1" s="1"/>
  <c r="Y83" i="4"/>
  <c r="AI83" i="1" s="1"/>
  <c r="T83" i="4"/>
  <c r="AH83" i="1" s="1"/>
  <c r="S83" i="4"/>
  <c r="AG83" i="1" s="1"/>
  <c r="N83" i="4"/>
  <c r="AF83" i="1" s="1"/>
  <c r="M83" i="4"/>
  <c r="AE83" i="1" s="1"/>
  <c r="H83" i="4"/>
  <c r="G83" i="4"/>
  <c r="EP82" i="4"/>
  <c r="EO82" i="4"/>
  <c r="EJ82" i="4"/>
  <c r="EI82" i="4"/>
  <c r="ED82" i="4"/>
  <c r="EC82" i="4"/>
  <c r="DX82" i="4"/>
  <c r="DW82" i="4"/>
  <c r="DR82" i="4"/>
  <c r="DQ82" i="4"/>
  <c r="DL82" i="4"/>
  <c r="DK82" i="4"/>
  <c r="DF82" i="4"/>
  <c r="DE82" i="4"/>
  <c r="CZ82" i="4"/>
  <c r="CY82" i="4"/>
  <c r="CT82" i="4"/>
  <c r="BR82" i="1" s="1"/>
  <c r="CS82" i="4"/>
  <c r="BQ82" i="1" s="1"/>
  <c r="CN82" i="4"/>
  <c r="BN82" i="1" s="1"/>
  <c r="CM82" i="4"/>
  <c r="BM82" i="1" s="1"/>
  <c r="CH82" i="4"/>
  <c r="CG82" i="4"/>
  <c r="CB82" i="4"/>
  <c r="CA82" i="4"/>
  <c r="BV82" i="4"/>
  <c r="BU82" i="4"/>
  <c r="BP82" i="4"/>
  <c r="AZ82" i="1" s="1"/>
  <c r="BO82" i="4"/>
  <c r="BJ82" i="4"/>
  <c r="AV82" i="1" s="1"/>
  <c r="BI82" i="4"/>
  <c r="AU82" i="1" s="1"/>
  <c r="BD82" i="4"/>
  <c r="AT82" i="1" s="1"/>
  <c r="BC82" i="4"/>
  <c r="AS82" i="1" s="1"/>
  <c r="AX82" i="4"/>
  <c r="AR82" i="1" s="1"/>
  <c r="AW82" i="4"/>
  <c r="AQ82" i="1" s="1"/>
  <c r="AR82" i="4"/>
  <c r="AP82" i="1" s="1"/>
  <c r="AQ82" i="4"/>
  <c r="AL82" i="4"/>
  <c r="AL82" i="1" s="1"/>
  <c r="AK82" i="4"/>
  <c r="AK82" i="1" s="1"/>
  <c r="AF82" i="4"/>
  <c r="AE82" i="4"/>
  <c r="Z82" i="4"/>
  <c r="AJ82" i="1" s="1"/>
  <c r="Y82" i="4"/>
  <c r="AI82" i="1" s="1"/>
  <c r="T82" i="4"/>
  <c r="AH82" i="1" s="1"/>
  <c r="S82" i="4"/>
  <c r="AG82" i="1" s="1"/>
  <c r="N82" i="4"/>
  <c r="AF82" i="1" s="1"/>
  <c r="M82" i="4"/>
  <c r="AE82" i="1" s="1"/>
  <c r="H82" i="4"/>
  <c r="G82" i="4"/>
  <c r="EP81" i="4"/>
  <c r="EO81" i="4"/>
  <c r="EJ81" i="4"/>
  <c r="EI81" i="4"/>
  <c r="ED81" i="4"/>
  <c r="EC81" i="4"/>
  <c r="DX81" i="4"/>
  <c r="DW81" i="4"/>
  <c r="DR81" i="4"/>
  <c r="DQ81" i="4"/>
  <c r="DL81" i="4"/>
  <c r="DK81" i="4"/>
  <c r="DF81" i="4"/>
  <c r="DE81" i="4"/>
  <c r="CZ81" i="4"/>
  <c r="CY81" i="4"/>
  <c r="CT81" i="4"/>
  <c r="BR81" i="1" s="1"/>
  <c r="CS81" i="4"/>
  <c r="BQ81" i="1" s="1"/>
  <c r="CN81" i="4"/>
  <c r="BN81" i="1" s="1"/>
  <c r="CM81" i="4"/>
  <c r="BM81" i="1" s="1"/>
  <c r="CH81" i="4"/>
  <c r="CG81" i="4"/>
  <c r="CB81" i="4"/>
  <c r="CA81" i="4"/>
  <c r="BV81" i="4"/>
  <c r="BU81" i="4"/>
  <c r="BP81" i="4"/>
  <c r="BO81" i="4"/>
  <c r="BJ81" i="4"/>
  <c r="AV81" i="1" s="1"/>
  <c r="BI81" i="4"/>
  <c r="AU81" i="1" s="1"/>
  <c r="BD81" i="4"/>
  <c r="AT81" i="1" s="1"/>
  <c r="BC81" i="4"/>
  <c r="AS81" i="1" s="1"/>
  <c r="AX81" i="4"/>
  <c r="AR81" i="1" s="1"/>
  <c r="AW81" i="4"/>
  <c r="AQ81" i="1" s="1"/>
  <c r="AR81" i="4"/>
  <c r="AP81" i="1" s="1"/>
  <c r="AQ81" i="4"/>
  <c r="AL81" i="4"/>
  <c r="AL81" i="1" s="1"/>
  <c r="AK81" i="4"/>
  <c r="AK81" i="1" s="1"/>
  <c r="AF81" i="4"/>
  <c r="AE81" i="4"/>
  <c r="Z81" i="4"/>
  <c r="AJ81" i="1" s="1"/>
  <c r="Y81" i="4"/>
  <c r="AI81" i="1" s="1"/>
  <c r="T81" i="4"/>
  <c r="AH81" i="1" s="1"/>
  <c r="S81" i="4"/>
  <c r="AG81" i="1" s="1"/>
  <c r="N81" i="4"/>
  <c r="AF81" i="1" s="1"/>
  <c r="M81" i="4"/>
  <c r="AE81" i="1" s="1"/>
  <c r="H81" i="4"/>
  <c r="G81" i="4"/>
  <c r="EP80" i="4"/>
  <c r="EO80" i="4"/>
  <c r="EJ80" i="4"/>
  <c r="EI80" i="4"/>
  <c r="ED80" i="4"/>
  <c r="EC80" i="4"/>
  <c r="DX80" i="4"/>
  <c r="DW80" i="4"/>
  <c r="DR80" i="4"/>
  <c r="DQ80" i="4"/>
  <c r="DL80" i="4"/>
  <c r="DK80" i="4"/>
  <c r="DF80" i="4"/>
  <c r="DE80" i="4"/>
  <c r="BW80" i="1" s="1"/>
  <c r="CZ80" i="4"/>
  <c r="CY80" i="4"/>
  <c r="CT80" i="4"/>
  <c r="BR80" i="1" s="1"/>
  <c r="CS80" i="4"/>
  <c r="BQ80" i="1" s="1"/>
  <c r="CN80" i="4"/>
  <c r="BN80" i="1" s="1"/>
  <c r="CM80" i="4"/>
  <c r="BM80" i="1" s="1"/>
  <c r="CH80" i="4"/>
  <c r="CG80" i="4"/>
  <c r="CB80" i="4"/>
  <c r="CA80" i="4"/>
  <c r="BV80" i="4"/>
  <c r="BU80" i="4"/>
  <c r="BP80" i="4"/>
  <c r="AZ80" i="1" s="1"/>
  <c r="BO80" i="4"/>
  <c r="BJ80" i="4"/>
  <c r="AV80" i="1" s="1"/>
  <c r="BI80" i="4"/>
  <c r="AU80" i="1" s="1"/>
  <c r="BD80" i="4"/>
  <c r="AT80" i="1" s="1"/>
  <c r="BC80" i="4"/>
  <c r="AS80" i="1" s="1"/>
  <c r="AX80" i="4"/>
  <c r="AR80" i="1" s="1"/>
  <c r="AW80" i="4"/>
  <c r="AQ80" i="1" s="1"/>
  <c r="AR80" i="4"/>
  <c r="AP80" i="1" s="1"/>
  <c r="AQ80" i="4"/>
  <c r="AL80" i="4"/>
  <c r="AL80" i="1" s="1"/>
  <c r="AK80" i="4"/>
  <c r="AK80" i="1" s="1"/>
  <c r="AF80" i="4"/>
  <c r="AE80" i="4"/>
  <c r="Z80" i="4"/>
  <c r="AJ80" i="1" s="1"/>
  <c r="Y80" i="4"/>
  <c r="AI80" i="1" s="1"/>
  <c r="T80" i="4"/>
  <c r="AH80" i="1" s="1"/>
  <c r="S80" i="4"/>
  <c r="AG80" i="1" s="1"/>
  <c r="N80" i="4"/>
  <c r="AF80" i="1" s="1"/>
  <c r="M80" i="4"/>
  <c r="AE80" i="1" s="1"/>
  <c r="H80" i="4"/>
  <c r="G80" i="4"/>
  <c r="EP79" i="4"/>
  <c r="EO79" i="4"/>
  <c r="EJ79" i="4"/>
  <c r="EI79" i="4"/>
  <c r="ED79" i="4"/>
  <c r="EC79" i="4"/>
  <c r="DX79" i="4"/>
  <c r="DW79" i="4"/>
  <c r="DR79" i="4"/>
  <c r="DQ79" i="4"/>
  <c r="DL79" i="4"/>
  <c r="DK79" i="4"/>
  <c r="DF79" i="4"/>
  <c r="DE79" i="4"/>
  <c r="CZ79" i="4"/>
  <c r="CY79" i="4"/>
  <c r="CT79" i="4"/>
  <c r="BR79" i="1" s="1"/>
  <c r="CS79" i="4"/>
  <c r="BQ79" i="1" s="1"/>
  <c r="CN79" i="4"/>
  <c r="BN79" i="1" s="1"/>
  <c r="CM79" i="4"/>
  <c r="BM79" i="1" s="1"/>
  <c r="CH79" i="4"/>
  <c r="CG79" i="4"/>
  <c r="CB79" i="4"/>
  <c r="CA79" i="4"/>
  <c r="BV79" i="4"/>
  <c r="BU79" i="4"/>
  <c r="BP79" i="4"/>
  <c r="BO79" i="4"/>
  <c r="BJ79" i="4"/>
  <c r="AV79" i="1" s="1"/>
  <c r="BI79" i="4"/>
  <c r="AU79" i="1" s="1"/>
  <c r="BD79" i="4"/>
  <c r="AT79" i="1" s="1"/>
  <c r="BC79" i="4"/>
  <c r="AS79" i="1" s="1"/>
  <c r="AX79" i="4"/>
  <c r="AR79" i="1" s="1"/>
  <c r="AW79" i="4"/>
  <c r="AQ79" i="1" s="1"/>
  <c r="AR79" i="4"/>
  <c r="AP79" i="1" s="1"/>
  <c r="AQ79" i="4"/>
  <c r="AL79" i="4"/>
  <c r="AL79" i="1" s="1"/>
  <c r="AK79" i="4"/>
  <c r="AK79" i="1" s="1"/>
  <c r="AF79" i="4"/>
  <c r="AE79" i="4"/>
  <c r="Z79" i="4"/>
  <c r="AJ79" i="1" s="1"/>
  <c r="Y79" i="4"/>
  <c r="AI79" i="1" s="1"/>
  <c r="T79" i="4"/>
  <c r="AH79" i="1" s="1"/>
  <c r="S79" i="4"/>
  <c r="AG79" i="1" s="1"/>
  <c r="N79" i="4"/>
  <c r="AF79" i="1" s="1"/>
  <c r="M79" i="4"/>
  <c r="AE79" i="1" s="1"/>
  <c r="H79" i="4"/>
  <c r="G79" i="4"/>
  <c r="EP78" i="4"/>
  <c r="EO78" i="4"/>
  <c r="EJ78" i="4"/>
  <c r="EI78" i="4"/>
  <c r="ED78" i="4"/>
  <c r="EC78" i="4"/>
  <c r="DX78" i="4"/>
  <c r="DW78" i="4"/>
  <c r="DR78" i="4"/>
  <c r="DQ78" i="4"/>
  <c r="DL78" i="4"/>
  <c r="DK78" i="4"/>
  <c r="DF78" i="4"/>
  <c r="DE78" i="4"/>
  <c r="CZ78" i="4"/>
  <c r="CY78" i="4"/>
  <c r="CT78" i="4"/>
  <c r="BR78" i="1" s="1"/>
  <c r="CS78" i="4"/>
  <c r="BQ78" i="1" s="1"/>
  <c r="CN78" i="4"/>
  <c r="BN78" i="1" s="1"/>
  <c r="CM78" i="4"/>
  <c r="BM78" i="1" s="1"/>
  <c r="CH78" i="4"/>
  <c r="CG78" i="4"/>
  <c r="CB78" i="4"/>
  <c r="CA78" i="4"/>
  <c r="BV78" i="4"/>
  <c r="BU78" i="4"/>
  <c r="BP78" i="4"/>
  <c r="AZ78" i="1" s="1"/>
  <c r="BO78" i="4"/>
  <c r="BJ78" i="4"/>
  <c r="AV78" i="1" s="1"/>
  <c r="BI78" i="4"/>
  <c r="AU78" i="1" s="1"/>
  <c r="BD78" i="4"/>
  <c r="AT78" i="1" s="1"/>
  <c r="BC78" i="4"/>
  <c r="AS78" i="1" s="1"/>
  <c r="AX78" i="4"/>
  <c r="AR78" i="1" s="1"/>
  <c r="AW78" i="4"/>
  <c r="AQ78" i="1" s="1"/>
  <c r="AR78" i="4"/>
  <c r="AP78" i="1" s="1"/>
  <c r="AQ78" i="4"/>
  <c r="AL78" i="4"/>
  <c r="AL78" i="1" s="1"/>
  <c r="AK78" i="4"/>
  <c r="AK78" i="1" s="1"/>
  <c r="AF78" i="4"/>
  <c r="AE78" i="4"/>
  <c r="Z78" i="4"/>
  <c r="AJ78" i="1" s="1"/>
  <c r="Y78" i="4"/>
  <c r="AI78" i="1" s="1"/>
  <c r="T78" i="4"/>
  <c r="AH78" i="1" s="1"/>
  <c r="S78" i="4"/>
  <c r="AG78" i="1" s="1"/>
  <c r="N78" i="4"/>
  <c r="AF78" i="1" s="1"/>
  <c r="M78" i="4"/>
  <c r="AE78" i="1" s="1"/>
  <c r="H78" i="4"/>
  <c r="G78" i="4"/>
  <c r="EP77" i="4"/>
  <c r="EO77" i="4"/>
  <c r="EJ77" i="4"/>
  <c r="EI77" i="4"/>
  <c r="ED77" i="4"/>
  <c r="EC77" i="4"/>
  <c r="DX77" i="4"/>
  <c r="DW77" i="4"/>
  <c r="DR77" i="4"/>
  <c r="DQ77" i="4"/>
  <c r="DL77" i="4"/>
  <c r="DK77" i="4"/>
  <c r="DF77" i="4"/>
  <c r="DE77" i="4"/>
  <c r="CZ77" i="4"/>
  <c r="CY77" i="4"/>
  <c r="CT77" i="4"/>
  <c r="BR77" i="1" s="1"/>
  <c r="CS77" i="4"/>
  <c r="BQ77" i="1" s="1"/>
  <c r="CN77" i="4"/>
  <c r="BN77" i="1" s="1"/>
  <c r="CM77" i="4"/>
  <c r="BM77" i="1" s="1"/>
  <c r="CH77" i="4"/>
  <c r="CG77" i="4"/>
  <c r="CB77" i="4"/>
  <c r="CA77" i="4"/>
  <c r="BV77" i="4"/>
  <c r="BU77" i="4"/>
  <c r="BP77" i="4"/>
  <c r="BO77" i="4"/>
  <c r="BJ77" i="4"/>
  <c r="AV77" i="1" s="1"/>
  <c r="BI77" i="4"/>
  <c r="AU77" i="1" s="1"/>
  <c r="BD77" i="4"/>
  <c r="AT77" i="1" s="1"/>
  <c r="BC77" i="4"/>
  <c r="AS77" i="1" s="1"/>
  <c r="AX77" i="4"/>
  <c r="AR77" i="1" s="1"/>
  <c r="AW77" i="4"/>
  <c r="AQ77" i="1" s="1"/>
  <c r="AR77" i="4"/>
  <c r="AP77" i="1" s="1"/>
  <c r="AQ77" i="4"/>
  <c r="AL77" i="4"/>
  <c r="AL77" i="1" s="1"/>
  <c r="AK77" i="4"/>
  <c r="AK77" i="1" s="1"/>
  <c r="AF77" i="4"/>
  <c r="AE77" i="4"/>
  <c r="Z77" i="4"/>
  <c r="AJ77" i="1" s="1"/>
  <c r="Y77" i="4"/>
  <c r="AI77" i="1" s="1"/>
  <c r="T77" i="4"/>
  <c r="AH77" i="1" s="1"/>
  <c r="S77" i="4"/>
  <c r="AG77" i="1" s="1"/>
  <c r="N77" i="4"/>
  <c r="AF77" i="1" s="1"/>
  <c r="M77" i="4"/>
  <c r="AE77" i="1" s="1"/>
  <c r="H77" i="4"/>
  <c r="G77" i="4"/>
  <c r="EP76" i="4"/>
  <c r="EO76" i="4"/>
  <c r="EJ76" i="4"/>
  <c r="EI76" i="4"/>
  <c r="ED76" i="4"/>
  <c r="EC76" i="4"/>
  <c r="DX76" i="4"/>
  <c r="CX76" i="1" s="1"/>
  <c r="DW76" i="4"/>
  <c r="DR76" i="4"/>
  <c r="DQ76" i="4"/>
  <c r="DL76" i="4"/>
  <c r="DK76" i="4"/>
  <c r="DF76" i="4"/>
  <c r="DE76" i="4"/>
  <c r="CZ76" i="4"/>
  <c r="CY76" i="4"/>
  <c r="CT76" i="4"/>
  <c r="BR76" i="1" s="1"/>
  <c r="CS76" i="4"/>
  <c r="BQ76" i="1" s="1"/>
  <c r="CN76" i="4"/>
  <c r="BN76" i="1" s="1"/>
  <c r="CM76" i="4"/>
  <c r="BM76" i="1" s="1"/>
  <c r="CH76" i="4"/>
  <c r="CG76" i="4"/>
  <c r="CB76" i="4"/>
  <c r="CA76" i="4"/>
  <c r="BV76" i="4"/>
  <c r="BU76" i="4"/>
  <c r="BP76" i="4"/>
  <c r="AZ76" i="1" s="1"/>
  <c r="BO76" i="4"/>
  <c r="BJ76" i="4"/>
  <c r="AV76" i="1" s="1"/>
  <c r="BI76" i="4"/>
  <c r="AU76" i="1" s="1"/>
  <c r="BD76" i="4"/>
  <c r="AT76" i="1" s="1"/>
  <c r="BC76" i="4"/>
  <c r="AS76" i="1" s="1"/>
  <c r="AX76" i="4"/>
  <c r="AR76" i="1" s="1"/>
  <c r="AW76" i="4"/>
  <c r="AQ76" i="1" s="1"/>
  <c r="AR76" i="4"/>
  <c r="AP76" i="1" s="1"/>
  <c r="AQ76" i="4"/>
  <c r="AL76" i="4"/>
  <c r="AL76" i="1" s="1"/>
  <c r="AK76" i="4"/>
  <c r="AK76" i="1" s="1"/>
  <c r="AF76" i="4"/>
  <c r="AE76" i="4"/>
  <c r="Z76" i="4"/>
  <c r="AJ76" i="1" s="1"/>
  <c r="Y76" i="4"/>
  <c r="AI76" i="1" s="1"/>
  <c r="T76" i="4"/>
  <c r="AH76" i="1" s="1"/>
  <c r="S76" i="4"/>
  <c r="AG76" i="1" s="1"/>
  <c r="N76" i="4"/>
  <c r="AF76" i="1" s="1"/>
  <c r="M76" i="4"/>
  <c r="AE76" i="1" s="1"/>
  <c r="H76" i="4"/>
  <c r="G76" i="4"/>
  <c r="EP75" i="4"/>
  <c r="EO75" i="4"/>
  <c r="EJ75" i="4"/>
  <c r="EI75" i="4"/>
  <c r="ED75" i="4"/>
  <c r="EC75" i="4"/>
  <c r="DX75" i="4"/>
  <c r="DW75" i="4"/>
  <c r="DR75" i="4"/>
  <c r="DQ75" i="4"/>
  <c r="DL75" i="4"/>
  <c r="DK75" i="4"/>
  <c r="DF75" i="4"/>
  <c r="DE75" i="4"/>
  <c r="CZ75" i="4"/>
  <c r="CY75" i="4"/>
  <c r="CT75" i="4"/>
  <c r="BR75" i="1" s="1"/>
  <c r="CS75" i="4"/>
  <c r="BQ75" i="1" s="1"/>
  <c r="CN75" i="4"/>
  <c r="BN75" i="1" s="1"/>
  <c r="CM75" i="4"/>
  <c r="BM75" i="1" s="1"/>
  <c r="CH75" i="4"/>
  <c r="CG75" i="4"/>
  <c r="CB75" i="4"/>
  <c r="CA75" i="4"/>
  <c r="BV75" i="4"/>
  <c r="BU75" i="4"/>
  <c r="BP75" i="4"/>
  <c r="BO75" i="4"/>
  <c r="BJ75" i="4"/>
  <c r="AV75" i="1" s="1"/>
  <c r="BI75" i="4"/>
  <c r="AU75" i="1" s="1"/>
  <c r="BD75" i="4"/>
  <c r="AT75" i="1" s="1"/>
  <c r="BC75" i="4"/>
  <c r="AS75" i="1" s="1"/>
  <c r="AX75" i="4"/>
  <c r="AR75" i="1" s="1"/>
  <c r="AW75" i="4"/>
  <c r="AQ75" i="1" s="1"/>
  <c r="AR75" i="4"/>
  <c r="AP75" i="1" s="1"/>
  <c r="AQ75" i="4"/>
  <c r="AL75" i="4"/>
  <c r="AL75" i="1" s="1"/>
  <c r="AK75" i="4"/>
  <c r="AK75" i="1" s="1"/>
  <c r="AF75" i="4"/>
  <c r="AE75" i="4"/>
  <c r="Z75" i="4"/>
  <c r="AJ75" i="1" s="1"/>
  <c r="Y75" i="4"/>
  <c r="AI75" i="1" s="1"/>
  <c r="T75" i="4"/>
  <c r="AH75" i="1" s="1"/>
  <c r="S75" i="4"/>
  <c r="AG75" i="1" s="1"/>
  <c r="N75" i="4"/>
  <c r="AF75" i="1" s="1"/>
  <c r="M75" i="4"/>
  <c r="AE75" i="1" s="1"/>
  <c r="H75" i="4"/>
  <c r="G75" i="4"/>
  <c r="EP74" i="4"/>
  <c r="EO74" i="4"/>
  <c r="EJ74" i="4"/>
  <c r="EI74" i="4"/>
  <c r="ED74" i="4"/>
  <c r="EC74" i="4"/>
  <c r="DX74" i="4"/>
  <c r="DW74" i="4"/>
  <c r="DR74" i="4"/>
  <c r="DQ74" i="4"/>
  <c r="DL74" i="4"/>
  <c r="DK74" i="4"/>
  <c r="DF74" i="4"/>
  <c r="DE74" i="4"/>
  <c r="CZ74" i="4"/>
  <c r="CY74" i="4"/>
  <c r="CT74" i="4"/>
  <c r="BR74" i="1" s="1"/>
  <c r="CS74" i="4"/>
  <c r="BQ74" i="1" s="1"/>
  <c r="CN74" i="4"/>
  <c r="BN74" i="1" s="1"/>
  <c r="CM74" i="4"/>
  <c r="BM74" i="1" s="1"/>
  <c r="CH74" i="4"/>
  <c r="CG74" i="4"/>
  <c r="CB74" i="4"/>
  <c r="CA74" i="4"/>
  <c r="BV74" i="4"/>
  <c r="BU74" i="4"/>
  <c r="BP74" i="4"/>
  <c r="AZ74" i="1" s="1"/>
  <c r="BO74" i="4"/>
  <c r="BJ74" i="4"/>
  <c r="AV74" i="1" s="1"/>
  <c r="BI74" i="4"/>
  <c r="AU74" i="1" s="1"/>
  <c r="BD74" i="4"/>
  <c r="AT74" i="1" s="1"/>
  <c r="BC74" i="4"/>
  <c r="AS74" i="1" s="1"/>
  <c r="AX74" i="4"/>
  <c r="AR74" i="1" s="1"/>
  <c r="AW74" i="4"/>
  <c r="AQ74" i="1" s="1"/>
  <c r="AR74" i="4"/>
  <c r="AP74" i="1" s="1"/>
  <c r="AQ74" i="4"/>
  <c r="AL74" i="4"/>
  <c r="AL74" i="1" s="1"/>
  <c r="AK74" i="4"/>
  <c r="AK74" i="1" s="1"/>
  <c r="AF74" i="4"/>
  <c r="AE74" i="4"/>
  <c r="Z74" i="4"/>
  <c r="AJ74" i="1" s="1"/>
  <c r="Y74" i="4"/>
  <c r="AI74" i="1" s="1"/>
  <c r="T74" i="4"/>
  <c r="AH74" i="1" s="1"/>
  <c r="S74" i="4"/>
  <c r="AG74" i="1" s="1"/>
  <c r="N74" i="4"/>
  <c r="AF74" i="1" s="1"/>
  <c r="M74" i="4"/>
  <c r="AE74" i="1" s="1"/>
  <c r="H74" i="4"/>
  <c r="G74" i="4"/>
  <c r="EP73" i="4"/>
  <c r="EO73" i="4"/>
  <c r="EJ73" i="4"/>
  <c r="EI73" i="4"/>
  <c r="ED73" i="4"/>
  <c r="EC73" i="4"/>
  <c r="DX73" i="4"/>
  <c r="DW73" i="4"/>
  <c r="DR73" i="4"/>
  <c r="DQ73" i="4"/>
  <c r="DL73" i="4"/>
  <c r="DK73" i="4"/>
  <c r="DF73" i="4"/>
  <c r="DE73" i="4"/>
  <c r="CZ73" i="4"/>
  <c r="CY73" i="4"/>
  <c r="CT73" i="4"/>
  <c r="BR73" i="1" s="1"/>
  <c r="CS73" i="4"/>
  <c r="BQ73" i="1" s="1"/>
  <c r="CN73" i="4"/>
  <c r="BN73" i="1" s="1"/>
  <c r="CM73" i="4"/>
  <c r="BM73" i="1" s="1"/>
  <c r="CH73" i="4"/>
  <c r="CG73" i="4"/>
  <c r="CB73" i="4"/>
  <c r="CA73" i="4"/>
  <c r="BV73" i="4"/>
  <c r="BU73" i="4"/>
  <c r="BP73" i="4"/>
  <c r="BO73" i="4"/>
  <c r="BJ73" i="4"/>
  <c r="AV73" i="1" s="1"/>
  <c r="BI73" i="4"/>
  <c r="AU73" i="1" s="1"/>
  <c r="BD73" i="4"/>
  <c r="AT73" i="1" s="1"/>
  <c r="BC73" i="4"/>
  <c r="AS73" i="1" s="1"/>
  <c r="AX73" i="4"/>
  <c r="AR73" i="1" s="1"/>
  <c r="AW73" i="4"/>
  <c r="AQ73" i="1" s="1"/>
  <c r="AR73" i="4"/>
  <c r="AP73" i="1" s="1"/>
  <c r="AQ73" i="4"/>
  <c r="AL73" i="4"/>
  <c r="AL73" i="1" s="1"/>
  <c r="AK73" i="4"/>
  <c r="AK73" i="1" s="1"/>
  <c r="AF73" i="4"/>
  <c r="AE73" i="4"/>
  <c r="Z73" i="4"/>
  <c r="AJ73" i="1" s="1"/>
  <c r="Y73" i="4"/>
  <c r="AI73" i="1" s="1"/>
  <c r="T73" i="4"/>
  <c r="AH73" i="1" s="1"/>
  <c r="S73" i="4"/>
  <c r="AG73" i="1" s="1"/>
  <c r="N73" i="4"/>
  <c r="AF73" i="1" s="1"/>
  <c r="M73" i="4"/>
  <c r="AE73" i="1" s="1"/>
  <c r="H73" i="4"/>
  <c r="G73" i="4"/>
  <c r="EP72" i="4"/>
  <c r="EO72" i="4"/>
  <c r="EJ72" i="4"/>
  <c r="EI72" i="4"/>
  <c r="ED72" i="4"/>
  <c r="EC72" i="4"/>
  <c r="DX72" i="4"/>
  <c r="DW72" i="4"/>
  <c r="DR72" i="4"/>
  <c r="DQ72" i="4"/>
  <c r="DL72" i="4"/>
  <c r="DK72" i="4"/>
  <c r="DF72" i="4"/>
  <c r="DE72" i="4"/>
  <c r="CZ72" i="4"/>
  <c r="CY72" i="4"/>
  <c r="CT72" i="4"/>
  <c r="BR72" i="1" s="1"/>
  <c r="CS72" i="4"/>
  <c r="BQ72" i="1" s="1"/>
  <c r="CN72" i="4"/>
  <c r="BN72" i="1" s="1"/>
  <c r="CM72" i="4"/>
  <c r="BM72" i="1" s="1"/>
  <c r="CH72" i="4"/>
  <c r="CG72" i="4"/>
  <c r="CB72" i="4"/>
  <c r="CA72" i="4"/>
  <c r="BV72" i="4"/>
  <c r="BU72" i="4"/>
  <c r="BP72" i="4"/>
  <c r="AZ72" i="1" s="1"/>
  <c r="BO72" i="4"/>
  <c r="BJ72" i="4"/>
  <c r="AV72" i="1" s="1"/>
  <c r="BI72" i="4"/>
  <c r="AU72" i="1" s="1"/>
  <c r="BD72" i="4"/>
  <c r="AT72" i="1" s="1"/>
  <c r="BC72" i="4"/>
  <c r="AS72" i="1" s="1"/>
  <c r="AX72" i="4"/>
  <c r="AR72" i="1" s="1"/>
  <c r="AW72" i="4"/>
  <c r="AQ72" i="1" s="1"/>
  <c r="AR72" i="4"/>
  <c r="AP72" i="1" s="1"/>
  <c r="AQ72" i="4"/>
  <c r="AL72" i="4"/>
  <c r="AL72" i="1" s="1"/>
  <c r="AK72" i="4"/>
  <c r="AK72" i="1" s="1"/>
  <c r="AF72" i="4"/>
  <c r="AE72" i="4"/>
  <c r="Z72" i="4"/>
  <c r="AJ72" i="1" s="1"/>
  <c r="Y72" i="4"/>
  <c r="AI72" i="1" s="1"/>
  <c r="T72" i="4"/>
  <c r="AH72" i="1" s="1"/>
  <c r="S72" i="4"/>
  <c r="AG72" i="1" s="1"/>
  <c r="N72" i="4"/>
  <c r="AF72" i="1" s="1"/>
  <c r="M72" i="4"/>
  <c r="AE72" i="1" s="1"/>
  <c r="H72" i="4"/>
  <c r="G72" i="4"/>
  <c r="EP71" i="4"/>
  <c r="EO71" i="4"/>
  <c r="EJ71" i="4"/>
  <c r="EI71" i="4"/>
  <c r="ED71" i="4"/>
  <c r="EC71" i="4"/>
  <c r="DX71" i="4"/>
  <c r="DW71" i="4"/>
  <c r="DR71" i="4"/>
  <c r="DQ71" i="4"/>
  <c r="DL71" i="4"/>
  <c r="DK71" i="4"/>
  <c r="DF71" i="4"/>
  <c r="DE71" i="4"/>
  <c r="CZ71" i="4"/>
  <c r="CY71" i="4"/>
  <c r="CT71" i="4"/>
  <c r="BR71" i="1" s="1"/>
  <c r="CS71" i="4"/>
  <c r="BQ71" i="1" s="1"/>
  <c r="CN71" i="4"/>
  <c r="BN71" i="1" s="1"/>
  <c r="CM71" i="4"/>
  <c r="BM71" i="1" s="1"/>
  <c r="CH71" i="4"/>
  <c r="CG71" i="4"/>
  <c r="CB71" i="4"/>
  <c r="CA71" i="4"/>
  <c r="BV71" i="4"/>
  <c r="BU71" i="4"/>
  <c r="BP71" i="4"/>
  <c r="BO71" i="4"/>
  <c r="BJ71" i="4"/>
  <c r="AV71" i="1" s="1"/>
  <c r="BI71" i="4"/>
  <c r="AU71" i="1" s="1"/>
  <c r="BD71" i="4"/>
  <c r="AT71" i="1" s="1"/>
  <c r="BC71" i="4"/>
  <c r="AS71" i="1" s="1"/>
  <c r="AX71" i="4"/>
  <c r="AR71" i="1" s="1"/>
  <c r="AW71" i="4"/>
  <c r="AQ71" i="1" s="1"/>
  <c r="AR71" i="4"/>
  <c r="AP71" i="1" s="1"/>
  <c r="AQ71" i="4"/>
  <c r="AL71" i="4"/>
  <c r="AL71" i="1" s="1"/>
  <c r="AK71" i="4"/>
  <c r="AK71" i="1" s="1"/>
  <c r="AF71" i="4"/>
  <c r="AE71" i="4"/>
  <c r="Z71" i="4"/>
  <c r="AJ71" i="1" s="1"/>
  <c r="Y71" i="4"/>
  <c r="AI71" i="1" s="1"/>
  <c r="T71" i="4"/>
  <c r="AH71" i="1" s="1"/>
  <c r="S71" i="4"/>
  <c r="AG71" i="1" s="1"/>
  <c r="N71" i="4"/>
  <c r="AF71" i="1" s="1"/>
  <c r="M71" i="4"/>
  <c r="AE71" i="1" s="1"/>
  <c r="H71" i="4"/>
  <c r="G71" i="4"/>
  <c r="EP70" i="4"/>
  <c r="EO70" i="4"/>
  <c r="EJ70" i="4"/>
  <c r="EI70" i="4"/>
  <c r="ED70" i="4"/>
  <c r="EC70" i="4"/>
  <c r="DX70" i="4"/>
  <c r="DW70" i="4"/>
  <c r="DR70" i="4"/>
  <c r="DQ70" i="4"/>
  <c r="DL70" i="4"/>
  <c r="DK70" i="4"/>
  <c r="DF70" i="4"/>
  <c r="DE70" i="4"/>
  <c r="CZ70" i="4"/>
  <c r="CY70" i="4"/>
  <c r="CT70" i="4"/>
  <c r="BR70" i="1" s="1"/>
  <c r="CS70" i="4"/>
  <c r="BQ70" i="1" s="1"/>
  <c r="CN70" i="4"/>
  <c r="BN70" i="1" s="1"/>
  <c r="CM70" i="4"/>
  <c r="BM70" i="1" s="1"/>
  <c r="CH70" i="4"/>
  <c r="CG70" i="4"/>
  <c r="CB70" i="4"/>
  <c r="CA70" i="4"/>
  <c r="BV70" i="4"/>
  <c r="BU70" i="4"/>
  <c r="BP70" i="4"/>
  <c r="AZ70" i="1" s="1"/>
  <c r="BO70" i="4"/>
  <c r="BJ70" i="4"/>
  <c r="AV70" i="1" s="1"/>
  <c r="BI70" i="4"/>
  <c r="AU70" i="1" s="1"/>
  <c r="BD70" i="4"/>
  <c r="AT70" i="1" s="1"/>
  <c r="BC70" i="4"/>
  <c r="AS70" i="1" s="1"/>
  <c r="AX70" i="4"/>
  <c r="AR70" i="1" s="1"/>
  <c r="AW70" i="4"/>
  <c r="AQ70" i="1" s="1"/>
  <c r="AR70" i="4"/>
  <c r="AP70" i="1" s="1"/>
  <c r="AQ70" i="4"/>
  <c r="AL70" i="4"/>
  <c r="AL70" i="1" s="1"/>
  <c r="AK70" i="4"/>
  <c r="AK70" i="1" s="1"/>
  <c r="AF70" i="4"/>
  <c r="AE70" i="4"/>
  <c r="Z70" i="4"/>
  <c r="AJ70" i="1" s="1"/>
  <c r="Y70" i="4"/>
  <c r="AI70" i="1" s="1"/>
  <c r="T70" i="4"/>
  <c r="AH70" i="1" s="1"/>
  <c r="S70" i="4"/>
  <c r="AG70" i="1" s="1"/>
  <c r="N70" i="4"/>
  <c r="AF70" i="1" s="1"/>
  <c r="M70" i="4"/>
  <c r="AE70" i="1" s="1"/>
  <c r="H70" i="4"/>
  <c r="G70" i="4"/>
  <c r="EP69" i="4"/>
  <c r="EO69" i="4"/>
  <c r="EJ69" i="4"/>
  <c r="EI69" i="4"/>
  <c r="ED69" i="4"/>
  <c r="EC69" i="4"/>
  <c r="DX69" i="4"/>
  <c r="DW69" i="4"/>
  <c r="DR69" i="4"/>
  <c r="DQ69" i="4"/>
  <c r="DL69" i="4"/>
  <c r="DK69" i="4"/>
  <c r="DF69" i="4"/>
  <c r="DE69" i="4"/>
  <c r="CZ69" i="4"/>
  <c r="CY69" i="4"/>
  <c r="CT69" i="4"/>
  <c r="BR69" i="1" s="1"/>
  <c r="CS69" i="4"/>
  <c r="BQ69" i="1" s="1"/>
  <c r="CN69" i="4"/>
  <c r="BN69" i="1" s="1"/>
  <c r="CM69" i="4"/>
  <c r="BM69" i="1" s="1"/>
  <c r="CH69" i="4"/>
  <c r="CG69" i="4"/>
  <c r="CB69" i="4"/>
  <c r="CA69" i="4"/>
  <c r="BV69" i="4"/>
  <c r="BU69" i="4"/>
  <c r="BP69" i="4"/>
  <c r="AZ69" i="1" s="1"/>
  <c r="BO69" i="4"/>
  <c r="BJ69" i="4"/>
  <c r="AV69" i="1" s="1"/>
  <c r="BI69" i="4"/>
  <c r="AU69" i="1" s="1"/>
  <c r="BD69" i="4"/>
  <c r="AT69" i="1" s="1"/>
  <c r="BC69" i="4"/>
  <c r="AS69" i="1" s="1"/>
  <c r="AX69" i="4"/>
  <c r="AR69" i="1" s="1"/>
  <c r="AW69" i="4"/>
  <c r="AQ69" i="1" s="1"/>
  <c r="AR69" i="4"/>
  <c r="AP69" i="1" s="1"/>
  <c r="AQ69" i="4"/>
  <c r="AL69" i="4"/>
  <c r="AL69" i="1" s="1"/>
  <c r="AK69" i="4"/>
  <c r="AK69" i="1" s="1"/>
  <c r="AF69" i="4"/>
  <c r="AE69" i="4"/>
  <c r="Z69" i="4"/>
  <c r="AJ69" i="1" s="1"/>
  <c r="Y69" i="4"/>
  <c r="AI69" i="1" s="1"/>
  <c r="T69" i="4"/>
  <c r="AH69" i="1" s="1"/>
  <c r="S69" i="4"/>
  <c r="AG69" i="1" s="1"/>
  <c r="N69" i="4"/>
  <c r="AF69" i="1" s="1"/>
  <c r="M69" i="4"/>
  <c r="AE69" i="1" s="1"/>
  <c r="H69" i="4"/>
  <c r="G69" i="4"/>
  <c r="EP68" i="4"/>
  <c r="EO68" i="4"/>
  <c r="EJ68" i="4"/>
  <c r="EI68" i="4"/>
  <c r="ED68" i="4"/>
  <c r="EC68" i="4"/>
  <c r="DX68" i="4"/>
  <c r="DW68" i="4"/>
  <c r="DR68" i="4"/>
  <c r="DQ68" i="4"/>
  <c r="DL68" i="4"/>
  <c r="DK68" i="4"/>
  <c r="DF68" i="4"/>
  <c r="DE68" i="4"/>
  <c r="CZ68" i="4"/>
  <c r="CY68" i="4"/>
  <c r="CT68" i="4"/>
  <c r="BR68" i="1" s="1"/>
  <c r="CS68" i="4"/>
  <c r="BQ68" i="1" s="1"/>
  <c r="CN68" i="4"/>
  <c r="BN68" i="1" s="1"/>
  <c r="CM68" i="4"/>
  <c r="BM68" i="1" s="1"/>
  <c r="CH68" i="4"/>
  <c r="CG68" i="4"/>
  <c r="CB68" i="4"/>
  <c r="CA68" i="4"/>
  <c r="BV68" i="4"/>
  <c r="BU68" i="4"/>
  <c r="BP68" i="4"/>
  <c r="BO68" i="4"/>
  <c r="BJ68" i="4"/>
  <c r="AV68" i="1" s="1"/>
  <c r="BI68" i="4"/>
  <c r="AU68" i="1" s="1"/>
  <c r="BD68" i="4"/>
  <c r="AT68" i="1" s="1"/>
  <c r="BC68" i="4"/>
  <c r="AS68" i="1" s="1"/>
  <c r="AX68" i="4"/>
  <c r="AR68" i="1" s="1"/>
  <c r="AW68" i="4"/>
  <c r="AQ68" i="1" s="1"/>
  <c r="AR68" i="4"/>
  <c r="AP68" i="1" s="1"/>
  <c r="AQ68" i="4"/>
  <c r="AL68" i="4"/>
  <c r="AL68" i="1" s="1"/>
  <c r="AK68" i="4"/>
  <c r="AK68" i="1" s="1"/>
  <c r="AF68" i="4"/>
  <c r="AE68" i="4"/>
  <c r="Z68" i="4"/>
  <c r="AJ68" i="1" s="1"/>
  <c r="Y68" i="4"/>
  <c r="AI68" i="1" s="1"/>
  <c r="T68" i="4"/>
  <c r="AH68" i="1" s="1"/>
  <c r="S68" i="4"/>
  <c r="AG68" i="1" s="1"/>
  <c r="N68" i="4"/>
  <c r="AF68" i="1" s="1"/>
  <c r="M68" i="4"/>
  <c r="AE68" i="1" s="1"/>
  <c r="H68" i="4"/>
  <c r="G68" i="4"/>
  <c r="EP67" i="4"/>
  <c r="EO67" i="4"/>
  <c r="EJ67" i="4"/>
  <c r="EI67" i="4"/>
  <c r="ED67" i="4"/>
  <c r="EC67" i="4"/>
  <c r="DX67" i="4"/>
  <c r="DW67" i="4"/>
  <c r="DR67" i="4"/>
  <c r="DQ67" i="4"/>
  <c r="DL67" i="4"/>
  <c r="DK67" i="4"/>
  <c r="DF67" i="4"/>
  <c r="DE67" i="4"/>
  <c r="CZ67" i="4"/>
  <c r="CY67" i="4"/>
  <c r="CT67" i="4"/>
  <c r="BR67" i="1" s="1"/>
  <c r="CS67" i="4"/>
  <c r="BQ67" i="1" s="1"/>
  <c r="CN67" i="4"/>
  <c r="BN67" i="1" s="1"/>
  <c r="CM67" i="4"/>
  <c r="BM67" i="1" s="1"/>
  <c r="CH67" i="4"/>
  <c r="CG67" i="4"/>
  <c r="CB67" i="4"/>
  <c r="CA67" i="4"/>
  <c r="BV67" i="4"/>
  <c r="BU67" i="4"/>
  <c r="BP67" i="4"/>
  <c r="AZ67" i="1" s="1"/>
  <c r="BO67" i="4"/>
  <c r="BJ67" i="4"/>
  <c r="AV67" i="1" s="1"/>
  <c r="BI67" i="4"/>
  <c r="AU67" i="1" s="1"/>
  <c r="BD67" i="4"/>
  <c r="AT67" i="1" s="1"/>
  <c r="BC67" i="4"/>
  <c r="AS67" i="1" s="1"/>
  <c r="AX67" i="4"/>
  <c r="AR67" i="1" s="1"/>
  <c r="AW67" i="4"/>
  <c r="AQ67" i="1" s="1"/>
  <c r="AR67" i="4"/>
  <c r="AP67" i="1" s="1"/>
  <c r="AQ67" i="4"/>
  <c r="AL67" i="4"/>
  <c r="AL67" i="1" s="1"/>
  <c r="AK67" i="4"/>
  <c r="AK67" i="1" s="1"/>
  <c r="AF67" i="4"/>
  <c r="AE67" i="4"/>
  <c r="Z67" i="4"/>
  <c r="AJ67" i="1" s="1"/>
  <c r="Y67" i="4"/>
  <c r="AI67" i="1" s="1"/>
  <c r="T67" i="4"/>
  <c r="AH67" i="1" s="1"/>
  <c r="S67" i="4"/>
  <c r="AG67" i="1" s="1"/>
  <c r="N67" i="4"/>
  <c r="AF67" i="1" s="1"/>
  <c r="M67" i="4"/>
  <c r="AE67" i="1" s="1"/>
  <c r="H67" i="4"/>
  <c r="G67" i="4"/>
  <c r="EP66" i="4"/>
  <c r="EO66" i="4"/>
  <c r="EJ66" i="4"/>
  <c r="EI66" i="4"/>
  <c r="ED66" i="4"/>
  <c r="EC66" i="4"/>
  <c r="DX66" i="4"/>
  <c r="CX66" i="1" s="1"/>
  <c r="DW66" i="4"/>
  <c r="DR66" i="4"/>
  <c r="DQ66" i="4"/>
  <c r="DL66" i="4"/>
  <c r="DK66" i="4"/>
  <c r="DF66" i="4"/>
  <c r="DE66" i="4"/>
  <c r="CZ66" i="4"/>
  <c r="CY66" i="4"/>
  <c r="CT66" i="4"/>
  <c r="BR66" i="1" s="1"/>
  <c r="CS66" i="4"/>
  <c r="BQ66" i="1" s="1"/>
  <c r="CN66" i="4"/>
  <c r="BN66" i="1" s="1"/>
  <c r="CM66" i="4"/>
  <c r="BM66" i="1" s="1"/>
  <c r="CH66" i="4"/>
  <c r="CG66" i="4"/>
  <c r="CB66" i="4"/>
  <c r="CA66" i="4"/>
  <c r="BV66" i="4"/>
  <c r="BU66" i="4"/>
  <c r="BP66" i="4"/>
  <c r="AZ66" i="1" s="1"/>
  <c r="BO66" i="4"/>
  <c r="BJ66" i="4"/>
  <c r="AV66" i="1" s="1"/>
  <c r="BI66" i="4"/>
  <c r="AU66" i="1" s="1"/>
  <c r="BD66" i="4"/>
  <c r="AT66" i="1" s="1"/>
  <c r="BC66" i="4"/>
  <c r="AS66" i="1" s="1"/>
  <c r="AX66" i="4"/>
  <c r="AR66" i="1" s="1"/>
  <c r="AW66" i="4"/>
  <c r="AQ66" i="1" s="1"/>
  <c r="AR66" i="4"/>
  <c r="AP66" i="1" s="1"/>
  <c r="AQ66" i="4"/>
  <c r="AL66" i="4"/>
  <c r="AL66" i="1" s="1"/>
  <c r="AK66" i="4"/>
  <c r="AK66" i="1" s="1"/>
  <c r="AF66" i="4"/>
  <c r="AE66" i="4"/>
  <c r="Z66" i="4"/>
  <c r="AJ66" i="1" s="1"/>
  <c r="Y66" i="4"/>
  <c r="AI66" i="1" s="1"/>
  <c r="T66" i="4"/>
  <c r="AH66" i="1" s="1"/>
  <c r="S66" i="4"/>
  <c r="AG66" i="1" s="1"/>
  <c r="N66" i="4"/>
  <c r="AF66" i="1" s="1"/>
  <c r="M66" i="4"/>
  <c r="AE66" i="1" s="1"/>
  <c r="H66" i="4"/>
  <c r="G66" i="4"/>
  <c r="EP65" i="4"/>
  <c r="EO65" i="4"/>
  <c r="EJ65" i="4"/>
  <c r="EI65" i="4"/>
  <c r="ED65" i="4"/>
  <c r="EC65" i="4"/>
  <c r="DX65" i="4"/>
  <c r="CX65" i="1" s="1"/>
  <c r="DW65" i="4"/>
  <c r="DR65" i="4"/>
  <c r="DQ65" i="4"/>
  <c r="DL65" i="4"/>
  <c r="DK65" i="4"/>
  <c r="DF65" i="4"/>
  <c r="DE65" i="4"/>
  <c r="CZ65" i="4"/>
  <c r="CY65" i="4"/>
  <c r="CT65" i="4"/>
  <c r="BR65" i="1" s="1"/>
  <c r="CS65" i="4"/>
  <c r="BQ65" i="1" s="1"/>
  <c r="CN65" i="4"/>
  <c r="BN65" i="1" s="1"/>
  <c r="CM65" i="4"/>
  <c r="BM65" i="1" s="1"/>
  <c r="CH65" i="4"/>
  <c r="CG65" i="4"/>
  <c r="CB65" i="4"/>
  <c r="CA65" i="4"/>
  <c r="BV65" i="4"/>
  <c r="BU65" i="4"/>
  <c r="BP65" i="4"/>
  <c r="BO65" i="4"/>
  <c r="BJ65" i="4"/>
  <c r="AV65" i="1" s="1"/>
  <c r="BI65" i="4"/>
  <c r="AU65" i="1" s="1"/>
  <c r="BD65" i="4"/>
  <c r="AT65" i="1" s="1"/>
  <c r="BC65" i="4"/>
  <c r="AS65" i="1" s="1"/>
  <c r="AX65" i="4"/>
  <c r="AR65" i="1" s="1"/>
  <c r="AW65" i="4"/>
  <c r="AQ65" i="1" s="1"/>
  <c r="AR65" i="4"/>
  <c r="AP65" i="1" s="1"/>
  <c r="AQ65" i="4"/>
  <c r="AL65" i="4"/>
  <c r="AL65" i="1" s="1"/>
  <c r="AK65" i="4"/>
  <c r="AK65" i="1" s="1"/>
  <c r="AF65" i="4"/>
  <c r="AE65" i="4"/>
  <c r="Z65" i="4"/>
  <c r="AJ65" i="1" s="1"/>
  <c r="Y65" i="4"/>
  <c r="AI65" i="1" s="1"/>
  <c r="T65" i="4"/>
  <c r="AH65" i="1" s="1"/>
  <c r="S65" i="4"/>
  <c r="AG65" i="1" s="1"/>
  <c r="N65" i="4"/>
  <c r="AF65" i="1" s="1"/>
  <c r="M65" i="4"/>
  <c r="AE65" i="1" s="1"/>
  <c r="H65" i="4"/>
  <c r="G65" i="4"/>
  <c r="EP64" i="4"/>
  <c r="EO64" i="4"/>
  <c r="EJ64" i="4"/>
  <c r="EI64" i="4"/>
  <c r="ED64" i="4"/>
  <c r="EC64" i="4"/>
  <c r="DX64" i="4"/>
  <c r="CX64" i="1" s="1"/>
  <c r="DW64" i="4"/>
  <c r="DR64" i="4"/>
  <c r="DQ64" i="4"/>
  <c r="DL64" i="4"/>
  <c r="DK64" i="4"/>
  <c r="DF64" i="4"/>
  <c r="DE64" i="4"/>
  <c r="CZ64" i="4"/>
  <c r="CY64" i="4"/>
  <c r="CT64" i="4"/>
  <c r="BR64" i="1" s="1"/>
  <c r="CS64" i="4"/>
  <c r="BQ64" i="1" s="1"/>
  <c r="CN64" i="4"/>
  <c r="BN64" i="1" s="1"/>
  <c r="CM64" i="4"/>
  <c r="BM64" i="1" s="1"/>
  <c r="CH64" i="4"/>
  <c r="CG64" i="4"/>
  <c r="CB64" i="4"/>
  <c r="CA64" i="4"/>
  <c r="BV64" i="4"/>
  <c r="BU64" i="4"/>
  <c r="BP64" i="4"/>
  <c r="BO64" i="4"/>
  <c r="BJ64" i="4"/>
  <c r="AV64" i="1" s="1"/>
  <c r="BI64" i="4"/>
  <c r="AU64" i="1" s="1"/>
  <c r="BD64" i="4"/>
  <c r="AT64" i="1" s="1"/>
  <c r="BC64" i="4"/>
  <c r="AS64" i="1" s="1"/>
  <c r="AX64" i="4"/>
  <c r="AR64" i="1" s="1"/>
  <c r="AW64" i="4"/>
  <c r="AQ64" i="1" s="1"/>
  <c r="AR64" i="4"/>
  <c r="AP64" i="1" s="1"/>
  <c r="AQ64" i="4"/>
  <c r="AL64" i="4"/>
  <c r="AL64" i="1" s="1"/>
  <c r="AK64" i="4"/>
  <c r="AK64" i="1" s="1"/>
  <c r="AF64" i="4"/>
  <c r="AE64" i="4"/>
  <c r="Z64" i="4"/>
  <c r="AJ64" i="1" s="1"/>
  <c r="Y64" i="4"/>
  <c r="AI64" i="1" s="1"/>
  <c r="T64" i="4"/>
  <c r="AH64" i="1" s="1"/>
  <c r="S64" i="4"/>
  <c r="AG64" i="1" s="1"/>
  <c r="N64" i="4"/>
  <c r="AF64" i="1" s="1"/>
  <c r="M64" i="4"/>
  <c r="AE64" i="1" s="1"/>
  <c r="H64" i="4"/>
  <c r="G64" i="4"/>
  <c r="EP63" i="4"/>
  <c r="EO63" i="4"/>
  <c r="EJ63" i="4"/>
  <c r="EI63" i="4"/>
  <c r="ED63" i="4"/>
  <c r="EC63" i="4"/>
  <c r="DX63" i="4"/>
  <c r="DW63" i="4"/>
  <c r="DR63" i="4"/>
  <c r="DQ63" i="4"/>
  <c r="DL63" i="4"/>
  <c r="DK63" i="4"/>
  <c r="DF63" i="4"/>
  <c r="DE63" i="4"/>
  <c r="CZ63" i="4"/>
  <c r="CY63" i="4"/>
  <c r="CT63" i="4"/>
  <c r="BR63" i="1" s="1"/>
  <c r="CS63" i="4"/>
  <c r="BQ63" i="1" s="1"/>
  <c r="CN63" i="4"/>
  <c r="BN63" i="1" s="1"/>
  <c r="CM63" i="4"/>
  <c r="BM63" i="1" s="1"/>
  <c r="CH63" i="4"/>
  <c r="CG63" i="4"/>
  <c r="CB63" i="4"/>
  <c r="CA63" i="4"/>
  <c r="BV63" i="4"/>
  <c r="BU63" i="4"/>
  <c r="BP63" i="4"/>
  <c r="AZ63" i="1" s="1"/>
  <c r="BO63" i="4"/>
  <c r="BJ63" i="4"/>
  <c r="AV63" i="1" s="1"/>
  <c r="BI63" i="4"/>
  <c r="AU63" i="1" s="1"/>
  <c r="BD63" i="4"/>
  <c r="AT63" i="1" s="1"/>
  <c r="BC63" i="4"/>
  <c r="AS63" i="1" s="1"/>
  <c r="AX63" i="4"/>
  <c r="AR63" i="1" s="1"/>
  <c r="AW63" i="4"/>
  <c r="AQ63" i="1" s="1"/>
  <c r="AR63" i="4"/>
  <c r="AP63" i="1" s="1"/>
  <c r="AQ63" i="4"/>
  <c r="AL63" i="4"/>
  <c r="AL63" i="1" s="1"/>
  <c r="AK63" i="4"/>
  <c r="AK63" i="1" s="1"/>
  <c r="AF63" i="4"/>
  <c r="AE63" i="4"/>
  <c r="Z63" i="4"/>
  <c r="AJ63" i="1" s="1"/>
  <c r="Y63" i="4"/>
  <c r="AI63" i="1" s="1"/>
  <c r="T63" i="4"/>
  <c r="AH63" i="1" s="1"/>
  <c r="S63" i="4"/>
  <c r="AG63" i="1" s="1"/>
  <c r="N63" i="4"/>
  <c r="AF63" i="1" s="1"/>
  <c r="M63" i="4"/>
  <c r="AE63" i="1" s="1"/>
  <c r="H63" i="4"/>
  <c r="G63" i="4"/>
  <c r="EP62" i="4"/>
  <c r="EO62" i="4"/>
  <c r="EJ62" i="4"/>
  <c r="EI62" i="4"/>
  <c r="ED62" i="4"/>
  <c r="EC62" i="4"/>
  <c r="DX62" i="4"/>
  <c r="DW62" i="4"/>
  <c r="DR62" i="4"/>
  <c r="DQ62" i="4"/>
  <c r="DL62" i="4"/>
  <c r="DK62" i="4"/>
  <c r="DF62" i="4"/>
  <c r="DE62" i="4"/>
  <c r="CZ62" i="4"/>
  <c r="CY62" i="4"/>
  <c r="CT62" i="4"/>
  <c r="BR62" i="1" s="1"/>
  <c r="CS62" i="4"/>
  <c r="BQ62" i="1" s="1"/>
  <c r="CN62" i="4"/>
  <c r="BN62" i="1" s="1"/>
  <c r="CM62" i="4"/>
  <c r="BM62" i="1" s="1"/>
  <c r="CH62" i="4"/>
  <c r="CG62" i="4"/>
  <c r="CB62" i="4"/>
  <c r="CA62" i="4"/>
  <c r="BV62" i="4"/>
  <c r="BU62" i="4"/>
  <c r="BP62" i="4"/>
  <c r="BO62" i="4"/>
  <c r="BJ62" i="4"/>
  <c r="AV62" i="1" s="1"/>
  <c r="BI62" i="4"/>
  <c r="AU62" i="1" s="1"/>
  <c r="BD62" i="4"/>
  <c r="AT62" i="1" s="1"/>
  <c r="BC62" i="4"/>
  <c r="AS62" i="1" s="1"/>
  <c r="AX62" i="4"/>
  <c r="AR62" i="1" s="1"/>
  <c r="AW62" i="4"/>
  <c r="AQ62" i="1" s="1"/>
  <c r="AR62" i="4"/>
  <c r="AP62" i="1" s="1"/>
  <c r="AQ62" i="4"/>
  <c r="AL62" i="4"/>
  <c r="AL62" i="1" s="1"/>
  <c r="AK62" i="4"/>
  <c r="AK62" i="1" s="1"/>
  <c r="AF62" i="4"/>
  <c r="AE62" i="4"/>
  <c r="Z62" i="4"/>
  <c r="AJ62" i="1" s="1"/>
  <c r="Y62" i="4"/>
  <c r="AI62" i="1" s="1"/>
  <c r="T62" i="4"/>
  <c r="AH62" i="1" s="1"/>
  <c r="S62" i="4"/>
  <c r="AG62" i="1" s="1"/>
  <c r="N62" i="4"/>
  <c r="AF62" i="1" s="1"/>
  <c r="M62" i="4"/>
  <c r="AE62" i="1" s="1"/>
  <c r="H62" i="4"/>
  <c r="G62" i="4"/>
  <c r="EP61" i="4"/>
  <c r="EO61" i="4"/>
  <c r="EJ61" i="4"/>
  <c r="EI61" i="4"/>
  <c r="ED61" i="4"/>
  <c r="EC61" i="4"/>
  <c r="DX61" i="4"/>
  <c r="DW61" i="4"/>
  <c r="DR61" i="4"/>
  <c r="DQ61" i="4"/>
  <c r="DL61" i="4"/>
  <c r="DK61" i="4"/>
  <c r="DF61" i="4"/>
  <c r="DE61" i="4"/>
  <c r="CZ61" i="4"/>
  <c r="CY61" i="4"/>
  <c r="CT61" i="4"/>
  <c r="BR61" i="1" s="1"/>
  <c r="CS61" i="4"/>
  <c r="BQ61" i="1" s="1"/>
  <c r="CN61" i="4"/>
  <c r="BN61" i="1" s="1"/>
  <c r="CM61" i="4"/>
  <c r="BM61" i="1" s="1"/>
  <c r="CH61" i="4"/>
  <c r="CG61" i="4"/>
  <c r="CB61" i="4"/>
  <c r="CA61" i="4"/>
  <c r="BV61" i="4"/>
  <c r="BU61" i="4"/>
  <c r="BP61" i="4"/>
  <c r="BO61" i="4"/>
  <c r="BJ61" i="4"/>
  <c r="AV61" i="1" s="1"/>
  <c r="BI61" i="4"/>
  <c r="AU61" i="1" s="1"/>
  <c r="BD61" i="4"/>
  <c r="AT61" i="1" s="1"/>
  <c r="BC61" i="4"/>
  <c r="AS61" i="1" s="1"/>
  <c r="AX61" i="4"/>
  <c r="AR61" i="1" s="1"/>
  <c r="AW61" i="4"/>
  <c r="AQ61" i="1" s="1"/>
  <c r="AR61" i="4"/>
  <c r="AP61" i="1" s="1"/>
  <c r="AQ61" i="4"/>
  <c r="AL61" i="4"/>
  <c r="AL61" i="1" s="1"/>
  <c r="AK61" i="4"/>
  <c r="AK61" i="1" s="1"/>
  <c r="AF61" i="4"/>
  <c r="AE61" i="4"/>
  <c r="Z61" i="4"/>
  <c r="AJ61" i="1" s="1"/>
  <c r="Y61" i="4"/>
  <c r="AI61" i="1" s="1"/>
  <c r="T61" i="4"/>
  <c r="AH61" i="1" s="1"/>
  <c r="S61" i="4"/>
  <c r="AG61" i="1" s="1"/>
  <c r="N61" i="4"/>
  <c r="AF61" i="1" s="1"/>
  <c r="M61" i="4"/>
  <c r="AE61" i="1" s="1"/>
  <c r="H61" i="4"/>
  <c r="G61" i="4"/>
  <c r="EP60" i="4"/>
  <c r="EO60" i="4"/>
  <c r="EJ60" i="4"/>
  <c r="EI60" i="4"/>
  <c r="ED60" i="4"/>
  <c r="EC60" i="4"/>
  <c r="DX60" i="4"/>
  <c r="DW60" i="4"/>
  <c r="DR60" i="4"/>
  <c r="DQ60" i="4"/>
  <c r="DL60" i="4"/>
  <c r="DK60" i="4"/>
  <c r="DF60" i="4"/>
  <c r="DE60" i="4"/>
  <c r="CZ60" i="4"/>
  <c r="CY60" i="4"/>
  <c r="CT60" i="4"/>
  <c r="BR60" i="1" s="1"/>
  <c r="CS60" i="4"/>
  <c r="BQ60" i="1" s="1"/>
  <c r="CN60" i="4"/>
  <c r="BN60" i="1" s="1"/>
  <c r="CM60" i="4"/>
  <c r="BM60" i="1" s="1"/>
  <c r="CH60" i="4"/>
  <c r="CG60" i="4"/>
  <c r="CB60" i="4"/>
  <c r="CA60" i="4"/>
  <c r="BV60" i="4"/>
  <c r="BU60" i="4"/>
  <c r="BP60" i="4"/>
  <c r="AZ60" i="1" s="1"/>
  <c r="BO60" i="4"/>
  <c r="BJ60" i="4"/>
  <c r="AV60" i="1" s="1"/>
  <c r="BI60" i="4"/>
  <c r="AU60" i="1" s="1"/>
  <c r="BD60" i="4"/>
  <c r="AT60" i="1" s="1"/>
  <c r="BC60" i="4"/>
  <c r="AS60" i="1" s="1"/>
  <c r="AX60" i="4"/>
  <c r="AR60" i="1" s="1"/>
  <c r="AW60" i="4"/>
  <c r="AQ60" i="1" s="1"/>
  <c r="AR60" i="4"/>
  <c r="AP60" i="1" s="1"/>
  <c r="AQ60" i="4"/>
  <c r="AL60" i="4"/>
  <c r="AL60" i="1" s="1"/>
  <c r="AK60" i="4"/>
  <c r="AK60" i="1" s="1"/>
  <c r="AF60" i="4"/>
  <c r="AE60" i="4"/>
  <c r="Z60" i="4"/>
  <c r="AJ60" i="1" s="1"/>
  <c r="Y60" i="4"/>
  <c r="AI60" i="1" s="1"/>
  <c r="T60" i="4"/>
  <c r="AH60" i="1" s="1"/>
  <c r="S60" i="4"/>
  <c r="AG60" i="1" s="1"/>
  <c r="N60" i="4"/>
  <c r="AF60" i="1" s="1"/>
  <c r="M60" i="4"/>
  <c r="AE60" i="1" s="1"/>
  <c r="H60" i="4"/>
  <c r="G60" i="4"/>
  <c r="EP59" i="4"/>
  <c r="EO59" i="4"/>
  <c r="EJ59" i="4"/>
  <c r="EI59" i="4"/>
  <c r="ED59" i="4"/>
  <c r="EC59" i="4"/>
  <c r="DX59" i="4"/>
  <c r="DW59" i="4"/>
  <c r="DR59" i="4"/>
  <c r="DQ59" i="4"/>
  <c r="DL59" i="4"/>
  <c r="DK59" i="4"/>
  <c r="DF59" i="4"/>
  <c r="DE59" i="4"/>
  <c r="CZ59" i="4"/>
  <c r="CY59" i="4"/>
  <c r="CT59" i="4"/>
  <c r="BR59" i="1" s="1"/>
  <c r="CS59" i="4"/>
  <c r="BQ59" i="1" s="1"/>
  <c r="CN59" i="4"/>
  <c r="BN59" i="1" s="1"/>
  <c r="CM59" i="4"/>
  <c r="BM59" i="1" s="1"/>
  <c r="CH59" i="4"/>
  <c r="CG59" i="4"/>
  <c r="CB59" i="4"/>
  <c r="CA59" i="4"/>
  <c r="BV59" i="4"/>
  <c r="BU59" i="4"/>
  <c r="BP59" i="4"/>
  <c r="AZ59" i="1" s="1"/>
  <c r="BO59" i="4"/>
  <c r="BJ59" i="4"/>
  <c r="AV59" i="1" s="1"/>
  <c r="BI59" i="4"/>
  <c r="AU59" i="1" s="1"/>
  <c r="BD59" i="4"/>
  <c r="AT59" i="1" s="1"/>
  <c r="BC59" i="4"/>
  <c r="AS59" i="1" s="1"/>
  <c r="AX59" i="4"/>
  <c r="AR59" i="1" s="1"/>
  <c r="AW59" i="4"/>
  <c r="AQ59" i="1" s="1"/>
  <c r="AR59" i="4"/>
  <c r="AP59" i="1" s="1"/>
  <c r="AQ59" i="4"/>
  <c r="AL59" i="4"/>
  <c r="AL59" i="1" s="1"/>
  <c r="AK59" i="4"/>
  <c r="AK59" i="1" s="1"/>
  <c r="AF59" i="4"/>
  <c r="AE59" i="4"/>
  <c r="Z59" i="4"/>
  <c r="AJ59" i="1" s="1"/>
  <c r="Y59" i="4"/>
  <c r="AI59" i="1" s="1"/>
  <c r="T59" i="4"/>
  <c r="AH59" i="1" s="1"/>
  <c r="S59" i="4"/>
  <c r="AG59" i="1" s="1"/>
  <c r="N59" i="4"/>
  <c r="AF59" i="1" s="1"/>
  <c r="M59" i="4"/>
  <c r="AE59" i="1" s="1"/>
  <c r="H59" i="4"/>
  <c r="G59" i="4"/>
  <c r="EP58" i="4"/>
  <c r="EO58" i="4"/>
  <c r="EJ58" i="4"/>
  <c r="EI58" i="4"/>
  <c r="ED58" i="4"/>
  <c r="EC58" i="4"/>
  <c r="DX58" i="4"/>
  <c r="DW58" i="4"/>
  <c r="DR58" i="4"/>
  <c r="DQ58" i="4"/>
  <c r="DL58" i="4"/>
  <c r="DK58" i="4"/>
  <c r="DF58" i="4"/>
  <c r="DE58" i="4"/>
  <c r="CZ58" i="4"/>
  <c r="CY58" i="4"/>
  <c r="CT58" i="4"/>
  <c r="BR58" i="1" s="1"/>
  <c r="CS58" i="4"/>
  <c r="BQ58" i="1" s="1"/>
  <c r="CN58" i="4"/>
  <c r="BN58" i="1" s="1"/>
  <c r="CM58" i="4"/>
  <c r="BM58" i="1" s="1"/>
  <c r="CH58" i="4"/>
  <c r="CG58" i="4"/>
  <c r="CB58" i="4"/>
  <c r="CA58" i="4"/>
  <c r="BV58" i="4"/>
  <c r="BU58" i="4"/>
  <c r="BP58" i="4"/>
  <c r="BO58" i="4"/>
  <c r="BJ58" i="4"/>
  <c r="AV58" i="1" s="1"/>
  <c r="BI58" i="4"/>
  <c r="AU58" i="1" s="1"/>
  <c r="BD58" i="4"/>
  <c r="AT58" i="1" s="1"/>
  <c r="BC58" i="4"/>
  <c r="AS58" i="1" s="1"/>
  <c r="AX58" i="4"/>
  <c r="AR58" i="1" s="1"/>
  <c r="AW58" i="4"/>
  <c r="AQ58" i="1" s="1"/>
  <c r="AR58" i="4"/>
  <c r="AP58" i="1" s="1"/>
  <c r="AQ58" i="4"/>
  <c r="AL58" i="4"/>
  <c r="AL58" i="1" s="1"/>
  <c r="AK58" i="4"/>
  <c r="AK58" i="1" s="1"/>
  <c r="AF58" i="4"/>
  <c r="AE58" i="4"/>
  <c r="Z58" i="4"/>
  <c r="AJ58" i="1" s="1"/>
  <c r="Y58" i="4"/>
  <c r="AI58" i="1" s="1"/>
  <c r="T58" i="4"/>
  <c r="AH58" i="1" s="1"/>
  <c r="S58" i="4"/>
  <c r="AG58" i="1" s="1"/>
  <c r="N58" i="4"/>
  <c r="AF58" i="1" s="1"/>
  <c r="M58" i="4"/>
  <c r="AE58" i="1" s="1"/>
  <c r="H58" i="4"/>
  <c r="G58" i="4"/>
  <c r="EP57" i="4"/>
  <c r="EO57" i="4"/>
  <c r="EJ57" i="4"/>
  <c r="EI57" i="4"/>
  <c r="ED57" i="4"/>
  <c r="EC57" i="4"/>
  <c r="DX57" i="4"/>
  <c r="DW57" i="4"/>
  <c r="DR57" i="4"/>
  <c r="DQ57" i="4"/>
  <c r="DL57" i="4"/>
  <c r="DK57" i="4"/>
  <c r="DF57" i="4"/>
  <c r="DE57" i="4"/>
  <c r="CZ57" i="4"/>
  <c r="CY57" i="4"/>
  <c r="CT57" i="4"/>
  <c r="BR57" i="1" s="1"/>
  <c r="CS57" i="4"/>
  <c r="BQ57" i="1" s="1"/>
  <c r="CN57" i="4"/>
  <c r="BN57" i="1" s="1"/>
  <c r="CM57" i="4"/>
  <c r="BM57" i="1" s="1"/>
  <c r="CH57" i="4"/>
  <c r="CG57" i="4"/>
  <c r="CB57" i="4"/>
  <c r="CA57" i="4"/>
  <c r="BV57" i="4"/>
  <c r="BU57" i="4"/>
  <c r="BP57" i="4"/>
  <c r="BO57" i="4"/>
  <c r="BJ57" i="4"/>
  <c r="AV57" i="1" s="1"/>
  <c r="BI57" i="4"/>
  <c r="AU57" i="1" s="1"/>
  <c r="BD57" i="4"/>
  <c r="AT57" i="1" s="1"/>
  <c r="BC57" i="4"/>
  <c r="AS57" i="1" s="1"/>
  <c r="AX57" i="4"/>
  <c r="AR57" i="1" s="1"/>
  <c r="AW57" i="4"/>
  <c r="AQ57" i="1" s="1"/>
  <c r="AR57" i="4"/>
  <c r="AP57" i="1" s="1"/>
  <c r="AQ57" i="4"/>
  <c r="AL57" i="4"/>
  <c r="AL57" i="1" s="1"/>
  <c r="AK57" i="4"/>
  <c r="AK57" i="1" s="1"/>
  <c r="AF57" i="4"/>
  <c r="AE57" i="4"/>
  <c r="Z57" i="4"/>
  <c r="AJ57" i="1" s="1"/>
  <c r="Y57" i="4"/>
  <c r="AI57" i="1" s="1"/>
  <c r="T57" i="4"/>
  <c r="AH57" i="1" s="1"/>
  <c r="S57" i="4"/>
  <c r="AG57" i="1" s="1"/>
  <c r="N57" i="4"/>
  <c r="AF57" i="1" s="1"/>
  <c r="M57" i="4"/>
  <c r="AE57" i="1" s="1"/>
  <c r="H57" i="4"/>
  <c r="G57" i="4"/>
  <c r="EP56" i="4"/>
  <c r="DH56" i="1" s="1"/>
  <c r="EO56" i="4"/>
  <c r="EJ56" i="4"/>
  <c r="EI56" i="4"/>
  <c r="ED56" i="4"/>
  <c r="EC56" i="4"/>
  <c r="DX56" i="4"/>
  <c r="DW56" i="4"/>
  <c r="DR56" i="4"/>
  <c r="DQ56" i="4"/>
  <c r="DL56" i="4"/>
  <c r="DK56" i="4"/>
  <c r="DF56" i="4"/>
  <c r="DE56" i="4"/>
  <c r="CZ56" i="4"/>
  <c r="CY56" i="4"/>
  <c r="CT56" i="4"/>
  <c r="BR56" i="1" s="1"/>
  <c r="CS56" i="4"/>
  <c r="BQ56" i="1" s="1"/>
  <c r="CN56" i="4"/>
  <c r="BN56" i="1" s="1"/>
  <c r="CM56" i="4"/>
  <c r="BM56" i="1" s="1"/>
  <c r="CH56" i="4"/>
  <c r="CG56" i="4"/>
  <c r="CB56" i="4"/>
  <c r="CA56" i="4"/>
  <c r="BV56" i="4"/>
  <c r="BU56" i="4"/>
  <c r="BP56" i="4"/>
  <c r="AZ56" i="1" s="1"/>
  <c r="BO56" i="4"/>
  <c r="BJ56" i="4"/>
  <c r="AV56" i="1" s="1"/>
  <c r="BI56" i="4"/>
  <c r="AU56" i="1" s="1"/>
  <c r="BD56" i="4"/>
  <c r="AT56" i="1" s="1"/>
  <c r="BC56" i="4"/>
  <c r="AS56" i="1" s="1"/>
  <c r="AX56" i="4"/>
  <c r="AR56" i="1" s="1"/>
  <c r="AW56" i="4"/>
  <c r="AQ56" i="1" s="1"/>
  <c r="AR56" i="4"/>
  <c r="AP56" i="1" s="1"/>
  <c r="AQ56" i="4"/>
  <c r="AL56" i="4"/>
  <c r="AL56" i="1" s="1"/>
  <c r="AK56" i="4"/>
  <c r="AK56" i="1" s="1"/>
  <c r="AF56" i="4"/>
  <c r="AE56" i="4"/>
  <c r="Z56" i="4"/>
  <c r="AJ56" i="1" s="1"/>
  <c r="Y56" i="4"/>
  <c r="AI56" i="1" s="1"/>
  <c r="T56" i="4"/>
  <c r="AH56" i="1" s="1"/>
  <c r="S56" i="4"/>
  <c r="AG56" i="1" s="1"/>
  <c r="N56" i="4"/>
  <c r="AF56" i="1" s="1"/>
  <c r="M56" i="4"/>
  <c r="AE56" i="1" s="1"/>
  <c r="H56" i="4"/>
  <c r="G56" i="4"/>
  <c r="EP55" i="4"/>
  <c r="EO55" i="4"/>
  <c r="EJ55" i="4"/>
  <c r="EI55" i="4"/>
  <c r="ED55" i="4"/>
  <c r="EC55" i="4"/>
  <c r="DX55" i="4"/>
  <c r="DW55" i="4"/>
  <c r="DR55" i="4"/>
  <c r="DQ55" i="4"/>
  <c r="DL55" i="4"/>
  <c r="DK55" i="4"/>
  <c r="DF55" i="4"/>
  <c r="DE55" i="4"/>
  <c r="CZ55" i="4"/>
  <c r="CY55" i="4"/>
  <c r="CT55" i="4"/>
  <c r="BR55" i="1" s="1"/>
  <c r="CS55" i="4"/>
  <c r="BQ55" i="1" s="1"/>
  <c r="CN55" i="4"/>
  <c r="BN55" i="1" s="1"/>
  <c r="CM55" i="4"/>
  <c r="BM55" i="1" s="1"/>
  <c r="CH55" i="4"/>
  <c r="CG55" i="4"/>
  <c r="CB55" i="4"/>
  <c r="CA55" i="4"/>
  <c r="BV55" i="4"/>
  <c r="BU55" i="4"/>
  <c r="BP55" i="4"/>
  <c r="AZ55" i="1" s="1"/>
  <c r="BO55" i="4"/>
  <c r="BJ55" i="4"/>
  <c r="AV55" i="1" s="1"/>
  <c r="BI55" i="4"/>
  <c r="AU55" i="1" s="1"/>
  <c r="BD55" i="4"/>
  <c r="AT55" i="1" s="1"/>
  <c r="BC55" i="4"/>
  <c r="AS55" i="1" s="1"/>
  <c r="AX55" i="4"/>
  <c r="AR55" i="1" s="1"/>
  <c r="AW55" i="4"/>
  <c r="AQ55" i="1" s="1"/>
  <c r="AR55" i="4"/>
  <c r="AP55" i="1" s="1"/>
  <c r="AQ55" i="4"/>
  <c r="AL55" i="4"/>
  <c r="AL55" i="1" s="1"/>
  <c r="AK55" i="4"/>
  <c r="AK55" i="1" s="1"/>
  <c r="AF55" i="4"/>
  <c r="AE55" i="4"/>
  <c r="Z55" i="4"/>
  <c r="AJ55" i="1" s="1"/>
  <c r="Y55" i="4"/>
  <c r="AI55" i="1" s="1"/>
  <c r="T55" i="4"/>
  <c r="AH55" i="1" s="1"/>
  <c r="S55" i="4"/>
  <c r="AG55" i="1" s="1"/>
  <c r="N55" i="4"/>
  <c r="AF55" i="1" s="1"/>
  <c r="M55" i="4"/>
  <c r="AE55" i="1" s="1"/>
  <c r="H55" i="4"/>
  <c r="G55" i="4"/>
  <c r="EP54" i="4"/>
  <c r="EO54" i="4"/>
  <c r="EJ54" i="4"/>
  <c r="EI54" i="4"/>
  <c r="ED54" i="4"/>
  <c r="EC54" i="4"/>
  <c r="DX54" i="4"/>
  <c r="DW54" i="4"/>
  <c r="DR54" i="4"/>
  <c r="CH54" i="1" s="1"/>
  <c r="DQ54" i="4"/>
  <c r="DL54" i="4"/>
  <c r="DK54" i="4"/>
  <c r="DF54" i="4"/>
  <c r="DE54" i="4"/>
  <c r="CZ54" i="4"/>
  <c r="CY54" i="4"/>
  <c r="CT54" i="4"/>
  <c r="BR54" i="1" s="1"/>
  <c r="CS54" i="4"/>
  <c r="BQ54" i="1" s="1"/>
  <c r="CN54" i="4"/>
  <c r="BN54" i="1" s="1"/>
  <c r="CM54" i="4"/>
  <c r="BM54" i="1" s="1"/>
  <c r="CH54" i="4"/>
  <c r="BJ54" i="1" s="1"/>
  <c r="CG54" i="4"/>
  <c r="BI54" i="1" s="1"/>
  <c r="CB54" i="4"/>
  <c r="CA54" i="4"/>
  <c r="BV54" i="4"/>
  <c r="BU54" i="4"/>
  <c r="BP54" i="4"/>
  <c r="BO54" i="4"/>
  <c r="BJ54" i="4"/>
  <c r="AV54" i="1" s="1"/>
  <c r="BI54" i="4"/>
  <c r="AU54" i="1" s="1"/>
  <c r="BD54" i="4"/>
  <c r="AT54" i="1" s="1"/>
  <c r="BC54" i="4"/>
  <c r="AS54" i="1" s="1"/>
  <c r="AX54" i="4"/>
  <c r="AR54" i="1" s="1"/>
  <c r="AW54" i="4"/>
  <c r="AQ54" i="1" s="1"/>
  <c r="AR54" i="4"/>
  <c r="AP54" i="1" s="1"/>
  <c r="AQ54" i="4"/>
  <c r="AO54" i="1" s="1"/>
  <c r="AL54" i="4"/>
  <c r="AL54" i="1" s="1"/>
  <c r="AK54" i="4"/>
  <c r="AK54" i="1" s="1"/>
  <c r="AF54" i="4"/>
  <c r="AN54" i="1" s="1"/>
  <c r="AE54" i="4"/>
  <c r="AM54" i="1" s="1"/>
  <c r="Z54" i="4"/>
  <c r="AJ54" i="1" s="1"/>
  <c r="Y54" i="4"/>
  <c r="AI54" i="1" s="1"/>
  <c r="T54" i="4"/>
  <c r="AH54" i="1" s="1"/>
  <c r="S54" i="4"/>
  <c r="AG54" i="1" s="1"/>
  <c r="N54" i="4"/>
  <c r="AF54" i="1" s="1"/>
  <c r="M54" i="4"/>
  <c r="AE54" i="1" s="1"/>
  <c r="H54" i="4"/>
  <c r="G54" i="4"/>
  <c r="BU54" i="1" s="1"/>
  <c r="EP53" i="4"/>
  <c r="EO53" i="4"/>
  <c r="EJ53" i="4"/>
  <c r="EI53" i="4"/>
  <c r="ED53" i="4"/>
  <c r="EC53" i="4"/>
  <c r="DX53" i="4"/>
  <c r="DW53" i="4"/>
  <c r="DR53" i="4"/>
  <c r="CH53" i="1" s="1"/>
  <c r="DQ53" i="4"/>
  <c r="DL53" i="4"/>
  <c r="DK53" i="4"/>
  <c r="DF53" i="4"/>
  <c r="DE53" i="4"/>
  <c r="CZ53" i="4"/>
  <c r="CY53" i="4"/>
  <c r="CT53" i="4"/>
  <c r="BR53" i="1" s="1"/>
  <c r="CS53" i="4"/>
  <c r="BQ53" i="1" s="1"/>
  <c r="CN53" i="4"/>
  <c r="BN53" i="1" s="1"/>
  <c r="CM53" i="4"/>
  <c r="BM53" i="1" s="1"/>
  <c r="CH53" i="4"/>
  <c r="BJ53" i="1" s="1"/>
  <c r="CG53" i="4"/>
  <c r="CB53" i="4"/>
  <c r="CA53" i="4"/>
  <c r="BV53" i="4"/>
  <c r="BU53" i="4"/>
  <c r="BP53" i="4"/>
  <c r="BO53" i="4"/>
  <c r="BJ53" i="4"/>
  <c r="AV53" i="1" s="1"/>
  <c r="BI53" i="4"/>
  <c r="AU53" i="1" s="1"/>
  <c r="BD53" i="4"/>
  <c r="AT53" i="1" s="1"/>
  <c r="BC53" i="4"/>
  <c r="AS53" i="1" s="1"/>
  <c r="AX53" i="4"/>
  <c r="AR53" i="1" s="1"/>
  <c r="AW53" i="4"/>
  <c r="AQ53" i="1" s="1"/>
  <c r="AR53" i="4"/>
  <c r="AP53" i="1" s="1"/>
  <c r="AQ53" i="4"/>
  <c r="AO53" i="1" s="1"/>
  <c r="AL53" i="4"/>
  <c r="AL53" i="1" s="1"/>
  <c r="AK53" i="4"/>
  <c r="AK53" i="1" s="1"/>
  <c r="AF53" i="4"/>
  <c r="AN53" i="1" s="1"/>
  <c r="AE53" i="4"/>
  <c r="AM53" i="1" s="1"/>
  <c r="Z53" i="4"/>
  <c r="AJ53" i="1" s="1"/>
  <c r="Y53" i="4"/>
  <c r="AI53" i="1" s="1"/>
  <c r="T53" i="4"/>
  <c r="AH53" i="1" s="1"/>
  <c r="S53" i="4"/>
  <c r="AG53" i="1" s="1"/>
  <c r="N53" i="4"/>
  <c r="AF53" i="1" s="1"/>
  <c r="M53" i="4"/>
  <c r="AE53" i="1" s="1"/>
  <c r="H53" i="4"/>
  <c r="G53" i="4"/>
  <c r="BU53" i="1" s="1"/>
  <c r="EP52" i="4"/>
  <c r="EO52" i="4"/>
  <c r="EJ52" i="4"/>
  <c r="EI52" i="4"/>
  <c r="ED52" i="4"/>
  <c r="EC52" i="4"/>
  <c r="DX52" i="4"/>
  <c r="DW52" i="4"/>
  <c r="DR52" i="4"/>
  <c r="CH52" i="1" s="1"/>
  <c r="DQ52" i="4"/>
  <c r="DL52" i="4"/>
  <c r="DK52" i="4"/>
  <c r="DF52" i="4"/>
  <c r="DE52" i="4"/>
  <c r="CZ52" i="4"/>
  <c r="CY52" i="4"/>
  <c r="CT52" i="4"/>
  <c r="BR52" i="1" s="1"/>
  <c r="CS52" i="4"/>
  <c r="BQ52" i="1" s="1"/>
  <c r="CN52" i="4"/>
  <c r="BN52" i="1" s="1"/>
  <c r="CM52" i="4"/>
  <c r="BM52" i="1" s="1"/>
  <c r="CH52" i="4"/>
  <c r="BJ52" i="1" s="1"/>
  <c r="CG52" i="4"/>
  <c r="BI52" i="1" s="1"/>
  <c r="CB52" i="4"/>
  <c r="CA52" i="4"/>
  <c r="BV52" i="4"/>
  <c r="BU52" i="4"/>
  <c r="BP52" i="4"/>
  <c r="BO52" i="4"/>
  <c r="BJ52" i="4"/>
  <c r="AV52" i="1" s="1"/>
  <c r="BI52" i="4"/>
  <c r="AU52" i="1" s="1"/>
  <c r="BD52" i="4"/>
  <c r="AT52" i="1" s="1"/>
  <c r="BC52" i="4"/>
  <c r="AS52" i="1" s="1"/>
  <c r="AX52" i="4"/>
  <c r="AR52" i="1" s="1"/>
  <c r="AW52" i="4"/>
  <c r="AQ52" i="1" s="1"/>
  <c r="AR52" i="4"/>
  <c r="AP52" i="1" s="1"/>
  <c r="AQ52" i="4"/>
  <c r="AO52" i="1" s="1"/>
  <c r="AL52" i="4"/>
  <c r="AL52" i="1" s="1"/>
  <c r="AK52" i="4"/>
  <c r="AK52" i="1" s="1"/>
  <c r="AF52" i="4"/>
  <c r="AN52" i="1" s="1"/>
  <c r="AE52" i="4"/>
  <c r="AM52" i="1" s="1"/>
  <c r="Z52" i="4"/>
  <c r="AJ52" i="1" s="1"/>
  <c r="Y52" i="4"/>
  <c r="AI52" i="1" s="1"/>
  <c r="T52" i="4"/>
  <c r="AH52" i="1" s="1"/>
  <c r="S52" i="4"/>
  <c r="AG52" i="1" s="1"/>
  <c r="N52" i="4"/>
  <c r="AF52" i="1" s="1"/>
  <c r="M52" i="4"/>
  <c r="AE52" i="1" s="1"/>
  <c r="H52" i="4"/>
  <c r="G52" i="4"/>
  <c r="BU52" i="1" s="1"/>
  <c r="EP51" i="4"/>
  <c r="EO51" i="4"/>
  <c r="EJ51" i="4"/>
  <c r="EI51" i="4"/>
  <c r="ED51" i="4"/>
  <c r="EC51" i="4"/>
  <c r="DX51" i="4"/>
  <c r="DW51" i="4"/>
  <c r="DR51" i="4"/>
  <c r="CH51" i="1" s="1"/>
  <c r="DQ51" i="4"/>
  <c r="CG51" i="1" s="1"/>
  <c r="DL51" i="4"/>
  <c r="DK51" i="4"/>
  <c r="DF51" i="4"/>
  <c r="DE51" i="4"/>
  <c r="CZ51" i="4"/>
  <c r="CY51" i="4"/>
  <c r="CT51" i="4"/>
  <c r="BR51" i="1" s="1"/>
  <c r="CS51" i="4"/>
  <c r="BQ51" i="1" s="1"/>
  <c r="CN51" i="4"/>
  <c r="BN51" i="1" s="1"/>
  <c r="CM51" i="4"/>
  <c r="BM51" i="1" s="1"/>
  <c r="CH51" i="4"/>
  <c r="BJ51" i="1" s="1"/>
  <c r="CG51" i="4"/>
  <c r="BI51" i="1" s="1"/>
  <c r="CB51" i="4"/>
  <c r="CA51" i="4"/>
  <c r="BV51" i="4"/>
  <c r="BU51" i="4"/>
  <c r="BP51" i="4"/>
  <c r="BO51" i="4"/>
  <c r="BJ51" i="4"/>
  <c r="AV51" i="1" s="1"/>
  <c r="BI51" i="4"/>
  <c r="AU51" i="1" s="1"/>
  <c r="BD51" i="4"/>
  <c r="AT51" i="1" s="1"/>
  <c r="BC51" i="4"/>
  <c r="AS51" i="1" s="1"/>
  <c r="AX51" i="4"/>
  <c r="AR51" i="1" s="1"/>
  <c r="AW51" i="4"/>
  <c r="AQ51" i="1" s="1"/>
  <c r="AR51" i="4"/>
  <c r="AP51" i="1" s="1"/>
  <c r="AQ51" i="4"/>
  <c r="AO51" i="1" s="1"/>
  <c r="AL51" i="4"/>
  <c r="AL51" i="1" s="1"/>
  <c r="AK51" i="4"/>
  <c r="AK51" i="1" s="1"/>
  <c r="AF51" i="4"/>
  <c r="AN51" i="1" s="1"/>
  <c r="AE51" i="4"/>
  <c r="AM51" i="1" s="1"/>
  <c r="Z51" i="4"/>
  <c r="AJ51" i="1" s="1"/>
  <c r="Y51" i="4"/>
  <c r="AI51" i="1" s="1"/>
  <c r="T51" i="4"/>
  <c r="AH51" i="1" s="1"/>
  <c r="S51" i="4"/>
  <c r="AG51" i="1" s="1"/>
  <c r="N51" i="4"/>
  <c r="AF51" i="1" s="1"/>
  <c r="M51" i="4"/>
  <c r="AE51" i="1" s="1"/>
  <c r="H51" i="4"/>
  <c r="G51" i="4"/>
  <c r="BU51" i="1" s="1"/>
  <c r="EP50" i="4"/>
  <c r="EO50" i="4"/>
  <c r="EJ50" i="4"/>
  <c r="EI50" i="4"/>
  <c r="ED50" i="4"/>
  <c r="EC50" i="4"/>
  <c r="DX50" i="4"/>
  <c r="DW50" i="4"/>
  <c r="DR50" i="4"/>
  <c r="CH50" i="1" s="1"/>
  <c r="DQ50" i="4"/>
  <c r="CG50" i="1" s="1"/>
  <c r="DL50" i="4"/>
  <c r="DK50" i="4"/>
  <c r="DF50" i="4"/>
  <c r="DE50" i="4"/>
  <c r="CZ50" i="4"/>
  <c r="CY50" i="4"/>
  <c r="CT50" i="4"/>
  <c r="BR50" i="1" s="1"/>
  <c r="CS50" i="4"/>
  <c r="BQ50" i="1" s="1"/>
  <c r="CN50" i="4"/>
  <c r="BN50" i="1" s="1"/>
  <c r="CM50" i="4"/>
  <c r="BM50" i="1" s="1"/>
  <c r="CH50" i="4"/>
  <c r="BJ50" i="1" s="1"/>
  <c r="CG50" i="4"/>
  <c r="CB50" i="4"/>
  <c r="CA50" i="4"/>
  <c r="BV50" i="4"/>
  <c r="BU50" i="4"/>
  <c r="BP50" i="4"/>
  <c r="BO50" i="4"/>
  <c r="BJ50" i="4"/>
  <c r="AV50" i="1" s="1"/>
  <c r="BI50" i="4"/>
  <c r="AU50" i="1" s="1"/>
  <c r="BD50" i="4"/>
  <c r="AT50" i="1" s="1"/>
  <c r="BC50" i="4"/>
  <c r="AS50" i="1" s="1"/>
  <c r="AX50" i="4"/>
  <c r="AR50" i="1" s="1"/>
  <c r="AW50" i="4"/>
  <c r="AQ50" i="1" s="1"/>
  <c r="AR50" i="4"/>
  <c r="AP50" i="1" s="1"/>
  <c r="AQ50" i="4"/>
  <c r="AO50" i="1" s="1"/>
  <c r="AL50" i="4"/>
  <c r="AL50" i="1" s="1"/>
  <c r="AK50" i="4"/>
  <c r="AK50" i="1" s="1"/>
  <c r="AF50" i="4"/>
  <c r="AN50" i="1" s="1"/>
  <c r="AE50" i="4"/>
  <c r="AM50" i="1" s="1"/>
  <c r="Z50" i="4"/>
  <c r="AJ50" i="1" s="1"/>
  <c r="Y50" i="4"/>
  <c r="AI50" i="1" s="1"/>
  <c r="T50" i="4"/>
  <c r="AH50" i="1" s="1"/>
  <c r="S50" i="4"/>
  <c r="AG50" i="1" s="1"/>
  <c r="N50" i="4"/>
  <c r="AF50" i="1" s="1"/>
  <c r="M50" i="4"/>
  <c r="AE50" i="1" s="1"/>
  <c r="H50" i="4"/>
  <c r="G50" i="4"/>
  <c r="BU50" i="1" s="1"/>
  <c r="EP49" i="4"/>
  <c r="EO49" i="4"/>
  <c r="EJ49" i="4"/>
  <c r="EI49" i="4"/>
  <c r="ED49" i="4"/>
  <c r="EC49" i="4"/>
  <c r="DX49" i="4"/>
  <c r="DW49" i="4"/>
  <c r="DR49" i="4"/>
  <c r="CH49" i="1" s="1"/>
  <c r="DQ49" i="4"/>
  <c r="DL49" i="4"/>
  <c r="DK49" i="4"/>
  <c r="DF49" i="4"/>
  <c r="DE49" i="4"/>
  <c r="CZ49" i="4"/>
  <c r="CY49" i="4"/>
  <c r="CT49" i="4"/>
  <c r="BR49" i="1" s="1"/>
  <c r="CS49" i="4"/>
  <c r="BQ49" i="1" s="1"/>
  <c r="CN49" i="4"/>
  <c r="BN49" i="1" s="1"/>
  <c r="CM49" i="4"/>
  <c r="BM49" i="1" s="1"/>
  <c r="CH49" i="4"/>
  <c r="BJ49" i="1" s="1"/>
  <c r="CG49" i="4"/>
  <c r="CB49" i="4"/>
  <c r="CA49" i="4"/>
  <c r="BV49" i="4"/>
  <c r="BU49" i="4"/>
  <c r="BP49" i="4"/>
  <c r="BO49" i="4"/>
  <c r="BJ49" i="4"/>
  <c r="AV49" i="1" s="1"/>
  <c r="BI49" i="4"/>
  <c r="AU49" i="1" s="1"/>
  <c r="BD49" i="4"/>
  <c r="AT49" i="1" s="1"/>
  <c r="BC49" i="4"/>
  <c r="AS49" i="1" s="1"/>
  <c r="AX49" i="4"/>
  <c r="AR49" i="1" s="1"/>
  <c r="AW49" i="4"/>
  <c r="AQ49" i="1" s="1"/>
  <c r="AR49" i="4"/>
  <c r="AP49" i="1" s="1"/>
  <c r="AQ49" i="4"/>
  <c r="AO49" i="1" s="1"/>
  <c r="AL49" i="4"/>
  <c r="AL49" i="1" s="1"/>
  <c r="AK49" i="4"/>
  <c r="AK49" i="1" s="1"/>
  <c r="AF49" i="4"/>
  <c r="AN49" i="1" s="1"/>
  <c r="AE49" i="4"/>
  <c r="AM49" i="1" s="1"/>
  <c r="Z49" i="4"/>
  <c r="AJ49" i="1" s="1"/>
  <c r="Y49" i="4"/>
  <c r="AI49" i="1" s="1"/>
  <c r="T49" i="4"/>
  <c r="AH49" i="1" s="1"/>
  <c r="S49" i="4"/>
  <c r="AG49" i="1" s="1"/>
  <c r="N49" i="4"/>
  <c r="AF49" i="1" s="1"/>
  <c r="M49" i="4"/>
  <c r="AE49" i="1" s="1"/>
  <c r="H49" i="4"/>
  <c r="G49" i="4"/>
  <c r="BU49" i="1" s="1"/>
  <c r="EP48" i="4"/>
  <c r="EO48" i="4"/>
  <c r="EJ48" i="4"/>
  <c r="EI48" i="4"/>
  <c r="ED48" i="4"/>
  <c r="EC48" i="4"/>
  <c r="DX48" i="4"/>
  <c r="DW48" i="4"/>
  <c r="DR48" i="4"/>
  <c r="CH48" i="1" s="1"/>
  <c r="DQ48" i="4"/>
  <c r="DL48" i="4"/>
  <c r="DK48" i="4"/>
  <c r="DF48" i="4"/>
  <c r="DE48" i="4"/>
  <c r="CZ48" i="4"/>
  <c r="CY48" i="4"/>
  <c r="CT48" i="4"/>
  <c r="BR48" i="1" s="1"/>
  <c r="CS48" i="4"/>
  <c r="BQ48" i="1" s="1"/>
  <c r="CN48" i="4"/>
  <c r="BN48" i="1" s="1"/>
  <c r="CM48" i="4"/>
  <c r="BM48" i="1" s="1"/>
  <c r="CH48" i="4"/>
  <c r="BJ48" i="1" s="1"/>
  <c r="CG48" i="4"/>
  <c r="BI48" i="1" s="1"/>
  <c r="CB48" i="4"/>
  <c r="CA48" i="4"/>
  <c r="BV48" i="4"/>
  <c r="BU48" i="4"/>
  <c r="BP48" i="4"/>
  <c r="BO48" i="4"/>
  <c r="BJ48" i="4"/>
  <c r="AV48" i="1" s="1"/>
  <c r="BI48" i="4"/>
  <c r="AU48" i="1" s="1"/>
  <c r="BD48" i="4"/>
  <c r="AT48" i="1" s="1"/>
  <c r="BC48" i="4"/>
  <c r="AS48" i="1" s="1"/>
  <c r="AX48" i="4"/>
  <c r="AR48" i="1" s="1"/>
  <c r="AW48" i="4"/>
  <c r="AQ48" i="1" s="1"/>
  <c r="AR48" i="4"/>
  <c r="AP48" i="1" s="1"/>
  <c r="AQ48" i="4"/>
  <c r="AO48" i="1" s="1"/>
  <c r="AL48" i="4"/>
  <c r="AL48" i="1" s="1"/>
  <c r="AK48" i="4"/>
  <c r="AK48" i="1" s="1"/>
  <c r="AF48" i="4"/>
  <c r="AN48" i="1" s="1"/>
  <c r="AE48" i="4"/>
  <c r="AM48" i="1" s="1"/>
  <c r="Z48" i="4"/>
  <c r="AJ48" i="1" s="1"/>
  <c r="Y48" i="4"/>
  <c r="AI48" i="1" s="1"/>
  <c r="T48" i="4"/>
  <c r="AH48" i="1" s="1"/>
  <c r="S48" i="4"/>
  <c r="AG48" i="1" s="1"/>
  <c r="N48" i="4"/>
  <c r="AF48" i="1" s="1"/>
  <c r="M48" i="4"/>
  <c r="AE48" i="1" s="1"/>
  <c r="H48" i="4"/>
  <c r="G48" i="4"/>
  <c r="BU48" i="1" s="1"/>
  <c r="EP47" i="4"/>
  <c r="EO47" i="4"/>
  <c r="EJ47" i="4"/>
  <c r="EI47" i="4"/>
  <c r="ED47" i="4"/>
  <c r="EC47" i="4"/>
  <c r="DX47" i="4"/>
  <c r="DW47" i="4"/>
  <c r="DR47" i="4"/>
  <c r="CH47" i="1" s="1"/>
  <c r="DQ47" i="4"/>
  <c r="DL47" i="4"/>
  <c r="DK47" i="4"/>
  <c r="DF47" i="4"/>
  <c r="DE47" i="4"/>
  <c r="CZ47" i="4"/>
  <c r="CY47" i="4"/>
  <c r="CT47" i="4"/>
  <c r="BR47" i="1" s="1"/>
  <c r="CS47" i="4"/>
  <c r="BQ47" i="1" s="1"/>
  <c r="CN47" i="4"/>
  <c r="BN47" i="1" s="1"/>
  <c r="CM47" i="4"/>
  <c r="BM47" i="1" s="1"/>
  <c r="CH47" i="4"/>
  <c r="BJ47" i="1" s="1"/>
  <c r="CG47" i="4"/>
  <c r="CB47" i="4"/>
  <c r="CA47" i="4"/>
  <c r="BV47" i="4"/>
  <c r="BU47" i="4"/>
  <c r="BP47" i="4"/>
  <c r="BO47" i="4"/>
  <c r="BJ47" i="4"/>
  <c r="AV47" i="1" s="1"/>
  <c r="BI47" i="4"/>
  <c r="AU47" i="1" s="1"/>
  <c r="BD47" i="4"/>
  <c r="AT47" i="1" s="1"/>
  <c r="BC47" i="4"/>
  <c r="AS47" i="1" s="1"/>
  <c r="AX47" i="4"/>
  <c r="AR47" i="1" s="1"/>
  <c r="AW47" i="4"/>
  <c r="AQ47" i="1" s="1"/>
  <c r="AR47" i="4"/>
  <c r="AP47" i="1" s="1"/>
  <c r="AQ47" i="4"/>
  <c r="AO47" i="1" s="1"/>
  <c r="AL47" i="4"/>
  <c r="AL47" i="1" s="1"/>
  <c r="AK47" i="4"/>
  <c r="AK47" i="1" s="1"/>
  <c r="AF47" i="4"/>
  <c r="AN47" i="1" s="1"/>
  <c r="AE47" i="4"/>
  <c r="AM47" i="1" s="1"/>
  <c r="Z47" i="4"/>
  <c r="AJ47" i="1" s="1"/>
  <c r="Y47" i="4"/>
  <c r="AI47" i="1" s="1"/>
  <c r="T47" i="4"/>
  <c r="AH47" i="1" s="1"/>
  <c r="S47" i="4"/>
  <c r="AG47" i="1" s="1"/>
  <c r="N47" i="4"/>
  <c r="AF47" i="1" s="1"/>
  <c r="M47" i="4"/>
  <c r="AE47" i="1" s="1"/>
  <c r="H47" i="4"/>
  <c r="G47" i="4"/>
  <c r="BU47" i="1" s="1"/>
  <c r="EP46" i="4"/>
  <c r="EO46" i="4"/>
  <c r="EJ46" i="4"/>
  <c r="EI46" i="4"/>
  <c r="ED46" i="4"/>
  <c r="EC46" i="4"/>
  <c r="DX46" i="4"/>
  <c r="DW46" i="4"/>
  <c r="DR46" i="4"/>
  <c r="DQ46" i="4"/>
  <c r="DL46" i="4"/>
  <c r="DK46" i="4"/>
  <c r="DF46" i="4"/>
  <c r="DE46" i="4"/>
  <c r="CZ46" i="4"/>
  <c r="CY46" i="4"/>
  <c r="CT46" i="4"/>
  <c r="BR46" i="1" s="1"/>
  <c r="CS46" i="4"/>
  <c r="BQ46" i="1" s="1"/>
  <c r="CN46" i="4"/>
  <c r="BN46" i="1" s="1"/>
  <c r="CM46" i="4"/>
  <c r="BM46" i="1" s="1"/>
  <c r="CH46" i="4"/>
  <c r="CG46" i="4"/>
  <c r="CB46" i="4"/>
  <c r="CA46" i="4"/>
  <c r="BV46" i="4"/>
  <c r="BU46" i="4"/>
  <c r="BP46" i="4"/>
  <c r="BO46" i="4"/>
  <c r="BJ46" i="4"/>
  <c r="AV46" i="1" s="1"/>
  <c r="BI46" i="4"/>
  <c r="AU46" i="1" s="1"/>
  <c r="BD46" i="4"/>
  <c r="AT46" i="1" s="1"/>
  <c r="BC46" i="4"/>
  <c r="AS46" i="1" s="1"/>
  <c r="AX46" i="4"/>
  <c r="AR46" i="1" s="1"/>
  <c r="AW46" i="4"/>
  <c r="AQ46" i="1" s="1"/>
  <c r="AR46" i="4"/>
  <c r="AP46" i="1" s="1"/>
  <c r="AQ46" i="4"/>
  <c r="AL46" i="4"/>
  <c r="AL46" i="1" s="1"/>
  <c r="AK46" i="4"/>
  <c r="AK46" i="1" s="1"/>
  <c r="AF46" i="4"/>
  <c r="AE46" i="4"/>
  <c r="Z46" i="4"/>
  <c r="AJ46" i="1" s="1"/>
  <c r="Y46" i="4"/>
  <c r="AI46" i="1" s="1"/>
  <c r="T46" i="4"/>
  <c r="AH46" i="1" s="1"/>
  <c r="S46" i="4"/>
  <c r="AG46" i="1" s="1"/>
  <c r="N46" i="4"/>
  <c r="AF46" i="1" s="1"/>
  <c r="M46" i="4"/>
  <c r="AE46" i="1" s="1"/>
  <c r="H46" i="4"/>
  <c r="G46" i="4"/>
  <c r="EP45" i="4"/>
  <c r="EO45" i="4"/>
  <c r="EJ45" i="4"/>
  <c r="EI45" i="4"/>
  <c r="ED45" i="4"/>
  <c r="EC45" i="4"/>
  <c r="DX45" i="4"/>
  <c r="DW45" i="4"/>
  <c r="DR45" i="4"/>
  <c r="DQ45" i="4"/>
  <c r="DL45" i="4"/>
  <c r="DK45" i="4"/>
  <c r="DF45" i="4"/>
  <c r="DE45" i="4"/>
  <c r="CZ45" i="4"/>
  <c r="CY45" i="4"/>
  <c r="CT45" i="4"/>
  <c r="BR45" i="1" s="1"/>
  <c r="CS45" i="4"/>
  <c r="BQ45" i="1" s="1"/>
  <c r="CN45" i="4"/>
  <c r="BN45" i="1" s="1"/>
  <c r="CM45" i="4"/>
  <c r="BM45" i="1" s="1"/>
  <c r="CH45" i="4"/>
  <c r="CG45" i="4"/>
  <c r="CB45" i="4"/>
  <c r="CA45" i="4"/>
  <c r="BV45" i="4"/>
  <c r="BU45" i="4"/>
  <c r="BP45" i="4"/>
  <c r="AZ45" i="1" s="1"/>
  <c r="BO45" i="4"/>
  <c r="BJ45" i="4"/>
  <c r="AV45" i="1" s="1"/>
  <c r="BI45" i="4"/>
  <c r="AU45" i="1" s="1"/>
  <c r="BD45" i="4"/>
  <c r="AT45" i="1" s="1"/>
  <c r="BC45" i="4"/>
  <c r="AS45" i="1" s="1"/>
  <c r="AX45" i="4"/>
  <c r="AR45" i="1" s="1"/>
  <c r="AW45" i="4"/>
  <c r="AQ45" i="1" s="1"/>
  <c r="AR45" i="4"/>
  <c r="AP45" i="1" s="1"/>
  <c r="AQ45" i="4"/>
  <c r="AL45" i="4"/>
  <c r="AL45" i="1" s="1"/>
  <c r="AK45" i="4"/>
  <c r="AK45" i="1" s="1"/>
  <c r="AF45" i="4"/>
  <c r="AE45" i="4"/>
  <c r="Z45" i="4"/>
  <c r="AJ45" i="1" s="1"/>
  <c r="Y45" i="4"/>
  <c r="AI45" i="1" s="1"/>
  <c r="T45" i="4"/>
  <c r="AH45" i="1" s="1"/>
  <c r="S45" i="4"/>
  <c r="AG45" i="1" s="1"/>
  <c r="N45" i="4"/>
  <c r="AF45" i="1" s="1"/>
  <c r="M45" i="4"/>
  <c r="AE45" i="1" s="1"/>
  <c r="H45" i="4"/>
  <c r="G45" i="4"/>
  <c r="EP44" i="4"/>
  <c r="DH44" i="1" s="1"/>
  <c r="EO44" i="4"/>
  <c r="EJ44" i="4"/>
  <c r="EI44" i="4"/>
  <c r="ED44" i="4"/>
  <c r="EC44" i="4"/>
  <c r="DX44" i="4"/>
  <c r="DW44" i="4"/>
  <c r="DR44" i="4"/>
  <c r="DQ44" i="4"/>
  <c r="DL44" i="4"/>
  <c r="DK44" i="4"/>
  <c r="DF44" i="4"/>
  <c r="DE44" i="4"/>
  <c r="CZ44" i="4"/>
  <c r="CY44" i="4"/>
  <c r="CT44" i="4"/>
  <c r="BR44" i="1" s="1"/>
  <c r="CS44" i="4"/>
  <c r="BQ44" i="1" s="1"/>
  <c r="CN44" i="4"/>
  <c r="BN44" i="1" s="1"/>
  <c r="CM44" i="4"/>
  <c r="BM44" i="1" s="1"/>
  <c r="CH44" i="4"/>
  <c r="CG44" i="4"/>
  <c r="CB44" i="4"/>
  <c r="CA44" i="4"/>
  <c r="BV44" i="4"/>
  <c r="BU44" i="4"/>
  <c r="BP44" i="4"/>
  <c r="AZ44" i="1" s="1"/>
  <c r="BO44" i="4"/>
  <c r="BJ44" i="4"/>
  <c r="AV44" i="1" s="1"/>
  <c r="BI44" i="4"/>
  <c r="AU44" i="1" s="1"/>
  <c r="BD44" i="4"/>
  <c r="AT44" i="1" s="1"/>
  <c r="BC44" i="4"/>
  <c r="AS44" i="1" s="1"/>
  <c r="AX44" i="4"/>
  <c r="AR44" i="1" s="1"/>
  <c r="AW44" i="4"/>
  <c r="AQ44" i="1" s="1"/>
  <c r="AR44" i="4"/>
  <c r="AP44" i="1" s="1"/>
  <c r="AQ44" i="4"/>
  <c r="AL44" i="4"/>
  <c r="AL44" i="1" s="1"/>
  <c r="AK44" i="4"/>
  <c r="AK44" i="1" s="1"/>
  <c r="AF44" i="4"/>
  <c r="AE44" i="4"/>
  <c r="Z44" i="4"/>
  <c r="AJ44" i="1" s="1"/>
  <c r="Y44" i="4"/>
  <c r="AI44" i="1" s="1"/>
  <c r="T44" i="4"/>
  <c r="AH44" i="1" s="1"/>
  <c r="S44" i="4"/>
  <c r="AG44" i="1" s="1"/>
  <c r="N44" i="4"/>
  <c r="AF44" i="1" s="1"/>
  <c r="M44" i="4"/>
  <c r="AE44" i="1" s="1"/>
  <c r="H44" i="4"/>
  <c r="G44" i="4"/>
  <c r="EP43" i="4"/>
  <c r="EO43" i="4"/>
  <c r="EJ43" i="4"/>
  <c r="EI43" i="4"/>
  <c r="ED43" i="4"/>
  <c r="EC43" i="4"/>
  <c r="DX43" i="4"/>
  <c r="DW43" i="4"/>
  <c r="DR43" i="4"/>
  <c r="DQ43" i="4"/>
  <c r="DL43" i="4"/>
  <c r="DK43" i="4"/>
  <c r="DF43" i="4"/>
  <c r="DE43" i="4"/>
  <c r="CZ43" i="4"/>
  <c r="CY43" i="4"/>
  <c r="CT43" i="4"/>
  <c r="BR43" i="1" s="1"/>
  <c r="CS43" i="4"/>
  <c r="BQ43" i="1" s="1"/>
  <c r="CN43" i="4"/>
  <c r="BN43" i="1" s="1"/>
  <c r="CM43" i="4"/>
  <c r="BM43" i="1" s="1"/>
  <c r="CH43" i="4"/>
  <c r="CG43" i="4"/>
  <c r="CB43" i="4"/>
  <c r="CA43" i="4"/>
  <c r="BV43" i="4"/>
  <c r="BU43" i="4"/>
  <c r="BP43" i="4"/>
  <c r="AZ43" i="1" s="1"/>
  <c r="BO43" i="4"/>
  <c r="BJ43" i="4"/>
  <c r="AV43" i="1" s="1"/>
  <c r="BI43" i="4"/>
  <c r="AU43" i="1" s="1"/>
  <c r="BD43" i="4"/>
  <c r="AT43" i="1" s="1"/>
  <c r="BC43" i="4"/>
  <c r="AS43" i="1" s="1"/>
  <c r="AX43" i="4"/>
  <c r="AR43" i="1" s="1"/>
  <c r="AW43" i="4"/>
  <c r="AQ43" i="1" s="1"/>
  <c r="AR43" i="4"/>
  <c r="AP43" i="1" s="1"/>
  <c r="AQ43" i="4"/>
  <c r="AL43" i="4"/>
  <c r="AL43" i="1" s="1"/>
  <c r="AK43" i="4"/>
  <c r="AK43" i="1" s="1"/>
  <c r="AF43" i="4"/>
  <c r="AE43" i="4"/>
  <c r="Z43" i="4"/>
  <c r="AJ43" i="1" s="1"/>
  <c r="Y43" i="4"/>
  <c r="AI43" i="1" s="1"/>
  <c r="T43" i="4"/>
  <c r="AH43" i="1" s="1"/>
  <c r="S43" i="4"/>
  <c r="AG43" i="1" s="1"/>
  <c r="N43" i="4"/>
  <c r="AF43" i="1" s="1"/>
  <c r="M43" i="4"/>
  <c r="AE43" i="1" s="1"/>
  <c r="H43" i="4"/>
  <c r="G43" i="4"/>
  <c r="EP42" i="4"/>
  <c r="EO42" i="4"/>
  <c r="EJ42" i="4"/>
  <c r="EI42" i="4"/>
  <c r="ED42" i="4"/>
  <c r="EC42" i="4"/>
  <c r="DX42" i="4"/>
  <c r="DW42" i="4"/>
  <c r="DR42" i="4"/>
  <c r="DQ42" i="4"/>
  <c r="DL42" i="4"/>
  <c r="DK42" i="4"/>
  <c r="DF42" i="4"/>
  <c r="DE42" i="4"/>
  <c r="CZ42" i="4"/>
  <c r="CY42" i="4"/>
  <c r="CT42" i="4"/>
  <c r="BR42" i="1" s="1"/>
  <c r="CS42" i="4"/>
  <c r="BQ42" i="1" s="1"/>
  <c r="CN42" i="4"/>
  <c r="BN42" i="1" s="1"/>
  <c r="CM42" i="4"/>
  <c r="BM42" i="1" s="1"/>
  <c r="CH42" i="4"/>
  <c r="CG42" i="4"/>
  <c r="CB42" i="4"/>
  <c r="CA42" i="4"/>
  <c r="BV42" i="4"/>
  <c r="BU42" i="4"/>
  <c r="BP42" i="4"/>
  <c r="AZ42" i="1" s="1"/>
  <c r="BO42" i="4"/>
  <c r="BJ42" i="4"/>
  <c r="AV42" i="1" s="1"/>
  <c r="BI42" i="4"/>
  <c r="AU42" i="1" s="1"/>
  <c r="BD42" i="4"/>
  <c r="AT42" i="1" s="1"/>
  <c r="BC42" i="4"/>
  <c r="AS42" i="1" s="1"/>
  <c r="AX42" i="4"/>
  <c r="AR42" i="1" s="1"/>
  <c r="AW42" i="4"/>
  <c r="AQ42" i="1" s="1"/>
  <c r="AR42" i="4"/>
  <c r="AP42" i="1" s="1"/>
  <c r="AQ42" i="4"/>
  <c r="AL42" i="4"/>
  <c r="AL42" i="1" s="1"/>
  <c r="AK42" i="4"/>
  <c r="AK42" i="1" s="1"/>
  <c r="AF42" i="4"/>
  <c r="AE42" i="4"/>
  <c r="Z42" i="4"/>
  <c r="AJ42" i="1" s="1"/>
  <c r="Y42" i="4"/>
  <c r="AI42" i="1" s="1"/>
  <c r="T42" i="4"/>
  <c r="AH42" i="1" s="1"/>
  <c r="S42" i="4"/>
  <c r="AG42" i="1" s="1"/>
  <c r="N42" i="4"/>
  <c r="AF42" i="1" s="1"/>
  <c r="M42" i="4"/>
  <c r="AE42" i="1" s="1"/>
  <c r="H42" i="4"/>
  <c r="G42" i="4"/>
  <c r="EP41" i="4"/>
  <c r="EO41" i="4"/>
  <c r="EJ41" i="4"/>
  <c r="EI41" i="4"/>
  <c r="ED41" i="4"/>
  <c r="EC41" i="4"/>
  <c r="DX41" i="4"/>
  <c r="DW41" i="4"/>
  <c r="DR41" i="4"/>
  <c r="DQ41" i="4"/>
  <c r="DL41" i="4"/>
  <c r="DK41" i="4"/>
  <c r="DF41" i="4"/>
  <c r="DE41" i="4"/>
  <c r="CZ41" i="4"/>
  <c r="CY41" i="4"/>
  <c r="CT41" i="4"/>
  <c r="BR41" i="1" s="1"/>
  <c r="CS41" i="4"/>
  <c r="BQ41" i="1" s="1"/>
  <c r="CN41" i="4"/>
  <c r="BN41" i="1" s="1"/>
  <c r="CM41" i="4"/>
  <c r="BM41" i="1" s="1"/>
  <c r="CH41" i="4"/>
  <c r="CG41" i="4"/>
  <c r="CB41" i="4"/>
  <c r="CA41" i="4"/>
  <c r="BV41" i="4"/>
  <c r="BU41" i="4"/>
  <c r="BP41" i="4"/>
  <c r="AZ41" i="1" s="1"/>
  <c r="BO41" i="4"/>
  <c r="BJ41" i="4"/>
  <c r="AV41" i="1" s="1"/>
  <c r="BI41" i="4"/>
  <c r="AU41" i="1" s="1"/>
  <c r="BD41" i="4"/>
  <c r="AT41" i="1" s="1"/>
  <c r="BC41" i="4"/>
  <c r="AS41" i="1" s="1"/>
  <c r="AX41" i="4"/>
  <c r="AR41" i="1" s="1"/>
  <c r="AW41" i="4"/>
  <c r="AQ41" i="1" s="1"/>
  <c r="AR41" i="4"/>
  <c r="AP41" i="1" s="1"/>
  <c r="AQ41" i="4"/>
  <c r="AL41" i="4"/>
  <c r="AL41" i="1" s="1"/>
  <c r="AK41" i="4"/>
  <c r="AK41" i="1" s="1"/>
  <c r="AF41" i="4"/>
  <c r="AE41" i="4"/>
  <c r="Z41" i="4"/>
  <c r="AJ41" i="1" s="1"/>
  <c r="Y41" i="4"/>
  <c r="AI41" i="1" s="1"/>
  <c r="T41" i="4"/>
  <c r="AH41" i="1" s="1"/>
  <c r="S41" i="4"/>
  <c r="AG41" i="1" s="1"/>
  <c r="N41" i="4"/>
  <c r="AF41" i="1" s="1"/>
  <c r="M41" i="4"/>
  <c r="AE41" i="1" s="1"/>
  <c r="H41" i="4"/>
  <c r="G41" i="4"/>
  <c r="EP40" i="4"/>
  <c r="EO40" i="4"/>
  <c r="EJ40" i="4"/>
  <c r="EI40" i="4"/>
  <c r="ED40" i="4"/>
  <c r="EC40" i="4"/>
  <c r="DX40" i="4"/>
  <c r="DW40" i="4"/>
  <c r="DR40" i="4"/>
  <c r="DQ40" i="4"/>
  <c r="DL40" i="4"/>
  <c r="DK40" i="4"/>
  <c r="DF40" i="4"/>
  <c r="DE40" i="4"/>
  <c r="CZ40" i="4"/>
  <c r="CY40" i="4"/>
  <c r="CT40" i="4"/>
  <c r="BR40" i="1" s="1"/>
  <c r="CS40" i="4"/>
  <c r="BQ40" i="1" s="1"/>
  <c r="CN40" i="4"/>
  <c r="BN40" i="1" s="1"/>
  <c r="CM40" i="4"/>
  <c r="BM40" i="1" s="1"/>
  <c r="CH40" i="4"/>
  <c r="CG40" i="4"/>
  <c r="CB40" i="4"/>
  <c r="CA40" i="4"/>
  <c r="BV40" i="4"/>
  <c r="BU40" i="4"/>
  <c r="BP40" i="4"/>
  <c r="AZ40" i="1" s="1"/>
  <c r="BO40" i="4"/>
  <c r="BJ40" i="4"/>
  <c r="AV40" i="1" s="1"/>
  <c r="BI40" i="4"/>
  <c r="AU40" i="1" s="1"/>
  <c r="BD40" i="4"/>
  <c r="AT40" i="1" s="1"/>
  <c r="BC40" i="4"/>
  <c r="AS40" i="1" s="1"/>
  <c r="AX40" i="4"/>
  <c r="AR40" i="1" s="1"/>
  <c r="AW40" i="4"/>
  <c r="AQ40" i="1" s="1"/>
  <c r="AR40" i="4"/>
  <c r="AP40" i="1" s="1"/>
  <c r="AQ40" i="4"/>
  <c r="AL40" i="4"/>
  <c r="AL40" i="1" s="1"/>
  <c r="AK40" i="4"/>
  <c r="AK40" i="1" s="1"/>
  <c r="AF40" i="4"/>
  <c r="AE40" i="4"/>
  <c r="Z40" i="4"/>
  <c r="AJ40" i="1" s="1"/>
  <c r="Y40" i="4"/>
  <c r="AI40" i="1" s="1"/>
  <c r="T40" i="4"/>
  <c r="AH40" i="1" s="1"/>
  <c r="S40" i="4"/>
  <c r="AG40" i="1" s="1"/>
  <c r="N40" i="4"/>
  <c r="AF40" i="1" s="1"/>
  <c r="M40" i="4"/>
  <c r="AE40" i="1" s="1"/>
  <c r="H40" i="4"/>
  <c r="G40" i="4"/>
  <c r="EP39" i="4"/>
  <c r="EO39" i="4"/>
  <c r="EJ39" i="4"/>
  <c r="EI39" i="4"/>
  <c r="ED39" i="4"/>
  <c r="EC39" i="4"/>
  <c r="DX39" i="4"/>
  <c r="DW39" i="4"/>
  <c r="DR39" i="4"/>
  <c r="DQ39" i="4"/>
  <c r="DL39" i="4"/>
  <c r="DK39" i="4"/>
  <c r="DF39" i="4"/>
  <c r="DE39" i="4"/>
  <c r="CZ39" i="4"/>
  <c r="CY39" i="4"/>
  <c r="CT39" i="4"/>
  <c r="BR39" i="1" s="1"/>
  <c r="CS39" i="4"/>
  <c r="BQ39" i="1" s="1"/>
  <c r="CN39" i="4"/>
  <c r="BN39" i="1" s="1"/>
  <c r="CM39" i="4"/>
  <c r="BM39" i="1" s="1"/>
  <c r="CH39" i="4"/>
  <c r="CG39" i="4"/>
  <c r="CB39" i="4"/>
  <c r="CA39" i="4"/>
  <c r="BV39" i="4"/>
  <c r="BU39" i="4"/>
  <c r="BP39" i="4"/>
  <c r="AZ39" i="1" s="1"/>
  <c r="BO39" i="4"/>
  <c r="BJ39" i="4"/>
  <c r="AV39" i="1" s="1"/>
  <c r="BI39" i="4"/>
  <c r="AU39" i="1" s="1"/>
  <c r="BD39" i="4"/>
  <c r="AT39" i="1" s="1"/>
  <c r="BC39" i="4"/>
  <c r="AS39" i="1" s="1"/>
  <c r="AX39" i="4"/>
  <c r="AR39" i="1" s="1"/>
  <c r="AW39" i="4"/>
  <c r="AQ39" i="1" s="1"/>
  <c r="AR39" i="4"/>
  <c r="AP39" i="1" s="1"/>
  <c r="AQ39" i="4"/>
  <c r="AL39" i="4"/>
  <c r="AL39" i="1" s="1"/>
  <c r="AK39" i="4"/>
  <c r="AK39" i="1" s="1"/>
  <c r="AF39" i="4"/>
  <c r="AE39" i="4"/>
  <c r="Z39" i="4"/>
  <c r="AJ39" i="1" s="1"/>
  <c r="Y39" i="4"/>
  <c r="AI39" i="1" s="1"/>
  <c r="T39" i="4"/>
  <c r="AH39" i="1" s="1"/>
  <c r="S39" i="4"/>
  <c r="AG39" i="1" s="1"/>
  <c r="N39" i="4"/>
  <c r="AF39" i="1" s="1"/>
  <c r="M39" i="4"/>
  <c r="AE39" i="1" s="1"/>
  <c r="H39" i="4"/>
  <c r="G39" i="4"/>
  <c r="EP38" i="4"/>
  <c r="DH38" i="1" s="1"/>
  <c r="EO38" i="4"/>
  <c r="EJ38" i="4"/>
  <c r="EI38" i="4"/>
  <c r="ED38" i="4"/>
  <c r="EC38" i="4"/>
  <c r="DX38" i="4"/>
  <c r="DW38" i="4"/>
  <c r="DR38" i="4"/>
  <c r="DQ38" i="4"/>
  <c r="DL38" i="4"/>
  <c r="DK38" i="4"/>
  <c r="DF38" i="4"/>
  <c r="DE38" i="4"/>
  <c r="CZ38" i="4"/>
  <c r="CY38" i="4"/>
  <c r="CT38" i="4"/>
  <c r="BR38" i="1" s="1"/>
  <c r="CS38" i="4"/>
  <c r="BQ38" i="1" s="1"/>
  <c r="CN38" i="4"/>
  <c r="BN38" i="1" s="1"/>
  <c r="CM38" i="4"/>
  <c r="BM38" i="1" s="1"/>
  <c r="CH38" i="4"/>
  <c r="CG38" i="4"/>
  <c r="CB38" i="4"/>
  <c r="CA38" i="4"/>
  <c r="BV38" i="4"/>
  <c r="BU38" i="4"/>
  <c r="BP38" i="4"/>
  <c r="AZ38" i="1" s="1"/>
  <c r="BO38" i="4"/>
  <c r="BJ38" i="4"/>
  <c r="AV38" i="1" s="1"/>
  <c r="BI38" i="4"/>
  <c r="AU38" i="1" s="1"/>
  <c r="BD38" i="4"/>
  <c r="AT38" i="1" s="1"/>
  <c r="BC38" i="4"/>
  <c r="AS38" i="1" s="1"/>
  <c r="AX38" i="4"/>
  <c r="AR38" i="1" s="1"/>
  <c r="AW38" i="4"/>
  <c r="AQ38" i="1" s="1"/>
  <c r="AR38" i="4"/>
  <c r="AP38" i="1" s="1"/>
  <c r="AQ38" i="4"/>
  <c r="AL38" i="4"/>
  <c r="AL38" i="1" s="1"/>
  <c r="AK38" i="4"/>
  <c r="AK38" i="1" s="1"/>
  <c r="AF38" i="4"/>
  <c r="AE38" i="4"/>
  <c r="Z38" i="4"/>
  <c r="AJ38" i="1" s="1"/>
  <c r="Y38" i="4"/>
  <c r="AI38" i="1" s="1"/>
  <c r="T38" i="4"/>
  <c r="AH38" i="1" s="1"/>
  <c r="S38" i="4"/>
  <c r="AG38" i="1" s="1"/>
  <c r="N38" i="4"/>
  <c r="AF38" i="1" s="1"/>
  <c r="M38" i="4"/>
  <c r="AE38" i="1" s="1"/>
  <c r="H38" i="4"/>
  <c r="G38" i="4"/>
  <c r="EP37" i="4"/>
  <c r="EO37" i="4"/>
  <c r="EJ37" i="4"/>
  <c r="EI37" i="4"/>
  <c r="ED37" i="4"/>
  <c r="EC37" i="4"/>
  <c r="DX37" i="4"/>
  <c r="DW37" i="4"/>
  <c r="DR37" i="4"/>
  <c r="DQ37" i="4"/>
  <c r="DL37" i="4"/>
  <c r="DK37" i="4"/>
  <c r="DF37" i="4"/>
  <c r="DE37" i="4"/>
  <c r="CZ37" i="4"/>
  <c r="CY37" i="4"/>
  <c r="CT37" i="4"/>
  <c r="BR37" i="1" s="1"/>
  <c r="CS37" i="4"/>
  <c r="BQ37" i="1" s="1"/>
  <c r="CN37" i="4"/>
  <c r="BN37" i="1" s="1"/>
  <c r="CM37" i="4"/>
  <c r="BM37" i="1" s="1"/>
  <c r="CH37" i="4"/>
  <c r="CG37" i="4"/>
  <c r="CB37" i="4"/>
  <c r="CA37" i="4"/>
  <c r="BV37" i="4"/>
  <c r="BU37" i="4"/>
  <c r="BP37" i="4"/>
  <c r="AZ37" i="1" s="1"/>
  <c r="BO37" i="4"/>
  <c r="BJ37" i="4"/>
  <c r="AV37" i="1" s="1"/>
  <c r="BI37" i="4"/>
  <c r="AU37" i="1" s="1"/>
  <c r="BD37" i="4"/>
  <c r="AT37" i="1" s="1"/>
  <c r="BC37" i="4"/>
  <c r="AS37" i="1" s="1"/>
  <c r="AX37" i="4"/>
  <c r="AR37" i="1" s="1"/>
  <c r="AW37" i="4"/>
  <c r="AQ37" i="1" s="1"/>
  <c r="AR37" i="4"/>
  <c r="AP37" i="1" s="1"/>
  <c r="AQ37" i="4"/>
  <c r="AL37" i="4"/>
  <c r="AL37" i="1" s="1"/>
  <c r="AK37" i="4"/>
  <c r="AK37" i="1" s="1"/>
  <c r="AF37" i="4"/>
  <c r="AE37" i="4"/>
  <c r="Z37" i="4"/>
  <c r="AJ37" i="1" s="1"/>
  <c r="Y37" i="4"/>
  <c r="AI37" i="1" s="1"/>
  <c r="T37" i="4"/>
  <c r="AH37" i="1" s="1"/>
  <c r="S37" i="4"/>
  <c r="AG37" i="1" s="1"/>
  <c r="N37" i="4"/>
  <c r="AF37" i="1" s="1"/>
  <c r="M37" i="4"/>
  <c r="AE37" i="1" s="1"/>
  <c r="H37" i="4"/>
  <c r="G37" i="4"/>
  <c r="EP36" i="4"/>
  <c r="EO36" i="4"/>
  <c r="EJ36" i="4"/>
  <c r="EI36" i="4"/>
  <c r="ED36" i="4"/>
  <c r="EC36" i="4"/>
  <c r="DX36" i="4"/>
  <c r="DW36" i="4"/>
  <c r="DR36" i="4"/>
  <c r="DQ36" i="4"/>
  <c r="DL36" i="4"/>
  <c r="DK36" i="4"/>
  <c r="DF36" i="4"/>
  <c r="DE36" i="4"/>
  <c r="CZ36" i="4"/>
  <c r="CY36" i="4"/>
  <c r="CT36" i="4"/>
  <c r="BR36" i="1" s="1"/>
  <c r="CS36" i="4"/>
  <c r="BQ36" i="1" s="1"/>
  <c r="CN36" i="4"/>
  <c r="BN36" i="1" s="1"/>
  <c r="CM36" i="4"/>
  <c r="BM36" i="1" s="1"/>
  <c r="CH36" i="4"/>
  <c r="CG36" i="4"/>
  <c r="CB36" i="4"/>
  <c r="CA36" i="4"/>
  <c r="BV36" i="4"/>
  <c r="BU36" i="4"/>
  <c r="BP36" i="4"/>
  <c r="AZ36" i="1" s="1"/>
  <c r="BO36" i="4"/>
  <c r="BJ36" i="4"/>
  <c r="AV36" i="1" s="1"/>
  <c r="BI36" i="4"/>
  <c r="AU36" i="1" s="1"/>
  <c r="BD36" i="4"/>
  <c r="AT36" i="1" s="1"/>
  <c r="BC36" i="4"/>
  <c r="AS36" i="1" s="1"/>
  <c r="AX36" i="4"/>
  <c r="AR36" i="1" s="1"/>
  <c r="AW36" i="4"/>
  <c r="AQ36" i="1" s="1"/>
  <c r="AR36" i="4"/>
  <c r="AP36" i="1" s="1"/>
  <c r="AQ36" i="4"/>
  <c r="AL36" i="4"/>
  <c r="AL36" i="1" s="1"/>
  <c r="AK36" i="4"/>
  <c r="AK36" i="1" s="1"/>
  <c r="AF36" i="4"/>
  <c r="AE36" i="4"/>
  <c r="Z36" i="4"/>
  <c r="AJ36" i="1" s="1"/>
  <c r="Y36" i="4"/>
  <c r="AI36" i="1" s="1"/>
  <c r="T36" i="4"/>
  <c r="AH36" i="1" s="1"/>
  <c r="S36" i="4"/>
  <c r="AG36" i="1" s="1"/>
  <c r="N36" i="4"/>
  <c r="AF36" i="1" s="1"/>
  <c r="M36" i="4"/>
  <c r="AE36" i="1" s="1"/>
  <c r="H36" i="4"/>
  <c r="G36" i="4"/>
  <c r="EP35" i="4"/>
  <c r="EO35" i="4"/>
  <c r="EJ35" i="4"/>
  <c r="EI35" i="4"/>
  <c r="ED35" i="4"/>
  <c r="EC35" i="4"/>
  <c r="DX35" i="4"/>
  <c r="DW35" i="4"/>
  <c r="DR35" i="4"/>
  <c r="DQ35" i="4"/>
  <c r="DL35" i="4"/>
  <c r="DK35" i="4"/>
  <c r="DF35" i="4"/>
  <c r="DE35" i="4"/>
  <c r="CZ35" i="4"/>
  <c r="CY35" i="4"/>
  <c r="CT35" i="4"/>
  <c r="BR35" i="1" s="1"/>
  <c r="CS35" i="4"/>
  <c r="BQ35" i="1" s="1"/>
  <c r="CN35" i="4"/>
  <c r="BN35" i="1" s="1"/>
  <c r="CM35" i="4"/>
  <c r="BM35" i="1" s="1"/>
  <c r="CH35" i="4"/>
  <c r="CG35" i="4"/>
  <c r="CB35" i="4"/>
  <c r="CA35" i="4"/>
  <c r="BV35" i="4"/>
  <c r="BU35" i="4"/>
  <c r="BP35" i="4"/>
  <c r="BO35" i="4"/>
  <c r="BJ35" i="4"/>
  <c r="AV35" i="1" s="1"/>
  <c r="BI35" i="4"/>
  <c r="AU35" i="1" s="1"/>
  <c r="BD35" i="4"/>
  <c r="AT35" i="1" s="1"/>
  <c r="BC35" i="4"/>
  <c r="AS35" i="1" s="1"/>
  <c r="AX35" i="4"/>
  <c r="AR35" i="1" s="1"/>
  <c r="AW35" i="4"/>
  <c r="AQ35" i="1" s="1"/>
  <c r="AR35" i="4"/>
  <c r="AP35" i="1" s="1"/>
  <c r="AQ35" i="4"/>
  <c r="AL35" i="4"/>
  <c r="AL35" i="1" s="1"/>
  <c r="AK35" i="4"/>
  <c r="AK35" i="1" s="1"/>
  <c r="AF35" i="4"/>
  <c r="AE35" i="4"/>
  <c r="Z35" i="4"/>
  <c r="AJ35" i="1" s="1"/>
  <c r="Y35" i="4"/>
  <c r="AI35" i="1" s="1"/>
  <c r="T35" i="4"/>
  <c r="AH35" i="1" s="1"/>
  <c r="S35" i="4"/>
  <c r="AG35" i="1" s="1"/>
  <c r="N35" i="4"/>
  <c r="AF35" i="1" s="1"/>
  <c r="M35" i="4"/>
  <c r="AE35" i="1" s="1"/>
  <c r="H35" i="4"/>
  <c r="G35" i="4"/>
  <c r="EP34" i="4"/>
  <c r="EO34" i="4"/>
  <c r="EJ34" i="4"/>
  <c r="EI34" i="4"/>
  <c r="ED34" i="4"/>
  <c r="EC34" i="4"/>
  <c r="DX34" i="4"/>
  <c r="DW34" i="4"/>
  <c r="DR34" i="4"/>
  <c r="DQ34" i="4"/>
  <c r="DL34" i="4"/>
  <c r="DK34" i="4"/>
  <c r="DF34" i="4"/>
  <c r="DE34" i="4"/>
  <c r="CZ34" i="4"/>
  <c r="CY34" i="4"/>
  <c r="CT34" i="4"/>
  <c r="BR34" i="1" s="1"/>
  <c r="CS34" i="4"/>
  <c r="BQ34" i="1" s="1"/>
  <c r="CN34" i="4"/>
  <c r="BN34" i="1" s="1"/>
  <c r="CM34" i="4"/>
  <c r="BM34" i="1" s="1"/>
  <c r="CH34" i="4"/>
  <c r="CG34" i="4"/>
  <c r="CB34" i="4"/>
  <c r="CA34" i="4"/>
  <c r="BV34" i="4"/>
  <c r="BU34" i="4"/>
  <c r="BP34" i="4"/>
  <c r="AZ34" i="1" s="1"/>
  <c r="BO34" i="4"/>
  <c r="BJ34" i="4"/>
  <c r="AV34" i="1" s="1"/>
  <c r="BI34" i="4"/>
  <c r="AU34" i="1" s="1"/>
  <c r="BD34" i="4"/>
  <c r="AT34" i="1" s="1"/>
  <c r="BC34" i="4"/>
  <c r="AS34" i="1" s="1"/>
  <c r="AX34" i="4"/>
  <c r="AR34" i="1" s="1"/>
  <c r="AW34" i="4"/>
  <c r="AQ34" i="1" s="1"/>
  <c r="AR34" i="4"/>
  <c r="AP34" i="1" s="1"/>
  <c r="AQ34" i="4"/>
  <c r="AL34" i="4"/>
  <c r="AL34" i="1" s="1"/>
  <c r="AK34" i="4"/>
  <c r="AK34" i="1" s="1"/>
  <c r="AF34" i="4"/>
  <c r="AE34" i="4"/>
  <c r="Z34" i="4"/>
  <c r="AJ34" i="1" s="1"/>
  <c r="Y34" i="4"/>
  <c r="AI34" i="1" s="1"/>
  <c r="T34" i="4"/>
  <c r="AH34" i="1" s="1"/>
  <c r="S34" i="4"/>
  <c r="AG34" i="1" s="1"/>
  <c r="N34" i="4"/>
  <c r="AF34" i="1" s="1"/>
  <c r="M34" i="4"/>
  <c r="AE34" i="1" s="1"/>
  <c r="H34" i="4"/>
  <c r="G34" i="4"/>
  <c r="EP33" i="4"/>
  <c r="EO33" i="4"/>
  <c r="EJ33" i="4"/>
  <c r="EI33" i="4"/>
  <c r="ED33" i="4"/>
  <c r="EC33" i="4"/>
  <c r="DX33" i="4"/>
  <c r="DW33" i="4"/>
  <c r="DR33" i="4"/>
  <c r="DQ33" i="4"/>
  <c r="DL33" i="4"/>
  <c r="DK33" i="4"/>
  <c r="DF33" i="4"/>
  <c r="DE33" i="4"/>
  <c r="CZ33" i="4"/>
  <c r="CY33" i="4"/>
  <c r="CT33" i="4"/>
  <c r="BR33" i="1" s="1"/>
  <c r="CS33" i="4"/>
  <c r="BQ33" i="1" s="1"/>
  <c r="CN33" i="4"/>
  <c r="BN33" i="1" s="1"/>
  <c r="CM33" i="4"/>
  <c r="BM33" i="1" s="1"/>
  <c r="CH33" i="4"/>
  <c r="CG33" i="4"/>
  <c r="CB33" i="4"/>
  <c r="CA33" i="4"/>
  <c r="BV33" i="4"/>
  <c r="BU33" i="4"/>
  <c r="BP33" i="4"/>
  <c r="BO33" i="4"/>
  <c r="BJ33" i="4"/>
  <c r="AV33" i="1" s="1"/>
  <c r="BI33" i="4"/>
  <c r="AU33" i="1" s="1"/>
  <c r="BD33" i="4"/>
  <c r="AT33" i="1" s="1"/>
  <c r="BC33" i="4"/>
  <c r="AS33" i="1" s="1"/>
  <c r="AX33" i="4"/>
  <c r="AR33" i="1" s="1"/>
  <c r="AW33" i="4"/>
  <c r="AQ33" i="1" s="1"/>
  <c r="AR33" i="4"/>
  <c r="AP33" i="1" s="1"/>
  <c r="AQ33" i="4"/>
  <c r="AL33" i="4"/>
  <c r="AL33" i="1" s="1"/>
  <c r="AK33" i="4"/>
  <c r="AK33" i="1" s="1"/>
  <c r="AF33" i="4"/>
  <c r="AE33" i="4"/>
  <c r="Z33" i="4"/>
  <c r="AJ33" i="1" s="1"/>
  <c r="Y33" i="4"/>
  <c r="AI33" i="1" s="1"/>
  <c r="T33" i="4"/>
  <c r="AH33" i="1" s="1"/>
  <c r="S33" i="4"/>
  <c r="AG33" i="1" s="1"/>
  <c r="N33" i="4"/>
  <c r="AF33" i="1" s="1"/>
  <c r="M33" i="4"/>
  <c r="AE33" i="1" s="1"/>
  <c r="H33" i="4"/>
  <c r="G33" i="4"/>
  <c r="EP32" i="4"/>
  <c r="EO32" i="4"/>
  <c r="EJ32" i="4"/>
  <c r="EI32" i="4"/>
  <c r="ED32" i="4"/>
  <c r="EC32" i="4"/>
  <c r="DX32" i="4"/>
  <c r="DW32" i="4"/>
  <c r="DR32" i="4"/>
  <c r="DQ32" i="4"/>
  <c r="DL32" i="4"/>
  <c r="DK32" i="4"/>
  <c r="DF32" i="4"/>
  <c r="DE32" i="4"/>
  <c r="CZ32" i="4"/>
  <c r="CY32" i="4"/>
  <c r="CT32" i="4"/>
  <c r="BR32" i="1" s="1"/>
  <c r="CS32" i="4"/>
  <c r="BQ32" i="1" s="1"/>
  <c r="CN32" i="4"/>
  <c r="BN32" i="1" s="1"/>
  <c r="CM32" i="4"/>
  <c r="BM32" i="1" s="1"/>
  <c r="CH32" i="4"/>
  <c r="CG32" i="4"/>
  <c r="CB32" i="4"/>
  <c r="CA32" i="4"/>
  <c r="BV32" i="4"/>
  <c r="BU32" i="4"/>
  <c r="BP32" i="4"/>
  <c r="BO32" i="4"/>
  <c r="BJ32" i="4"/>
  <c r="AV32" i="1" s="1"/>
  <c r="BI32" i="4"/>
  <c r="AU32" i="1" s="1"/>
  <c r="BD32" i="4"/>
  <c r="AT32" i="1" s="1"/>
  <c r="BC32" i="4"/>
  <c r="AS32" i="1" s="1"/>
  <c r="AX32" i="4"/>
  <c r="AR32" i="1" s="1"/>
  <c r="AW32" i="4"/>
  <c r="AQ32" i="1" s="1"/>
  <c r="AR32" i="4"/>
  <c r="AP32" i="1" s="1"/>
  <c r="AQ32" i="4"/>
  <c r="AL32" i="4"/>
  <c r="AL32" i="1" s="1"/>
  <c r="AK32" i="4"/>
  <c r="AK32" i="1" s="1"/>
  <c r="AF32" i="4"/>
  <c r="AE32" i="4"/>
  <c r="Z32" i="4"/>
  <c r="AJ32" i="1" s="1"/>
  <c r="Y32" i="4"/>
  <c r="AI32" i="1" s="1"/>
  <c r="T32" i="4"/>
  <c r="AH32" i="1" s="1"/>
  <c r="S32" i="4"/>
  <c r="AG32" i="1" s="1"/>
  <c r="N32" i="4"/>
  <c r="AF32" i="1" s="1"/>
  <c r="M32" i="4"/>
  <c r="AE32" i="1" s="1"/>
  <c r="H32" i="4"/>
  <c r="G32" i="4"/>
  <c r="EP31" i="4"/>
  <c r="EO31" i="4"/>
  <c r="EJ31" i="4"/>
  <c r="EI31" i="4"/>
  <c r="ED31" i="4"/>
  <c r="EC31" i="4"/>
  <c r="DX31" i="4"/>
  <c r="DW31" i="4"/>
  <c r="DR31" i="4"/>
  <c r="DQ31" i="4"/>
  <c r="DL31" i="4"/>
  <c r="DK31" i="4"/>
  <c r="DF31" i="4"/>
  <c r="DE31" i="4"/>
  <c r="CZ31" i="4"/>
  <c r="CY31" i="4"/>
  <c r="CT31" i="4"/>
  <c r="BR31" i="1" s="1"/>
  <c r="CS31" i="4"/>
  <c r="BQ31" i="1" s="1"/>
  <c r="CN31" i="4"/>
  <c r="BN31" i="1" s="1"/>
  <c r="CM31" i="4"/>
  <c r="BM31" i="1" s="1"/>
  <c r="CH31" i="4"/>
  <c r="CG31" i="4"/>
  <c r="CB31" i="4"/>
  <c r="CA31" i="4"/>
  <c r="BV31" i="4"/>
  <c r="BU31" i="4"/>
  <c r="BP31" i="4"/>
  <c r="AZ31" i="1" s="1"/>
  <c r="BO31" i="4"/>
  <c r="BJ31" i="4"/>
  <c r="AV31" i="1" s="1"/>
  <c r="BI31" i="4"/>
  <c r="AU31" i="1" s="1"/>
  <c r="BD31" i="4"/>
  <c r="AT31" i="1" s="1"/>
  <c r="BC31" i="4"/>
  <c r="AS31" i="1" s="1"/>
  <c r="AX31" i="4"/>
  <c r="AR31" i="1" s="1"/>
  <c r="AW31" i="4"/>
  <c r="AQ31" i="1" s="1"/>
  <c r="AR31" i="4"/>
  <c r="AP31" i="1" s="1"/>
  <c r="AQ31" i="4"/>
  <c r="AL31" i="4"/>
  <c r="AL31" i="1" s="1"/>
  <c r="AK31" i="4"/>
  <c r="AK31" i="1" s="1"/>
  <c r="AF31" i="4"/>
  <c r="AE31" i="4"/>
  <c r="Z31" i="4"/>
  <c r="AJ31" i="1" s="1"/>
  <c r="Y31" i="4"/>
  <c r="AI31" i="1" s="1"/>
  <c r="T31" i="4"/>
  <c r="AH31" i="1" s="1"/>
  <c r="S31" i="4"/>
  <c r="AG31" i="1" s="1"/>
  <c r="N31" i="4"/>
  <c r="AF31" i="1" s="1"/>
  <c r="M31" i="4"/>
  <c r="AE31" i="1" s="1"/>
  <c r="H31" i="4"/>
  <c r="G31" i="4"/>
  <c r="EP30" i="4"/>
  <c r="EO30" i="4"/>
  <c r="EJ30" i="4"/>
  <c r="EI30" i="4"/>
  <c r="ED30" i="4"/>
  <c r="EC30" i="4"/>
  <c r="DX30" i="4"/>
  <c r="DW30" i="4"/>
  <c r="DR30" i="4"/>
  <c r="DQ30" i="4"/>
  <c r="DL30" i="4"/>
  <c r="DK30" i="4"/>
  <c r="DF30" i="4"/>
  <c r="DE30" i="4"/>
  <c r="CZ30" i="4"/>
  <c r="CY30" i="4"/>
  <c r="CT30" i="4"/>
  <c r="BR30" i="1" s="1"/>
  <c r="CS30" i="4"/>
  <c r="BQ30" i="1" s="1"/>
  <c r="CN30" i="4"/>
  <c r="BN30" i="1" s="1"/>
  <c r="CM30" i="4"/>
  <c r="BM30" i="1" s="1"/>
  <c r="CH30" i="4"/>
  <c r="CG30" i="4"/>
  <c r="CB30" i="4"/>
  <c r="CA30" i="4"/>
  <c r="BV30" i="4"/>
  <c r="BU30" i="4"/>
  <c r="BP30" i="4"/>
  <c r="BO30" i="4"/>
  <c r="BJ30" i="4"/>
  <c r="AV30" i="1" s="1"/>
  <c r="BI30" i="4"/>
  <c r="AU30" i="1" s="1"/>
  <c r="BD30" i="4"/>
  <c r="AT30" i="1" s="1"/>
  <c r="BC30" i="4"/>
  <c r="AS30" i="1" s="1"/>
  <c r="AX30" i="4"/>
  <c r="AR30" i="1" s="1"/>
  <c r="AW30" i="4"/>
  <c r="AQ30" i="1" s="1"/>
  <c r="AR30" i="4"/>
  <c r="AP30" i="1" s="1"/>
  <c r="AQ30" i="4"/>
  <c r="AL30" i="4"/>
  <c r="AL30" i="1" s="1"/>
  <c r="AK30" i="4"/>
  <c r="AK30" i="1" s="1"/>
  <c r="AF30" i="4"/>
  <c r="AE30" i="4"/>
  <c r="Z30" i="4"/>
  <c r="AJ30" i="1" s="1"/>
  <c r="Y30" i="4"/>
  <c r="AI30" i="1" s="1"/>
  <c r="T30" i="4"/>
  <c r="AH30" i="1" s="1"/>
  <c r="S30" i="4"/>
  <c r="AG30" i="1" s="1"/>
  <c r="N30" i="4"/>
  <c r="AF30" i="1" s="1"/>
  <c r="M30" i="4"/>
  <c r="AE30" i="1" s="1"/>
  <c r="H30" i="4"/>
  <c r="G30" i="4"/>
  <c r="EP29" i="4"/>
  <c r="EO29" i="4"/>
  <c r="EJ29" i="4"/>
  <c r="EI29" i="4"/>
  <c r="ED29" i="4"/>
  <c r="EC29" i="4"/>
  <c r="DX29" i="4"/>
  <c r="DW29" i="4"/>
  <c r="DR29" i="4"/>
  <c r="DQ29" i="4"/>
  <c r="DL29" i="4"/>
  <c r="DK29" i="4"/>
  <c r="DF29" i="4"/>
  <c r="DE29" i="4"/>
  <c r="CZ29" i="4"/>
  <c r="CY29" i="4"/>
  <c r="CT29" i="4"/>
  <c r="BR29" i="1" s="1"/>
  <c r="CS29" i="4"/>
  <c r="BQ29" i="1" s="1"/>
  <c r="CN29" i="4"/>
  <c r="BN29" i="1" s="1"/>
  <c r="CM29" i="4"/>
  <c r="BM29" i="1" s="1"/>
  <c r="CH29" i="4"/>
  <c r="CG29" i="4"/>
  <c r="CB29" i="4"/>
  <c r="CA29" i="4"/>
  <c r="BV29" i="4"/>
  <c r="BU29" i="4"/>
  <c r="BP29" i="4"/>
  <c r="BO29" i="4"/>
  <c r="BJ29" i="4"/>
  <c r="AV29" i="1" s="1"/>
  <c r="BI29" i="4"/>
  <c r="AU29" i="1" s="1"/>
  <c r="BD29" i="4"/>
  <c r="AT29" i="1" s="1"/>
  <c r="BC29" i="4"/>
  <c r="AS29" i="1" s="1"/>
  <c r="AX29" i="4"/>
  <c r="AR29" i="1" s="1"/>
  <c r="AW29" i="4"/>
  <c r="AQ29" i="1" s="1"/>
  <c r="AR29" i="4"/>
  <c r="AP29" i="1" s="1"/>
  <c r="AQ29" i="4"/>
  <c r="AL29" i="4"/>
  <c r="AL29" i="1" s="1"/>
  <c r="AK29" i="4"/>
  <c r="AK29" i="1" s="1"/>
  <c r="AF29" i="4"/>
  <c r="AE29" i="4"/>
  <c r="Z29" i="4"/>
  <c r="AJ29" i="1" s="1"/>
  <c r="Y29" i="4"/>
  <c r="AI29" i="1" s="1"/>
  <c r="T29" i="4"/>
  <c r="AH29" i="1" s="1"/>
  <c r="S29" i="4"/>
  <c r="AG29" i="1" s="1"/>
  <c r="N29" i="4"/>
  <c r="AF29" i="1" s="1"/>
  <c r="M29" i="4"/>
  <c r="AE29" i="1" s="1"/>
  <c r="H29" i="4"/>
  <c r="G29" i="4"/>
  <c r="EP28" i="4"/>
  <c r="EO28" i="4"/>
  <c r="EJ28" i="4"/>
  <c r="EI28" i="4"/>
  <c r="ED28" i="4"/>
  <c r="EC28" i="4"/>
  <c r="DX28" i="4"/>
  <c r="DW28" i="4"/>
  <c r="DR28" i="4"/>
  <c r="DQ28" i="4"/>
  <c r="DL28" i="4"/>
  <c r="DK28" i="4"/>
  <c r="DF28" i="4"/>
  <c r="DE28" i="4"/>
  <c r="CZ28" i="4"/>
  <c r="CY28" i="4"/>
  <c r="CT28" i="4"/>
  <c r="BR28" i="1" s="1"/>
  <c r="CS28" i="4"/>
  <c r="BQ28" i="1" s="1"/>
  <c r="CN28" i="4"/>
  <c r="BN28" i="1" s="1"/>
  <c r="CM28" i="4"/>
  <c r="BM28" i="1" s="1"/>
  <c r="CH28" i="4"/>
  <c r="CG28" i="4"/>
  <c r="CB28" i="4"/>
  <c r="CA28" i="4"/>
  <c r="BV28" i="4"/>
  <c r="BU28" i="4"/>
  <c r="BP28" i="4"/>
  <c r="AZ28" i="1" s="1"/>
  <c r="BO28" i="4"/>
  <c r="BJ28" i="4"/>
  <c r="AV28" i="1" s="1"/>
  <c r="BI28" i="4"/>
  <c r="AU28" i="1" s="1"/>
  <c r="BD28" i="4"/>
  <c r="AT28" i="1" s="1"/>
  <c r="BC28" i="4"/>
  <c r="AS28" i="1" s="1"/>
  <c r="AX28" i="4"/>
  <c r="AR28" i="1" s="1"/>
  <c r="AW28" i="4"/>
  <c r="AQ28" i="1" s="1"/>
  <c r="AR28" i="4"/>
  <c r="AP28" i="1" s="1"/>
  <c r="AQ28" i="4"/>
  <c r="AL28" i="4"/>
  <c r="AL28" i="1" s="1"/>
  <c r="AK28" i="4"/>
  <c r="AK28" i="1" s="1"/>
  <c r="AF28" i="4"/>
  <c r="AE28" i="4"/>
  <c r="Z28" i="4"/>
  <c r="AJ28" i="1" s="1"/>
  <c r="Y28" i="4"/>
  <c r="AI28" i="1" s="1"/>
  <c r="T28" i="4"/>
  <c r="AH28" i="1" s="1"/>
  <c r="S28" i="4"/>
  <c r="AG28" i="1" s="1"/>
  <c r="N28" i="4"/>
  <c r="AF28" i="1" s="1"/>
  <c r="M28" i="4"/>
  <c r="AE28" i="1" s="1"/>
  <c r="H28" i="4"/>
  <c r="G28" i="4"/>
  <c r="EP27" i="4"/>
  <c r="EO27" i="4"/>
  <c r="EJ27" i="4"/>
  <c r="EI27" i="4"/>
  <c r="ED27" i="4"/>
  <c r="EC27" i="4"/>
  <c r="DX27" i="4"/>
  <c r="DW27" i="4"/>
  <c r="DR27" i="4"/>
  <c r="DQ27" i="4"/>
  <c r="DL27" i="4"/>
  <c r="DK27" i="4"/>
  <c r="DF27" i="4"/>
  <c r="DE27" i="4"/>
  <c r="CZ27" i="4"/>
  <c r="CY27" i="4"/>
  <c r="CT27" i="4"/>
  <c r="BR27" i="1" s="1"/>
  <c r="CS27" i="4"/>
  <c r="BQ27" i="1" s="1"/>
  <c r="CN27" i="4"/>
  <c r="BN27" i="1" s="1"/>
  <c r="CM27" i="4"/>
  <c r="BM27" i="1" s="1"/>
  <c r="CH27" i="4"/>
  <c r="CG27" i="4"/>
  <c r="CB27" i="4"/>
  <c r="CA27" i="4"/>
  <c r="BV27" i="4"/>
  <c r="BU27" i="4"/>
  <c r="BP27" i="4"/>
  <c r="BO27" i="4"/>
  <c r="BJ27" i="4"/>
  <c r="AV27" i="1" s="1"/>
  <c r="BI27" i="4"/>
  <c r="AU27" i="1" s="1"/>
  <c r="BD27" i="4"/>
  <c r="AT27" i="1" s="1"/>
  <c r="BC27" i="4"/>
  <c r="AS27" i="1" s="1"/>
  <c r="AX27" i="4"/>
  <c r="AR27" i="1" s="1"/>
  <c r="AW27" i="4"/>
  <c r="AQ27" i="1" s="1"/>
  <c r="AR27" i="4"/>
  <c r="AP27" i="1" s="1"/>
  <c r="AQ27" i="4"/>
  <c r="AL27" i="4"/>
  <c r="AL27" i="1" s="1"/>
  <c r="AK27" i="4"/>
  <c r="AK27" i="1" s="1"/>
  <c r="AF27" i="4"/>
  <c r="AE27" i="4"/>
  <c r="Z27" i="4"/>
  <c r="AJ27" i="1" s="1"/>
  <c r="Y27" i="4"/>
  <c r="AI27" i="1" s="1"/>
  <c r="T27" i="4"/>
  <c r="AH27" i="1" s="1"/>
  <c r="S27" i="4"/>
  <c r="AG27" i="1" s="1"/>
  <c r="N27" i="4"/>
  <c r="AF27" i="1" s="1"/>
  <c r="M27" i="4"/>
  <c r="AE27" i="1" s="1"/>
  <c r="H27" i="4"/>
  <c r="G27" i="4"/>
  <c r="EP26" i="4"/>
  <c r="EO26" i="4"/>
  <c r="EJ26" i="4"/>
  <c r="EI26" i="4"/>
  <c r="ED26" i="4"/>
  <c r="EC26" i="4"/>
  <c r="DX26" i="4"/>
  <c r="DW26" i="4"/>
  <c r="DR26" i="4"/>
  <c r="DQ26" i="4"/>
  <c r="DL26" i="4"/>
  <c r="DK26" i="4"/>
  <c r="DF26" i="4"/>
  <c r="DE26" i="4"/>
  <c r="CZ26" i="4"/>
  <c r="CY26" i="4"/>
  <c r="CT26" i="4"/>
  <c r="BR26" i="1" s="1"/>
  <c r="CS26" i="4"/>
  <c r="BQ26" i="1" s="1"/>
  <c r="CN26" i="4"/>
  <c r="BN26" i="1" s="1"/>
  <c r="CM26" i="4"/>
  <c r="BM26" i="1" s="1"/>
  <c r="CH26" i="4"/>
  <c r="CG26" i="4"/>
  <c r="CB26" i="4"/>
  <c r="CA26" i="4"/>
  <c r="BV26" i="4"/>
  <c r="BU26" i="4"/>
  <c r="BP26" i="4"/>
  <c r="BO26" i="4"/>
  <c r="BJ26" i="4"/>
  <c r="AV26" i="1" s="1"/>
  <c r="BI26" i="4"/>
  <c r="AU26" i="1" s="1"/>
  <c r="BD26" i="4"/>
  <c r="AT26" i="1" s="1"/>
  <c r="BC26" i="4"/>
  <c r="AS26" i="1" s="1"/>
  <c r="AX26" i="4"/>
  <c r="AR26" i="1" s="1"/>
  <c r="AW26" i="4"/>
  <c r="AQ26" i="1" s="1"/>
  <c r="AR26" i="4"/>
  <c r="AP26" i="1" s="1"/>
  <c r="AQ26" i="4"/>
  <c r="AL26" i="4"/>
  <c r="AL26" i="1" s="1"/>
  <c r="AK26" i="4"/>
  <c r="AK26" i="1" s="1"/>
  <c r="AF26" i="4"/>
  <c r="AE26" i="4"/>
  <c r="Z26" i="4"/>
  <c r="AJ26" i="1" s="1"/>
  <c r="Y26" i="4"/>
  <c r="AI26" i="1" s="1"/>
  <c r="T26" i="4"/>
  <c r="AH26" i="1" s="1"/>
  <c r="S26" i="4"/>
  <c r="AG26" i="1" s="1"/>
  <c r="N26" i="4"/>
  <c r="AF26" i="1" s="1"/>
  <c r="M26" i="4"/>
  <c r="AE26" i="1" s="1"/>
  <c r="H26" i="4"/>
  <c r="G26" i="4"/>
  <c r="EP25" i="4"/>
  <c r="EO25" i="4"/>
  <c r="EJ25" i="4"/>
  <c r="EI25" i="4"/>
  <c r="ED25" i="4"/>
  <c r="EC25" i="4"/>
  <c r="DX25" i="4"/>
  <c r="DW25" i="4"/>
  <c r="DR25" i="4"/>
  <c r="DQ25" i="4"/>
  <c r="DL25" i="4"/>
  <c r="DK25" i="4"/>
  <c r="DF25" i="4"/>
  <c r="DE25" i="4"/>
  <c r="CZ25" i="4"/>
  <c r="CY25" i="4"/>
  <c r="CT25" i="4"/>
  <c r="BR25" i="1" s="1"/>
  <c r="CS25" i="4"/>
  <c r="BQ25" i="1" s="1"/>
  <c r="CN25" i="4"/>
  <c r="BN25" i="1" s="1"/>
  <c r="CM25" i="4"/>
  <c r="BM25" i="1" s="1"/>
  <c r="CH25" i="4"/>
  <c r="CG25" i="4"/>
  <c r="CB25" i="4"/>
  <c r="CA25" i="4"/>
  <c r="BV25" i="4"/>
  <c r="BU25" i="4"/>
  <c r="BP25" i="4"/>
  <c r="BO25" i="4"/>
  <c r="BJ25" i="4"/>
  <c r="AV25" i="1" s="1"/>
  <c r="BI25" i="4"/>
  <c r="AU25" i="1" s="1"/>
  <c r="BD25" i="4"/>
  <c r="AT25" i="1" s="1"/>
  <c r="BC25" i="4"/>
  <c r="AS25" i="1" s="1"/>
  <c r="AX25" i="4"/>
  <c r="AR25" i="1" s="1"/>
  <c r="AW25" i="4"/>
  <c r="AQ25" i="1" s="1"/>
  <c r="AR25" i="4"/>
  <c r="AP25" i="1" s="1"/>
  <c r="AQ25" i="4"/>
  <c r="AL25" i="4"/>
  <c r="AL25" i="1" s="1"/>
  <c r="AK25" i="4"/>
  <c r="AK25" i="1" s="1"/>
  <c r="AF25" i="4"/>
  <c r="AE25" i="4"/>
  <c r="Z25" i="4"/>
  <c r="AJ25" i="1" s="1"/>
  <c r="Y25" i="4"/>
  <c r="AI25" i="1" s="1"/>
  <c r="T25" i="4"/>
  <c r="AH25" i="1" s="1"/>
  <c r="S25" i="4"/>
  <c r="AG25" i="1" s="1"/>
  <c r="N25" i="4"/>
  <c r="AF25" i="1" s="1"/>
  <c r="M25" i="4"/>
  <c r="AE25" i="1" s="1"/>
  <c r="H25" i="4"/>
  <c r="G25" i="4"/>
  <c r="EP24" i="4"/>
  <c r="EO24" i="4"/>
  <c r="EJ24" i="4"/>
  <c r="EI24" i="4"/>
  <c r="ED24" i="4"/>
  <c r="EC24" i="4"/>
  <c r="DX24" i="4"/>
  <c r="DW24" i="4"/>
  <c r="DR24" i="4"/>
  <c r="DQ24" i="4"/>
  <c r="DL24" i="4"/>
  <c r="DK24" i="4"/>
  <c r="DF24" i="4"/>
  <c r="DE24" i="4"/>
  <c r="CZ24" i="4"/>
  <c r="CY24" i="4"/>
  <c r="CT24" i="4"/>
  <c r="BR24" i="1" s="1"/>
  <c r="CS24" i="4"/>
  <c r="BQ24" i="1" s="1"/>
  <c r="CN24" i="4"/>
  <c r="BN24" i="1" s="1"/>
  <c r="CM24" i="4"/>
  <c r="BM24" i="1" s="1"/>
  <c r="CH24" i="4"/>
  <c r="CG24" i="4"/>
  <c r="CB24" i="4"/>
  <c r="CA24" i="4"/>
  <c r="BV24" i="4"/>
  <c r="BU24" i="4"/>
  <c r="BP24" i="4"/>
  <c r="BO24" i="4"/>
  <c r="BJ24" i="4"/>
  <c r="AV24" i="1" s="1"/>
  <c r="BI24" i="4"/>
  <c r="AU24" i="1" s="1"/>
  <c r="BD24" i="4"/>
  <c r="AT24" i="1" s="1"/>
  <c r="BC24" i="4"/>
  <c r="AS24" i="1" s="1"/>
  <c r="AX24" i="4"/>
  <c r="AR24" i="1" s="1"/>
  <c r="AW24" i="4"/>
  <c r="AQ24" i="1" s="1"/>
  <c r="AR24" i="4"/>
  <c r="AP24" i="1" s="1"/>
  <c r="AQ24" i="4"/>
  <c r="AL24" i="4"/>
  <c r="AL24" i="1" s="1"/>
  <c r="AK24" i="4"/>
  <c r="AK24" i="1" s="1"/>
  <c r="AF24" i="4"/>
  <c r="AE24" i="4"/>
  <c r="Z24" i="4"/>
  <c r="AJ24" i="1" s="1"/>
  <c r="Y24" i="4"/>
  <c r="AI24" i="1" s="1"/>
  <c r="T24" i="4"/>
  <c r="AH24" i="1" s="1"/>
  <c r="S24" i="4"/>
  <c r="AG24" i="1" s="1"/>
  <c r="N24" i="4"/>
  <c r="AF24" i="1" s="1"/>
  <c r="M24" i="4"/>
  <c r="AE24" i="1" s="1"/>
  <c r="H24" i="4"/>
  <c r="G24" i="4"/>
  <c r="EP23" i="4"/>
  <c r="EO23" i="4"/>
  <c r="EJ23" i="4"/>
  <c r="EI23" i="4"/>
  <c r="ED23" i="4"/>
  <c r="EC23" i="4"/>
  <c r="DX23" i="4"/>
  <c r="DW23" i="4"/>
  <c r="DR23" i="4"/>
  <c r="DQ23" i="4"/>
  <c r="DL23" i="4"/>
  <c r="DK23" i="4"/>
  <c r="DF23" i="4"/>
  <c r="DE23" i="4"/>
  <c r="CZ23" i="4"/>
  <c r="CY23" i="4"/>
  <c r="CT23" i="4"/>
  <c r="BR23" i="1" s="1"/>
  <c r="CS23" i="4"/>
  <c r="BQ23" i="1" s="1"/>
  <c r="CN23" i="4"/>
  <c r="BN23" i="1" s="1"/>
  <c r="CM23" i="4"/>
  <c r="BM23" i="1" s="1"/>
  <c r="CH23" i="4"/>
  <c r="CG23" i="4"/>
  <c r="CB23" i="4"/>
  <c r="CA23" i="4"/>
  <c r="BV23" i="4"/>
  <c r="BU23" i="4"/>
  <c r="BP23" i="4"/>
  <c r="BO23" i="4"/>
  <c r="BJ23" i="4"/>
  <c r="AV23" i="1" s="1"/>
  <c r="BI23" i="4"/>
  <c r="AU23" i="1" s="1"/>
  <c r="BD23" i="4"/>
  <c r="AT23" i="1" s="1"/>
  <c r="BC23" i="4"/>
  <c r="AS23" i="1" s="1"/>
  <c r="AX23" i="4"/>
  <c r="AR23" i="1" s="1"/>
  <c r="AW23" i="4"/>
  <c r="AQ23" i="1" s="1"/>
  <c r="AR23" i="4"/>
  <c r="AP23" i="1" s="1"/>
  <c r="AQ23" i="4"/>
  <c r="AL23" i="4"/>
  <c r="AL23" i="1" s="1"/>
  <c r="AK23" i="4"/>
  <c r="AK23" i="1" s="1"/>
  <c r="AF23" i="4"/>
  <c r="AE23" i="4"/>
  <c r="Z23" i="4"/>
  <c r="AJ23" i="1" s="1"/>
  <c r="Y23" i="4"/>
  <c r="AI23" i="1" s="1"/>
  <c r="T23" i="4"/>
  <c r="AH23" i="1" s="1"/>
  <c r="S23" i="4"/>
  <c r="AG23" i="1" s="1"/>
  <c r="N23" i="4"/>
  <c r="AF23" i="1" s="1"/>
  <c r="M23" i="4"/>
  <c r="AE23" i="1" s="1"/>
  <c r="H23" i="4"/>
  <c r="G23" i="4"/>
  <c r="EP22" i="4"/>
  <c r="EO22" i="4"/>
  <c r="EJ22" i="4"/>
  <c r="EI22" i="4"/>
  <c r="ED22" i="4"/>
  <c r="EC22" i="4"/>
  <c r="DX22" i="4"/>
  <c r="DW22" i="4"/>
  <c r="DR22" i="4"/>
  <c r="DQ22" i="4"/>
  <c r="DL22" i="4"/>
  <c r="DK22" i="4"/>
  <c r="DF22" i="4"/>
  <c r="DE22" i="4"/>
  <c r="CZ22" i="4"/>
  <c r="CY22" i="4"/>
  <c r="CT22" i="4"/>
  <c r="BR22" i="1" s="1"/>
  <c r="CS22" i="4"/>
  <c r="BQ22" i="1" s="1"/>
  <c r="CN22" i="4"/>
  <c r="BN22" i="1" s="1"/>
  <c r="CM22" i="4"/>
  <c r="BM22" i="1" s="1"/>
  <c r="CH22" i="4"/>
  <c r="CG22" i="4"/>
  <c r="CB22" i="4"/>
  <c r="CA22" i="4"/>
  <c r="BV22" i="4"/>
  <c r="BU22" i="4"/>
  <c r="BP22" i="4"/>
  <c r="AZ22" i="1" s="1"/>
  <c r="BO22" i="4"/>
  <c r="BJ22" i="4"/>
  <c r="AV22" i="1" s="1"/>
  <c r="BI22" i="4"/>
  <c r="AU22" i="1" s="1"/>
  <c r="BD22" i="4"/>
  <c r="AT22" i="1" s="1"/>
  <c r="BC22" i="4"/>
  <c r="AS22" i="1" s="1"/>
  <c r="AX22" i="4"/>
  <c r="AR22" i="1" s="1"/>
  <c r="AW22" i="4"/>
  <c r="AQ22" i="1" s="1"/>
  <c r="AR22" i="4"/>
  <c r="AP22" i="1" s="1"/>
  <c r="AQ22" i="4"/>
  <c r="AL22" i="4"/>
  <c r="AL22" i="1" s="1"/>
  <c r="AK22" i="4"/>
  <c r="AK22" i="1" s="1"/>
  <c r="AF22" i="4"/>
  <c r="AE22" i="4"/>
  <c r="Z22" i="4"/>
  <c r="AJ22" i="1" s="1"/>
  <c r="Y22" i="4"/>
  <c r="AI22" i="1" s="1"/>
  <c r="T22" i="4"/>
  <c r="AH22" i="1" s="1"/>
  <c r="S22" i="4"/>
  <c r="AG22" i="1" s="1"/>
  <c r="N22" i="4"/>
  <c r="AF22" i="1" s="1"/>
  <c r="M22" i="4"/>
  <c r="AE22" i="1" s="1"/>
  <c r="H22" i="4"/>
  <c r="G22" i="4"/>
  <c r="EP21" i="4"/>
  <c r="EO21" i="4"/>
  <c r="EJ21" i="4"/>
  <c r="EI21" i="4"/>
  <c r="ED21" i="4"/>
  <c r="EC21" i="4"/>
  <c r="DX21" i="4"/>
  <c r="DW21" i="4"/>
  <c r="DR21" i="4"/>
  <c r="DQ21" i="4"/>
  <c r="DL21" i="4"/>
  <c r="DK21" i="4"/>
  <c r="DF21" i="4"/>
  <c r="DE21" i="4"/>
  <c r="CZ21" i="4"/>
  <c r="CY21" i="4"/>
  <c r="CT21" i="4"/>
  <c r="BR21" i="1" s="1"/>
  <c r="CS21" i="4"/>
  <c r="BQ21" i="1" s="1"/>
  <c r="CN21" i="4"/>
  <c r="BN21" i="1" s="1"/>
  <c r="CM21" i="4"/>
  <c r="BM21" i="1" s="1"/>
  <c r="CH21" i="4"/>
  <c r="CG21" i="4"/>
  <c r="CB21" i="4"/>
  <c r="CA21" i="4"/>
  <c r="BV21" i="4"/>
  <c r="BU21" i="4"/>
  <c r="BP21" i="4"/>
  <c r="BO21" i="4"/>
  <c r="BJ21" i="4"/>
  <c r="AV21" i="1" s="1"/>
  <c r="BI21" i="4"/>
  <c r="AU21" i="1" s="1"/>
  <c r="BD21" i="4"/>
  <c r="AT21" i="1" s="1"/>
  <c r="BC21" i="4"/>
  <c r="AS21" i="1" s="1"/>
  <c r="AX21" i="4"/>
  <c r="AR21" i="1" s="1"/>
  <c r="AW21" i="4"/>
  <c r="AQ21" i="1" s="1"/>
  <c r="AR21" i="4"/>
  <c r="AP21" i="1" s="1"/>
  <c r="AQ21" i="4"/>
  <c r="AL21" i="4"/>
  <c r="AL21" i="1" s="1"/>
  <c r="AK21" i="4"/>
  <c r="AK21" i="1" s="1"/>
  <c r="AF21" i="4"/>
  <c r="AE21" i="4"/>
  <c r="Z21" i="4"/>
  <c r="AJ21" i="1" s="1"/>
  <c r="Y21" i="4"/>
  <c r="AI21" i="1" s="1"/>
  <c r="T21" i="4"/>
  <c r="AH21" i="1" s="1"/>
  <c r="S21" i="4"/>
  <c r="AG21" i="1" s="1"/>
  <c r="N21" i="4"/>
  <c r="AF21" i="1" s="1"/>
  <c r="M21" i="4"/>
  <c r="AE21" i="1" s="1"/>
  <c r="H21" i="4"/>
  <c r="G21" i="4"/>
  <c r="EP20" i="4"/>
  <c r="EO20" i="4"/>
  <c r="EJ20" i="4"/>
  <c r="EI20" i="4"/>
  <c r="ED20" i="4"/>
  <c r="EC20" i="4"/>
  <c r="DX20" i="4"/>
  <c r="DW20" i="4"/>
  <c r="DR20" i="4"/>
  <c r="DQ20" i="4"/>
  <c r="DL20" i="4"/>
  <c r="DK20" i="4"/>
  <c r="DF20" i="4"/>
  <c r="DE20" i="4"/>
  <c r="CZ20" i="4"/>
  <c r="CY20" i="4"/>
  <c r="CT20" i="4"/>
  <c r="BR20" i="1" s="1"/>
  <c r="CS20" i="4"/>
  <c r="BQ20" i="1" s="1"/>
  <c r="CN20" i="4"/>
  <c r="BN20" i="1" s="1"/>
  <c r="CM20" i="4"/>
  <c r="BM20" i="1" s="1"/>
  <c r="CH20" i="4"/>
  <c r="CG20" i="4"/>
  <c r="CB20" i="4"/>
  <c r="CA20" i="4"/>
  <c r="BV20" i="4"/>
  <c r="BU20" i="4"/>
  <c r="BP20" i="4"/>
  <c r="AZ20" i="1" s="1"/>
  <c r="BO20" i="4"/>
  <c r="BJ20" i="4"/>
  <c r="AV20" i="1" s="1"/>
  <c r="BI20" i="4"/>
  <c r="AU20" i="1" s="1"/>
  <c r="BD20" i="4"/>
  <c r="AT20" i="1" s="1"/>
  <c r="BC20" i="4"/>
  <c r="AS20" i="1" s="1"/>
  <c r="AX20" i="4"/>
  <c r="AR20" i="1" s="1"/>
  <c r="AW20" i="4"/>
  <c r="AQ20" i="1" s="1"/>
  <c r="AR20" i="4"/>
  <c r="AP20" i="1" s="1"/>
  <c r="AQ20" i="4"/>
  <c r="AL20" i="4"/>
  <c r="AL20" i="1" s="1"/>
  <c r="AK20" i="4"/>
  <c r="AK20" i="1" s="1"/>
  <c r="AF20" i="4"/>
  <c r="AE20" i="4"/>
  <c r="Z20" i="4"/>
  <c r="AJ20" i="1" s="1"/>
  <c r="Y20" i="4"/>
  <c r="AI20" i="1" s="1"/>
  <c r="T20" i="4"/>
  <c r="AH20" i="1" s="1"/>
  <c r="S20" i="4"/>
  <c r="AG20" i="1" s="1"/>
  <c r="N20" i="4"/>
  <c r="AF20" i="1" s="1"/>
  <c r="M20" i="4"/>
  <c r="AE20" i="1" s="1"/>
  <c r="H20" i="4"/>
  <c r="G20" i="4"/>
  <c r="EP19" i="4"/>
  <c r="EO19" i="4"/>
  <c r="EJ19" i="4"/>
  <c r="EI19" i="4"/>
  <c r="ED19" i="4"/>
  <c r="EC19" i="4"/>
  <c r="DX19" i="4"/>
  <c r="DW19" i="4"/>
  <c r="DR19" i="4"/>
  <c r="DQ19" i="4"/>
  <c r="DL19" i="4"/>
  <c r="DK19" i="4"/>
  <c r="DF19" i="4"/>
  <c r="DE19" i="4"/>
  <c r="CZ19" i="4"/>
  <c r="CY19" i="4"/>
  <c r="CT19" i="4"/>
  <c r="BR19" i="1" s="1"/>
  <c r="CS19" i="4"/>
  <c r="BQ19" i="1" s="1"/>
  <c r="CN19" i="4"/>
  <c r="BN19" i="1" s="1"/>
  <c r="CM19" i="4"/>
  <c r="BM19" i="1" s="1"/>
  <c r="CH19" i="4"/>
  <c r="CG19" i="4"/>
  <c r="CB19" i="4"/>
  <c r="CA19" i="4"/>
  <c r="BV19" i="4"/>
  <c r="BU19" i="4"/>
  <c r="BP19" i="4"/>
  <c r="BO19" i="4"/>
  <c r="BJ19" i="4"/>
  <c r="AV19" i="1" s="1"/>
  <c r="BI19" i="4"/>
  <c r="AU19" i="1" s="1"/>
  <c r="BD19" i="4"/>
  <c r="AT19" i="1" s="1"/>
  <c r="BC19" i="4"/>
  <c r="AS19" i="1" s="1"/>
  <c r="AX19" i="4"/>
  <c r="AR19" i="1" s="1"/>
  <c r="AW19" i="4"/>
  <c r="AQ19" i="1" s="1"/>
  <c r="AR19" i="4"/>
  <c r="AP19" i="1" s="1"/>
  <c r="AQ19" i="4"/>
  <c r="AL19" i="4"/>
  <c r="AL19" i="1" s="1"/>
  <c r="AK19" i="4"/>
  <c r="AK19" i="1" s="1"/>
  <c r="AF19" i="4"/>
  <c r="AE19" i="4"/>
  <c r="Z19" i="4"/>
  <c r="AJ19" i="1" s="1"/>
  <c r="Y19" i="4"/>
  <c r="AI19" i="1" s="1"/>
  <c r="T19" i="4"/>
  <c r="AH19" i="1" s="1"/>
  <c r="S19" i="4"/>
  <c r="AG19" i="1" s="1"/>
  <c r="N19" i="4"/>
  <c r="AF19" i="1" s="1"/>
  <c r="M19" i="4"/>
  <c r="AE19" i="1" s="1"/>
  <c r="H19" i="4"/>
  <c r="G19" i="4"/>
  <c r="EP18" i="4"/>
  <c r="EO18" i="4"/>
  <c r="EJ18" i="4"/>
  <c r="EI18" i="4"/>
  <c r="ED18" i="4"/>
  <c r="EC18" i="4"/>
  <c r="DX18" i="4"/>
  <c r="CX18" i="1" s="1"/>
  <c r="DW18" i="4"/>
  <c r="DR18" i="4"/>
  <c r="CH18" i="1" s="1"/>
  <c r="DQ18" i="4"/>
  <c r="DL18" i="4"/>
  <c r="DK18" i="4"/>
  <c r="DF18" i="4"/>
  <c r="DE18" i="4"/>
  <c r="CZ18" i="4"/>
  <c r="CY18" i="4"/>
  <c r="CT18" i="4"/>
  <c r="BR18" i="1" s="1"/>
  <c r="CS18" i="4"/>
  <c r="BQ18" i="1" s="1"/>
  <c r="CN18" i="4"/>
  <c r="BN18" i="1" s="1"/>
  <c r="CM18" i="4"/>
  <c r="BM18" i="1" s="1"/>
  <c r="CH18" i="4"/>
  <c r="CG18" i="4"/>
  <c r="CB18" i="4"/>
  <c r="CA18" i="4"/>
  <c r="BV18" i="4"/>
  <c r="BU18" i="4"/>
  <c r="BP18" i="4"/>
  <c r="AZ18" i="1" s="1"/>
  <c r="BO18" i="4"/>
  <c r="BJ18" i="4"/>
  <c r="AV18" i="1" s="1"/>
  <c r="BI18" i="4"/>
  <c r="AU18" i="1" s="1"/>
  <c r="BD18" i="4"/>
  <c r="AT18" i="1" s="1"/>
  <c r="BC18" i="4"/>
  <c r="AS18" i="1" s="1"/>
  <c r="AX18" i="4"/>
  <c r="AR18" i="1" s="1"/>
  <c r="AW18" i="4"/>
  <c r="AQ18" i="1" s="1"/>
  <c r="AR18" i="4"/>
  <c r="AP18" i="1" s="1"/>
  <c r="AQ18" i="4"/>
  <c r="AL18" i="4"/>
  <c r="AL18" i="1" s="1"/>
  <c r="AK18" i="4"/>
  <c r="AK18" i="1" s="1"/>
  <c r="AF18" i="4"/>
  <c r="AE18" i="4"/>
  <c r="Z18" i="4"/>
  <c r="AJ18" i="1" s="1"/>
  <c r="Y18" i="4"/>
  <c r="AI18" i="1" s="1"/>
  <c r="T18" i="4"/>
  <c r="AH18" i="1" s="1"/>
  <c r="S18" i="4"/>
  <c r="AG18" i="1" s="1"/>
  <c r="N18" i="4"/>
  <c r="AF18" i="1" s="1"/>
  <c r="M18" i="4"/>
  <c r="AE18" i="1" s="1"/>
  <c r="H18" i="4"/>
  <c r="G18" i="4"/>
  <c r="EP17" i="4"/>
  <c r="EO17" i="4"/>
  <c r="DG17" i="1" s="1"/>
  <c r="EJ17" i="4"/>
  <c r="DB17" i="1" s="1"/>
  <c r="EI17" i="4"/>
  <c r="ED17" i="4"/>
  <c r="EC17" i="4"/>
  <c r="DX17" i="4"/>
  <c r="CX17" i="1" s="1"/>
  <c r="DW17" i="4"/>
  <c r="DR17" i="4"/>
  <c r="CH17" i="1" s="1"/>
  <c r="DQ17" i="4"/>
  <c r="DL17" i="4"/>
  <c r="DK17" i="4"/>
  <c r="DF17" i="4"/>
  <c r="DE17" i="4"/>
  <c r="CZ17" i="4"/>
  <c r="CY17" i="4"/>
  <c r="CT17" i="4"/>
  <c r="BR17" i="1" s="1"/>
  <c r="CS17" i="4"/>
  <c r="BQ17" i="1" s="1"/>
  <c r="CN17" i="4"/>
  <c r="BN17" i="1" s="1"/>
  <c r="CM17" i="4"/>
  <c r="BM17" i="1" s="1"/>
  <c r="CH17" i="4"/>
  <c r="CG17" i="4"/>
  <c r="CB17" i="4"/>
  <c r="CA17" i="4"/>
  <c r="BV17" i="4"/>
  <c r="BU17" i="4"/>
  <c r="BP17" i="4"/>
  <c r="AZ17" i="1" s="1"/>
  <c r="BO17" i="4"/>
  <c r="BJ17" i="4"/>
  <c r="AV17" i="1" s="1"/>
  <c r="BI17" i="4"/>
  <c r="AU17" i="1" s="1"/>
  <c r="BD17" i="4"/>
  <c r="AT17" i="1" s="1"/>
  <c r="BC17" i="4"/>
  <c r="AS17" i="1" s="1"/>
  <c r="AX17" i="4"/>
  <c r="AR17" i="1" s="1"/>
  <c r="AW17" i="4"/>
  <c r="AQ17" i="1" s="1"/>
  <c r="AR17" i="4"/>
  <c r="AP17" i="1" s="1"/>
  <c r="AQ17" i="4"/>
  <c r="AL17" i="4"/>
  <c r="AL17" i="1" s="1"/>
  <c r="AK17" i="4"/>
  <c r="AK17" i="1" s="1"/>
  <c r="AF17" i="4"/>
  <c r="AE17" i="4"/>
  <c r="Z17" i="4"/>
  <c r="AJ17" i="1" s="1"/>
  <c r="Y17" i="4"/>
  <c r="AI17" i="1" s="1"/>
  <c r="T17" i="4"/>
  <c r="AH17" i="1" s="1"/>
  <c r="S17" i="4"/>
  <c r="AG17" i="1" s="1"/>
  <c r="N17" i="4"/>
  <c r="AF17" i="1" s="1"/>
  <c r="M17" i="4"/>
  <c r="AE17" i="1" s="1"/>
  <c r="H17" i="4"/>
  <c r="G17" i="4"/>
  <c r="EP16" i="4"/>
  <c r="EO16" i="4"/>
  <c r="EJ16" i="4"/>
  <c r="EI16" i="4"/>
  <c r="ED16" i="4"/>
  <c r="EC16" i="4"/>
  <c r="DX16" i="4"/>
  <c r="CX16" i="1" s="1"/>
  <c r="DW16" i="4"/>
  <c r="DR16" i="4"/>
  <c r="CH16" i="1" s="1"/>
  <c r="DQ16" i="4"/>
  <c r="DL16" i="4"/>
  <c r="DK16" i="4"/>
  <c r="DF16" i="4"/>
  <c r="DE16" i="4"/>
  <c r="CZ16" i="4"/>
  <c r="CY16" i="4"/>
  <c r="CT16" i="4"/>
  <c r="BR16" i="1" s="1"/>
  <c r="CS16" i="4"/>
  <c r="BQ16" i="1" s="1"/>
  <c r="CN16" i="4"/>
  <c r="BN16" i="1" s="1"/>
  <c r="CM16" i="4"/>
  <c r="BM16" i="1" s="1"/>
  <c r="CH16" i="4"/>
  <c r="CG16" i="4"/>
  <c r="CB16" i="4"/>
  <c r="CA16" i="4"/>
  <c r="BV16" i="4"/>
  <c r="BU16" i="4"/>
  <c r="BP16" i="4"/>
  <c r="AZ16" i="1" s="1"/>
  <c r="BO16" i="4"/>
  <c r="BJ16" i="4"/>
  <c r="AV16" i="1" s="1"/>
  <c r="BI16" i="4"/>
  <c r="AU16" i="1" s="1"/>
  <c r="BD16" i="4"/>
  <c r="AT16" i="1" s="1"/>
  <c r="BC16" i="4"/>
  <c r="AS16" i="1" s="1"/>
  <c r="AX16" i="4"/>
  <c r="AR16" i="1" s="1"/>
  <c r="AW16" i="4"/>
  <c r="AQ16" i="1" s="1"/>
  <c r="AR16" i="4"/>
  <c r="AP16" i="1" s="1"/>
  <c r="AQ16" i="4"/>
  <c r="AL16" i="4"/>
  <c r="AL16" i="1" s="1"/>
  <c r="AK16" i="4"/>
  <c r="AK16" i="1" s="1"/>
  <c r="AF16" i="4"/>
  <c r="AE16" i="4"/>
  <c r="Z16" i="4"/>
  <c r="AJ16" i="1" s="1"/>
  <c r="Y16" i="4"/>
  <c r="AI16" i="1" s="1"/>
  <c r="T16" i="4"/>
  <c r="AH16" i="1" s="1"/>
  <c r="S16" i="4"/>
  <c r="AG16" i="1" s="1"/>
  <c r="N16" i="4"/>
  <c r="AF16" i="1" s="1"/>
  <c r="M16" i="4"/>
  <c r="AE16" i="1" s="1"/>
  <c r="H16" i="4"/>
  <c r="G16" i="4"/>
  <c r="EP15" i="4"/>
  <c r="EO15" i="4"/>
  <c r="DG15" i="1" s="1"/>
  <c r="EJ15" i="4"/>
  <c r="EI15" i="4"/>
  <c r="ED15" i="4"/>
  <c r="EC15" i="4"/>
  <c r="DX15" i="4"/>
  <c r="DW15" i="4"/>
  <c r="DR15" i="4"/>
  <c r="CH15" i="1" s="1"/>
  <c r="DQ15" i="4"/>
  <c r="CG15" i="1" s="1"/>
  <c r="DL15" i="4"/>
  <c r="CF15" i="1" s="1"/>
  <c r="DK15" i="4"/>
  <c r="DF15" i="4"/>
  <c r="DE15" i="4"/>
  <c r="CZ15" i="4"/>
  <c r="CY15" i="4"/>
  <c r="CT15" i="4"/>
  <c r="BR15" i="1" s="1"/>
  <c r="CS15" i="4"/>
  <c r="BQ15" i="1" s="1"/>
  <c r="CN15" i="4"/>
  <c r="BN15" i="1" s="1"/>
  <c r="CM15" i="4"/>
  <c r="BM15" i="1" s="1"/>
  <c r="CH15" i="4"/>
  <c r="CG15" i="4"/>
  <c r="CB15" i="4"/>
  <c r="CA15" i="4"/>
  <c r="BV15" i="4"/>
  <c r="BU15" i="4"/>
  <c r="BP15" i="4"/>
  <c r="AZ15" i="1" s="1"/>
  <c r="BO15" i="4"/>
  <c r="BJ15" i="4"/>
  <c r="AV15" i="1" s="1"/>
  <c r="BI15" i="4"/>
  <c r="AU15" i="1" s="1"/>
  <c r="BD15" i="4"/>
  <c r="AT15" i="1" s="1"/>
  <c r="BC15" i="4"/>
  <c r="AS15" i="1" s="1"/>
  <c r="AX15" i="4"/>
  <c r="AR15" i="1" s="1"/>
  <c r="AW15" i="4"/>
  <c r="AQ15" i="1" s="1"/>
  <c r="AR15" i="4"/>
  <c r="AP15" i="1" s="1"/>
  <c r="AQ15" i="4"/>
  <c r="AL15" i="4"/>
  <c r="AL15" i="1" s="1"/>
  <c r="AK15" i="4"/>
  <c r="AK15" i="1" s="1"/>
  <c r="AF15" i="4"/>
  <c r="AE15" i="4"/>
  <c r="Z15" i="4"/>
  <c r="AJ15" i="1" s="1"/>
  <c r="Y15" i="4"/>
  <c r="AI15" i="1" s="1"/>
  <c r="T15" i="4"/>
  <c r="AH15" i="1" s="1"/>
  <c r="S15" i="4"/>
  <c r="AG15" i="1" s="1"/>
  <c r="N15" i="4"/>
  <c r="AF15" i="1" s="1"/>
  <c r="M15" i="4"/>
  <c r="AE15" i="1" s="1"/>
  <c r="H15" i="4"/>
  <c r="G15" i="4"/>
  <c r="EP14" i="4"/>
  <c r="EO14" i="4"/>
  <c r="EJ14" i="4"/>
  <c r="EI14" i="4"/>
  <c r="ED14" i="4"/>
  <c r="EC14" i="4"/>
  <c r="DX14" i="4"/>
  <c r="DW14" i="4"/>
  <c r="DR14" i="4"/>
  <c r="CH14" i="1" s="1"/>
  <c r="DQ14" i="4"/>
  <c r="CG14" i="1" s="1"/>
  <c r="DL14" i="4"/>
  <c r="DK14" i="4"/>
  <c r="DF14" i="4"/>
  <c r="DE14" i="4"/>
  <c r="CZ14" i="4"/>
  <c r="CY14" i="4"/>
  <c r="CT14" i="4"/>
  <c r="BR14" i="1" s="1"/>
  <c r="CS14" i="4"/>
  <c r="BQ14" i="1" s="1"/>
  <c r="CN14" i="4"/>
  <c r="BN14" i="1" s="1"/>
  <c r="CM14" i="4"/>
  <c r="BM14" i="1" s="1"/>
  <c r="CH14" i="4"/>
  <c r="CG14" i="4"/>
  <c r="CB14" i="4"/>
  <c r="CA14" i="4"/>
  <c r="BV14" i="4"/>
  <c r="BU14" i="4"/>
  <c r="BP14" i="4"/>
  <c r="AZ14" i="1" s="1"/>
  <c r="BO14" i="4"/>
  <c r="BJ14" i="4"/>
  <c r="AV14" i="1" s="1"/>
  <c r="BI14" i="4"/>
  <c r="AU14" i="1" s="1"/>
  <c r="BD14" i="4"/>
  <c r="AT14" i="1" s="1"/>
  <c r="BC14" i="4"/>
  <c r="AS14" i="1" s="1"/>
  <c r="AX14" i="4"/>
  <c r="AR14" i="1" s="1"/>
  <c r="AW14" i="4"/>
  <c r="AQ14" i="1" s="1"/>
  <c r="AR14" i="4"/>
  <c r="AP14" i="1" s="1"/>
  <c r="AQ14" i="4"/>
  <c r="AL14" i="4"/>
  <c r="AL14" i="1" s="1"/>
  <c r="AK14" i="4"/>
  <c r="AK14" i="1" s="1"/>
  <c r="AF14" i="4"/>
  <c r="AE14" i="4"/>
  <c r="Z14" i="4"/>
  <c r="AJ14" i="1" s="1"/>
  <c r="Y14" i="4"/>
  <c r="AI14" i="1" s="1"/>
  <c r="T14" i="4"/>
  <c r="AH14" i="1" s="1"/>
  <c r="S14" i="4"/>
  <c r="AG14" i="1" s="1"/>
  <c r="N14" i="4"/>
  <c r="AF14" i="1" s="1"/>
  <c r="M14" i="4"/>
  <c r="AE14" i="1" s="1"/>
  <c r="H14" i="4"/>
  <c r="G14" i="4"/>
  <c r="EP13" i="4"/>
  <c r="EO13" i="4"/>
  <c r="DG13" i="1" s="1"/>
  <c r="EJ13" i="4"/>
  <c r="EI13" i="4"/>
  <c r="ED13" i="4"/>
  <c r="EC13" i="4"/>
  <c r="DX13" i="4"/>
  <c r="CX13" i="1" s="1"/>
  <c r="DW13" i="4"/>
  <c r="DR13" i="4"/>
  <c r="CH13" i="1" s="1"/>
  <c r="DQ13" i="4"/>
  <c r="DL13" i="4"/>
  <c r="DK13" i="4"/>
  <c r="DF13" i="4"/>
  <c r="DE13" i="4"/>
  <c r="CZ13" i="4"/>
  <c r="CY13" i="4"/>
  <c r="CT13" i="4"/>
  <c r="BR13" i="1" s="1"/>
  <c r="CS13" i="4"/>
  <c r="BQ13" i="1" s="1"/>
  <c r="CN13" i="4"/>
  <c r="BN13" i="1" s="1"/>
  <c r="CM13" i="4"/>
  <c r="BM13" i="1" s="1"/>
  <c r="CH13" i="4"/>
  <c r="CG13" i="4"/>
  <c r="CB13" i="4"/>
  <c r="CA13" i="4"/>
  <c r="BV13" i="4"/>
  <c r="BU13" i="4"/>
  <c r="BP13" i="4"/>
  <c r="AZ13" i="1" s="1"/>
  <c r="BO13" i="4"/>
  <c r="BJ13" i="4"/>
  <c r="AV13" i="1" s="1"/>
  <c r="BI13" i="4"/>
  <c r="AU13" i="1" s="1"/>
  <c r="BD13" i="4"/>
  <c r="AT13" i="1" s="1"/>
  <c r="BC13" i="4"/>
  <c r="AS13" i="1" s="1"/>
  <c r="AX13" i="4"/>
  <c r="AR13" i="1" s="1"/>
  <c r="AW13" i="4"/>
  <c r="AQ13" i="1" s="1"/>
  <c r="AR13" i="4"/>
  <c r="AP13" i="1" s="1"/>
  <c r="AQ13" i="4"/>
  <c r="AL13" i="4"/>
  <c r="AL13" i="1" s="1"/>
  <c r="AK13" i="4"/>
  <c r="AK13" i="1" s="1"/>
  <c r="AF13" i="4"/>
  <c r="AE13" i="4"/>
  <c r="Z13" i="4"/>
  <c r="AJ13" i="1" s="1"/>
  <c r="Y13" i="4"/>
  <c r="AI13" i="1" s="1"/>
  <c r="T13" i="4"/>
  <c r="AH13" i="1" s="1"/>
  <c r="S13" i="4"/>
  <c r="AG13" i="1" s="1"/>
  <c r="N13" i="4"/>
  <c r="AF13" i="1" s="1"/>
  <c r="M13" i="4"/>
  <c r="AE13" i="1" s="1"/>
  <c r="H13" i="4"/>
  <c r="G13" i="4"/>
  <c r="EP12" i="4"/>
  <c r="DH12" i="1" s="1"/>
  <c r="EO12" i="4"/>
  <c r="EJ12" i="4"/>
  <c r="DB12" i="1" s="1"/>
  <c r="EI12" i="4"/>
  <c r="ED12" i="4"/>
  <c r="EC12" i="4"/>
  <c r="DX12" i="4"/>
  <c r="CX12" i="1" s="1"/>
  <c r="DW12" i="4"/>
  <c r="DR12" i="4"/>
  <c r="CH12" i="1" s="1"/>
  <c r="DQ12" i="4"/>
  <c r="DL12" i="4"/>
  <c r="DK12" i="4"/>
  <c r="DF12" i="4"/>
  <c r="DE12" i="4"/>
  <c r="CZ12" i="4"/>
  <c r="CY12" i="4"/>
  <c r="CT12" i="4"/>
  <c r="BR12" i="1" s="1"/>
  <c r="CS12" i="4"/>
  <c r="BQ12" i="1" s="1"/>
  <c r="CN12" i="4"/>
  <c r="BN12" i="1" s="1"/>
  <c r="CM12" i="4"/>
  <c r="BM12" i="1" s="1"/>
  <c r="CH12" i="4"/>
  <c r="CG12" i="4"/>
  <c r="CB12" i="4"/>
  <c r="CA12" i="4"/>
  <c r="BV12" i="4"/>
  <c r="BU12" i="4"/>
  <c r="BP12" i="4"/>
  <c r="AZ12" i="1" s="1"/>
  <c r="BO12" i="4"/>
  <c r="BJ12" i="4"/>
  <c r="AV12" i="1" s="1"/>
  <c r="BI12" i="4"/>
  <c r="AU12" i="1" s="1"/>
  <c r="BD12" i="4"/>
  <c r="AT12" i="1" s="1"/>
  <c r="BC12" i="4"/>
  <c r="AS12" i="1" s="1"/>
  <c r="AX12" i="4"/>
  <c r="AR12" i="1" s="1"/>
  <c r="AW12" i="4"/>
  <c r="AQ12" i="1" s="1"/>
  <c r="AR12" i="4"/>
  <c r="AP12" i="1" s="1"/>
  <c r="AQ12" i="4"/>
  <c r="AL12" i="4"/>
  <c r="AL12" i="1" s="1"/>
  <c r="AK12" i="4"/>
  <c r="AK12" i="1" s="1"/>
  <c r="AF12" i="4"/>
  <c r="AE12" i="4"/>
  <c r="Z12" i="4"/>
  <c r="AJ12" i="1" s="1"/>
  <c r="Y12" i="4"/>
  <c r="AI12" i="1" s="1"/>
  <c r="T12" i="4"/>
  <c r="AH12" i="1" s="1"/>
  <c r="S12" i="4"/>
  <c r="AG12" i="1" s="1"/>
  <c r="N12" i="4"/>
  <c r="AF12" i="1" s="1"/>
  <c r="M12" i="4"/>
  <c r="AE12" i="1" s="1"/>
  <c r="H12" i="4"/>
  <c r="G12" i="4"/>
  <c r="EP11" i="4"/>
  <c r="EO11" i="4"/>
  <c r="DG11" i="1" s="1"/>
  <c r="EJ11" i="4"/>
  <c r="EI11" i="4"/>
  <c r="ED11" i="4"/>
  <c r="EC11" i="4"/>
  <c r="DX11" i="4"/>
  <c r="CX11" i="1" s="1"/>
  <c r="DW11" i="4"/>
  <c r="DR11" i="4"/>
  <c r="DQ11" i="4"/>
  <c r="DL11" i="4"/>
  <c r="DK11" i="4"/>
  <c r="DF11" i="4"/>
  <c r="DE11" i="4"/>
  <c r="CZ11" i="4"/>
  <c r="CY11" i="4"/>
  <c r="CT11" i="4"/>
  <c r="BR11" i="1" s="1"/>
  <c r="CS11" i="4"/>
  <c r="BQ11" i="1" s="1"/>
  <c r="CN11" i="4"/>
  <c r="BN11" i="1" s="1"/>
  <c r="CM11" i="4"/>
  <c r="BM11" i="1" s="1"/>
  <c r="CH11" i="4"/>
  <c r="CG11" i="4"/>
  <c r="CB11" i="4"/>
  <c r="CA11" i="4"/>
  <c r="BV11" i="4"/>
  <c r="BU11" i="4"/>
  <c r="BP11" i="4"/>
  <c r="BO11" i="4"/>
  <c r="BJ11" i="4"/>
  <c r="AV11" i="1" s="1"/>
  <c r="BI11" i="4"/>
  <c r="AU11" i="1" s="1"/>
  <c r="BD11" i="4"/>
  <c r="AT11" i="1" s="1"/>
  <c r="BC11" i="4"/>
  <c r="AS11" i="1" s="1"/>
  <c r="AX11" i="4"/>
  <c r="AR11" i="1" s="1"/>
  <c r="AW11" i="4"/>
  <c r="AQ11" i="1" s="1"/>
  <c r="AR11" i="4"/>
  <c r="AP11" i="1" s="1"/>
  <c r="AQ11" i="4"/>
  <c r="AO11" i="1" s="1"/>
  <c r="AL11" i="4"/>
  <c r="AL11" i="1" s="1"/>
  <c r="AK11" i="4"/>
  <c r="AK11" i="1" s="1"/>
  <c r="AF11" i="4"/>
  <c r="AN11" i="1" s="1"/>
  <c r="AE11" i="4"/>
  <c r="AM11" i="1" s="1"/>
  <c r="Z11" i="4"/>
  <c r="AJ11" i="1" s="1"/>
  <c r="Y11" i="4"/>
  <c r="AI11" i="1" s="1"/>
  <c r="T11" i="4"/>
  <c r="AH11" i="1" s="1"/>
  <c r="S11" i="4"/>
  <c r="AG11" i="1" s="1"/>
  <c r="N11" i="4"/>
  <c r="AF11" i="1" s="1"/>
  <c r="M11" i="4"/>
  <c r="AE11" i="1" s="1"/>
  <c r="H11" i="4"/>
  <c r="J7" i="4"/>
  <c r="T6" i="4"/>
  <c r="R4" i="4"/>
  <c r="CL14" i="1"/>
  <c r="C107" i="3"/>
  <c r="C108" i="3"/>
  <c r="C109" i="3"/>
  <c r="J7" i="3"/>
  <c r="T6" i="3"/>
  <c r="R4" i="3"/>
  <c r="BC98" i="2"/>
  <c r="AM98" i="1" s="1"/>
  <c r="BC99" i="2"/>
  <c r="BC100" i="2"/>
  <c r="BC101" i="2"/>
  <c r="BC102" i="2"/>
  <c r="BC97" i="2"/>
  <c r="CC12" i="2"/>
  <c r="CC13" i="2"/>
  <c r="CC14" i="2"/>
  <c r="CC15" i="2"/>
  <c r="CC16" i="2"/>
  <c r="CC17" i="2"/>
  <c r="CC18" i="2"/>
  <c r="CC19" i="2"/>
  <c r="CC20" i="2"/>
  <c r="AO20" i="1" s="1"/>
  <c r="CC21" i="2"/>
  <c r="CC22" i="2"/>
  <c r="CC23" i="2"/>
  <c r="CC24" i="2"/>
  <c r="CC25" i="2"/>
  <c r="CC26" i="2"/>
  <c r="CC27" i="2"/>
  <c r="CC28" i="2"/>
  <c r="CC29" i="2"/>
  <c r="CC30" i="2"/>
  <c r="CC31" i="2"/>
  <c r="CC32" i="2"/>
  <c r="AO32" i="1" s="1"/>
  <c r="CC33" i="2"/>
  <c r="CC34" i="2"/>
  <c r="CC35" i="2"/>
  <c r="CC36" i="2"/>
  <c r="CC37" i="2"/>
  <c r="CC38" i="2"/>
  <c r="CC39" i="2"/>
  <c r="CC40" i="2"/>
  <c r="CC41" i="2"/>
  <c r="CC42" i="2"/>
  <c r="CC43" i="2"/>
  <c r="CC44" i="2"/>
  <c r="AO44" i="1" s="1"/>
  <c r="CC45" i="2"/>
  <c r="CC46" i="2"/>
  <c r="CC55" i="2"/>
  <c r="CC56" i="2"/>
  <c r="CC57" i="2"/>
  <c r="CC58" i="2"/>
  <c r="CC59" i="2"/>
  <c r="CC60" i="2"/>
  <c r="CC61" i="2"/>
  <c r="CC62" i="2"/>
  <c r="CC63" i="2"/>
  <c r="CC64" i="2"/>
  <c r="AO64" i="1" s="1"/>
  <c r="CC65" i="2"/>
  <c r="CC66" i="2"/>
  <c r="CC67" i="2"/>
  <c r="CC68" i="2"/>
  <c r="CC69" i="2"/>
  <c r="CC70" i="2"/>
  <c r="CC71" i="2"/>
  <c r="CC72" i="2"/>
  <c r="CC73" i="2"/>
  <c r="CC74" i="2"/>
  <c r="CC75" i="2"/>
  <c r="CC76" i="2"/>
  <c r="AO76" i="1" s="1"/>
  <c r="CC77" i="2"/>
  <c r="CC78" i="2"/>
  <c r="CC79" i="2"/>
  <c r="CC80" i="2"/>
  <c r="CC81" i="2"/>
  <c r="CC82" i="2"/>
  <c r="CC83" i="2"/>
  <c r="CC84" i="2"/>
  <c r="CC85" i="2"/>
  <c r="CC86" i="2"/>
  <c r="CC87" i="2"/>
  <c r="CC88" i="2"/>
  <c r="AO88" i="1" s="1"/>
  <c r="CC89" i="2"/>
  <c r="CC90" i="2"/>
  <c r="CC91" i="2"/>
  <c r="CC92" i="2"/>
  <c r="CC93" i="2"/>
  <c r="CC94" i="2"/>
  <c r="CC95" i="2"/>
  <c r="CC96" i="2"/>
  <c r="CC97" i="2"/>
  <c r="CC98" i="2"/>
  <c r="CC99" i="2"/>
  <c r="CC100" i="2"/>
  <c r="AO100" i="1" s="1"/>
  <c r="CC101" i="2"/>
  <c r="AO101" i="1" s="1"/>
  <c r="CC102" i="2"/>
  <c r="CC103" i="2"/>
  <c r="CC104" i="2"/>
  <c r="CC105" i="2"/>
  <c r="CC106" i="2"/>
  <c r="AB4" i="2"/>
  <c r="AD6" i="2"/>
  <c r="L7" i="2"/>
  <c r="I11" i="2"/>
  <c r="J11" i="2"/>
  <c r="I12" i="2"/>
  <c r="J12" i="2"/>
  <c r="BC12" i="2"/>
  <c r="BD12" i="2"/>
  <c r="DJ12" i="2"/>
  <c r="EC12" i="2"/>
  <c r="ED12" i="2"/>
  <c r="ER12" i="2"/>
  <c r="EW12" i="2"/>
  <c r="EX12" i="2"/>
  <c r="I13" i="2"/>
  <c r="J13" i="2"/>
  <c r="BC13" i="2"/>
  <c r="BD13" i="2"/>
  <c r="DJ13" i="2"/>
  <c r="EC13" i="2"/>
  <c r="ED13" i="2"/>
  <c r="ER13" i="2"/>
  <c r="EW13" i="2"/>
  <c r="EX13" i="2"/>
  <c r="I14" i="2"/>
  <c r="J14" i="2"/>
  <c r="BC14" i="2"/>
  <c r="BD14" i="2"/>
  <c r="DJ14" i="2"/>
  <c r="EC14" i="2"/>
  <c r="ED14" i="2"/>
  <c r="ER14" i="2"/>
  <c r="EW14" i="2"/>
  <c r="EX14" i="2"/>
  <c r="I15" i="2"/>
  <c r="J15" i="2"/>
  <c r="BC15" i="2"/>
  <c r="BD15" i="2"/>
  <c r="DJ15" i="2"/>
  <c r="EC15" i="2"/>
  <c r="ED15" i="2"/>
  <c r="ER15" i="2"/>
  <c r="EW15" i="2"/>
  <c r="EX15" i="2"/>
  <c r="I16" i="2"/>
  <c r="J16" i="2"/>
  <c r="BC16" i="2"/>
  <c r="BD16" i="2"/>
  <c r="DJ16" i="2"/>
  <c r="EC16" i="2"/>
  <c r="ED16" i="2"/>
  <c r="ER16" i="2"/>
  <c r="EW16" i="2"/>
  <c r="EX16" i="2"/>
  <c r="I17" i="2"/>
  <c r="J17" i="2"/>
  <c r="BC17" i="2"/>
  <c r="BD17" i="2"/>
  <c r="DJ17" i="2"/>
  <c r="EC17" i="2"/>
  <c r="ED17" i="2"/>
  <c r="ER17" i="2"/>
  <c r="EW17" i="2"/>
  <c r="EX17" i="2"/>
  <c r="I18" i="2"/>
  <c r="J18" i="2"/>
  <c r="BC18" i="2"/>
  <c r="BD18" i="2"/>
  <c r="DJ18" i="2"/>
  <c r="EC18" i="2"/>
  <c r="ED18" i="2"/>
  <c r="ER18" i="2"/>
  <c r="EW18" i="2"/>
  <c r="EX18" i="2"/>
  <c r="I19" i="2"/>
  <c r="J19" i="2"/>
  <c r="BC19" i="2"/>
  <c r="BD19" i="2"/>
  <c r="DJ19" i="2"/>
  <c r="EC19" i="2"/>
  <c r="ED19" i="2"/>
  <c r="ER19" i="2"/>
  <c r="EW19" i="2"/>
  <c r="EX19" i="2"/>
  <c r="I20" i="2"/>
  <c r="J20" i="2"/>
  <c r="BC20" i="2"/>
  <c r="BD20" i="2"/>
  <c r="DJ20" i="2"/>
  <c r="EC20" i="2"/>
  <c r="ED20" i="2"/>
  <c r="ER20" i="2"/>
  <c r="EW20" i="2"/>
  <c r="EX20" i="2"/>
  <c r="I21" i="2"/>
  <c r="J21" i="2"/>
  <c r="BC21" i="2"/>
  <c r="BD21" i="2"/>
  <c r="AN21" i="1" s="1"/>
  <c r="DJ21" i="2"/>
  <c r="EC21" i="2"/>
  <c r="ED21" i="2"/>
  <c r="ER21" i="2"/>
  <c r="EW21" i="2"/>
  <c r="EX21" i="2"/>
  <c r="I22" i="2"/>
  <c r="J22" i="2"/>
  <c r="BC22" i="2"/>
  <c r="BD22" i="2"/>
  <c r="DJ22" i="2"/>
  <c r="EC22" i="2"/>
  <c r="ED22" i="2"/>
  <c r="ER22" i="2"/>
  <c r="EW22" i="2"/>
  <c r="EX22" i="2"/>
  <c r="I23" i="2"/>
  <c r="J23" i="2"/>
  <c r="BC23" i="2"/>
  <c r="BD23" i="2"/>
  <c r="DJ23" i="2"/>
  <c r="EC23" i="2"/>
  <c r="ED23" i="2"/>
  <c r="ER23" i="2"/>
  <c r="EW23" i="2"/>
  <c r="EX23" i="2"/>
  <c r="I24" i="2"/>
  <c r="J24" i="2"/>
  <c r="BC24" i="2"/>
  <c r="BD24" i="2"/>
  <c r="AN24" i="1" s="1"/>
  <c r="DJ24" i="2"/>
  <c r="EC24" i="2"/>
  <c r="ED24" i="2"/>
  <c r="ER24" i="2"/>
  <c r="EW24" i="2"/>
  <c r="EX24" i="2"/>
  <c r="I25" i="2"/>
  <c r="J25" i="2"/>
  <c r="BC25" i="2"/>
  <c r="BD25" i="2"/>
  <c r="DJ25" i="2"/>
  <c r="EC25" i="2"/>
  <c r="ED25" i="2"/>
  <c r="ER25" i="2"/>
  <c r="EW25" i="2"/>
  <c r="EX25" i="2"/>
  <c r="I26" i="2"/>
  <c r="J26" i="2"/>
  <c r="BC26" i="2"/>
  <c r="BD26" i="2"/>
  <c r="DJ26" i="2"/>
  <c r="EC26" i="2"/>
  <c r="ED26" i="2"/>
  <c r="ER26" i="2"/>
  <c r="EW26" i="2"/>
  <c r="EX26" i="2"/>
  <c r="I27" i="2"/>
  <c r="J27" i="2"/>
  <c r="BC27" i="2"/>
  <c r="BD27" i="2"/>
  <c r="DJ27" i="2"/>
  <c r="EC27" i="2"/>
  <c r="ED27" i="2"/>
  <c r="ER27" i="2"/>
  <c r="EW27" i="2"/>
  <c r="EX27" i="2"/>
  <c r="I28" i="2"/>
  <c r="J28" i="2"/>
  <c r="BC28" i="2"/>
  <c r="BD28" i="2"/>
  <c r="DJ28" i="2"/>
  <c r="EC28" i="2"/>
  <c r="ED28" i="2"/>
  <c r="ER28" i="2"/>
  <c r="EW28" i="2"/>
  <c r="EX28" i="2"/>
  <c r="I29" i="2"/>
  <c r="J29" i="2"/>
  <c r="BC29" i="2"/>
  <c r="BD29" i="2"/>
  <c r="DJ29" i="2"/>
  <c r="EC29" i="2"/>
  <c r="ED29" i="2"/>
  <c r="ER29" i="2"/>
  <c r="EW29" i="2"/>
  <c r="EX29" i="2"/>
  <c r="I30" i="2"/>
  <c r="J30" i="2"/>
  <c r="BC30" i="2"/>
  <c r="BD30" i="2"/>
  <c r="DJ30" i="2"/>
  <c r="EC30" i="2"/>
  <c r="ED30" i="2"/>
  <c r="ER30" i="2"/>
  <c r="EW30" i="2"/>
  <c r="EX30" i="2"/>
  <c r="I31" i="2"/>
  <c r="J31" i="2"/>
  <c r="BC31" i="2"/>
  <c r="BD31" i="2"/>
  <c r="DJ31" i="2"/>
  <c r="EC31" i="2"/>
  <c r="ED31" i="2"/>
  <c r="ER31" i="2"/>
  <c r="EW31" i="2"/>
  <c r="EX31" i="2"/>
  <c r="I32" i="2"/>
  <c r="J32" i="2"/>
  <c r="BC32" i="2"/>
  <c r="BD32" i="2"/>
  <c r="DJ32" i="2"/>
  <c r="EC32" i="2"/>
  <c r="ED32" i="2"/>
  <c r="ER32" i="2"/>
  <c r="EW32" i="2"/>
  <c r="EX32" i="2"/>
  <c r="I33" i="2"/>
  <c r="J33" i="2"/>
  <c r="BC33" i="2"/>
  <c r="BD33" i="2"/>
  <c r="AN33" i="1" s="1"/>
  <c r="DJ33" i="2"/>
  <c r="EC33" i="2"/>
  <c r="ED33" i="2"/>
  <c r="ER33" i="2"/>
  <c r="EW33" i="2"/>
  <c r="EX33" i="2"/>
  <c r="I34" i="2"/>
  <c r="J34" i="2"/>
  <c r="BC34" i="2"/>
  <c r="BD34" i="2"/>
  <c r="DJ34" i="2"/>
  <c r="EC34" i="2"/>
  <c r="ED34" i="2"/>
  <c r="ER34" i="2"/>
  <c r="EW34" i="2"/>
  <c r="EX34" i="2"/>
  <c r="I35" i="2"/>
  <c r="J35" i="2"/>
  <c r="BC35" i="2"/>
  <c r="BD35" i="2"/>
  <c r="DJ35" i="2"/>
  <c r="EC35" i="2"/>
  <c r="ED35" i="2"/>
  <c r="ER35" i="2"/>
  <c r="EW35" i="2"/>
  <c r="EX35" i="2"/>
  <c r="I36" i="2"/>
  <c r="J36" i="2"/>
  <c r="BC36" i="2"/>
  <c r="BD36" i="2"/>
  <c r="AN36" i="1" s="1"/>
  <c r="DJ36" i="2"/>
  <c r="EC36" i="2"/>
  <c r="ED36" i="2"/>
  <c r="ER36" i="2"/>
  <c r="EW36" i="2"/>
  <c r="EX36" i="2"/>
  <c r="I37" i="2"/>
  <c r="J37" i="2"/>
  <c r="BC37" i="2"/>
  <c r="BD37" i="2"/>
  <c r="DJ37" i="2"/>
  <c r="EC37" i="2"/>
  <c r="ED37" i="2"/>
  <c r="ER37" i="2"/>
  <c r="EW37" i="2"/>
  <c r="EX37" i="2"/>
  <c r="I38" i="2"/>
  <c r="J38" i="2"/>
  <c r="BC38" i="2"/>
  <c r="BD38" i="2"/>
  <c r="DJ38" i="2"/>
  <c r="EC38" i="2"/>
  <c r="ED38" i="2"/>
  <c r="ER38" i="2"/>
  <c r="EW38" i="2"/>
  <c r="EX38" i="2"/>
  <c r="I39" i="2"/>
  <c r="J39" i="2"/>
  <c r="BC39" i="2"/>
  <c r="BD39" i="2"/>
  <c r="DJ39" i="2"/>
  <c r="EC39" i="2"/>
  <c r="ED39" i="2"/>
  <c r="ER39" i="2"/>
  <c r="EW39" i="2"/>
  <c r="EX39" i="2"/>
  <c r="I40" i="2"/>
  <c r="J40" i="2"/>
  <c r="BC40" i="2"/>
  <c r="BD40" i="2"/>
  <c r="AN40" i="1" s="1"/>
  <c r="DJ40" i="2"/>
  <c r="EC40" i="2"/>
  <c r="ED40" i="2"/>
  <c r="ER40" i="2"/>
  <c r="EW40" i="2"/>
  <c r="EX40" i="2"/>
  <c r="I41" i="2"/>
  <c r="J41" i="2"/>
  <c r="BC41" i="2"/>
  <c r="BD41" i="2"/>
  <c r="DJ41" i="2"/>
  <c r="EC41" i="2"/>
  <c r="ED41" i="2"/>
  <c r="ER41" i="2"/>
  <c r="EW41" i="2"/>
  <c r="EX41" i="2"/>
  <c r="I42" i="2"/>
  <c r="J42" i="2"/>
  <c r="BC42" i="2"/>
  <c r="BD42" i="2"/>
  <c r="AN42" i="1" s="1"/>
  <c r="DJ42" i="2"/>
  <c r="EC42" i="2"/>
  <c r="ED42" i="2"/>
  <c r="ER42" i="2"/>
  <c r="EW42" i="2"/>
  <c r="EX42" i="2"/>
  <c r="I43" i="2"/>
  <c r="J43" i="2"/>
  <c r="BC43" i="2"/>
  <c r="BD43" i="2"/>
  <c r="DJ43" i="2"/>
  <c r="EC43" i="2"/>
  <c r="ED43" i="2"/>
  <c r="ER43" i="2"/>
  <c r="EW43" i="2"/>
  <c r="EX43" i="2"/>
  <c r="I44" i="2"/>
  <c r="J44" i="2"/>
  <c r="BC44" i="2"/>
  <c r="BD44" i="2"/>
  <c r="DJ44" i="2"/>
  <c r="EC44" i="2"/>
  <c r="ED44" i="2"/>
  <c r="ER44" i="2"/>
  <c r="EW44" i="2"/>
  <c r="EX44" i="2"/>
  <c r="I45" i="2"/>
  <c r="J45" i="2"/>
  <c r="BC45" i="2"/>
  <c r="BD45" i="2"/>
  <c r="AN45" i="1" s="1"/>
  <c r="DJ45" i="2"/>
  <c r="EC45" i="2"/>
  <c r="ED45" i="2"/>
  <c r="ER45" i="2"/>
  <c r="EW45" i="2"/>
  <c r="EX45" i="2"/>
  <c r="I46" i="2"/>
  <c r="J46" i="2"/>
  <c r="BC46" i="2"/>
  <c r="BD46" i="2"/>
  <c r="DJ46" i="2"/>
  <c r="EC46" i="2"/>
  <c r="ED46" i="2"/>
  <c r="ER46" i="2"/>
  <c r="EW46" i="2"/>
  <c r="EX46" i="2"/>
  <c r="I55" i="2"/>
  <c r="J55" i="2"/>
  <c r="BC55" i="2"/>
  <c r="BD55" i="2"/>
  <c r="DJ55" i="2"/>
  <c r="EC55" i="2"/>
  <c r="ED55" i="2"/>
  <c r="ER55" i="2"/>
  <c r="EW55" i="2"/>
  <c r="EX55" i="2"/>
  <c r="I56" i="2"/>
  <c r="J56" i="2"/>
  <c r="BC56" i="2"/>
  <c r="BD56" i="2"/>
  <c r="AN56" i="1" s="1"/>
  <c r="DJ56" i="2"/>
  <c r="EC56" i="2"/>
  <c r="ED56" i="2"/>
  <c r="ER56" i="2"/>
  <c r="EW56" i="2"/>
  <c r="EX56" i="2"/>
  <c r="I57" i="2"/>
  <c r="J57" i="2"/>
  <c r="BC57" i="2"/>
  <c r="BD57" i="2"/>
  <c r="DJ57" i="2"/>
  <c r="EC57" i="2"/>
  <c r="ED57" i="2"/>
  <c r="ER57" i="2"/>
  <c r="EW57" i="2"/>
  <c r="EX57" i="2"/>
  <c r="I58" i="2"/>
  <c r="J58" i="2"/>
  <c r="BC58" i="2"/>
  <c r="BD58" i="2"/>
  <c r="DJ58" i="2"/>
  <c r="EC58" i="2"/>
  <c r="ED58" i="2"/>
  <c r="ER58" i="2"/>
  <c r="EW58" i="2"/>
  <c r="EX58" i="2"/>
  <c r="I59" i="2"/>
  <c r="J59" i="2"/>
  <c r="BC59" i="2"/>
  <c r="BD59" i="2"/>
  <c r="DJ59" i="2"/>
  <c r="EC59" i="2"/>
  <c r="ED59" i="2"/>
  <c r="ER59" i="2"/>
  <c r="EW59" i="2"/>
  <c r="EX59" i="2"/>
  <c r="I60" i="2"/>
  <c r="J60" i="2"/>
  <c r="BC60" i="2"/>
  <c r="BD60" i="2"/>
  <c r="AN60" i="1" s="1"/>
  <c r="DJ60" i="2"/>
  <c r="EC60" i="2"/>
  <c r="ED60" i="2"/>
  <c r="ER60" i="2"/>
  <c r="EW60" i="2"/>
  <c r="EX60" i="2"/>
  <c r="I61" i="2"/>
  <c r="J61" i="2"/>
  <c r="BC61" i="2"/>
  <c r="BD61" i="2"/>
  <c r="AN61" i="1" s="1"/>
  <c r="DJ61" i="2"/>
  <c r="EC61" i="2"/>
  <c r="ED61" i="2"/>
  <c r="ER61" i="2"/>
  <c r="EW61" i="2"/>
  <c r="EX61" i="2"/>
  <c r="I62" i="2"/>
  <c r="J62" i="2"/>
  <c r="BC62" i="2"/>
  <c r="BD62" i="2"/>
  <c r="AN62" i="1" s="1"/>
  <c r="DJ62" i="2"/>
  <c r="EC62" i="2"/>
  <c r="ED62" i="2"/>
  <c r="ER62" i="2"/>
  <c r="EW62" i="2"/>
  <c r="EX62" i="2"/>
  <c r="I63" i="2"/>
  <c r="J63" i="2"/>
  <c r="BC63" i="2"/>
  <c r="BD63" i="2"/>
  <c r="DJ63" i="2"/>
  <c r="EC63" i="2"/>
  <c r="ED63" i="2"/>
  <c r="ER63" i="2"/>
  <c r="EW63" i="2"/>
  <c r="EX63" i="2"/>
  <c r="I64" i="2"/>
  <c r="J64" i="2"/>
  <c r="BC64" i="2"/>
  <c r="BD64" i="2"/>
  <c r="DJ64" i="2"/>
  <c r="EC64" i="2"/>
  <c r="ED64" i="2"/>
  <c r="ER64" i="2"/>
  <c r="EW64" i="2"/>
  <c r="EX64" i="2"/>
  <c r="I65" i="2"/>
  <c r="J65" i="2"/>
  <c r="BC65" i="2"/>
  <c r="BD65" i="2"/>
  <c r="AN65" i="1" s="1"/>
  <c r="DJ65" i="2"/>
  <c r="EC65" i="2"/>
  <c r="ED65" i="2"/>
  <c r="ER65" i="2"/>
  <c r="EW65" i="2"/>
  <c r="EX65" i="2"/>
  <c r="I66" i="2"/>
  <c r="J66" i="2"/>
  <c r="BC66" i="2"/>
  <c r="BD66" i="2"/>
  <c r="AN66" i="1" s="1"/>
  <c r="DJ66" i="2"/>
  <c r="EC66" i="2"/>
  <c r="ED66" i="2"/>
  <c r="ER66" i="2"/>
  <c r="EW66" i="2"/>
  <c r="EX66" i="2"/>
  <c r="I67" i="2"/>
  <c r="J67" i="2"/>
  <c r="BC67" i="2"/>
  <c r="BD67" i="2"/>
  <c r="DJ67" i="2"/>
  <c r="EC67" i="2"/>
  <c r="ED67" i="2"/>
  <c r="ER67" i="2"/>
  <c r="EW67" i="2"/>
  <c r="EX67" i="2"/>
  <c r="I68" i="2"/>
  <c r="J68" i="2"/>
  <c r="BC68" i="2"/>
  <c r="BD68" i="2"/>
  <c r="AN68" i="1" s="1"/>
  <c r="DJ68" i="2"/>
  <c r="EC68" i="2"/>
  <c r="ED68" i="2"/>
  <c r="ER68" i="2"/>
  <c r="EW68" i="2"/>
  <c r="EX68" i="2"/>
  <c r="I69" i="2"/>
  <c r="J69" i="2"/>
  <c r="BC69" i="2"/>
  <c r="BD69" i="2"/>
  <c r="DJ69" i="2"/>
  <c r="EC69" i="2"/>
  <c r="ED69" i="2"/>
  <c r="ER69" i="2"/>
  <c r="EW69" i="2"/>
  <c r="EX69" i="2"/>
  <c r="I70" i="2"/>
  <c r="J70" i="2"/>
  <c r="BC70" i="2"/>
  <c r="BD70" i="2"/>
  <c r="DJ70" i="2"/>
  <c r="EC70" i="2"/>
  <c r="ED70" i="2"/>
  <c r="ER70" i="2"/>
  <c r="EW70" i="2"/>
  <c r="EX70" i="2"/>
  <c r="I71" i="2"/>
  <c r="J71" i="2"/>
  <c r="BC71" i="2"/>
  <c r="BD71" i="2"/>
  <c r="DJ71" i="2"/>
  <c r="EC71" i="2"/>
  <c r="ED71" i="2"/>
  <c r="ER71" i="2"/>
  <c r="EW71" i="2"/>
  <c r="EX71" i="2"/>
  <c r="I72" i="2"/>
  <c r="J72" i="2"/>
  <c r="BC72" i="2"/>
  <c r="BD72" i="2"/>
  <c r="AN72" i="1" s="1"/>
  <c r="DJ72" i="2"/>
  <c r="EC72" i="2"/>
  <c r="ED72" i="2"/>
  <c r="ER72" i="2"/>
  <c r="EW72" i="2"/>
  <c r="EX72" i="2"/>
  <c r="I73" i="2"/>
  <c r="J73" i="2"/>
  <c r="BC73" i="2"/>
  <c r="BD73" i="2"/>
  <c r="AN73" i="1" s="1"/>
  <c r="DJ73" i="2"/>
  <c r="EC73" i="2"/>
  <c r="ED73" i="2"/>
  <c r="ER73" i="2"/>
  <c r="EW73" i="2"/>
  <c r="EX73" i="2"/>
  <c r="I74" i="2"/>
  <c r="J74" i="2"/>
  <c r="BC74" i="2"/>
  <c r="BD74" i="2"/>
  <c r="AN74" i="1" s="1"/>
  <c r="DJ74" i="2"/>
  <c r="EC74" i="2"/>
  <c r="ED74" i="2"/>
  <c r="ER74" i="2"/>
  <c r="EW74" i="2"/>
  <c r="EX74" i="2"/>
  <c r="I75" i="2"/>
  <c r="J75" i="2"/>
  <c r="BC75" i="2"/>
  <c r="BD75" i="2"/>
  <c r="DJ75" i="2"/>
  <c r="EC75" i="2"/>
  <c r="ED75" i="2"/>
  <c r="ER75" i="2"/>
  <c r="EW75" i="2"/>
  <c r="EX75" i="2"/>
  <c r="I76" i="2"/>
  <c r="J76" i="2"/>
  <c r="BC76" i="2"/>
  <c r="BD76" i="2"/>
  <c r="DJ76" i="2"/>
  <c r="EC76" i="2"/>
  <c r="ED76" i="2"/>
  <c r="ER76" i="2"/>
  <c r="EW76" i="2"/>
  <c r="EX76" i="2"/>
  <c r="I77" i="2"/>
  <c r="J77" i="2"/>
  <c r="BC77" i="2"/>
  <c r="BD77" i="2"/>
  <c r="AN77" i="1" s="1"/>
  <c r="DJ77" i="2"/>
  <c r="EC77" i="2"/>
  <c r="ED77" i="2"/>
  <c r="ER77" i="2"/>
  <c r="EW77" i="2"/>
  <c r="EX77" i="2"/>
  <c r="I78" i="2"/>
  <c r="J78" i="2"/>
  <c r="BC78" i="2"/>
  <c r="BD78" i="2"/>
  <c r="AN78" i="1" s="1"/>
  <c r="DJ78" i="2"/>
  <c r="EC78" i="2"/>
  <c r="ED78" i="2"/>
  <c r="ER78" i="2"/>
  <c r="EW78" i="2"/>
  <c r="EX78" i="2"/>
  <c r="I79" i="2"/>
  <c r="J79" i="2"/>
  <c r="BC79" i="2"/>
  <c r="BD79" i="2"/>
  <c r="DJ79" i="2"/>
  <c r="EC79" i="2"/>
  <c r="ED79" i="2"/>
  <c r="ER79" i="2"/>
  <c r="EW79" i="2"/>
  <c r="EX79" i="2"/>
  <c r="I80" i="2"/>
  <c r="J80" i="2"/>
  <c r="BC80" i="2"/>
  <c r="BD80" i="2"/>
  <c r="AN80" i="1" s="1"/>
  <c r="DJ80" i="2"/>
  <c r="EC80" i="2"/>
  <c r="ED80" i="2"/>
  <c r="ER80" i="2"/>
  <c r="EW80" i="2"/>
  <c r="EX80" i="2"/>
  <c r="I81" i="2"/>
  <c r="J81" i="2"/>
  <c r="BC81" i="2"/>
  <c r="BD81" i="2"/>
  <c r="DJ81" i="2"/>
  <c r="EC81" i="2"/>
  <c r="ED81" i="2"/>
  <c r="ER81" i="2"/>
  <c r="EW81" i="2"/>
  <c r="EX81" i="2"/>
  <c r="I82" i="2"/>
  <c r="J82" i="2"/>
  <c r="BC82" i="2"/>
  <c r="BD82" i="2"/>
  <c r="DJ82" i="2"/>
  <c r="EC82" i="2"/>
  <c r="ED82" i="2"/>
  <c r="ER82" i="2"/>
  <c r="EW82" i="2"/>
  <c r="EX82" i="2"/>
  <c r="I83" i="2"/>
  <c r="J83" i="2"/>
  <c r="BC83" i="2"/>
  <c r="BD83" i="2"/>
  <c r="DJ83" i="2"/>
  <c r="EC83" i="2"/>
  <c r="ED83" i="2"/>
  <c r="ER83" i="2"/>
  <c r="EW83" i="2"/>
  <c r="EX83" i="2"/>
  <c r="I84" i="2"/>
  <c r="J84" i="2"/>
  <c r="BC84" i="2"/>
  <c r="BD84" i="2"/>
  <c r="AN84" i="1" s="1"/>
  <c r="DJ84" i="2"/>
  <c r="EC84" i="2"/>
  <c r="ED84" i="2"/>
  <c r="ER84" i="2"/>
  <c r="EW84" i="2"/>
  <c r="EX84" i="2"/>
  <c r="I85" i="2"/>
  <c r="J85" i="2"/>
  <c r="BC85" i="2"/>
  <c r="BD85" i="2"/>
  <c r="AN85" i="1" s="1"/>
  <c r="DJ85" i="2"/>
  <c r="EC85" i="2"/>
  <c r="ED85" i="2"/>
  <c r="ER85" i="2"/>
  <c r="EW85" i="2"/>
  <c r="EX85" i="2"/>
  <c r="I86" i="2"/>
  <c r="J86" i="2"/>
  <c r="BC86" i="2"/>
  <c r="BD86" i="2"/>
  <c r="AN86" i="1" s="1"/>
  <c r="DJ86" i="2"/>
  <c r="EC86" i="2"/>
  <c r="ED86" i="2"/>
  <c r="ER86" i="2"/>
  <c r="EW86" i="2"/>
  <c r="EX86" i="2"/>
  <c r="I87" i="2"/>
  <c r="J87" i="2"/>
  <c r="BC87" i="2"/>
  <c r="BD87" i="2"/>
  <c r="DJ87" i="2"/>
  <c r="EC87" i="2"/>
  <c r="ED87" i="2"/>
  <c r="ER87" i="2"/>
  <c r="EW87" i="2"/>
  <c r="EX87" i="2"/>
  <c r="I88" i="2"/>
  <c r="J88" i="2"/>
  <c r="BC88" i="2"/>
  <c r="BD88" i="2"/>
  <c r="DJ88" i="2"/>
  <c r="EC88" i="2"/>
  <c r="ED88" i="2"/>
  <c r="ER88" i="2"/>
  <c r="EW88" i="2"/>
  <c r="EX88" i="2"/>
  <c r="I89" i="2"/>
  <c r="J89" i="2"/>
  <c r="BC89" i="2"/>
  <c r="BD89" i="2"/>
  <c r="AN89" i="1" s="1"/>
  <c r="DJ89" i="2"/>
  <c r="EC89" i="2"/>
  <c r="ED89" i="2"/>
  <c r="ER89" i="2"/>
  <c r="EW89" i="2"/>
  <c r="EX89" i="2"/>
  <c r="I90" i="2"/>
  <c r="J90" i="2"/>
  <c r="BC90" i="2"/>
  <c r="BD90" i="2"/>
  <c r="AN90" i="1" s="1"/>
  <c r="DJ90" i="2"/>
  <c r="EC90" i="2"/>
  <c r="ED90" i="2"/>
  <c r="ER90" i="2"/>
  <c r="EW90" i="2"/>
  <c r="EX90" i="2"/>
  <c r="I91" i="2"/>
  <c r="J91" i="2"/>
  <c r="BC91" i="2"/>
  <c r="BD91" i="2"/>
  <c r="DJ91" i="2"/>
  <c r="EC91" i="2"/>
  <c r="ED91" i="2"/>
  <c r="ER91" i="2"/>
  <c r="EW91" i="2"/>
  <c r="EX91" i="2"/>
  <c r="I92" i="2"/>
  <c r="J92" i="2"/>
  <c r="BC92" i="2"/>
  <c r="BD92" i="2"/>
  <c r="AN92" i="1" s="1"/>
  <c r="DJ92" i="2"/>
  <c r="EC92" i="2"/>
  <c r="ED92" i="2"/>
  <c r="ER92" i="2"/>
  <c r="EW92" i="2"/>
  <c r="EX92" i="2"/>
  <c r="I93" i="2"/>
  <c r="J93" i="2"/>
  <c r="BC93" i="2"/>
  <c r="BD93" i="2"/>
  <c r="DJ93" i="2"/>
  <c r="EC93" i="2"/>
  <c r="ED93" i="2"/>
  <c r="ER93" i="2"/>
  <c r="EW93" i="2"/>
  <c r="EX93" i="2"/>
  <c r="I94" i="2"/>
  <c r="J94" i="2"/>
  <c r="BC94" i="2"/>
  <c r="BD94" i="2"/>
  <c r="DJ94" i="2"/>
  <c r="EC94" i="2"/>
  <c r="ED94" i="2"/>
  <c r="ER94" i="2"/>
  <c r="EW94" i="2"/>
  <c r="EX94" i="2"/>
  <c r="I95" i="2"/>
  <c r="J95" i="2"/>
  <c r="BC95" i="2"/>
  <c r="BD95" i="2"/>
  <c r="DJ95" i="2"/>
  <c r="EC95" i="2"/>
  <c r="ED95" i="2"/>
  <c r="ER95" i="2"/>
  <c r="EW95" i="2"/>
  <c r="EX95" i="2"/>
  <c r="I96" i="2"/>
  <c r="J96" i="2"/>
  <c r="BC96" i="2"/>
  <c r="BD96" i="2"/>
  <c r="AN96" i="1" s="1"/>
  <c r="DJ96" i="2"/>
  <c r="EC96" i="2"/>
  <c r="ED96" i="2"/>
  <c r="ER96" i="2"/>
  <c r="EW96" i="2"/>
  <c r="EX96" i="2"/>
  <c r="I97" i="2"/>
  <c r="J97" i="2"/>
  <c r="BD97" i="2"/>
  <c r="DJ97" i="2"/>
  <c r="EC97" i="2"/>
  <c r="ED97" i="2"/>
  <c r="ER97" i="2"/>
  <c r="EW97" i="2"/>
  <c r="EX97" i="2"/>
  <c r="I98" i="2"/>
  <c r="J98" i="2"/>
  <c r="BD98" i="2"/>
  <c r="DJ98" i="2"/>
  <c r="EC98" i="2"/>
  <c r="ED98" i="2"/>
  <c r="ER98" i="2"/>
  <c r="EW98" i="2"/>
  <c r="EX98" i="2"/>
  <c r="I99" i="2"/>
  <c r="J99" i="2"/>
  <c r="BD99" i="2"/>
  <c r="DJ99" i="2"/>
  <c r="EC99" i="2"/>
  <c r="ED99" i="2"/>
  <c r="ER99" i="2"/>
  <c r="EW99" i="2"/>
  <c r="EX99" i="2"/>
  <c r="I100" i="2"/>
  <c r="J100" i="2"/>
  <c r="BD100" i="2"/>
  <c r="DJ100" i="2"/>
  <c r="EC100" i="2"/>
  <c r="ED100" i="2"/>
  <c r="ER100" i="2"/>
  <c r="EW100" i="2"/>
  <c r="EX100" i="2"/>
  <c r="I101" i="2"/>
  <c r="J101" i="2"/>
  <c r="BD101" i="2"/>
  <c r="DJ101" i="2"/>
  <c r="EC101" i="2"/>
  <c r="ED101" i="2"/>
  <c r="ER101" i="2"/>
  <c r="EW101" i="2"/>
  <c r="EX101" i="2"/>
  <c r="I102" i="2"/>
  <c r="J102" i="2"/>
  <c r="BD102" i="2"/>
  <c r="DJ102" i="2"/>
  <c r="EC102" i="2"/>
  <c r="ED102" i="2"/>
  <c r="ER102" i="2"/>
  <c r="EW102" i="2"/>
  <c r="EX102" i="2"/>
  <c r="I103" i="2"/>
  <c r="J103" i="2"/>
  <c r="BC103" i="2"/>
  <c r="AM103" i="1" s="1"/>
  <c r="BD103" i="2"/>
  <c r="DJ103" i="2"/>
  <c r="EC103" i="2"/>
  <c r="ED103" i="2"/>
  <c r="ER103" i="2"/>
  <c r="EW103" i="2"/>
  <c r="EX103" i="2"/>
  <c r="I104" i="2"/>
  <c r="J104" i="2"/>
  <c r="BC104" i="2"/>
  <c r="AM104" i="1" s="1"/>
  <c r="BD104" i="2"/>
  <c r="AN104" i="1" s="1"/>
  <c r="DJ104" i="2"/>
  <c r="EC104" i="2"/>
  <c r="ED104" i="2"/>
  <c r="ER104" i="2"/>
  <c r="EW104" i="2"/>
  <c r="EX104" i="2"/>
  <c r="I105" i="2"/>
  <c r="J105" i="2"/>
  <c r="BC105" i="2"/>
  <c r="AM105" i="1" s="1"/>
  <c r="BD105" i="2"/>
  <c r="AN105" i="1" s="1"/>
  <c r="DJ105" i="2"/>
  <c r="EC105" i="2"/>
  <c r="ED105" i="2"/>
  <c r="ER105" i="2"/>
  <c r="EW105" i="2"/>
  <c r="EX105" i="2"/>
  <c r="I106" i="2"/>
  <c r="J106" i="2"/>
  <c r="BC106" i="2"/>
  <c r="BD106" i="2"/>
  <c r="AN106" i="1" s="1"/>
  <c r="DJ106" i="2"/>
  <c r="EC106" i="2"/>
  <c r="ED106" i="2"/>
  <c r="ER106" i="2"/>
  <c r="EW106" i="2"/>
  <c r="EX106" i="2"/>
  <c r="C108" i="1"/>
  <c r="E108" i="4"/>
  <c r="E109" i="4"/>
  <c r="E107" i="4"/>
  <c r="AN94" i="1" l="1"/>
  <c r="AN88" i="1"/>
  <c r="AM106" i="1"/>
  <c r="AN102" i="1"/>
  <c r="AN103" i="1"/>
  <c r="AN43" i="1"/>
  <c r="AN19" i="1"/>
  <c r="AN87" i="1"/>
  <c r="AN75" i="1"/>
  <c r="AN63" i="1"/>
  <c r="AN31" i="1"/>
  <c r="AN82" i="1"/>
  <c r="AN76" i="1"/>
  <c r="AN64" i="1"/>
  <c r="AN44" i="1"/>
  <c r="AN32" i="1"/>
  <c r="AN20" i="1"/>
  <c r="AN46" i="1"/>
  <c r="AN34" i="1"/>
  <c r="AN22" i="1"/>
  <c r="AN91" i="1"/>
  <c r="AN93" i="1"/>
  <c r="AN81" i="1"/>
  <c r="AN69" i="1"/>
  <c r="AN57" i="1"/>
  <c r="AN37" i="1"/>
  <c r="AN70" i="1"/>
  <c r="AN58" i="1"/>
  <c r="AN16" i="1"/>
  <c r="AN28" i="1"/>
  <c r="AN41" i="1"/>
  <c r="AN29" i="1"/>
  <c r="AN17" i="1"/>
  <c r="AN30" i="1"/>
  <c r="AN18" i="1"/>
  <c r="AN101" i="1"/>
  <c r="AN38" i="1"/>
  <c r="AN25" i="1"/>
  <c r="AN95" i="1"/>
  <c r="AN83" i="1"/>
  <c r="AN71" i="1"/>
  <c r="AN59" i="1"/>
  <c r="AN79" i="1"/>
  <c r="AN67" i="1"/>
  <c r="AN55" i="1"/>
  <c r="AN35" i="1"/>
  <c r="AN23" i="1"/>
  <c r="AN13" i="1"/>
  <c r="AN26" i="1"/>
  <c r="AN14" i="1"/>
  <c r="AN39" i="1"/>
  <c r="AN27" i="1"/>
  <c r="AN15" i="1"/>
  <c r="AM96" i="1"/>
  <c r="AM95" i="1"/>
  <c r="AM94" i="1"/>
  <c r="AM93" i="1"/>
  <c r="AM92" i="1"/>
  <c r="AM91" i="1"/>
  <c r="AM90" i="1"/>
  <c r="AM89" i="1"/>
  <c r="AM88" i="1"/>
  <c r="AM87" i="1"/>
  <c r="AM86" i="1"/>
  <c r="AM85" i="1"/>
  <c r="AM84" i="1"/>
  <c r="AM83" i="1"/>
  <c r="AM82" i="1"/>
  <c r="AM81" i="1"/>
  <c r="AM80" i="1"/>
  <c r="AM79" i="1"/>
  <c r="AM78" i="1"/>
  <c r="AM77" i="1"/>
  <c r="AM76" i="1"/>
  <c r="AM75" i="1"/>
  <c r="AM74" i="1"/>
  <c r="AM73" i="1"/>
  <c r="AM72" i="1"/>
  <c r="AM71" i="1"/>
  <c r="AM70" i="1"/>
  <c r="AM69" i="1"/>
  <c r="AM68" i="1"/>
  <c r="AM67" i="1"/>
  <c r="AM66" i="1"/>
  <c r="AM65" i="1"/>
  <c r="AM64" i="1"/>
  <c r="AM63" i="1"/>
  <c r="AM62" i="1"/>
  <c r="AM61" i="1"/>
  <c r="AM60" i="1"/>
  <c r="AM59" i="1"/>
  <c r="AM58" i="1"/>
  <c r="AM57" i="1"/>
  <c r="AM56" i="1"/>
  <c r="AM55" i="1"/>
  <c r="AM46" i="1"/>
  <c r="AM45" i="1"/>
  <c r="AM44" i="1"/>
  <c r="AM43" i="1"/>
  <c r="AM42" i="1"/>
  <c r="AM41" i="1"/>
  <c r="AM40" i="1"/>
  <c r="AM39" i="1"/>
  <c r="AM38" i="1"/>
  <c r="AM37" i="1"/>
  <c r="AM36" i="1"/>
  <c r="AM35" i="1"/>
  <c r="AM34" i="1"/>
  <c r="AM33" i="1"/>
  <c r="AM32" i="1"/>
  <c r="AM31" i="1"/>
  <c r="AM30" i="1"/>
  <c r="AM29" i="1"/>
  <c r="AM28" i="1"/>
  <c r="AM27" i="1"/>
  <c r="AM26" i="1"/>
  <c r="AM25" i="1"/>
  <c r="AM24" i="1"/>
  <c r="AM23" i="1"/>
  <c r="AM22" i="1"/>
  <c r="AM21" i="1"/>
  <c r="AM20" i="1"/>
  <c r="AM19" i="1"/>
  <c r="AO89" i="1"/>
  <c r="AO77" i="1"/>
  <c r="AO65" i="1"/>
  <c r="AO45" i="1"/>
  <c r="AO33" i="1"/>
  <c r="AO21" i="1"/>
  <c r="AM97" i="1"/>
  <c r="AM16" i="1"/>
  <c r="AM17" i="1"/>
  <c r="AM15" i="1"/>
  <c r="AM18" i="1"/>
  <c r="AM14" i="1"/>
  <c r="AM13" i="1"/>
  <c r="AM100" i="1"/>
  <c r="AM99" i="1"/>
  <c r="HJ107" i="2"/>
  <c r="HJ108" i="2"/>
  <c r="HJ109" i="2"/>
  <c r="DI107" i="2"/>
  <c r="DI108" i="2"/>
  <c r="DI109" i="2"/>
  <c r="CC109" i="2"/>
  <c r="CC107" i="2"/>
  <c r="CC108" i="2"/>
  <c r="HI109" i="2"/>
  <c r="HI107" i="2"/>
  <c r="HI108" i="2"/>
  <c r="KM109" i="2"/>
  <c r="KM107" i="2"/>
  <c r="KM108" i="2"/>
  <c r="ER108" i="2"/>
  <c r="ER107" i="2"/>
  <c r="ER109" i="2"/>
  <c r="DJ107" i="2"/>
  <c r="DJ108" i="2"/>
  <c r="DJ109" i="2"/>
  <c r="AN12" i="1"/>
  <c r="BD107" i="2"/>
  <c r="BD108" i="2"/>
  <c r="BD109" i="2"/>
  <c r="KN107" i="2"/>
  <c r="KN108" i="2"/>
  <c r="KN109" i="2"/>
  <c r="IU109" i="2"/>
  <c r="IU107" i="2"/>
  <c r="IU108" i="2"/>
  <c r="IV107" i="2"/>
  <c r="IV108" i="2"/>
  <c r="IV109" i="2"/>
  <c r="AM12" i="1"/>
  <c r="BC109" i="2"/>
  <c r="BC107" i="2"/>
  <c r="BC108" i="2"/>
  <c r="AM102" i="1"/>
  <c r="AM101" i="1"/>
  <c r="AN98" i="1"/>
  <c r="AN99" i="1"/>
  <c r="KG107" i="2"/>
  <c r="KG108" i="2"/>
  <c r="KG109" i="2"/>
  <c r="AN97" i="1"/>
  <c r="AN100" i="1"/>
  <c r="EX108" i="2"/>
  <c r="EX109" i="2"/>
  <c r="EX107" i="2"/>
  <c r="J107" i="2"/>
  <c r="J108" i="2"/>
  <c r="J109" i="2"/>
  <c r="KH107" i="2"/>
  <c r="KH108" i="2"/>
  <c r="KH109" i="2"/>
  <c r="EW107" i="2"/>
  <c r="EW108" i="2"/>
  <c r="EW109" i="2"/>
  <c r="I107" i="2"/>
  <c r="I108" i="2"/>
  <c r="I109" i="2"/>
  <c r="KB107" i="2"/>
  <c r="KB108" i="2"/>
  <c r="KB109" i="2"/>
  <c r="KA107" i="2"/>
  <c r="KA108" i="2"/>
  <c r="KA109" i="2"/>
  <c r="EQ108" i="2"/>
  <c r="EQ107" i="2"/>
  <c r="EQ109" i="2"/>
  <c r="ED107" i="2"/>
  <c r="ED109" i="2"/>
  <c r="ED108" i="2"/>
  <c r="EC107" i="2"/>
  <c r="EC108" i="2"/>
  <c r="EC109" i="2"/>
  <c r="AO75" i="1"/>
  <c r="AO85" i="1"/>
  <c r="AO43" i="1"/>
  <c r="AO98" i="1"/>
  <c r="AO30" i="1"/>
  <c r="AO97" i="1"/>
  <c r="AO16" i="1"/>
  <c r="AO86" i="1"/>
  <c r="AO95" i="1"/>
  <c r="AO83" i="1"/>
  <c r="AO71" i="1"/>
  <c r="AO59" i="1"/>
  <c r="AO39" i="1"/>
  <c r="AO27" i="1"/>
  <c r="AO15" i="1"/>
  <c r="AO63" i="1"/>
  <c r="AO84" i="1"/>
  <c r="AO40" i="1"/>
  <c r="AO105" i="1"/>
  <c r="AO93" i="1"/>
  <c r="AO81" i="1"/>
  <c r="AO69" i="1"/>
  <c r="AO57" i="1"/>
  <c r="AO87" i="1"/>
  <c r="AO74" i="1"/>
  <c r="AO18" i="1"/>
  <c r="AO73" i="1"/>
  <c r="AO61" i="1"/>
  <c r="AO17" i="1"/>
  <c r="AO72" i="1"/>
  <c r="AO60" i="1"/>
  <c r="AO28" i="1"/>
  <c r="AO104" i="1"/>
  <c r="AO31" i="1"/>
  <c r="AO42" i="1"/>
  <c r="AO29" i="1"/>
  <c r="AO103" i="1"/>
  <c r="AO91" i="1"/>
  <c r="AO79" i="1"/>
  <c r="AO67" i="1"/>
  <c r="AO55" i="1"/>
  <c r="AO99" i="1"/>
  <c r="AO19" i="1"/>
  <c r="AO62" i="1"/>
  <c r="AO41" i="1"/>
  <c r="AO96" i="1"/>
  <c r="AO102" i="1"/>
  <c r="AO90" i="1"/>
  <c r="AO78" i="1"/>
  <c r="AO66" i="1"/>
  <c r="AO46" i="1"/>
  <c r="AO34" i="1"/>
  <c r="AO22" i="1"/>
  <c r="AO94" i="1"/>
  <c r="AO82" i="1"/>
  <c r="AO70" i="1"/>
  <c r="AO58" i="1"/>
  <c r="AO37" i="1"/>
  <c r="AO25" i="1"/>
  <c r="AO13" i="1"/>
  <c r="AO92" i="1"/>
  <c r="AO80" i="1"/>
  <c r="AO68" i="1"/>
  <c r="AO56" i="1"/>
  <c r="AO36" i="1"/>
  <c r="AO24" i="1"/>
  <c r="AO12" i="1"/>
  <c r="AO35" i="1"/>
  <c r="AO23" i="1"/>
  <c r="AO106" i="1"/>
  <c r="AO38" i="1"/>
  <c r="AO26" i="1"/>
  <c r="AO14" i="1"/>
  <c r="CI101" i="1"/>
  <c r="CI97" i="1"/>
  <c r="CI103" i="1"/>
  <c r="CI102" i="1"/>
  <c r="CI98" i="1"/>
  <c r="CI106" i="1"/>
  <c r="CI99" i="1"/>
  <c r="CJ18" i="1"/>
  <c r="CJ13" i="1"/>
  <c r="CI105" i="1"/>
  <c r="CI104" i="1"/>
  <c r="CI100" i="1"/>
  <c r="CI96" i="1"/>
  <c r="CI95" i="1"/>
  <c r="CI94" i="1"/>
  <c r="CI93" i="1"/>
  <c r="CI92" i="1"/>
  <c r="CI91" i="1"/>
  <c r="CI90" i="1"/>
  <c r="CI89" i="1"/>
  <c r="CI88" i="1"/>
  <c r="CI87" i="1"/>
  <c r="CI86" i="1"/>
  <c r="CI85" i="1"/>
  <c r="CI84" i="1"/>
  <c r="CI83" i="1"/>
  <c r="CI82" i="1"/>
  <c r="CI81" i="1"/>
  <c r="CI80" i="1"/>
  <c r="CI79" i="1"/>
  <c r="CI78" i="1"/>
  <c r="CI77" i="1"/>
  <c r="CI76" i="1"/>
  <c r="CI75" i="1"/>
  <c r="CI74" i="1"/>
  <c r="CI73" i="1"/>
  <c r="CI72" i="1"/>
  <c r="CI71" i="1"/>
  <c r="CI70" i="1"/>
  <c r="CI69" i="1"/>
  <c r="CI68" i="1"/>
  <c r="CI67" i="1"/>
  <c r="CI66" i="1"/>
  <c r="CI65" i="1"/>
  <c r="CI64" i="1"/>
  <c r="CI63" i="1"/>
  <c r="CI62" i="1"/>
  <c r="CI61" i="1"/>
  <c r="CI60" i="1"/>
  <c r="CI59" i="1"/>
  <c r="CI58" i="1"/>
  <c r="CI57" i="1"/>
  <c r="CI56" i="1"/>
  <c r="CI55" i="1"/>
  <c r="CI46" i="1"/>
  <c r="CI45" i="1"/>
  <c r="CI44" i="1"/>
  <c r="CI43" i="1"/>
  <c r="CI42" i="1"/>
  <c r="CI41" i="1"/>
  <c r="CI40" i="1"/>
  <c r="CI39" i="1"/>
  <c r="CI38" i="1"/>
  <c r="CI37" i="1"/>
  <c r="CI36" i="1"/>
  <c r="CI35" i="1"/>
  <c r="CI34" i="1"/>
  <c r="CI33" i="1"/>
  <c r="CI32" i="1"/>
  <c r="CI31" i="1"/>
  <c r="CI30" i="1"/>
  <c r="CI29" i="1"/>
  <c r="CI28" i="1"/>
  <c r="CI27" i="1"/>
  <c r="CI26" i="1"/>
  <c r="CI25" i="1"/>
  <c r="CI24" i="1"/>
  <c r="CI23" i="1"/>
  <c r="CI22" i="1"/>
  <c r="CI21" i="1"/>
  <c r="CI20" i="1"/>
  <c r="CI19" i="1"/>
  <c r="CI18" i="1"/>
  <c r="CI17" i="1"/>
  <c r="CI16" i="1"/>
  <c r="CI15" i="1"/>
  <c r="CI14" i="1"/>
  <c r="CI13" i="1"/>
  <c r="DE19" i="1"/>
  <c r="DE109" i="1" s="1"/>
  <c r="BV12" i="1"/>
  <c r="CI12" i="1"/>
  <c r="CV107" i="1"/>
  <c r="CV110" i="1"/>
  <c r="CV108" i="1"/>
  <c r="CV109" i="1"/>
  <c r="CM109" i="1"/>
  <c r="CM107" i="1"/>
  <c r="CM110" i="1"/>
  <c r="CM108" i="1"/>
  <c r="AE109" i="1"/>
  <c r="AE110" i="1"/>
  <c r="AE107" i="1"/>
  <c r="AE108" i="1"/>
  <c r="BN108" i="1"/>
  <c r="BN107" i="1"/>
  <c r="BN110" i="1"/>
  <c r="BN109" i="1"/>
  <c r="BM108" i="1"/>
  <c r="BM110" i="1"/>
  <c r="BM107" i="1"/>
  <c r="BM109" i="1"/>
  <c r="BD78" i="1"/>
  <c r="BB102" i="1"/>
  <c r="BB100" i="1"/>
  <c r="BB74" i="1"/>
  <c r="BB68" i="1"/>
  <c r="AL109" i="4"/>
  <c r="BB84" i="1"/>
  <c r="BB78" i="1"/>
  <c r="BB66" i="1"/>
  <c r="BB60" i="1"/>
  <c r="BB106" i="1"/>
  <c r="DF107" i="4"/>
  <c r="BB89" i="1"/>
  <c r="BA83" i="1"/>
  <c r="BV109" i="4"/>
  <c r="DE107" i="4"/>
  <c r="AQ108" i="4"/>
  <c r="BB94" i="1"/>
  <c r="BA103" i="1"/>
  <c r="CF97" i="1"/>
  <c r="BI90" i="1"/>
  <c r="BD94" i="1"/>
  <c r="BD82" i="1"/>
  <c r="BD88" i="1"/>
  <c r="BU102" i="1"/>
  <c r="BU90" i="1"/>
  <c r="BU78" i="1"/>
  <c r="BU66" i="1"/>
  <c r="BU46" i="1"/>
  <c r="BU34" i="1"/>
  <c r="BU22" i="1"/>
  <c r="BU18" i="1"/>
  <c r="BU14" i="1"/>
  <c r="BU103" i="1"/>
  <c r="BU98" i="1"/>
  <c r="BU86" i="1"/>
  <c r="BU74" i="1"/>
  <c r="BU62" i="1"/>
  <c r="BU42" i="1"/>
  <c r="BU30" i="1"/>
  <c r="CX73" i="1"/>
  <c r="BU100" i="1"/>
  <c r="BU88" i="1"/>
  <c r="BU76" i="1"/>
  <c r="BU64" i="1"/>
  <c r="BU44" i="1"/>
  <c r="BU32" i="1"/>
  <c r="BU20" i="1"/>
  <c r="EJ109" i="4"/>
  <c r="BU91" i="1"/>
  <c r="BU79" i="1"/>
  <c r="BU67" i="1"/>
  <c r="BU55" i="1"/>
  <c r="BU35" i="1"/>
  <c r="BU23" i="1"/>
  <c r="BU96" i="1"/>
  <c r="BU97" i="1"/>
  <c r="BU85" i="1"/>
  <c r="BU73" i="1"/>
  <c r="BU61" i="1"/>
  <c r="BU99" i="1"/>
  <c r="BU87" i="1"/>
  <c r="BU75" i="1"/>
  <c r="BU63" i="1"/>
  <c r="BU43" i="1"/>
  <c r="BU31" i="1"/>
  <c r="BU19" i="1"/>
  <c r="BU15" i="1"/>
  <c r="BU11" i="1"/>
  <c r="BU101" i="1"/>
  <c r="BU89" i="1"/>
  <c r="BU77" i="1"/>
  <c r="BU65" i="1"/>
  <c r="BU45" i="1"/>
  <c r="BU33" i="1"/>
  <c r="BU21" i="1"/>
  <c r="BU104" i="1"/>
  <c r="BU92" i="1"/>
  <c r="BU80" i="1"/>
  <c r="BU68" i="1"/>
  <c r="BU56" i="1"/>
  <c r="BU36" i="1"/>
  <c r="BU24" i="1"/>
  <c r="BU105" i="1"/>
  <c r="BU93" i="1"/>
  <c r="BU81" i="1"/>
  <c r="BU69" i="1"/>
  <c r="BU57" i="1"/>
  <c r="BU37" i="1"/>
  <c r="BU25" i="1"/>
  <c r="BU17" i="1"/>
  <c r="BU13" i="1"/>
  <c r="BU106" i="1"/>
  <c r="BU94" i="1"/>
  <c r="BU82" i="1"/>
  <c r="BU70" i="1"/>
  <c r="BU58" i="1"/>
  <c r="BU38" i="1"/>
  <c r="BU26" i="1"/>
  <c r="BU95" i="1"/>
  <c r="BU83" i="1"/>
  <c r="BU71" i="1"/>
  <c r="BU59" i="1"/>
  <c r="BU39" i="1"/>
  <c r="BU27" i="1"/>
  <c r="BU84" i="1"/>
  <c r="BU72" i="1"/>
  <c r="BU60" i="1"/>
  <c r="BU40" i="1"/>
  <c r="BU28" i="1"/>
  <c r="BU16" i="1"/>
  <c r="BU12" i="1"/>
  <c r="BU41" i="1"/>
  <c r="BU29" i="1"/>
  <c r="CF56" i="1"/>
  <c r="BI55" i="1"/>
  <c r="DK109" i="4"/>
  <c r="CE81" i="1"/>
  <c r="AF107" i="4"/>
  <c r="BP108" i="4"/>
  <c r="CX30" i="1"/>
  <c r="CX42" i="1"/>
  <c r="AF108" i="4"/>
  <c r="EJ107" i="4"/>
  <c r="CH108" i="4"/>
  <c r="N109" i="4"/>
  <c r="Z108" i="4"/>
  <c r="DR109" i="4"/>
  <c r="BJ71" i="1"/>
  <c r="CZ109" i="4"/>
  <c r="EJ108" i="4"/>
  <c r="EI107" i="4"/>
  <c r="BJ30" i="1"/>
  <c r="BJ24" i="1"/>
  <c r="BJ18" i="1"/>
  <c r="T107" i="4"/>
  <c r="BD107" i="4"/>
  <c r="CN107" i="4"/>
  <c r="DX108" i="4"/>
  <c r="Z107" i="4"/>
  <c r="CT109" i="4"/>
  <c r="CE68" i="1"/>
  <c r="CX63" i="1"/>
  <c r="CX43" i="1"/>
  <c r="CX19" i="1"/>
  <c r="CN108" i="4"/>
  <c r="BJ17" i="1"/>
  <c r="EI108" i="4"/>
  <c r="BJ90" i="1"/>
  <c r="BJ107" i="4"/>
  <c r="CT108" i="4"/>
  <c r="BJ97" i="1"/>
  <c r="BJ29" i="1"/>
  <c r="BJ85" i="1"/>
  <c r="BJ78" i="1"/>
  <c r="BJ96" i="1"/>
  <c r="BJ34" i="1"/>
  <c r="BJ57" i="1"/>
  <c r="DR108" i="4"/>
  <c r="T109" i="4"/>
  <c r="BJ58" i="1"/>
  <c r="BJ67" i="1"/>
  <c r="BJ43" i="1"/>
  <c r="BJ14" i="1"/>
  <c r="DW107" i="4"/>
  <c r="BJ23" i="1"/>
  <c r="BJ84" i="1"/>
  <c r="BJ73" i="1"/>
  <c r="BJ37" i="1"/>
  <c r="BJ31" i="1"/>
  <c r="BJ91" i="1"/>
  <c r="BJ79" i="1"/>
  <c r="BJ40" i="1"/>
  <c r="BJ95" i="1"/>
  <c r="BJ93" i="1"/>
  <c r="BJ72" i="1"/>
  <c r="BJ25" i="1"/>
  <c r="BJ19" i="1"/>
  <c r="BJ13" i="1"/>
  <c r="BJ87" i="1"/>
  <c r="BJ81" i="1"/>
  <c r="BJ66" i="1"/>
  <c r="BJ61" i="1"/>
  <c r="BJ55" i="1"/>
  <c r="BJ42" i="1"/>
  <c r="BJ36" i="1"/>
  <c r="BI85" i="1"/>
  <c r="BI31" i="1"/>
  <c r="BC94" i="1"/>
  <c r="BV108" i="4"/>
  <c r="CH100" i="1"/>
  <c r="CH88" i="1"/>
  <c r="CX78" i="1"/>
  <c r="CH76" i="1"/>
  <c r="CH64" i="1"/>
  <c r="CX46" i="1"/>
  <c r="CX34" i="1"/>
  <c r="CH101" i="1"/>
  <c r="CF99" i="1"/>
  <c r="CX91" i="1"/>
  <c r="CH89" i="1"/>
  <c r="CF87" i="1"/>
  <c r="CX79" i="1"/>
  <c r="CH77" i="1"/>
  <c r="CF75" i="1"/>
  <c r="CX67" i="1"/>
  <c r="CH65" i="1"/>
  <c r="CX55" i="1"/>
  <c r="CH45" i="1"/>
  <c r="CH33" i="1"/>
  <c r="CH21" i="1"/>
  <c r="DX107" i="4"/>
  <c r="CF12" i="1"/>
  <c r="CF13" i="1"/>
  <c r="CF16" i="1"/>
  <c r="CF17" i="1"/>
  <c r="CF18" i="1"/>
  <c r="CF28" i="1"/>
  <c r="CF58" i="1"/>
  <c r="CF70" i="1"/>
  <c r="CF85" i="1"/>
  <c r="CF94" i="1"/>
  <c r="CH102" i="1"/>
  <c r="CH90" i="1"/>
  <c r="CH78" i="1"/>
  <c r="CH66" i="1"/>
  <c r="CH46" i="1"/>
  <c r="CX36" i="1"/>
  <c r="CH34" i="1"/>
  <c r="CH22" i="1"/>
  <c r="CH91" i="1"/>
  <c r="CH79" i="1"/>
  <c r="CH67" i="1"/>
  <c r="CH55" i="1"/>
  <c r="CX25" i="1"/>
  <c r="DW109" i="4"/>
  <c r="CX61" i="1"/>
  <c r="CX41" i="1"/>
  <c r="CX29" i="1"/>
  <c r="CH96" i="1"/>
  <c r="BC106" i="1"/>
  <c r="BC82" i="1"/>
  <c r="BI46" i="1"/>
  <c r="BI98" i="1"/>
  <c r="BI64" i="1"/>
  <c r="BI44" i="1"/>
  <c r="BI74" i="1"/>
  <c r="BI92" i="1"/>
  <c r="BI12" i="1"/>
  <c r="EP109" i="4"/>
  <c r="EP108" i="4"/>
  <c r="AL107" i="4"/>
  <c r="AL108" i="4"/>
  <c r="DF109" i="4"/>
  <c r="DF108" i="4"/>
  <c r="CF74" i="1"/>
  <c r="CF62" i="1"/>
  <c r="AQ109" i="4"/>
  <c r="AQ107" i="4"/>
  <c r="CF63" i="1"/>
  <c r="CF43" i="1"/>
  <c r="BI93" i="1"/>
  <c r="H109" i="4"/>
  <c r="H108" i="4"/>
  <c r="AR109" i="4"/>
  <c r="AR108" i="4"/>
  <c r="CB109" i="4"/>
  <c r="CB107" i="4"/>
  <c r="CF100" i="1"/>
  <c r="CX92" i="1"/>
  <c r="CF88" i="1"/>
  <c r="CX80" i="1"/>
  <c r="CF76" i="1"/>
  <c r="CX68" i="1"/>
  <c r="CF64" i="1"/>
  <c r="CX56" i="1"/>
  <c r="CF32" i="1"/>
  <c r="CF20" i="1"/>
  <c r="BD20" i="1"/>
  <c r="BB105" i="1"/>
  <c r="BI104" i="1"/>
  <c r="BD76" i="1"/>
  <c r="BJ75" i="1"/>
  <c r="BD56" i="1"/>
  <c r="BB38" i="1"/>
  <c r="BB32" i="1"/>
  <c r="H107" i="4"/>
  <c r="BD80" i="1"/>
  <c r="BB26" i="1"/>
  <c r="BB20" i="1"/>
  <c r="BB56" i="1"/>
  <c r="BD42" i="1"/>
  <c r="BD36" i="1"/>
  <c r="CH11" i="1"/>
  <c r="BB99" i="1"/>
  <c r="BD70" i="1"/>
  <c r="BJ69" i="1"/>
  <c r="BD98" i="1"/>
  <c r="BD60" i="1"/>
  <c r="BI102" i="1"/>
  <c r="BD74" i="1"/>
  <c r="BB70" i="1"/>
  <c r="BD69" i="1"/>
  <c r="BJ68" i="1"/>
  <c r="BD64" i="1"/>
  <c r="BB24" i="1"/>
  <c r="BB18" i="1"/>
  <c r="CE61" i="1"/>
  <c r="CH44" i="1"/>
  <c r="CF42" i="1"/>
  <c r="CH32" i="1"/>
  <c r="CH20" i="1"/>
  <c r="CH103" i="1"/>
  <c r="CF65" i="1"/>
  <c r="CF45" i="1"/>
  <c r="CH35" i="1"/>
  <c r="CH23" i="1"/>
  <c r="CF21" i="1"/>
  <c r="DH15" i="1"/>
  <c r="CX93" i="1"/>
  <c r="CF89" i="1"/>
  <c r="CX57" i="1"/>
  <c r="CH107" i="4"/>
  <c r="BJ108" i="4"/>
  <c r="BD104" i="1"/>
  <c r="BJ103" i="1"/>
  <c r="BI97" i="1"/>
  <c r="BD92" i="1"/>
  <c r="BB88" i="1"/>
  <c r="BJ86" i="1"/>
  <c r="BB82" i="1"/>
  <c r="BD77" i="1"/>
  <c r="BD73" i="1"/>
  <c r="BI68" i="1"/>
  <c r="BC64" i="1"/>
  <c r="BJ63" i="1"/>
  <c r="BD46" i="1"/>
  <c r="BJ45" i="1"/>
  <c r="BB42" i="1"/>
  <c r="BB36" i="1"/>
  <c r="BB14" i="1"/>
  <c r="CG16" i="1"/>
  <c r="CG52" i="1"/>
  <c r="CH104" i="1"/>
  <c r="CH92" i="1"/>
  <c r="CH80" i="1"/>
  <c r="CF78" i="1"/>
  <c r="CX70" i="1"/>
  <c r="CH68" i="1"/>
  <c r="CF66" i="1"/>
  <c r="CH56" i="1"/>
  <c r="CF46" i="1"/>
  <c r="CH36" i="1"/>
  <c r="CF34" i="1"/>
  <c r="CX26" i="1"/>
  <c r="CH24" i="1"/>
  <c r="CF101" i="1"/>
  <c r="CX69" i="1"/>
  <c r="BC104" i="1"/>
  <c r="BI103" i="1"/>
  <c r="BB98" i="1"/>
  <c r="BC92" i="1"/>
  <c r="BI91" i="1"/>
  <c r="BI86" i="1"/>
  <c r="BD81" i="1"/>
  <c r="BJ80" i="1"/>
  <c r="BD68" i="1"/>
  <c r="BB64" i="1"/>
  <c r="BI29" i="1"/>
  <c r="BD18" i="1"/>
  <c r="BC11" i="1"/>
  <c r="BI47" i="1"/>
  <c r="BI53" i="1"/>
  <c r="DH16" i="1"/>
  <c r="DH28" i="1"/>
  <c r="DH40" i="1"/>
  <c r="DH46" i="1"/>
  <c r="DH58" i="1"/>
  <c r="DH64" i="1"/>
  <c r="DH70" i="1"/>
  <c r="DH76" i="1"/>
  <c r="CH105" i="1"/>
  <c r="CF103" i="1"/>
  <c r="CH93" i="1"/>
  <c r="CF91" i="1"/>
  <c r="CH81" i="1"/>
  <c r="CF79" i="1"/>
  <c r="CH69" i="1"/>
  <c r="CF67" i="1"/>
  <c r="CH57" i="1"/>
  <c r="CX39" i="1"/>
  <c r="CH37" i="1"/>
  <c r="CF35" i="1"/>
  <c r="CX27" i="1"/>
  <c r="CH25" i="1"/>
  <c r="CF23" i="1"/>
  <c r="BB104" i="1"/>
  <c r="BJ102" i="1"/>
  <c r="BD96" i="1"/>
  <c r="BB92" i="1"/>
  <c r="BD86" i="1"/>
  <c r="BI80" i="1"/>
  <c r="BD72" i="1"/>
  <c r="BI67" i="1"/>
  <c r="BD63" i="1"/>
  <c r="BD58" i="1"/>
  <c r="BB46" i="1"/>
  <c r="BJ44" i="1"/>
  <c r="BD40" i="1"/>
  <c r="BJ39" i="1"/>
  <c r="BJ33" i="1"/>
  <c r="BB30" i="1"/>
  <c r="BJ12" i="1"/>
  <c r="BD11" i="1"/>
  <c r="CE83" i="1"/>
  <c r="CG11" i="1"/>
  <c r="CG17" i="1"/>
  <c r="CG47" i="1"/>
  <c r="CG53" i="1"/>
  <c r="CH106" i="1"/>
  <c r="CX96" i="1"/>
  <c r="CH94" i="1"/>
  <c r="CF92" i="1"/>
  <c r="CX84" i="1"/>
  <c r="CH82" i="1"/>
  <c r="CF80" i="1"/>
  <c r="CX72" i="1"/>
  <c r="CH70" i="1"/>
  <c r="CF68" i="1"/>
  <c r="CX60" i="1"/>
  <c r="CH58" i="1"/>
  <c r="CH38" i="1"/>
  <c r="CF36" i="1"/>
  <c r="CX28" i="1"/>
  <c r="CH26" i="1"/>
  <c r="CF24" i="1"/>
  <c r="CF93" i="1"/>
  <c r="CH83" i="1"/>
  <c r="CH71" i="1"/>
  <c r="CF69" i="1"/>
  <c r="CH59" i="1"/>
  <c r="CH39" i="1"/>
  <c r="CF37" i="1"/>
  <c r="CF25" i="1"/>
  <c r="DH17" i="1"/>
  <c r="CF105" i="1"/>
  <c r="CH95" i="1"/>
  <c r="BD102" i="1"/>
  <c r="BB86" i="1"/>
  <c r="BB58" i="1"/>
  <c r="BB34" i="1"/>
  <c r="CG12" i="1"/>
  <c r="CG18" i="1"/>
  <c r="CG48" i="1"/>
  <c r="CG54" i="1"/>
  <c r="CG60" i="1"/>
  <c r="CF106" i="1"/>
  <c r="CH84" i="1"/>
  <c r="CX74" i="1"/>
  <c r="CH72" i="1"/>
  <c r="CX62" i="1"/>
  <c r="CH60" i="1"/>
  <c r="CH40" i="1"/>
  <c r="CF38" i="1"/>
  <c r="CH28" i="1"/>
  <c r="CF26" i="1"/>
  <c r="CH27" i="1"/>
  <c r="BB96" i="1"/>
  <c r="BD90" i="1"/>
  <c r="BB72" i="1"/>
  <c r="BI62" i="1"/>
  <c r="BB40" i="1"/>
  <c r="BC102" i="1"/>
  <c r="BB80" i="1"/>
  <c r="BB76" i="1"/>
  <c r="BD62" i="1"/>
  <c r="BI38" i="1"/>
  <c r="BI32" i="1"/>
  <c r="BD28" i="1"/>
  <c r="BJ27" i="1"/>
  <c r="BD22" i="1"/>
  <c r="BJ21" i="1"/>
  <c r="BC12" i="1"/>
  <c r="BI49" i="1"/>
  <c r="DH18" i="1"/>
  <c r="DH60" i="1"/>
  <c r="DH72" i="1"/>
  <c r="DH78" i="1"/>
  <c r="CY109" i="4"/>
  <c r="CH97" i="1"/>
  <c r="CF95" i="1"/>
  <c r="CH85" i="1"/>
  <c r="CF83" i="1"/>
  <c r="CH73" i="1"/>
  <c r="CF71" i="1"/>
  <c r="CH61" i="1"/>
  <c r="CF59" i="1"/>
  <c r="CH41" i="1"/>
  <c r="CF39" i="1"/>
  <c r="CH29" i="1"/>
  <c r="CG13" i="1"/>
  <c r="CG49" i="1"/>
  <c r="CH98" i="1"/>
  <c r="CF96" i="1"/>
  <c r="CH86" i="1"/>
  <c r="CF84" i="1"/>
  <c r="CH74" i="1"/>
  <c r="CF72" i="1"/>
  <c r="CH62" i="1"/>
  <c r="CF60" i="1"/>
  <c r="CH42" i="1"/>
  <c r="CF40" i="1"/>
  <c r="CX32" i="1"/>
  <c r="CH30" i="1"/>
  <c r="DH11" i="1"/>
  <c r="BB95" i="1"/>
  <c r="BB90" i="1"/>
  <c r="BD84" i="1"/>
  <c r="BB71" i="1"/>
  <c r="BD66" i="1"/>
  <c r="BB44" i="1"/>
  <c r="BD38" i="1"/>
  <c r="BD32" i="1"/>
  <c r="BC28" i="1"/>
  <c r="BJ15" i="1"/>
  <c r="BD106" i="1"/>
  <c r="BJ105" i="1"/>
  <c r="BA102" i="1"/>
  <c r="BD100" i="1"/>
  <c r="BJ99" i="1"/>
  <c r="BC84" i="1"/>
  <c r="BB79" i="1"/>
  <c r="BB75" i="1"/>
  <c r="BB62" i="1"/>
  <c r="BJ60" i="1"/>
  <c r="BI56" i="1"/>
  <c r="BB28" i="1"/>
  <c r="BB22" i="1"/>
  <c r="BI50" i="1"/>
  <c r="DH31" i="1"/>
  <c r="CX101" i="1"/>
  <c r="CH99" i="1"/>
  <c r="CH87" i="1"/>
  <c r="CH75" i="1"/>
  <c r="CH63" i="1"/>
  <c r="CF61" i="1"/>
  <c r="CH43" i="1"/>
  <c r="CF41" i="1"/>
  <c r="CH31" i="1"/>
  <c r="CF29" i="1"/>
  <c r="CX21" i="1"/>
  <c r="BI26" i="1"/>
  <c r="BI20" i="1"/>
  <c r="BI14" i="1"/>
  <c r="BI78" i="1"/>
  <c r="BI60" i="1"/>
  <c r="BI24" i="1"/>
  <c r="BI18" i="1"/>
  <c r="BI25" i="1"/>
  <c r="BI19" i="1"/>
  <c r="BI73" i="1"/>
  <c r="BI13" i="1"/>
  <c r="BI79" i="1"/>
  <c r="BI61" i="1"/>
  <c r="BI43" i="1"/>
  <c r="BI37" i="1"/>
  <c r="BI96" i="1"/>
  <c r="BI72" i="1"/>
  <c r="BI88" i="1"/>
  <c r="BI82" i="1"/>
  <c r="BI42" i="1"/>
  <c r="BI36" i="1"/>
  <c r="BI105" i="1"/>
  <c r="BI99" i="1"/>
  <c r="BI59" i="1"/>
  <c r="BI77" i="1"/>
  <c r="BI41" i="1"/>
  <c r="BI35" i="1"/>
  <c r="BI30" i="1"/>
  <c r="BI17" i="1"/>
  <c r="BI71" i="1"/>
  <c r="BI101" i="1"/>
  <c r="BI23" i="1"/>
  <c r="BI95" i="1"/>
  <c r="BI89" i="1"/>
  <c r="BI84" i="1"/>
  <c r="BI66" i="1"/>
  <c r="BI11" i="1"/>
  <c r="BI83" i="1"/>
  <c r="BI65" i="1"/>
  <c r="BJ88" i="1"/>
  <c r="BJ82" i="1"/>
  <c r="BJ98" i="1"/>
  <c r="BJ64" i="1"/>
  <c r="BJ59" i="1"/>
  <c r="BJ104" i="1"/>
  <c r="BJ92" i="1"/>
  <c r="BJ77" i="1"/>
  <c r="BJ46" i="1"/>
  <c r="BJ41" i="1"/>
  <c r="BJ35" i="1"/>
  <c r="BJ28" i="1"/>
  <c r="BJ89" i="1"/>
  <c r="BJ38" i="1"/>
  <c r="BJ32" i="1"/>
  <c r="BJ16" i="1"/>
  <c r="BJ22" i="1"/>
  <c r="BJ106" i="1"/>
  <c r="BJ100" i="1"/>
  <c r="BJ62" i="1"/>
  <c r="BJ94" i="1"/>
  <c r="BJ83" i="1"/>
  <c r="BJ70" i="1"/>
  <c r="BJ65" i="1"/>
  <c r="BJ56" i="1"/>
  <c r="BJ76" i="1"/>
  <c r="BJ101" i="1"/>
  <c r="BJ74" i="1"/>
  <c r="BJ26" i="1"/>
  <c r="BJ20" i="1"/>
  <c r="BI87" i="1"/>
  <c r="BI63" i="1"/>
  <c r="BI58" i="1"/>
  <c r="BI45" i="1"/>
  <c r="BI40" i="1"/>
  <c r="BI34" i="1"/>
  <c r="BI76" i="1"/>
  <c r="BI69" i="1"/>
  <c r="BI39" i="1"/>
  <c r="BI33" i="1"/>
  <c r="BI75" i="1"/>
  <c r="BI57" i="1"/>
  <c r="BI28" i="1"/>
  <c r="BI22" i="1"/>
  <c r="BI16" i="1"/>
  <c r="BI106" i="1"/>
  <c r="BI100" i="1"/>
  <c r="BI27" i="1"/>
  <c r="BI21" i="1"/>
  <c r="BI81" i="1"/>
  <c r="BI94" i="1"/>
  <c r="BI70" i="1"/>
  <c r="BI15" i="1"/>
  <c r="CG42" i="1"/>
  <c r="CE66" i="1"/>
  <c r="CL30" i="1"/>
  <c r="CL78" i="1"/>
  <c r="CL102" i="1"/>
  <c r="CE79" i="1"/>
  <c r="CG55" i="1"/>
  <c r="CG79" i="1"/>
  <c r="CG91" i="1"/>
  <c r="CG103" i="1"/>
  <c r="CX59" i="1"/>
  <c r="CE87" i="1"/>
  <c r="CE93" i="1"/>
  <c r="CE99" i="1"/>
  <c r="CE105" i="1"/>
  <c r="CF27" i="1"/>
  <c r="CX45" i="1"/>
  <c r="CE58" i="1"/>
  <c r="CE39" i="1"/>
  <c r="CG31" i="1"/>
  <c r="CG43" i="1"/>
  <c r="CE42" i="1"/>
  <c r="CG24" i="1"/>
  <c r="CG30" i="1"/>
  <c r="CG36" i="1"/>
  <c r="CF19" i="1"/>
  <c r="CE55" i="1"/>
  <c r="CE70" i="1"/>
  <c r="CG19" i="1"/>
  <c r="CG67" i="1"/>
  <c r="CG23" i="1"/>
  <c r="CG35" i="1"/>
  <c r="CG59" i="1"/>
  <c r="CG71" i="1"/>
  <c r="CG83" i="1"/>
  <c r="CG95" i="1"/>
  <c r="CG27" i="1"/>
  <c r="CG39" i="1"/>
  <c r="CG63" i="1"/>
  <c r="CG75" i="1"/>
  <c r="CG87" i="1"/>
  <c r="CG99" i="1"/>
  <c r="CG22" i="1"/>
  <c r="CG28" i="1"/>
  <c r="CG34" i="1"/>
  <c r="CG40" i="1"/>
  <c r="CG46" i="1"/>
  <c r="CG58" i="1"/>
  <c r="CG64" i="1"/>
  <c r="CG70" i="1"/>
  <c r="CG76" i="1"/>
  <c r="CG82" i="1"/>
  <c r="CG88" i="1"/>
  <c r="CG94" i="1"/>
  <c r="CG100" i="1"/>
  <c r="CG106" i="1"/>
  <c r="CG20" i="1"/>
  <c r="CG26" i="1"/>
  <c r="CG32" i="1"/>
  <c r="CG38" i="1"/>
  <c r="CG44" i="1"/>
  <c r="CG56" i="1"/>
  <c r="CG62" i="1"/>
  <c r="CG68" i="1"/>
  <c r="CG74" i="1"/>
  <c r="CG80" i="1"/>
  <c r="CG86" i="1"/>
  <c r="CG92" i="1"/>
  <c r="CG98" i="1"/>
  <c r="CG104" i="1"/>
  <c r="CG66" i="1"/>
  <c r="CG72" i="1"/>
  <c r="CG78" i="1"/>
  <c r="CG84" i="1"/>
  <c r="CG90" i="1"/>
  <c r="CG96" i="1"/>
  <c r="CG102" i="1"/>
  <c r="CH19" i="1"/>
  <c r="DH19" i="1"/>
  <c r="DH23" i="1"/>
  <c r="DH27" i="1"/>
  <c r="DH35" i="1"/>
  <c r="DH39" i="1"/>
  <c r="DH43" i="1"/>
  <c r="CG21" i="1"/>
  <c r="CG25" i="1"/>
  <c r="CG29" i="1"/>
  <c r="CG33" i="1"/>
  <c r="CG37" i="1"/>
  <c r="CG41" i="1"/>
  <c r="CG45" i="1"/>
  <c r="CG57" i="1"/>
  <c r="CG61" i="1"/>
  <c r="CG65" i="1"/>
  <c r="CG69" i="1"/>
  <c r="CG73" i="1"/>
  <c r="CG77" i="1"/>
  <c r="CG81" i="1"/>
  <c r="CG85" i="1"/>
  <c r="CG89" i="1"/>
  <c r="CG93" i="1"/>
  <c r="CG97" i="1"/>
  <c r="CG101" i="1"/>
  <c r="CG105" i="1"/>
  <c r="DH55" i="1"/>
  <c r="DH59" i="1"/>
  <c r="DH63" i="1"/>
  <c r="DH83" i="1"/>
  <c r="DH87" i="1"/>
  <c r="DH99" i="1"/>
  <c r="DH103" i="1"/>
  <c r="DG29" i="1"/>
  <c r="DG33" i="1"/>
  <c r="DG37" i="1"/>
  <c r="DG41" i="1"/>
  <c r="DG45" i="1"/>
  <c r="BB25" i="1"/>
  <c r="G107" i="4"/>
  <c r="EO109" i="4"/>
  <c r="DG105" i="1"/>
  <c r="BC88" i="1"/>
  <c r="BC78" i="1"/>
  <c r="BC74" i="1"/>
  <c r="BC70" i="1"/>
  <c r="BC56" i="1"/>
  <c r="BC55" i="1"/>
  <c r="BC36" i="1"/>
  <c r="BC32" i="1"/>
  <c r="BC31" i="1"/>
  <c r="BC98" i="1"/>
  <c r="BC96" i="1"/>
  <c r="BC93" i="1"/>
  <c r="BC87" i="1"/>
  <c r="BC65" i="1"/>
  <c r="BC59" i="1"/>
  <c r="BC30" i="1"/>
  <c r="BC24" i="1"/>
  <c r="BC22" i="1"/>
  <c r="BC20" i="1"/>
  <c r="BC97" i="1"/>
  <c r="BC90" i="1"/>
  <c r="BC86" i="1"/>
  <c r="BC66" i="1"/>
  <c r="BC60" i="1"/>
  <c r="BC42" i="1"/>
  <c r="BC40" i="1"/>
  <c r="BC26" i="1"/>
  <c r="BC100" i="1"/>
  <c r="BC80" i="1"/>
  <c r="BC76" i="1"/>
  <c r="BC72" i="1"/>
  <c r="BC68" i="1"/>
  <c r="BC62" i="1"/>
  <c r="BC58" i="1"/>
  <c r="BC46" i="1"/>
  <c r="BC44" i="1"/>
  <c r="BC38" i="1"/>
  <c r="BC34" i="1"/>
  <c r="BC16" i="1"/>
  <c r="BC14" i="1"/>
  <c r="BA88" i="1"/>
  <c r="BA74" i="1"/>
  <c r="BA36" i="1"/>
  <c r="BA32" i="1"/>
  <c r="BA96" i="1"/>
  <c r="BA86" i="1"/>
  <c r="BA42" i="1"/>
  <c r="BA40" i="1"/>
  <c r="BA30" i="1"/>
  <c r="BA38" i="1"/>
  <c r="BA37" i="1"/>
  <c r="BA33" i="1"/>
  <c r="BA13" i="1"/>
  <c r="DH20" i="1"/>
  <c r="DH24" i="1"/>
  <c r="DH32" i="1"/>
  <c r="DH36" i="1"/>
  <c r="DH68" i="1"/>
  <c r="DG23" i="1"/>
  <c r="DG27" i="1"/>
  <c r="DG31" i="1"/>
  <c r="DG35" i="1"/>
  <c r="DG39" i="1"/>
  <c r="BC105" i="1"/>
  <c r="BC29" i="1"/>
  <c r="BA27" i="1"/>
  <c r="BC23" i="1"/>
  <c r="BC21" i="1"/>
  <c r="BC19" i="1"/>
  <c r="BC17" i="1"/>
  <c r="DH25" i="1"/>
  <c r="BA43" i="1"/>
  <c r="BC103" i="1"/>
  <c r="BA93" i="1"/>
  <c r="BA91" i="1"/>
  <c r="BA87" i="1"/>
  <c r="BA85" i="1"/>
  <c r="BC67" i="1"/>
  <c r="BC61" i="1"/>
  <c r="BC57" i="1"/>
  <c r="BC45" i="1"/>
  <c r="BC37" i="1"/>
  <c r="BC33" i="1"/>
  <c r="BA31" i="1"/>
  <c r="BC15" i="1"/>
  <c r="BC13" i="1"/>
  <c r="BC89" i="1"/>
  <c r="BC71" i="1"/>
  <c r="BC25" i="1"/>
  <c r="BA99" i="1"/>
  <c r="BA89" i="1"/>
  <c r="BC81" i="1"/>
  <c r="BA79" i="1"/>
  <c r="BC77" i="1"/>
  <c r="BA75" i="1"/>
  <c r="BC73" i="1"/>
  <c r="BC69" i="1"/>
  <c r="BC63" i="1"/>
  <c r="BC43" i="1"/>
  <c r="BA41" i="1"/>
  <c r="BA29" i="1"/>
  <c r="BC27" i="1"/>
  <c r="BA25" i="1"/>
  <c r="BB103" i="1"/>
  <c r="BD91" i="1"/>
  <c r="AZ11" i="1"/>
  <c r="BD101" i="1"/>
  <c r="BD97" i="1"/>
  <c r="BB83" i="1"/>
  <c r="BB67" i="1"/>
  <c r="BD105" i="1"/>
  <c r="BD99" i="1"/>
  <c r="BD95" i="1"/>
  <c r="BD89" i="1"/>
  <c r="BB81" i="1"/>
  <c r="BD79" i="1"/>
  <c r="BB77" i="1"/>
  <c r="BD75" i="1"/>
  <c r="BB73" i="1"/>
  <c r="BD71" i="1"/>
  <c r="BB69" i="1"/>
  <c r="BD39" i="1"/>
  <c r="BB27" i="1"/>
  <c r="BD23" i="1"/>
  <c r="BD21" i="1"/>
  <c r="BD93" i="1"/>
  <c r="BD87" i="1"/>
  <c r="BD85" i="1"/>
  <c r="BD103" i="1"/>
  <c r="BB101" i="1"/>
  <c r="BB97" i="1"/>
  <c r="BB93" i="1"/>
  <c r="BB91" i="1"/>
  <c r="BB87" i="1"/>
  <c r="BB85" i="1"/>
  <c r="BD83" i="1"/>
  <c r="BD67" i="1"/>
  <c r="BB65" i="1"/>
  <c r="BD61" i="1"/>
  <c r="BB55" i="1"/>
  <c r="BD45" i="1"/>
  <c r="BD65" i="1"/>
  <c r="BB61" i="1"/>
  <c r="BD59" i="1"/>
  <c r="BB57" i="1"/>
  <c r="BD43" i="1"/>
  <c r="BB41" i="1"/>
  <c r="BD37" i="1"/>
  <c r="BB35" i="1"/>
  <c r="BB31" i="1"/>
  <c r="BD15" i="1"/>
  <c r="CF14" i="1"/>
  <c r="CX14" i="1"/>
  <c r="CX15" i="1"/>
  <c r="CX20" i="1"/>
  <c r="CF22" i="1"/>
  <c r="CX22" i="1"/>
  <c r="AZ24" i="1"/>
  <c r="AZ25" i="1"/>
  <c r="AZ29" i="1"/>
  <c r="CF30" i="1"/>
  <c r="CF31" i="1"/>
  <c r="AZ32" i="1"/>
  <c r="CX37" i="1"/>
  <c r="CF44" i="1"/>
  <c r="CX44" i="1"/>
  <c r="AZ46" i="1"/>
  <c r="AZ57" i="1"/>
  <c r="CF57" i="1"/>
  <c r="AZ62" i="1"/>
  <c r="AZ64" i="1"/>
  <c r="AZ68" i="1"/>
  <c r="AZ81" i="1"/>
  <c r="CX83" i="1"/>
  <c r="CX87" i="1"/>
  <c r="AZ92" i="1"/>
  <c r="AZ95" i="1"/>
  <c r="DH86" i="1"/>
  <c r="DH74" i="1"/>
  <c r="DH62" i="1"/>
  <c r="DH42" i="1"/>
  <c r="BB63" i="1"/>
  <c r="BD55" i="1"/>
  <c r="BB45" i="1"/>
  <c r="BB39" i="1"/>
  <c r="BB29" i="1"/>
  <c r="BB23" i="1"/>
  <c r="BB21" i="1"/>
  <c r="BB19" i="1"/>
  <c r="BB17" i="1"/>
  <c r="BB59" i="1"/>
  <c r="BD57" i="1"/>
  <c r="BB43" i="1"/>
  <c r="BD41" i="1"/>
  <c r="BB37" i="1"/>
  <c r="BD35" i="1"/>
  <c r="BB33" i="1"/>
  <c r="BD31" i="1"/>
  <c r="BB15" i="1"/>
  <c r="BB13" i="1"/>
  <c r="BV11" i="1"/>
  <c r="DH89" i="1"/>
  <c r="DH93" i="1"/>
  <c r="DH97" i="1"/>
  <c r="DH101" i="1"/>
  <c r="DG104" i="1"/>
  <c r="DH22" i="1"/>
  <c r="DH26" i="1"/>
  <c r="DH30" i="1"/>
  <c r="DH34" i="1"/>
  <c r="DH66" i="1"/>
  <c r="DF19" i="1"/>
  <c r="DB46" i="1"/>
  <c r="DB42" i="1"/>
  <c r="AZ26" i="1"/>
  <c r="AZ33" i="1"/>
  <c r="AZ35" i="1"/>
  <c r="AZ58" i="1"/>
  <c r="AZ61" i="1"/>
  <c r="AZ65" i="1"/>
  <c r="AZ99" i="1"/>
  <c r="DH98" i="1"/>
  <c r="DH94" i="1"/>
  <c r="DH82" i="1"/>
  <c r="DH77" i="1"/>
  <c r="DB63" i="1"/>
  <c r="DB55" i="1"/>
  <c r="DB43" i="1"/>
  <c r="DB39" i="1"/>
  <c r="DH33" i="1"/>
  <c r="DH29" i="1"/>
  <c r="DH21" i="1"/>
  <c r="DB97" i="1"/>
  <c r="DB81" i="1"/>
  <c r="DB72" i="1"/>
  <c r="DB36" i="1"/>
  <c r="CE92" i="1"/>
  <c r="AZ101" i="1"/>
  <c r="AZ102" i="1"/>
  <c r="AZ103" i="1"/>
  <c r="CX103" i="1"/>
  <c r="AZ104" i="1"/>
  <c r="AZ105" i="1"/>
  <c r="CE106" i="1"/>
  <c r="CX102" i="1"/>
  <c r="CF98" i="1"/>
  <c r="CX94" i="1"/>
  <c r="CX90" i="1"/>
  <c r="CF90" i="1"/>
  <c r="CX86" i="1"/>
  <c r="CF86" i="1"/>
  <c r="CE85" i="1"/>
  <c r="CX82" i="1"/>
  <c r="DB77" i="1"/>
  <c r="CX77" i="1"/>
  <c r="CF77" i="1"/>
  <c r="DB73" i="1"/>
  <c r="DB65" i="1"/>
  <c r="DH57" i="1"/>
  <c r="DH61" i="1"/>
  <c r="DH37" i="1"/>
  <c r="DH41" i="1"/>
  <c r="DH45" i="1"/>
  <c r="DG106" i="1"/>
  <c r="DA70" i="1"/>
  <c r="DA88" i="1"/>
  <c r="DA67" i="1"/>
  <c r="DA55" i="1"/>
  <c r="BV107" i="4"/>
  <c r="CJ82" i="1"/>
  <c r="CJ79" i="1"/>
  <c r="CJ75" i="1"/>
  <c r="CJ72" i="1"/>
  <c r="CJ71" i="1"/>
  <c r="CJ68" i="1"/>
  <c r="CJ60" i="1"/>
  <c r="CJ59" i="1"/>
  <c r="CJ56" i="1"/>
  <c r="CJ43" i="1"/>
  <c r="CJ38" i="1"/>
  <c r="CJ37" i="1"/>
  <c r="CJ34" i="1"/>
  <c r="CJ33" i="1"/>
  <c r="CJ26" i="1"/>
  <c r="CJ25" i="1"/>
  <c r="CJ24" i="1"/>
  <c r="CJ15" i="1"/>
  <c r="CJ14" i="1"/>
  <c r="BB12" i="1"/>
  <c r="CJ99" i="1"/>
  <c r="CJ76" i="1"/>
  <c r="CJ105" i="1"/>
  <c r="CJ104" i="1"/>
  <c r="CJ101" i="1"/>
  <c r="CJ97" i="1"/>
  <c r="CJ96" i="1"/>
  <c r="CJ92" i="1"/>
  <c r="CJ89" i="1"/>
  <c r="CJ84" i="1"/>
  <c r="CJ81" i="1"/>
  <c r="CJ67" i="1"/>
  <c r="CJ64" i="1"/>
  <c r="CJ62" i="1"/>
  <c r="CJ55" i="1"/>
  <c r="CJ28" i="1"/>
  <c r="CJ23" i="1"/>
  <c r="CJ22" i="1"/>
  <c r="CJ21" i="1"/>
  <c r="CJ20" i="1"/>
  <c r="CJ19" i="1"/>
  <c r="BA12" i="1"/>
  <c r="CJ103" i="1"/>
  <c r="CJ100" i="1"/>
  <c r="CJ95" i="1"/>
  <c r="CJ87" i="1"/>
  <c r="CJ78" i="1"/>
  <c r="CJ77" i="1"/>
  <c r="CJ74" i="1"/>
  <c r="CJ73" i="1"/>
  <c r="CJ70" i="1"/>
  <c r="CJ69" i="1"/>
  <c r="CJ61" i="1"/>
  <c r="CJ58" i="1"/>
  <c r="CJ57" i="1"/>
  <c r="CJ42" i="1"/>
  <c r="CJ41" i="1"/>
  <c r="CJ40" i="1"/>
  <c r="CJ36" i="1"/>
  <c r="CJ35" i="1"/>
  <c r="CJ32" i="1"/>
  <c r="CJ31" i="1"/>
  <c r="CJ27" i="1"/>
  <c r="CJ17" i="1"/>
  <c r="CJ12" i="1"/>
  <c r="CJ98" i="1"/>
  <c r="CJ106" i="1"/>
  <c r="CJ102" i="1"/>
  <c r="CJ94" i="1"/>
  <c r="CJ93" i="1"/>
  <c r="CJ91" i="1"/>
  <c r="CJ90" i="1"/>
  <c r="CJ88" i="1"/>
  <c r="CJ86" i="1"/>
  <c r="CJ85" i="1"/>
  <c r="CJ83" i="1"/>
  <c r="CJ80" i="1"/>
  <c r="CJ66" i="1"/>
  <c r="CJ65" i="1"/>
  <c r="CJ63" i="1"/>
  <c r="CJ46" i="1"/>
  <c r="CJ45" i="1"/>
  <c r="CJ44" i="1"/>
  <c r="CJ39" i="1"/>
  <c r="CJ30" i="1"/>
  <c r="CJ29" i="1"/>
  <c r="CJ16" i="1"/>
  <c r="BD12" i="1"/>
  <c r="BX19" i="1"/>
  <c r="BT105" i="1"/>
  <c r="BT87" i="1"/>
  <c r="BT73" i="1"/>
  <c r="BT71" i="1"/>
  <c r="BT55" i="1"/>
  <c r="BT33" i="1"/>
  <c r="BT31" i="1"/>
  <c r="DH100" i="1"/>
  <c r="DH96" i="1"/>
  <c r="DH92" i="1"/>
  <c r="DH88" i="1"/>
  <c r="DH80" i="1"/>
  <c r="CR70" i="1"/>
  <c r="CQ19" i="1"/>
  <c r="CQ21" i="1"/>
  <c r="CQ23" i="1"/>
  <c r="CQ25" i="1"/>
  <c r="CQ27" i="1"/>
  <c r="CQ29" i="1"/>
  <c r="CQ31" i="1"/>
  <c r="CQ33" i="1"/>
  <c r="CQ35" i="1"/>
  <c r="CQ37" i="1"/>
  <c r="CQ39" i="1"/>
  <c r="CQ41" i="1"/>
  <c r="CQ43" i="1"/>
  <c r="CQ45" i="1"/>
  <c r="CQ55" i="1"/>
  <c r="CF82" i="1"/>
  <c r="CR20" i="1"/>
  <c r="CR22" i="1"/>
  <c r="CR24" i="1"/>
  <c r="CR26" i="1"/>
  <c r="CR28" i="1"/>
  <c r="CR30" i="1"/>
  <c r="CR32" i="1"/>
  <c r="CR34" i="1"/>
  <c r="CR36" i="1"/>
  <c r="CR38" i="1"/>
  <c r="CR40" i="1"/>
  <c r="CR42" i="1"/>
  <c r="CR44" i="1"/>
  <c r="CR46" i="1"/>
  <c r="CR56" i="1"/>
  <c r="CR58" i="1"/>
  <c r="CR60" i="1"/>
  <c r="CR62" i="1"/>
  <c r="CR64" i="1"/>
  <c r="CR66" i="1"/>
  <c r="CR68" i="1"/>
  <c r="CR72" i="1"/>
  <c r="BW64" i="1"/>
  <c r="CQ57" i="1"/>
  <c r="CQ59" i="1"/>
  <c r="CQ61" i="1"/>
  <c r="CZ28" i="1"/>
  <c r="CQ63" i="1"/>
  <c r="CQ65" i="1"/>
  <c r="CQ67" i="1"/>
  <c r="CS12" i="1"/>
  <c r="CS13" i="1"/>
  <c r="CS14" i="1"/>
  <c r="CS15" i="1"/>
  <c r="CS16" i="1"/>
  <c r="CS17" i="1"/>
  <c r="CS18" i="1"/>
  <c r="CS19" i="1"/>
  <c r="CS20" i="1"/>
  <c r="CS21" i="1"/>
  <c r="CS22" i="1"/>
  <c r="CS23" i="1"/>
  <c r="CS24" i="1"/>
  <c r="CS25" i="1"/>
  <c r="CS26" i="1"/>
  <c r="CS27" i="1"/>
  <c r="CS28" i="1"/>
  <c r="CS29" i="1"/>
  <c r="CS30" i="1"/>
  <c r="CS31" i="1"/>
  <c r="CS32" i="1"/>
  <c r="CS33" i="1"/>
  <c r="CS34" i="1"/>
  <c r="CS35" i="1"/>
  <c r="CS36" i="1"/>
  <c r="BC95" i="1"/>
  <c r="BC85" i="1"/>
  <c r="BC83" i="1"/>
  <c r="BC39" i="1"/>
  <c r="BC101" i="1"/>
  <c r="BC99" i="1"/>
  <c r="BC91" i="1"/>
  <c r="BC79" i="1"/>
  <c r="BC75" i="1"/>
  <c r="BC41" i="1"/>
  <c r="BC35" i="1"/>
  <c r="CZ94" i="1"/>
  <c r="CQ12" i="1"/>
  <c r="CQ14" i="1"/>
  <c r="CQ16" i="1"/>
  <c r="CQ18" i="1"/>
  <c r="CQ20" i="1"/>
  <c r="CQ22" i="1"/>
  <c r="CQ24" i="1"/>
  <c r="CQ26" i="1"/>
  <c r="CQ28" i="1"/>
  <c r="CQ30" i="1"/>
  <c r="CQ32" i="1"/>
  <c r="CQ34" i="1"/>
  <c r="CQ36" i="1"/>
  <c r="CQ38" i="1"/>
  <c r="CQ40" i="1"/>
  <c r="CQ42" i="1"/>
  <c r="CQ44" i="1"/>
  <c r="CQ69" i="1"/>
  <c r="CQ71" i="1"/>
  <c r="CQ73" i="1"/>
  <c r="CR99" i="1"/>
  <c r="CR63" i="1"/>
  <c r="CQ75" i="1"/>
  <c r="CQ77" i="1"/>
  <c r="CQ79" i="1"/>
  <c r="CQ81" i="1"/>
  <c r="CQ83" i="1"/>
  <c r="CQ85" i="1"/>
  <c r="CQ87" i="1"/>
  <c r="CR93" i="1"/>
  <c r="CQ89" i="1"/>
  <c r="CQ91" i="1"/>
  <c r="CQ93" i="1"/>
  <c r="CQ95" i="1"/>
  <c r="CQ97" i="1"/>
  <c r="CQ99" i="1"/>
  <c r="CQ101" i="1"/>
  <c r="CQ103" i="1"/>
  <c r="CQ105" i="1"/>
  <c r="CS11" i="1"/>
  <c r="CS38" i="1"/>
  <c r="CS39" i="1"/>
  <c r="CS40" i="1"/>
  <c r="CS41" i="1"/>
  <c r="CS42" i="1"/>
  <c r="CS43" i="1"/>
  <c r="CS44" i="1"/>
  <c r="CS45" i="1"/>
  <c r="CS46" i="1"/>
  <c r="CS56" i="1"/>
  <c r="CS57" i="1"/>
  <c r="CS58" i="1"/>
  <c r="CS59" i="1"/>
  <c r="CS60" i="1"/>
  <c r="CS61" i="1"/>
  <c r="CS62" i="1"/>
  <c r="CS63" i="1"/>
  <c r="CS64" i="1"/>
  <c r="CS65" i="1"/>
  <c r="CS66" i="1"/>
  <c r="CS67" i="1"/>
  <c r="CS68" i="1"/>
  <c r="CS69" i="1"/>
  <c r="CS71" i="1"/>
  <c r="CS73" i="1"/>
  <c r="CS75" i="1"/>
  <c r="CS77" i="1"/>
  <c r="CS78" i="1"/>
  <c r="CS79" i="1"/>
  <c r="CS80" i="1"/>
  <c r="CS82" i="1"/>
  <c r="CS83" i="1"/>
  <c r="CS84" i="1"/>
  <c r="CS86" i="1"/>
  <c r="CS87" i="1"/>
  <c r="CS88" i="1"/>
  <c r="CS90" i="1"/>
  <c r="CS92" i="1"/>
  <c r="CS93" i="1"/>
  <c r="CS94" i="1"/>
  <c r="CS95" i="1"/>
  <c r="CS96" i="1"/>
  <c r="CS97" i="1"/>
  <c r="CS99" i="1"/>
  <c r="CS101" i="1"/>
  <c r="CS102" i="1"/>
  <c r="CS103" i="1"/>
  <c r="CS104" i="1"/>
  <c r="CS105" i="1"/>
  <c r="CS106" i="1"/>
  <c r="BJ11" i="1"/>
  <c r="CZ108" i="4"/>
  <c r="BD27" i="1"/>
  <c r="BD17" i="1"/>
  <c r="BD14" i="1"/>
  <c r="BD13" i="1"/>
  <c r="AZ19" i="1"/>
  <c r="AZ21" i="1"/>
  <c r="AZ30" i="1"/>
  <c r="AZ71" i="1"/>
  <c r="AZ73" i="1"/>
  <c r="AZ75" i="1"/>
  <c r="AZ77" i="1"/>
  <c r="AZ79" i="1"/>
  <c r="DB29" i="1"/>
  <c r="EP107" i="4"/>
  <c r="BD34" i="1"/>
  <c r="BD33" i="1"/>
  <c r="BD30" i="1"/>
  <c r="BD29" i="1"/>
  <c r="BD16" i="1"/>
  <c r="AZ23" i="1"/>
  <c r="AZ87" i="1"/>
  <c r="AZ90" i="1"/>
  <c r="CF81" i="1"/>
  <c r="CX71" i="1"/>
  <c r="CX81" i="1"/>
  <c r="DL107" i="4"/>
  <c r="DW108" i="4"/>
  <c r="EI109" i="4"/>
  <c r="G108" i="4"/>
  <c r="AE109" i="4"/>
  <c r="BC109" i="4"/>
  <c r="BO107" i="4"/>
  <c r="CA107" i="4"/>
  <c r="CM109" i="4"/>
  <c r="CY108" i="4"/>
  <c r="DK108" i="4"/>
  <c r="AX108" i="4"/>
  <c r="BJ109" i="4"/>
  <c r="AW108" i="4"/>
  <c r="BI109" i="4"/>
  <c r="CS109" i="4"/>
  <c r="DE109" i="4"/>
  <c r="DQ108" i="4"/>
  <c r="EO107" i="4"/>
  <c r="Y109" i="4"/>
  <c r="CF55" i="1"/>
  <c r="CX40" i="1"/>
  <c r="CX58" i="1"/>
  <c r="CX85" i="1"/>
  <c r="DB16" i="1"/>
  <c r="CS108" i="4"/>
  <c r="CX33" i="1"/>
  <c r="CX89" i="1"/>
  <c r="CX95" i="1"/>
  <c r="CX97" i="1"/>
  <c r="CX99" i="1"/>
  <c r="N107" i="4"/>
  <c r="Z109" i="4"/>
  <c r="AX107" i="4"/>
  <c r="CH109" i="4"/>
  <c r="CT107" i="4"/>
  <c r="DA69" i="1"/>
  <c r="CE69" i="1"/>
  <c r="CE67" i="1"/>
  <c r="CE65" i="1"/>
  <c r="CE63" i="1"/>
  <c r="DA62" i="1"/>
  <c r="CE62" i="1"/>
  <c r="DA59" i="1"/>
  <c r="CE59" i="1"/>
  <c r="DA57" i="1"/>
  <c r="CE57" i="1"/>
  <c r="DA56" i="1"/>
  <c r="CE56" i="1"/>
  <c r="CE46" i="1"/>
  <c r="DA45" i="1"/>
  <c r="CE45" i="1"/>
  <c r="CE44" i="1"/>
  <c r="CW43" i="1"/>
  <c r="CE43" i="1"/>
  <c r="DA42" i="1"/>
  <c r="DA25" i="1"/>
  <c r="CE25" i="1"/>
  <c r="DA23" i="1"/>
  <c r="CE23" i="1"/>
  <c r="CE22" i="1"/>
  <c r="CE21" i="1"/>
  <c r="DA20" i="1"/>
  <c r="CE20" i="1"/>
  <c r="DA19" i="1"/>
  <c r="CE19" i="1"/>
  <c r="DA18" i="1"/>
  <c r="CE18" i="1"/>
  <c r="DA17" i="1"/>
  <c r="CE17" i="1"/>
  <c r="CE16" i="1"/>
  <c r="CE15" i="1"/>
  <c r="DA14" i="1"/>
  <c r="CE13" i="1"/>
  <c r="CE11" i="1"/>
  <c r="CS107" i="4"/>
  <c r="Y108" i="4"/>
  <c r="AW107" i="4"/>
  <c r="CA109" i="4"/>
  <c r="AE107" i="4"/>
  <c r="G109" i="4"/>
  <c r="DL108" i="4"/>
  <c r="DL109" i="4"/>
  <c r="CZ107" i="4"/>
  <c r="BA58" i="1"/>
  <c r="BA55" i="1"/>
  <c r="BD44" i="1"/>
  <c r="AE108" i="4"/>
  <c r="BC107" i="4"/>
  <c r="CA108" i="4"/>
  <c r="DE108" i="4"/>
  <c r="DQ107" i="4"/>
  <c r="DX109" i="4"/>
  <c r="CM107" i="4"/>
  <c r="BI108" i="4"/>
  <c r="AX109" i="4"/>
  <c r="CF11" i="1"/>
  <c r="CY107" i="4"/>
  <c r="CM108" i="4"/>
  <c r="BA69" i="1"/>
  <c r="BA63" i="1"/>
  <c r="BD26" i="1"/>
  <c r="BD25" i="1"/>
  <c r="BD24" i="1"/>
  <c r="AF109" i="4"/>
  <c r="AR107" i="4"/>
  <c r="BD108" i="4"/>
  <c r="CB108" i="4"/>
  <c r="CN109" i="4"/>
  <c r="DR107" i="4"/>
  <c r="EO108" i="4"/>
  <c r="BA22" i="1"/>
  <c r="BA19" i="1"/>
  <c r="AW109" i="4"/>
  <c r="BI107" i="4"/>
  <c r="DK107" i="4"/>
  <c r="DA105" i="1"/>
  <c r="CW105" i="1"/>
  <c r="CE103" i="1"/>
  <c r="DA102" i="1"/>
  <c r="CE102" i="1"/>
  <c r="DA101" i="1"/>
  <c r="CE101" i="1"/>
  <c r="DA99" i="1"/>
  <c r="DA98" i="1"/>
  <c r="CE98" i="1"/>
  <c r="CE97" i="1"/>
  <c r="CE95" i="1"/>
  <c r="CE94" i="1"/>
  <c r="DA93" i="1"/>
  <c r="CW93" i="1"/>
  <c r="DA92" i="1"/>
  <c r="CE91" i="1"/>
  <c r="CE89" i="1"/>
  <c r="CE88" i="1"/>
  <c r="DA87" i="1"/>
  <c r="DA86" i="1"/>
  <c r="CE82" i="1"/>
  <c r="DA81" i="1"/>
  <c r="CE80" i="1"/>
  <c r="DA79" i="1"/>
  <c r="DA78" i="1"/>
  <c r="CE77" i="1"/>
  <c r="CE75" i="1"/>
  <c r="DA74" i="1"/>
  <c r="CE74" i="1"/>
  <c r="DA73" i="1"/>
  <c r="CE73" i="1"/>
  <c r="DA72" i="1"/>
  <c r="CE72" i="1"/>
  <c r="DA71" i="1"/>
  <c r="CE71" i="1"/>
  <c r="CE40" i="1"/>
  <c r="DA39" i="1"/>
  <c r="CE38" i="1"/>
  <c r="CE37" i="1"/>
  <c r="CE36" i="1"/>
  <c r="CE35" i="1"/>
  <c r="CE34" i="1"/>
  <c r="CE33" i="1"/>
  <c r="CE32" i="1"/>
  <c r="DA31" i="1"/>
  <c r="CE31" i="1"/>
  <c r="CE30" i="1"/>
  <c r="DA27" i="1"/>
  <c r="CE27" i="1"/>
  <c r="CE26" i="1"/>
  <c r="CE12" i="1"/>
  <c r="CX23" i="1"/>
  <c r="DA85" i="1"/>
  <c r="DG19" i="1"/>
  <c r="DG21" i="1"/>
  <c r="N108" i="4"/>
  <c r="AK107" i="4"/>
  <c r="BD109" i="4"/>
  <c r="DQ109" i="4"/>
  <c r="ED108" i="4"/>
  <c r="ED109" i="4"/>
  <c r="BP107" i="4"/>
  <c r="DH106" i="1"/>
  <c r="CZ32" i="1"/>
  <c r="CE86" i="1"/>
  <c r="DH13" i="1"/>
  <c r="CG109" i="4"/>
  <c r="T108" i="4"/>
  <c r="BW103" i="1"/>
  <c r="BW101" i="1"/>
  <c r="BW96" i="1"/>
  <c r="BW85" i="1"/>
  <c r="BW83" i="1"/>
  <c r="BW81" i="1"/>
  <c r="BW78" i="1"/>
  <c r="BW75" i="1"/>
  <c r="BW71" i="1"/>
  <c r="BW55" i="1"/>
  <c r="BW43" i="1"/>
  <c r="BW39" i="1"/>
  <c r="BW37" i="1"/>
  <c r="BW35" i="1"/>
  <c r="BW30" i="1"/>
  <c r="DG25" i="1"/>
  <c r="BW25" i="1"/>
  <c r="BW24" i="1"/>
  <c r="BW22" i="1"/>
  <c r="BW16" i="1"/>
  <c r="EU108" i="4"/>
  <c r="EU107" i="4"/>
  <c r="EU109" i="4"/>
  <c r="BT98" i="1"/>
  <c r="BT96" i="1"/>
  <c r="BT94" i="1"/>
  <c r="BT92" i="1"/>
  <c r="BT86" i="1"/>
  <c r="BT12" i="1"/>
  <c r="CX106" i="1"/>
  <c r="DB105" i="1"/>
  <c r="CX105" i="1"/>
  <c r="DB104" i="1"/>
  <c r="CF104" i="1"/>
  <c r="DB103" i="1"/>
  <c r="DB101" i="1"/>
  <c r="DB100" i="1"/>
  <c r="DB98" i="1"/>
  <c r="DB95" i="1"/>
  <c r="DB93" i="1"/>
  <c r="DB91" i="1"/>
  <c r="DB75" i="1"/>
  <c r="DB61" i="1"/>
  <c r="DB60" i="1"/>
  <c r="DB59" i="1"/>
  <c r="DB58" i="1"/>
  <c r="DB57" i="1"/>
  <c r="DB23" i="1"/>
  <c r="DB21" i="1"/>
  <c r="DB20" i="1"/>
  <c r="DB13" i="1"/>
  <c r="EV108" i="4"/>
  <c r="EV109" i="4"/>
  <c r="EV107" i="4"/>
  <c r="BS60" i="1"/>
  <c r="BS30" i="1"/>
  <c r="BS22" i="1"/>
  <c r="CE104" i="1"/>
  <c r="DH104" i="1"/>
  <c r="CE96" i="1"/>
  <c r="CE24" i="1"/>
  <c r="DH105" i="1"/>
  <c r="CE76" i="1"/>
  <c r="CE78" i="1"/>
  <c r="DG55" i="1"/>
  <c r="DG57" i="1"/>
  <c r="DG61" i="1"/>
  <c r="DG63" i="1"/>
  <c r="DG65" i="1"/>
  <c r="DG67" i="1"/>
  <c r="DG69" i="1"/>
  <c r="DG71" i="1"/>
  <c r="DG73" i="1"/>
  <c r="DG75" i="1"/>
  <c r="DG77" i="1"/>
  <c r="DG79" i="1"/>
  <c r="DG83" i="1"/>
  <c r="DG85" i="1"/>
  <c r="DG89" i="1"/>
  <c r="DG91" i="1"/>
  <c r="DG93" i="1"/>
  <c r="CX104" i="1"/>
  <c r="DG12" i="1"/>
  <c r="DG14" i="1"/>
  <c r="DG16" i="1"/>
  <c r="DG18" i="1"/>
  <c r="DG20" i="1"/>
  <c r="DG22" i="1"/>
  <c r="DG24" i="1"/>
  <c r="DG26" i="1"/>
  <c r="DG28" i="1"/>
  <c r="DG30" i="1"/>
  <c r="DG32" i="1"/>
  <c r="DG34" i="1"/>
  <c r="DG36" i="1"/>
  <c r="DG38" i="1"/>
  <c r="DG40" i="1"/>
  <c r="DG42" i="1"/>
  <c r="DG44" i="1"/>
  <c r="DG46" i="1"/>
  <c r="DG56" i="1"/>
  <c r="DG58" i="1"/>
  <c r="DG60" i="1"/>
  <c r="DG62" i="1"/>
  <c r="DG64" i="1"/>
  <c r="DG66" i="1"/>
  <c r="DG68" i="1"/>
  <c r="DG70" i="1"/>
  <c r="DG72" i="1"/>
  <c r="DG74" i="1"/>
  <c r="DG76" i="1"/>
  <c r="DG78" i="1"/>
  <c r="DG80" i="1"/>
  <c r="DG82" i="1"/>
  <c r="DG84" i="1"/>
  <c r="DG86" i="1"/>
  <c r="DG88" i="1"/>
  <c r="DG90" i="1"/>
  <c r="DG92" i="1"/>
  <c r="DF11" i="1"/>
  <c r="BB11" i="1"/>
  <c r="CE14" i="1"/>
  <c r="CZ63" i="1"/>
  <c r="DG95" i="1"/>
  <c r="DG97" i="1"/>
  <c r="DG99" i="1"/>
  <c r="DG101" i="1"/>
  <c r="DG103" i="1"/>
  <c r="BA28" i="1"/>
  <c r="BA72" i="1"/>
  <c r="BA76" i="1"/>
  <c r="BA78" i="1"/>
  <c r="BA82" i="1"/>
  <c r="BA100" i="1"/>
  <c r="BA101" i="1"/>
  <c r="BW97" i="1"/>
  <c r="CE28" i="1"/>
  <c r="DH65" i="1"/>
  <c r="DH67" i="1"/>
  <c r="DH69" i="1"/>
  <c r="DH71" i="1"/>
  <c r="DH73" i="1"/>
  <c r="DH75" i="1"/>
  <c r="DH79" i="1"/>
  <c r="DH81" i="1"/>
  <c r="DH85" i="1"/>
  <c r="DH91" i="1"/>
  <c r="BA17" i="1"/>
  <c r="BA18" i="1"/>
  <c r="CE60" i="1"/>
  <c r="DG94" i="1"/>
  <c r="DG96" i="1"/>
  <c r="DG98" i="1"/>
  <c r="DG100" i="1"/>
  <c r="DG102" i="1"/>
  <c r="BA11" i="1"/>
  <c r="BA61" i="1"/>
  <c r="BA62" i="1"/>
  <c r="BA66" i="1"/>
  <c r="CZ23" i="1"/>
  <c r="CZ31" i="1"/>
  <c r="CZ35" i="1"/>
  <c r="CZ45" i="1"/>
  <c r="CS37" i="1"/>
  <c r="CQ46" i="1"/>
  <c r="CQ56" i="1"/>
  <c r="CQ58" i="1"/>
  <c r="CQ60" i="1"/>
  <c r="CQ62" i="1"/>
  <c r="CQ64" i="1"/>
  <c r="CQ66" i="1"/>
  <c r="CQ68" i="1"/>
  <c r="CQ70" i="1"/>
  <c r="CQ72" i="1"/>
  <c r="CQ74" i="1"/>
  <c r="CQ76" i="1"/>
  <c r="CQ78" i="1"/>
  <c r="CQ80" i="1"/>
  <c r="CQ82" i="1"/>
  <c r="CQ84" i="1"/>
  <c r="CQ86" i="1"/>
  <c r="CQ88" i="1"/>
  <c r="CQ90" i="1"/>
  <c r="CQ92" i="1"/>
  <c r="CQ94" i="1"/>
  <c r="CQ96" i="1"/>
  <c r="CY73" i="1"/>
  <c r="CY77" i="1"/>
  <c r="CY83" i="1"/>
  <c r="CQ98" i="1"/>
  <c r="CQ100" i="1"/>
  <c r="CQ102" i="1"/>
  <c r="CQ104" i="1"/>
  <c r="CQ106" i="1"/>
  <c r="CQ11" i="1"/>
  <c r="CS89" i="1"/>
  <c r="CS91" i="1"/>
  <c r="CS55" i="1"/>
  <c r="CS70" i="1"/>
  <c r="CS72" i="1"/>
  <c r="CS74" i="1"/>
  <c r="CS81" i="1"/>
  <c r="CS85" i="1"/>
  <c r="CS98" i="1"/>
  <c r="CS100" i="1"/>
  <c r="CS76" i="1"/>
  <c r="CG107" i="4"/>
  <c r="Y107" i="4"/>
  <c r="CG108" i="4"/>
  <c r="BC108" i="4"/>
  <c r="CW97" i="1"/>
  <c r="CY15" i="1"/>
  <c r="CY17" i="1"/>
  <c r="CY23" i="1"/>
  <c r="CY37" i="1"/>
  <c r="CY41" i="1"/>
  <c r="CY45" i="1"/>
  <c r="CY95" i="1"/>
  <c r="CY55" i="1"/>
  <c r="CY63" i="1"/>
  <c r="CY65" i="1"/>
  <c r="EC109" i="4"/>
  <c r="ED107" i="4"/>
  <c r="BA70" i="1"/>
  <c r="BA68" i="1"/>
  <c r="BA67" i="1"/>
  <c r="BA59" i="1"/>
  <c r="BA56" i="1"/>
  <c r="BA44" i="1"/>
  <c r="BA23" i="1"/>
  <c r="BA16" i="1"/>
  <c r="BA14" i="1"/>
  <c r="BA15" i="1"/>
  <c r="BU108" i="4"/>
  <c r="BA65" i="1"/>
  <c r="BA64" i="1"/>
  <c r="BA60" i="1"/>
  <c r="BA57" i="1"/>
  <c r="BA26" i="1"/>
  <c r="BA24" i="1"/>
  <c r="BU107" i="4"/>
  <c r="BO109" i="4"/>
  <c r="BP109" i="4"/>
  <c r="AZ27" i="1"/>
  <c r="BO108" i="4"/>
  <c r="AK109" i="4"/>
  <c r="M109" i="4"/>
  <c r="S108" i="4"/>
  <c r="S109" i="4"/>
  <c r="CY38" i="1"/>
  <c r="EC108" i="4"/>
  <c r="EC107" i="4"/>
  <c r="CY16" i="1"/>
  <c r="CY62" i="1"/>
  <c r="CY64" i="1"/>
  <c r="CY90" i="1"/>
  <c r="AK108" i="4"/>
  <c r="BA105" i="1"/>
  <c r="BA90" i="1"/>
  <c r="BA106" i="1"/>
  <c r="BA95" i="1"/>
  <c r="BA92" i="1"/>
  <c r="BA84" i="1"/>
  <c r="BA81" i="1"/>
  <c r="BA77" i="1"/>
  <c r="BA46" i="1"/>
  <c r="BA39" i="1"/>
  <c r="BA34" i="1"/>
  <c r="BU109" i="4"/>
  <c r="BA104" i="1"/>
  <c r="BA80" i="1"/>
  <c r="BA98" i="1"/>
  <c r="BA97" i="1"/>
  <c r="BA94" i="1"/>
  <c r="BA73" i="1"/>
  <c r="BA71" i="1"/>
  <c r="BA45" i="1"/>
  <c r="BA35" i="1"/>
  <c r="BA20" i="1"/>
  <c r="S107" i="4"/>
  <c r="M107" i="4"/>
  <c r="M108" i="4"/>
  <c r="CZ15" i="1"/>
  <c r="CZ19" i="1"/>
  <c r="CY34" i="1"/>
  <c r="CZ12" i="1"/>
  <c r="CZ70" i="1"/>
  <c r="CZ106" i="1"/>
  <c r="CZ99" i="1"/>
  <c r="CZ34" i="1"/>
  <c r="CZ30" i="1"/>
  <c r="CZ81" i="1"/>
  <c r="CZ69" i="1"/>
  <c r="CZ67" i="1"/>
  <c r="BS102" i="1"/>
  <c r="BS100" i="1"/>
  <c r="BS98" i="1"/>
  <c r="BS94" i="1"/>
  <c r="BS84" i="1"/>
  <c r="BS82" i="1"/>
  <c r="BS72" i="1"/>
  <c r="BS68" i="1"/>
  <c r="BS66" i="1"/>
  <c r="BS62" i="1"/>
  <c r="BS58" i="1"/>
  <c r="BS46" i="1"/>
  <c r="BS40" i="1"/>
  <c r="BS38" i="1"/>
  <c r="BS36" i="1"/>
  <c r="BS32" i="1"/>
  <c r="BS20" i="1"/>
  <c r="BT104" i="1"/>
  <c r="BT78" i="1"/>
  <c r="BT74" i="1"/>
  <c r="BT72" i="1"/>
  <c r="BT68" i="1"/>
  <c r="BT64" i="1"/>
  <c r="BT58" i="1"/>
  <c r="BT42" i="1"/>
  <c r="BT38" i="1"/>
  <c r="BT36" i="1"/>
  <c r="BT30" i="1"/>
  <c r="BT26" i="1"/>
  <c r="BT18" i="1"/>
  <c r="CZ76" i="1"/>
  <c r="CZ62" i="1"/>
  <c r="CZ44" i="1"/>
  <c r="CZ33" i="1"/>
  <c r="CZ88" i="1"/>
  <c r="CZ68" i="1"/>
  <c r="CZ22" i="1"/>
  <c r="CZ18" i="1"/>
  <c r="CZ72" i="1"/>
  <c r="CZ104" i="1"/>
  <c r="CY14" i="1"/>
  <c r="CZ37" i="1"/>
  <c r="CY100" i="1"/>
  <c r="CY102" i="1"/>
  <c r="CY104" i="1"/>
  <c r="CY106" i="1"/>
  <c r="BS105" i="1"/>
  <c r="BS93" i="1"/>
  <c r="BS91" i="1"/>
  <c r="BS85" i="1"/>
  <c r="BS77" i="1"/>
  <c r="BS71" i="1"/>
  <c r="BS69" i="1"/>
  <c r="BS61" i="1"/>
  <c r="BS59" i="1"/>
  <c r="BS55" i="1"/>
  <c r="BS43" i="1"/>
  <c r="BS41" i="1"/>
  <c r="BS35" i="1"/>
  <c r="BS33" i="1"/>
  <c r="BS21" i="1"/>
  <c r="BS17" i="1"/>
  <c r="BS15" i="1"/>
  <c r="BT15" i="1"/>
  <c r="CY60" i="1"/>
  <c r="CY19" i="1"/>
  <c r="CY87" i="1"/>
  <c r="CY82" i="1"/>
  <c r="CY28" i="1"/>
  <c r="CR102" i="1"/>
  <c r="BS11" i="1"/>
  <c r="BT89" i="1"/>
  <c r="BT59" i="1"/>
  <c r="BT57" i="1"/>
  <c r="DA34" i="1"/>
  <c r="CZ75" i="1"/>
  <c r="CY57" i="1"/>
  <c r="CY59" i="1"/>
  <c r="CY74" i="1"/>
  <c r="CY76" i="1"/>
  <c r="CY80" i="1"/>
  <c r="CW45" i="1"/>
  <c r="CY61" i="1"/>
  <c r="CY85" i="1"/>
  <c r="CY97" i="1"/>
  <c r="CY20" i="1"/>
  <c r="CY21" i="1"/>
  <c r="CY27" i="1"/>
  <c r="CY29" i="1"/>
  <c r="CY31" i="1"/>
  <c r="CY33" i="1"/>
  <c r="CY86" i="1"/>
  <c r="CW66" i="1"/>
  <c r="DA61" i="1"/>
  <c r="BW56" i="1"/>
  <c r="BW106" i="1"/>
  <c r="BW104" i="1"/>
  <c r="CZ103" i="1"/>
  <c r="CZ101" i="1"/>
  <c r="CE100" i="1"/>
  <c r="BW98" i="1"/>
  <c r="CZ97" i="1"/>
  <c r="CW96" i="1"/>
  <c r="BW95" i="1"/>
  <c r="DB90" i="1"/>
  <c r="CZ86" i="1"/>
  <c r="CZ84" i="1"/>
  <c r="DA83" i="1"/>
  <c r="CW83" i="1"/>
  <c r="DB79" i="1"/>
  <c r="CX75" i="1"/>
  <c r="DB74" i="1"/>
  <c r="CZ66" i="1"/>
  <c r="DA65" i="1"/>
  <c r="DB64" i="1"/>
  <c r="CW60" i="1"/>
  <c r="CW57" i="1"/>
  <c r="DB56" i="1"/>
  <c r="CW46" i="1"/>
  <c r="DB44" i="1"/>
  <c r="DB40" i="1"/>
  <c r="DB38" i="1"/>
  <c r="CR13" i="1"/>
  <c r="DB106" i="1"/>
  <c r="BW102" i="1"/>
  <c r="CW99" i="1"/>
  <c r="DB94" i="1"/>
  <c r="BW93" i="1"/>
  <c r="CZ92" i="1"/>
  <c r="DA91" i="1"/>
  <c r="CW91" i="1"/>
  <c r="BW89" i="1"/>
  <c r="BW87" i="1"/>
  <c r="CY84" i="1"/>
  <c r="CZ82" i="1"/>
  <c r="CW81" i="1"/>
  <c r="CW79" i="1"/>
  <c r="CW77" i="1"/>
  <c r="DA76" i="1"/>
  <c r="CW75" i="1"/>
  <c r="CW73" i="1"/>
  <c r="DB70" i="1"/>
  <c r="CZ102" i="1"/>
  <c r="DA100" i="1"/>
  <c r="CW100" i="1"/>
  <c r="DB99" i="1"/>
  <c r="BW99" i="1"/>
  <c r="DA96" i="1"/>
  <c r="BW94" i="1"/>
  <c r="CZ93" i="1"/>
  <c r="CW92" i="1"/>
  <c r="BW90" i="1"/>
  <c r="CZ89" i="1"/>
  <c r="CZ87" i="1"/>
  <c r="CZ85" i="1"/>
  <c r="DA82" i="1"/>
  <c r="CW82" i="1"/>
  <c r="DB80" i="1"/>
  <c r="DB78" i="1"/>
  <c r="DB76" i="1"/>
  <c r="CF73" i="1"/>
  <c r="DA66" i="1"/>
  <c r="BW63" i="1"/>
  <c r="CW61" i="1"/>
  <c r="BW57" i="1"/>
  <c r="CZ55" i="1"/>
  <c r="CZ100" i="1"/>
  <c r="CX98" i="1"/>
  <c r="CZ96" i="1"/>
  <c r="CY93" i="1"/>
  <c r="DA90" i="1"/>
  <c r="CW90" i="1"/>
  <c r="CE90" i="1"/>
  <c r="BW88" i="1"/>
  <c r="BW86" i="1"/>
  <c r="BW84" i="1"/>
  <c r="CZ83" i="1"/>
  <c r="DA80" i="1"/>
  <c r="CW80" i="1"/>
  <c r="CW78" i="1"/>
  <c r="DA77" i="1"/>
  <c r="CW76" i="1"/>
  <c r="DA75" i="1"/>
  <c r="CW74" i="1"/>
  <c r="CW72" i="1"/>
  <c r="DB71" i="1"/>
  <c r="BW70" i="1"/>
  <c r="BW69" i="1"/>
  <c r="BW68" i="1"/>
  <c r="CW65" i="1"/>
  <c r="BW62" i="1"/>
  <c r="CZ61" i="1"/>
  <c r="DA60" i="1"/>
  <c r="CW59" i="1"/>
  <c r="DA58" i="1"/>
  <c r="CW58" i="1"/>
  <c r="DA46" i="1"/>
  <c r="DB41" i="1"/>
  <c r="CX38" i="1"/>
  <c r="CR15" i="1"/>
  <c r="CR17" i="1"/>
  <c r="CR19" i="1"/>
  <c r="CR21" i="1"/>
  <c r="CR23" i="1"/>
  <c r="CR25" i="1"/>
  <c r="CR27" i="1"/>
  <c r="CR29" i="1"/>
  <c r="CR31" i="1"/>
  <c r="CR33" i="1"/>
  <c r="CR35" i="1"/>
  <c r="CR37" i="1"/>
  <c r="CR39" i="1"/>
  <c r="CR41" i="1"/>
  <c r="CR43" i="1"/>
  <c r="DA106" i="1"/>
  <c r="CW106" i="1"/>
  <c r="DA104" i="1"/>
  <c r="CW104" i="1"/>
  <c r="DB102" i="1"/>
  <c r="CF102" i="1"/>
  <c r="BW100" i="1"/>
  <c r="CW98" i="1"/>
  <c r="DA95" i="1"/>
  <c r="CW95" i="1"/>
  <c r="DA94" i="1"/>
  <c r="CW94" i="1"/>
  <c r="BW92" i="1"/>
  <c r="CZ91" i="1"/>
  <c r="CZ90" i="1"/>
  <c r="DB89" i="1"/>
  <c r="DB88" i="1"/>
  <c r="DB87" i="1"/>
  <c r="DB86" i="1"/>
  <c r="DB85" i="1"/>
  <c r="DB84" i="1"/>
  <c r="BW82" i="1"/>
  <c r="CZ80" i="1"/>
  <c r="CZ79" i="1"/>
  <c r="CZ78" i="1"/>
  <c r="CZ77" i="1"/>
  <c r="CZ74" i="1"/>
  <c r="CZ73" i="1"/>
  <c r="CW71" i="1"/>
  <c r="DB69" i="1"/>
  <c r="DB68" i="1"/>
  <c r="DB67" i="1"/>
  <c r="BW67" i="1"/>
  <c r="BW66" i="1"/>
  <c r="CZ65" i="1"/>
  <c r="DA64" i="1"/>
  <c r="CW64" i="1"/>
  <c r="CE64" i="1"/>
  <c r="DA63" i="1"/>
  <c r="CW63" i="1"/>
  <c r="DB62" i="1"/>
  <c r="CZ60" i="1"/>
  <c r="CZ59" i="1"/>
  <c r="CZ58" i="1"/>
  <c r="CZ57" i="1"/>
  <c r="CW56" i="1"/>
  <c r="CZ46" i="1"/>
  <c r="DA44" i="1"/>
  <c r="CW44" i="1"/>
  <c r="DA43" i="1"/>
  <c r="CW42" i="1"/>
  <c r="DA41" i="1"/>
  <c r="CW41" i="1"/>
  <c r="CE41" i="1"/>
  <c r="DA40" i="1"/>
  <c r="CW40" i="1"/>
  <c r="CW39" i="1"/>
  <c r="DA38" i="1"/>
  <c r="CW38" i="1"/>
  <c r="DA37" i="1"/>
  <c r="CW37" i="1"/>
  <c r="DA36" i="1"/>
  <c r="CW36" i="1"/>
  <c r="DA35" i="1"/>
  <c r="CW35" i="1"/>
  <c r="CW34" i="1"/>
  <c r="DA33" i="1"/>
  <c r="CW33" i="1"/>
  <c r="DA32" i="1"/>
  <c r="CW32" i="1"/>
  <c r="CW31" i="1"/>
  <c r="DA30" i="1"/>
  <c r="CW30" i="1"/>
  <c r="DA29" i="1"/>
  <c r="CW29" i="1"/>
  <c r="CE29" i="1"/>
  <c r="DA28" i="1"/>
  <c r="CW28" i="1"/>
  <c r="CW27" i="1"/>
  <c r="DB26" i="1"/>
  <c r="DB25" i="1"/>
  <c r="DB24" i="1"/>
  <c r="BW23" i="1"/>
  <c r="CZ21" i="1"/>
  <c r="CZ20" i="1"/>
  <c r="CW17" i="1"/>
  <c r="BW15" i="1"/>
  <c r="BW14" i="1"/>
  <c r="BW13" i="1"/>
  <c r="BW11" i="1"/>
  <c r="CZ105" i="1"/>
  <c r="DA103" i="1"/>
  <c r="CW103" i="1"/>
  <c r="CW102" i="1"/>
  <c r="CW101" i="1"/>
  <c r="CZ98" i="1"/>
  <c r="DA97" i="1"/>
  <c r="DB96" i="1"/>
  <c r="CZ95" i="1"/>
  <c r="DB92" i="1"/>
  <c r="BW91" i="1"/>
  <c r="DA89" i="1"/>
  <c r="CW89" i="1"/>
  <c r="CW88" i="1"/>
  <c r="CW87" i="1"/>
  <c r="CW86" i="1"/>
  <c r="CW85" i="1"/>
  <c r="DA84" i="1"/>
  <c r="CW84" i="1"/>
  <c r="CE84" i="1"/>
  <c r="DB83" i="1"/>
  <c r="DB82" i="1"/>
  <c r="BW79" i="1"/>
  <c r="BW77" i="1"/>
  <c r="BW76" i="1"/>
  <c r="BW74" i="1"/>
  <c r="BW73" i="1"/>
  <c r="BW72" i="1"/>
  <c r="CZ71" i="1"/>
  <c r="CW70" i="1"/>
  <c r="CW69" i="1"/>
  <c r="DA68" i="1"/>
  <c r="CW68" i="1"/>
  <c r="CW67" i="1"/>
  <c r="DB66" i="1"/>
  <c r="BW65" i="1"/>
  <c r="CZ64" i="1"/>
  <c r="CW62" i="1"/>
  <c r="BW61" i="1"/>
  <c r="BW60" i="1"/>
  <c r="BW59" i="1"/>
  <c r="BW58" i="1"/>
  <c r="CZ56" i="1"/>
  <c r="CW55" i="1"/>
  <c r="BW46" i="1"/>
  <c r="CZ43" i="1"/>
  <c r="CZ42" i="1"/>
  <c r="CZ41" i="1"/>
  <c r="CZ40" i="1"/>
  <c r="CZ39" i="1"/>
  <c r="CZ38" i="1"/>
  <c r="CZ36" i="1"/>
  <c r="CZ29" i="1"/>
  <c r="CZ27" i="1"/>
  <c r="DA26" i="1"/>
  <c r="CW26" i="1"/>
  <c r="CW25" i="1"/>
  <c r="DA24" i="1"/>
  <c r="CW24" i="1"/>
  <c r="CW23" i="1"/>
  <c r="BW21" i="1"/>
  <c r="BW20" i="1"/>
  <c r="BW19" i="1"/>
  <c r="BW18" i="1"/>
  <c r="CZ17" i="1"/>
  <c r="CW16" i="1"/>
  <c r="DB15" i="1"/>
  <c r="DB14" i="1"/>
  <c r="CR45" i="1"/>
  <c r="CR55" i="1"/>
  <c r="CR57" i="1"/>
  <c r="CR59" i="1"/>
  <c r="CR61" i="1"/>
  <c r="CR65" i="1"/>
  <c r="CR67" i="1"/>
  <c r="CR69" i="1"/>
  <c r="CR71" i="1"/>
  <c r="CR73" i="1"/>
  <c r="CR75" i="1"/>
  <c r="CR77" i="1"/>
  <c r="CR79" i="1"/>
  <c r="CR81" i="1"/>
  <c r="CR83" i="1"/>
  <c r="CR85" i="1"/>
  <c r="CR87" i="1"/>
  <c r="CR89" i="1"/>
  <c r="CR91" i="1"/>
  <c r="CR95" i="1"/>
  <c r="CR97" i="1"/>
  <c r="CR101" i="1"/>
  <c r="CR104" i="1"/>
  <c r="CR106" i="1"/>
  <c r="DB45" i="1"/>
  <c r="BW45" i="1"/>
  <c r="BW44" i="1"/>
  <c r="BW42" i="1"/>
  <c r="BW41" i="1"/>
  <c r="BW40" i="1"/>
  <c r="BW38" i="1"/>
  <c r="BW36" i="1"/>
  <c r="BW34" i="1"/>
  <c r="BW33" i="1"/>
  <c r="BW32" i="1"/>
  <c r="BW31" i="1"/>
  <c r="BW29" i="1"/>
  <c r="BW28" i="1"/>
  <c r="BW27" i="1"/>
  <c r="CZ26" i="1"/>
  <c r="CZ25" i="1"/>
  <c r="CZ24" i="1"/>
  <c r="DB22" i="1"/>
  <c r="DB19" i="1"/>
  <c r="DB18" i="1"/>
  <c r="BW17" i="1"/>
  <c r="CZ16" i="1"/>
  <c r="DA15" i="1"/>
  <c r="CW15" i="1"/>
  <c r="CW14" i="1"/>
  <c r="DA13" i="1"/>
  <c r="CW13" i="1"/>
  <c r="CW12" i="1"/>
  <c r="DA11" i="1"/>
  <c r="CW11" i="1"/>
  <c r="BT103" i="1"/>
  <c r="BT69" i="1"/>
  <c r="BT45" i="1"/>
  <c r="BT43" i="1"/>
  <c r="CR103" i="1"/>
  <c r="CN13" i="1"/>
  <c r="CN109" i="1" s="1"/>
  <c r="DB37" i="1"/>
  <c r="DB35" i="1"/>
  <c r="CX35" i="1"/>
  <c r="DB34" i="1"/>
  <c r="DB33" i="1"/>
  <c r="CF33" i="1"/>
  <c r="DB32" i="1"/>
  <c r="DB31" i="1"/>
  <c r="CX31" i="1"/>
  <c r="DB30" i="1"/>
  <c r="DB28" i="1"/>
  <c r="DB27" i="1"/>
  <c r="BW26" i="1"/>
  <c r="DA22" i="1"/>
  <c r="CW22" i="1"/>
  <c r="DA21" i="1"/>
  <c r="CW21" i="1"/>
  <c r="CW20" i="1"/>
  <c r="CW19" i="1"/>
  <c r="CW18" i="1"/>
  <c r="CZ14" i="1"/>
  <c r="CZ13" i="1"/>
  <c r="CZ11" i="1"/>
  <c r="CR74" i="1"/>
  <c r="CR76" i="1"/>
  <c r="CR78" i="1"/>
  <c r="CR80" i="1"/>
  <c r="CR82" i="1"/>
  <c r="CR84" i="1"/>
  <c r="CR86" i="1"/>
  <c r="CR88" i="1"/>
  <c r="CR90" i="1"/>
  <c r="CR92" i="1"/>
  <c r="CR94" i="1"/>
  <c r="CR96" i="1"/>
  <c r="CR98" i="1"/>
  <c r="CR100" i="1"/>
  <c r="CR105" i="1"/>
  <c r="CK11" i="1"/>
  <c r="CK12" i="1"/>
  <c r="CK13" i="1"/>
  <c r="CK14" i="1"/>
  <c r="CK15" i="1"/>
  <c r="CK16" i="1"/>
  <c r="CK17" i="1"/>
  <c r="CK18" i="1"/>
  <c r="CK19" i="1"/>
  <c r="CK20" i="1"/>
  <c r="CK21" i="1"/>
  <c r="CK22" i="1"/>
  <c r="CK23" i="1"/>
  <c r="CK24" i="1"/>
  <c r="CK25" i="1"/>
  <c r="CK26" i="1"/>
  <c r="CK27" i="1"/>
  <c r="CK28" i="1"/>
  <c r="CK29" i="1"/>
  <c r="CK30" i="1"/>
  <c r="CK31" i="1"/>
  <c r="CK32" i="1"/>
  <c r="CK33" i="1"/>
  <c r="CK34" i="1"/>
  <c r="CK35" i="1"/>
  <c r="CK36" i="1"/>
  <c r="CK37" i="1"/>
  <c r="CK38" i="1"/>
  <c r="CK39" i="1"/>
  <c r="CK40" i="1"/>
  <c r="CK41" i="1"/>
  <c r="CK42" i="1"/>
  <c r="CK43" i="1"/>
  <c r="CK44" i="1"/>
  <c r="CK45" i="1"/>
  <c r="CK46" i="1"/>
  <c r="CK55" i="1"/>
  <c r="CK56" i="1"/>
  <c r="CK57" i="1"/>
  <c r="CK58" i="1"/>
  <c r="CK59" i="1"/>
  <c r="CK60" i="1"/>
  <c r="CK61" i="1"/>
  <c r="CK62" i="1"/>
  <c r="CK63" i="1"/>
  <c r="CK64" i="1"/>
  <c r="CK65" i="1"/>
  <c r="CK66" i="1"/>
  <c r="CK67" i="1"/>
  <c r="CK68" i="1"/>
  <c r="CK69" i="1"/>
  <c r="CK70" i="1"/>
  <c r="CK71" i="1"/>
  <c r="CK72" i="1"/>
  <c r="CK73" i="1"/>
  <c r="CK74" i="1"/>
  <c r="CK75" i="1"/>
  <c r="CK76" i="1"/>
  <c r="CK77" i="1"/>
  <c r="CK78" i="1"/>
  <c r="CK79" i="1"/>
  <c r="CK80" i="1"/>
  <c r="CK81" i="1"/>
  <c r="CK82" i="1"/>
  <c r="CK83" i="1"/>
  <c r="CK84" i="1"/>
  <c r="CK85" i="1"/>
  <c r="CK86" i="1"/>
  <c r="CK87" i="1"/>
  <c r="CK88" i="1"/>
  <c r="CK89" i="1"/>
  <c r="CK90" i="1"/>
  <c r="CK91" i="1"/>
  <c r="CK92" i="1"/>
  <c r="CK93" i="1"/>
  <c r="CK94" i="1"/>
  <c r="CK95" i="1"/>
  <c r="CK96" i="1"/>
  <c r="CK97" i="1"/>
  <c r="CK98" i="1"/>
  <c r="CK99" i="1"/>
  <c r="CK100" i="1"/>
  <c r="CK101" i="1"/>
  <c r="CK102" i="1"/>
  <c r="CK103" i="1"/>
  <c r="CK104" i="1"/>
  <c r="CK105" i="1"/>
  <c r="CK106" i="1"/>
  <c r="CL12" i="1"/>
  <c r="CL13" i="1"/>
  <c r="CL15" i="1"/>
  <c r="CL16" i="1"/>
  <c r="CL17" i="1"/>
  <c r="CL18" i="1"/>
  <c r="CL19" i="1"/>
  <c r="CL20" i="1"/>
  <c r="CL21" i="1"/>
  <c r="CL23" i="1"/>
  <c r="CL24" i="1"/>
  <c r="CL25" i="1"/>
  <c r="CL26" i="1"/>
  <c r="CL27" i="1"/>
  <c r="CL28" i="1"/>
  <c r="CL29" i="1"/>
  <c r="CL31" i="1"/>
  <c r="CL32" i="1"/>
  <c r="CL33" i="1"/>
  <c r="CL34" i="1"/>
  <c r="CL35" i="1"/>
  <c r="CL36" i="1"/>
  <c r="CL37" i="1"/>
  <c r="CL39" i="1"/>
  <c r="CL40" i="1"/>
  <c r="CL41" i="1"/>
  <c r="CL42" i="1"/>
  <c r="CL43" i="1"/>
  <c r="CL44" i="1"/>
  <c r="CL45" i="1"/>
  <c r="CL55" i="1"/>
  <c r="CL56" i="1"/>
  <c r="CL57" i="1"/>
  <c r="CL58" i="1"/>
  <c r="CL59" i="1"/>
  <c r="CL60" i="1"/>
  <c r="CL61" i="1"/>
  <c r="CL63" i="1"/>
  <c r="CL64" i="1"/>
  <c r="CL65" i="1"/>
  <c r="CL66" i="1"/>
  <c r="CL67" i="1"/>
  <c r="CL68" i="1"/>
  <c r="CL69" i="1"/>
  <c r="CL71" i="1"/>
  <c r="CL72" i="1"/>
  <c r="CL73" i="1"/>
  <c r="CL74" i="1"/>
  <c r="CL75" i="1"/>
  <c r="CL76" i="1"/>
  <c r="CL77" i="1"/>
  <c r="CL79" i="1"/>
  <c r="CL80" i="1"/>
  <c r="CL81" i="1"/>
  <c r="CL82" i="1"/>
  <c r="CL83" i="1"/>
  <c r="CL84" i="1"/>
  <c r="CL85" i="1"/>
  <c r="CL87" i="1"/>
  <c r="CL88" i="1"/>
  <c r="CL89" i="1"/>
  <c r="CL90" i="1"/>
  <c r="CL91" i="1"/>
  <c r="CL92" i="1"/>
  <c r="CL93" i="1"/>
  <c r="CL95" i="1"/>
  <c r="CL96" i="1"/>
  <c r="CL97" i="1"/>
  <c r="CL98" i="1"/>
  <c r="CL99" i="1"/>
  <c r="CL100" i="1"/>
  <c r="CL101" i="1"/>
  <c r="CL103" i="1"/>
  <c r="CL104" i="1"/>
  <c r="CL105" i="1"/>
  <c r="CL106" i="1"/>
  <c r="CY96" i="1"/>
  <c r="CY26" i="1"/>
  <c r="CY24" i="1"/>
  <c r="CY91" i="1"/>
  <c r="CY79" i="1"/>
  <c r="CY78" i="1"/>
  <c r="CY72" i="1"/>
  <c r="CY105" i="1"/>
  <c r="CY98" i="1"/>
  <c r="CY58" i="1"/>
  <c r="CY99" i="1"/>
  <c r="CY75" i="1"/>
  <c r="CY103" i="1"/>
  <c r="CY101" i="1"/>
  <c r="CY71" i="1"/>
  <c r="CY44" i="1"/>
  <c r="CY25" i="1"/>
  <c r="CY92" i="1"/>
  <c r="CY89" i="1"/>
  <c r="CY88" i="1"/>
  <c r="CY81" i="1"/>
  <c r="CY70" i="1"/>
  <c r="CY69" i="1"/>
  <c r="CY68" i="1"/>
  <c r="CY67" i="1"/>
  <c r="CY56" i="1"/>
  <c r="CY43" i="1"/>
  <c r="CY42" i="1"/>
  <c r="CY40" i="1"/>
  <c r="CY39" i="1"/>
  <c r="CY36" i="1"/>
  <c r="CY35" i="1"/>
  <c r="CY32" i="1"/>
  <c r="CY30" i="1"/>
  <c r="CY13" i="1"/>
  <c r="CY12" i="1"/>
  <c r="CY94" i="1"/>
  <c r="CY66" i="1"/>
  <c r="CY46" i="1"/>
  <c r="CY22" i="1"/>
  <c r="CY18" i="1"/>
  <c r="DA16" i="1"/>
  <c r="BS42" i="1"/>
  <c r="BS18" i="1"/>
  <c r="BS16" i="1"/>
  <c r="BS14" i="1"/>
  <c r="BS73" i="1"/>
  <c r="BS39" i="1"/>
  <c r="BS37" i="1"/>
  <c r="BS96" i="1"/>
  <c r="BT90" i="1"/>
  <c r="BT88" i="1"/>
  <c r="BT84" i="1"/>
  <c r="BT82" i="1"/>
  <c r="BT80" i="1"/>
  <c r="BT62" i="1"/>
  <c r="BT40" i="1"/>
  <c r="BT28" i="1"/>
  <c r="DH14" i="1"/>
  <c r="DH90" i="1"/>
  <c r="BW12" i="1"/>
  <c r="DA12" i="1"/>
  <c r="DB11" i="1"/>
  <c r="DG87" i="1"/>
  <c r="DG81" i="1"/>
  <c r="DH95" i="1"/>
  <c r="DH84" i="1"/>
  <c r="DG59" i="1"/>
  <c r="BT76" i="1"/>
  <c r="BS25" i="1"/>
  <c r="BT19" i="1"/>
  <c r="BS103" i="1"/>
  <c r="BT101" i="1"/>
  <c r="BT99" i="1"/>
  <c r="BT97" i="1"/>
  <c r="BT95" i="1"/>
  <c r="BS92" i="1"/>
  <c r="BS90" i="1"/>
  <c r="BS88" i="1"/>
  <c r="BS86" i="1"/>
  <c r="BS80" i="1"/>
  <c r="BS78" i="1"/>
  <c r="BS76" i="1"/>
  <c r="BT67" i="1"/>
  <c r="BT65" i="1"/>
  <c r="BS64" i="1"/>
  <c r="BT60" i="1"/>
  <c r="BS57" i="1"/>
  <c r="BT46" i="1"/>
  <c r="BS45" i="1"/>
  <c r="BT41" i="1"/>
  <c r="BS28" i="1"/>
  <c r="BT24" i="1"/>
  <c r="BT22" i="1"/>
  <c r="BT20" i="1"/>
  <c r="BS19" i="1"/>
  <c r="BT17" i="1"/>
  <c r="BT106" i="1"/>
  <c r="BT102" i="1"/>
  <c r="BS101" i="1"/>
  <c r="BS99" i="1"/>
  <c r="BS97" i="1"/>
  <c r="BS95" i="1"/>
  <c r="BT93" i="1"/>
  <c r="BT91" i="1"/>
  <c r="BT85" i="1"/>
  <c r="BT83" i="1"/>
  <c r="BT81" i="1"/>
  <c r="BT79" i="1"/>
  <c r="BT77" i="1"/>
  <c r="BT75" i="1"/>
  <c r="BS74" i="1"/>
  <c r="BT70" i="1"/>
  <c r="BS67" i="1"/>
  <c r="BS65" i="1"/>
  <c r="BT63" i="1"/>
  <c r="BT56" i="1"/>
  <c r="FR56" i="1" s="1"/>
  <c r="BT44" i="1"/>
  <c r="BT34" i="1"/>
  <c r="BT32" i="1"/>
  <c r="BS31" i="1"/>
  <c r="BT29" i="1"/>
  <c r="BT27" i="1"/>
  <c r="BS26" i="1"/>
  <c r="BS24" i="1"/>
  <c r="BS13" i="1"/>
  <c r="BT13" i="1"/>
  <c r="BS23" i="1"/>
  <c r="BS106" i="1"/>
  <c r="BS104" i="1"/>
  <c r="BT100" i="1"/>
  <c r="BS89" i="1"/>
  <c r="BS87" i="1"/>
  <c r="BS83" i="1"/>
  <c r="BS81" i="1"/>
  <c r="BS79" i="1"/>
  <c r="BS75" i="1"/>
  <c r="BS70" i="1"/>
  <c r="BT66" i="1"/>
  <c r="BS63" i="1"/>
  <c r="BT61" i="1"/>
  <c r="BS56" i="1"/>
  <c r="BS44" i="1"/>
  <c r="BT39" i="1"/>
  <c r="BT37" i="1"/>
  <c r="BT35" i="1"/>
  <c r="BS34" i="1"/>
  <c r="BS29" i="1"/>
  <c r="BS27" i="1"/>
  <c r="BT25" i="1"/>
  <c r="BT23" i="1"/>
  <c r="BT21" i="1"/>
  <c r="BT16" i="1"/>
  <c r="BT14" i="1"/>
  <c r="BS12" i="1"/>
  <c r="CY11" i="1"/>
  <c r="BT11" i="1"/>
  <c r="DG43" i="1"/>
  <c r="CX24" i="1"/>
  <c r="BD19" i="1"/>
  <c r="CT11" i="1"/>
  <c r="CL11" i="1"/>
  <c r="BA21" i="1"/>
  <c r="BC18" i="1"/>
  <c r="BB16" i="1"/>
  <c r="CR18" i="1"/>
  <c r="FR44" i="1" l="1"/>
  <c r="FR12" i="1"/>
  <c r="FR38" i="1"/>
  <c r="FR87" i="1"/>
  <c r="FR73" i="1"/>
  <c r="FR85" i="1"/>
  <c r="FR13" i="1"/>
  <c r="FR23" i="1"/>
  <c r="FR80" i="1"/>
  <c r="FR100" i="1"/>
  <c r="FR41" i="1"/>
  <c r="FR101" i="1"/>
  <c r="FR98" i="1"/>
  <c r="FR58" i="1"/>
  <c r="FR34" i="1"/>
  <c r="FR89" i="1"/>
  <c r="FR86" i="1"/>
  <c r="FR24" i="1"/>
  <c r="FR11" i="1"/>
  <c r="FR20" i="1"/>
  <c r="FR59" i="1"/>
  <c r="FR18" i="1"/>
  <c r="FR17" i="1"/>
  <c r="FR76" i="1"/>
  <c r="FR77" i="1"/>
  <c r="FR30" i="1"/>
  <c r="FR88" i="1"/>
  <c r="FR37" i="1"/>
  <c r="FR99" i="1"/>
  <c r="FR35" i="1"/>
  <c r="FR42" i="1"/>
  <c r="FR36" i="1"/>
  <c r="FR55" i="1"/>
  <c r="FR31" i="1"/>
  <c r="FR78" i="1"/>
  <c r="FR70" i="1"/>
  <c r="FR40" i="1"/>
  <c r="FR84" i="1"/>
  <c r="FR14" i="1"/>
  <c r="FR27" i="1"/>
  <c r="FR69" i="1"/>
  <c r="FR21" i="1"/>
  <c r="FR103" i="1"/>
  <c r="FR82" i="1"/>
  <c r="FR97" i="1"/>
  <c r="FR68" i="1"/>
  <c r="FR83" i="1"/>
  <c r="FR43" i="1"/>
  <c r="FR72" i="1"/>
  <c r="FR28" i="1"/>
  <c r="FR15" i="1"/>
  <c r="FR91" i="1"/>
  <c r="FR67" i="1"/>
  <c r="FR106" i="1"/>
  <c r="FR19" i="1"/>
  <c r="FR96" i="1"/>
  <c r="FR45" i="1"/>
  <c r="FR102" i="1"/>
  <c r="FR94" i="1"/>
  <c r="FR66" i="1"/>
  <c r="FR22" i="1"/>
  <c r="FR93" i="1"/>
  <c r="FR74" i="1"/>
  <c r="FR64" i="1"/>
  <c r="FR46" i="1"/>
  <c r="FR25" i="1"/>
  <c r="FR63" i="1"/>
  <c r="FR39" i="1"/>
  <c r="FR60" i="1"/>
  <c r="FR16" i="1"/>
  <c r="FR105" i="1"/>
  <c r="FR61" i="1"/>
  <c r="FR26" i="1"/>
  <c r="FR32" i="1"/>
  <c r="FR79" i="1"/>
  <c r="FR71" i="1"/>
  <c r="FR104" i="1"/>
  <c r="FR62" i="1"/>
  <c r="FR95" i="1"/>
  <c r="FR81" i="1"/>
  <c r="FR90" i="1"/>
  <c r="FR75" i="1"/>
  <c r="FR65" i="1"/>
  <c r="FR33" i="1"/>
  <c r="FR92" i="1"/>
  <c r="FR57" i="1"/>
  <c r="FR29" i="1"/>
  <c r="FQ94" i="1"/>
  <c r="FQ100" i="1"/>
  <c r="FQ28" i="1"/>
  <c r="FQ39" i="1"/>
  <c r="FQ40" i="1"/>
  <c r="FQ87" i="1"/>
  <c r="FQ83" i="1"/>
  <c r="FQ89" i="1"/>
  <c r="FQ71" i="1"/>
  <c r="FQ41" i="1"/>
  <c r="FQ105" i="1"/>
  <c r="FQ88" i="1"/>
  <c r="FQ43" i="1"/>
  <c r="FQ73" i="1"/>
  <c r="FQ24" i="1"/>
  <c r="FQ20" i="1"/>
  <c r="FQ38" i="1"/>
  <c r="FQ29" i="1"/>
  <c r="FQ104" i="1"/>
  <c r="FQ12" i="1"/>
  <c r="FQ64" i="1"/>
  <c r="FQ90" i="1"/>
  <c r="FQ81" i="1"/>
  <c r="FQ106" i="1"/>
  <c r="FQ57" i="1"/>
  <c r="FQ69" i="1"/>
  <c r="FQ45" i="1"/>
  <c r="FQ11" i="1"/>
  <c r="FQ95" i="1"/>
  <c r="FQ17" i="1"/>
  <c r="FQ77" i="1"/>
  <c r="FQ36" i="1"/>
  <c r="FQ72" i="1"/>
  <c r="FQ61" i="1"/>
  <c r="FQ19" i="1"/>
  <c r="FQ60" i="1"/>
  <c r="FQ26" i="1"/>
  <c r="FQ56" i="1"/>
  <c r="FQ67" i="1"/>
  <c r="FQ86" i="1"/>
  <c r="FQ103" i="1"/>
  <c r="FQ102" i="1"/>
  <c r="FQ92" i="1"/>
  <c r="FQ98" i="1"/>
  <c r="FQ31" i="1"/>
  <c r="FQ55" i="1"/>
  <c r="FQ15" i="1"/>
  <c r="FQ21" i="1"/>
  <c r="FQ16" i="1"/>
  <c r="FQ75" i="1"/>
  <c r="FQ76" i="1"/>
  <c r="FQ58" i="1"/>
  <c r="FQ66" i="1"/>
  <c r="FQ23" i="1"/>
  <c r="FQ30" i="1"/>
  <c r="FQ59" i="1"/>
  <c r="FQ42" i="1"/>
  <c r="FQ96" i="1"/>
  <c r="FQ79" i="1"/>
  <c r="FQ25" i="1"/>
  <c r="FQ78" i="1"/>
  <c r="FQ62" i="1"/>
  <c r="FQ91" i="1"/>
  <c r="FQ97" i="1"/>
  <c r="FQ74" i="1"/>
  <c r="FQ46" i="1"/>
  <c r="FQ85" i="1"/>
  <c r="FQ70" i="1"/>
  <c r="FQ27" i="1"/>
  <c r="FQ22" i="1"/>
  <c r="FQ33" i="1"/>
  <c r="FQ34" i="1"/>
  <c r="FQ63" i="1"/>
  <c r="FQ65" i="1"/>
  <c r="FQ84" i="1"/>
  <c r="FQ101" i="1"/>
  <c r="FQ35" i="1"/>
  <c r="FQ99" i="1"/>
  <c r="FQ82" i="1"/>
  <c r="FQ37" i="1"/>
  <c r="FQ13" i="1"/>
  <c r="FQ18" i="1"/>
  <c r="FQ14" i="1"/>
  <c r="FQ32" i="1"/>
  <c r="FQ80" i="1"/>
  <c r="FQ68" i="1"/>
  <c r="FQ93" i="1"/>
  <c r="FQ44" i="1"/>
  <c r="CI109" i="1"/>
  <c r="CI108" i="1"/>
  <c r="CI110" i="1"/>
  <c r="CI107" i="1"/>
  <c r="DE107" i="1"/>
  <c r="DE110" i="1"/>
  <c r="DE108" i="1"/>
  <c r="BJ109" i="1"/>
  <c r="BJ107" i="1"/>
  <c r="BJ110" i="1"/>
  <c r="BJ108" i="1"/>
  <c r="CJ107" i="1"/>
  <c r="CJ110" i="1"/>
  <c r="CJ108" i="1"/>
  <c r="CJ109" i="1"/>
  <c r="BI109" i="1"/>
  <c r="BI107" i="1"/>
  <c r="BI110" i="1"/>
  <c r="BI108" i="1"/>
  <c r="CH110" i="1"/>
  <c r="CH108" i="1"/>
  <c r="CH109" i="1"/>
  <c r="CH107" i="1"/>
  <c r="AF109" i="1"/>
  <c r="AF110" i="1"/>
  <c r="AF107" i="1"/>
  <c r="AF108" i="1"/>
  <c r="CN108" i="1"/>
  <c r="CT110" i="1"/>
  <c r="CT108" i="1"/>
  <c r="CT109" i="1"/>
  <c r="CT107" i="1"/>
  <c r="CN107" i="1"/>
  <c r="CG110" i="1"/>
  <c r="CG108" i="1"/>
  <c r="CG109" i="1"/>
  <c r="CG107" i="1"/>
  <c r="CN110" i="1"/>
  <c r="BV107" i="1"/>
  <c r="BV108" i="1"/>
  <c r="BV110" i="1"/>
  <c r="BV109" i="1"/>
  <c r="BU108" i="1"/>
  <c r="BU109" i="1"/>
  <c r="BU110" i="1"/>
  <c r="BU107" i="1"/>
  <c r="AI110" i="1"/>
  <c r="AI107" i="1"/>
  <c r="AI108" i="1"/>
  <c r="AI109" i="1"/>
  <c r="BL50" i="1" l="1"/>
  <c r="BK50" i="1" l="1"/>
  <c r="BL53" i="1" l="1"/>
  <c r="BK49" i="1"/>
  <c r="CL50" i="1"/>
  <c r="BL54" i="1"/>
  <c r="BL47" i="1"/>
  <c r="BL51" i="1"/>
  <c r="CL52" i="1" l="1"/>
  <c r="BK54" i="1"/>
  <c r="CK50" i="1"/>
  <c r="BK51" i="1"/>
  <c r="BL52" i="1"/>
  <c r="BL48" i="1"/>
  <c r="BL49" i="1"/>
  <c r="CL49" i="1"/>
  <c r="BK52" i="1"/>
  <c r="BL108" i="1" l="1"/>
  <c r="BL109" i="1"/>
  <c r="BL110" i="1"/>
  <c r="BL107" i="1"/>
  <c r="CK49" i="1"/>
  <c r="CK54" i="1"/>
  <c r="CK53" i="1"/>
  <c r="CL51" i="1"/>
  <c r="CL54" i="1"/>
  <c r="BK48" i="1"/>
  <c r="CK51" i="1"/>
  <c r="BK53" i="1"/>
  <c r="BK47" i="1"/>
  <c r="BK107" i="1" l="1"/>
  <c r="BK108" i="1"/>
  <c r="BK109" i="1"/>
  <c r="BK110" i="1"/>
  <c r="CL47" i="1"/>
  <c r="CL53" i="1"/>
  <c r="CK52" i="1"/>
  <c r="CL48" i="1"/>
  <c r="CK48" i="1"/>
  <c r="CS50" i="1"/>
  <c r="CK47" i="1"/>
  <c r="CL110" i="1" l="1"/>
  <c r="CL109" i="1"/>
  <c r="CL107" i="1"/>
  <c r="CL108" i="1"/>
  <c r="CK109" i="1"/>
  <c r="CK107" i="1"/>
  <c r="CK110" i="1"/>
  <c r="CK108" i="1"/>
  <c r="CS49" i="1"/>
  <c r="CS53" i="1"/>
  <c r="CS54" i="1"/>
  <c r="CR50" i="1"/>
  <c r="CS51" i="1"/>
  <c r="CQ54" i="1" l="1"/>
  <c r="CR52" i="1"/>
  <c r="CS47" i="1"/>
  <c r="CQ50" i="1"/>
  <c r="CS48" i="1"/>
  <c r="CS52" i="1"/>
  <c r="CS109" i="1" l="1"/>
  <c r="CS107" i="1"/>
  <c r="CS110" i="1"/>
  <c r="CS108" i="1"/>
  <c r="CQ51" i="1"/>
  <c r="CR54" i="1"/>
  <c r="DF50" i="1"/>
  <c r="CQ49" i="1"/>
  <c r="CR49" i="1"/>
  <c r="CR51" i="1"/>
  <c r="DF49" i="1" l="1"/>
  <c r="CR48" i="1"/>
  <c r="CR47" i="1"/>
  <c r="BT50" i="1"/>
  <c r="CQ53" i="1"/>
  <c r="CQ52" i="1"/>
  <c r="CQ47" i="1"/>
  <c r="CQ48" i="1"/>
  <c r="CR53" i="1"/>
  <c r="CQ108" i="1" l="1"/>
  <c r="CQ109" i="1"/>
  <c r="CQ107" i="1"/>
  <c r="CQ110" i="1"/>
  <c r="CR107" i="1"/>
  <c r="CR108" i="1"/>
  <c r="CR109" i="1"/>
  <c r="CR110" i="1"/>
  <c r="DF54" i="1"/>
  <c r="DF52" i="1"/>
  <c r="DF51" i="1"/>
  <c r="BT52" i="1" l="1"/>
  <c r="DF48" i="1"/>
  <c r="BT49" i="1"/>
  <c r="BS50" i="1"/>
  <c r="DF53" i="1"/>
  <c r="BS54" i="1"/>
  <c r="DF47" i="1"/>
  <c r="DF109" i="1" l="1"/>
  <c r="DF107" i="1"/>
  <c r="DF110" i="1"/>
  <c r="DF108" i="1"/>
  <c r="BS51" i="1"/>
  <c r="BT54" i="1"/>
  <c r="BT51" i="1"/>
  <c r="BS49" i="1"/>
  <c r="BS52" i="1" l="1"/>
  <c r="BS53" i="1"/>
  <c r="BT53" i="1"/>
  <c r="BS48" i="1"/>
  <c r="BS47" i="1"/>
  <c r="BT47" i="1"/>
  <c r="BT48" i="1"/>
  <c r="BT107" i="1" l="1"/>
  <c r="BT108" i="1"/>
  <c r="BT109" i="1"/>
  <c r="BT110" i="1"/>
  <c r="BS107" i="1"/>
  <c r="BS110" i="1"/>
  <c r="BS108" i="1"/>
  <c r="BS109" i="1"/>
  <c r="DH50" i="1"/>
  <c r="DH49" i="1" l="1"/>
  <c r="DH52" i="1"/>
  <c r="DG50" i="1"/>
  <c r="DH54" i="1" l="1"/>
  <c r="DH51" i="1"/>
  <c r="DG53" i="1"/>
  <c r="DB50" i="1"/>
  <c r="DG49" i="1"/>
  <c r="DG51" i="1"/>
  <c r="DG54" i="1"/>
  <c r="DB49" i="1" l="1"/>
  <c r="DA51" i="1"/>
  <c r="DA54" i="1"/>
  <c r="DH47" i="1"/>
  <c r="DG48" i="1"/>
  <c r="DG52" i="1"/>
  <c r="DH48" i="1"/>
  <c r="DH53" i="1"/>
  <c r="DA50" i="1"/>
  <c r="DG47" i="1"/>
  <c r="DG110" i="1" l="1"/>
  <c r="DG109" i="1"/>
  <c r="DG107" i="1"/>
  <c r="DG108" i="1"/>
  <c r="DH108" i="1"/>
  <c r="DH109" i="1"/>
  <c r="DH107" i="1"/>
  <c r="DH110" i="1"/>
  <c r="DB51" i="1"/>
  <c r="DB54" i="1"/>
  <c r="DA49" i="1"/>
  <c r="DA53" i="1"/>
  <c r="DB52" i="1"/>
  <c r="DA52" i="1" l="1"/>
  <c r="DB47" i="1"/>
  <c r="DB48" i="1"/>
  <c r="DA47" i="1"/>
  <c r="DB53" i="1"/>
  <c r="DA48" i="1"/>
  <c r="DB109" i="1" l="1"/>
  <c r="DB107" i="1"/>
  <c r="DB110" i="1"/>
  <c r="DB108" i="1"/>
  <c r="DA109" i="1"/>
  <c r="DA110" i="1"/>
  <c r="DA107" i="1"/>
  <c r="DA108" i="1"/>
  <c r="CZ51" i="1"/>
  <c r="CZ54" i="1"/>
  <c r="CY50" i="1"/>
  <c r="CZ50" i="1"/>
  <c r="CY49" i="1" l="1"/>
  <c r="CZ48" i="1"/>
  <c r="CZ53" i="1"/>
  <c r="CZ52" i="1"/>
  <c r="CZ49" i="1" l="1"/>
  <c r="CZ47" i="1"/>
  <c r="CY54" i="1"/>
  <c r="CY51" i="1"/>
  <c r="CY52" i="1"/>
  <c r="CZ107" i="1" l="1"/>
  <c r="CZ108" i="1"/>
  <c r="CZ109" i="1"/>
  <c r="CZ110" i="1"/>
  <c r="CY53" i="1"/>
  <c r="CY47" i="1"/>
  <c r="CY48" i="1"/>
  <c r="CX50" i="1"/>
  <c r="CY107" i="1" l="1"/>
  <c r="CY108" i="1"/>
  <c r="CY109" i="1"/>
  <c r="CY110" i="1"/>
  <c r="CW54" i="1"/>
  <c r="CW49" i="1"/>
  <c r="CW50" i="1"/>
  <c r="CX54" i="1" l="1"/>
  <c r="CX52" i="1"/>
  <c r="CX49" i="1"/>
  <c r="CX51" i="1"/>
  <c r="CW51" i="1"/>
  <c r="CW48" i="1" l="1"/>
  <c r="CX47" i="1"/>
  <c r="CW52" i="1"/>
  <c r="CX53" i="1"/>
  <c r="CX48" i="1"/>
  <c r="CW47" i="1"/>
  <c r="CW53" i="1"/>
  <c r="CW107" i="1" l="1"/>
  <c r="CW108" i="1"/>
  <c r="CW109" i="1"/>
  <c r="CW110" i="1"/>
  <c r="CX107" i="1"/>
  <c r="CX109" i="1"/>
  <c r="CX108" i="1"/>
  <c r="CX110" i="1"/>
  <c r="CF50" i="1"/>
  <c r="CE51" i="1" l="1"/>
  <c r="CE49" i="1"/>
  <c r="CE54" i="1"/>
  <c r="CF49" i="1"/>
  <c r="CE50" i="1"/>
  <c r="CF52" i="1" l="1"/>
  <c r="CF54" i="1"/>
  <c r="BW50" i="1"/>
  <c r="CF51" i="1"/>
  <c r="BX54" i="1" l="1"/>
  <c r="CF48" i="1"/>
  <c r="CE48" i="1"/>
  <c r="CF47" i="1"/>
  <c r="CE52" i="1"/>
  <c r="CE47" i="1"/>
  <c r="BX50" i="1"/>
  <c r="CE53" i="1"/>
  <c r="CF53" i="1"/>
  <c r="CE108" i="1" l="1"/>
  <c r="CE109" i="1"/>
  <c r="CE107" i="1"/>
  <c r="CE110" i="1"/>
  <c r="CF107" i="1"/>
  <c r="CF110" i="1"/>
  <c r="CF108" i="1"/>
  <c r="CF109" i="1"/>
  <c r="BX48" i="1"/>
  <c r="BX47" i="1"/>
  <c r="BX51" i="1"/>
  <c r="BW51" i="1" l="1"/>
  <c r="BW49" i="1"/>
  <c r="BX49" i="1"/>
  <c r="BW54" i="1"/>
  <c r="BW52" i="1"/>
  <c r="BX53" i="1"/>
  <c r="BX52" i="1"/>
  <c r="BX107" i="1" l="1"/>
  <c r="BX110" i="1"/>
  <c r="BX109" i="1"/>
  <c r="BX108" i="1"/>
  <c r="BW47" i="1"/>
  <c r="BW53" i="1"/>
  <c r="BW48" i="1"/>
  <c r="BW110" i="1" l="1"/>
  <c r="BW107" i="1"/>
  <c r="BW108" i="1"/>
  <c r="BW109" i="1"/>
  <c r="BR110" i="1" l="1"/>
  <c r="BR108" i="1"/>
  <c r="BR109" i="1"/>
  <c r="BR107" i="1"/>
  <c r="BQ108" i="1"/>
  <c r="BQ109" i="1"/>
  <c r="BQ110" i="1"/>
  <c r="BQ107" i="1"/>
  <c r="BD50" i="1"/>
  <c r="BC54" i="1" l="1"/>
  <c r="FQ54" i="1" s="1"/>
  <c r="BC50" i="1"/>
  <c r="FQ50" i="1" s="1"/>
  <c r="BD49" i="1" l="1"/>
  <c r="BC51" i="1"/>
  <c r="FQ51" i="1" s="1"/>
  <c r="BD54" i="1"/>
  <c r="BD52" i="1"/>
  <c r="BD51" i="1"/>
  <c r="BC47" i="1"/>
  <c r="FQ47" i="1" s="1"/>
  <c r="BC49" i="1"/>
  <c r="FQ49" i="1" s="1"/>
  <c r="BD47" i="1" l="1"/>
  <c r="BC53" i="1"/>
  <c r="FQ53" i="1" s="1"/>
  <c r="BC52" i="1"/>
  <c r="FQ52" i="1" s="1"/>
  <c r="BC48" i="1"/>
  <c r="FQ48" i="1" s="1"/>
  <c r="BD48" i="1"/>
  <c r="BD53" i="1"/>
  <c r="BC109" i="1" l="1"/>
  <c r="BD109" i="1"/>
  <c r="BD110" i="1"/>
  <c r="BD108" i="1"/>
  <c r="BD107" i="1"/>
  <c r="BC110" i="1"/>
  <c r="BC107" i="1"/>
  <c r="BC108" i="1"/>
  <c r="BA50" i="1"/>
  <c r="BB50" i="1"/>
  <c r="BA52" i="1" l="1"/>
  <c r="BA48" i="1"/>
  <c r="BA54" i="1"/>
  <c r="BB49" i="1"/>
  <c r="BB51" i="1"/>
  <c r="BB54" i="1"/>
  <c r="BA51" i="1"/>
  <c r="BB48" i="1"/>
  <c r="BA53" i="1" l="1"/>
  <c r="BA49" i="1"/>
  <c r="BB47" i="1"/>
  <c r="BB53" i="1"/>
  <c r="BA47" i="1"/>
  <c r="BB52" i="1"/>
  <c r="BA108" i="1" l="1"/>
  <c r="BA109" i="1"/>
  <c r="BA110" i="1"/>
  <c r="BA107" i="1"/>
  <c r="BB110" i="1"/>
  <c r="BB108" i="1"/>
  <c r="BB109" i="1"/>
  <c r="BB107" i="1"/>
  <c r="AZ49" i="1"/>
  <c r="FR49" i="1" s="1"/>
  <c r="AZ50" i="1"/>
  <c r="FR50" i="1" s="1"/>
  <c r="AZ48" i="1" l="1"/>
  <c r="FR48" i="1" s="1"/>
  <c r="AZ51" i="1"/>
  <c r="FR51" i="1" s="1"/>
  <c r="AZ54" i="1"/>
  <c r="FR54" i="1" s="1"/>
  <c r="AZ52" i="1" l="1"/>
  <c r="FR52" i="1" s="1"/>
  <c r="AZ47" i="1"/>
  <c r="FR47" i="1" s="1"/>
  <c r="AZ53" i="1"/>
  <c r="FR53" i="1" s="1"/>
  <c r="AY110" i="1" l="1"/>
  <c r="AY109" i="1"/>
  <c r="AY107" i="1"/>
  <c r="AY108" i="1"/>
  <c r="AZ110" i="1"/>
  <c r="AZ109" i="1"/>
  <c r="AZ108" i="1"/>
  <c r="AZ107" i="1"/>
  <c r="AU109" i="1" l="1"/>
  <c r="AU108" i="1"/>
  <c r="AU110" i="1"/>
  <c r="AV108" i="1"/>
  <c r="AV109" i="1"/>
  <c r="AV107" i="1"/>
  <c r="AV110" i="1"/>
  <c r="AU107" i="1"/>
  <c r="AT107" i="1" l="1"/>
  <c r="AT110" i="1"/>
  <c r="AT109" i="1"/>
  <c r="AT108" i="1"/>
  <c r="AS107" i="1" l="1"/>
  <c r="AS108" i="1"/>
  <c r="AS109" i="1"/>
  <c r="AS110" i="1"/>
  <c r="AR110" i="1" l="1"/>
  <c r="AR108" i="1"/>
  <c r="AR109" i="1"/>
  <c r="AR107" i="1"/>
  <c r="AQ107" i="1" l="1"/>
  <c r="AQ108" i="1"/>
  <c r="AQ110" i="1"/>
  <c r="AQ109" i="1"/>
  <c r="AP109" i="1" l="1"/>
  <c r="AO108" i="1"/>
  <c r="AP107" i="1"/>
  <c r="AP110" i="1"/>
  <c r="AO110" i="1"/>
  <c r="AP108" i="1"/>
  <c r="AO107" i="1"/>
  <c r="AO109" i="1"/>
  <c r="AL108" i="1" l="1"/>
  <c r="AL109" i="1"/>
  <c r="AL110" i="1"/>
  <c r="AL107" i="1"/>
  <c r="AK107" i="1" l="1"/>
  <c r="AK110" i="1"/>
  <c r="AK109" i="1"/>
  <c r="AK108" i="1"/>
  <c r="AN109" i="1" l="1"/>
  <c r="AN107" i="1"/>
  <c r="AN110" i="1"/>
  <c r="AN108" i="1"/>
  <c r="AM109" i="1" l="1"/>
  <c r="AM110" i="1"/>
  <c r="AM108" i="1"/>
  <c r="AM107" i="1"/>
  <c r="AJ107" i="1" l="1"/>
  <c r="AJ108" i="1"/>
  <c r="AJ110" i="1"/>
  <c r="AJ109" i="1"/>
  <c r="FR109" i="1" l="1"/>
  <c r="AH109" i="1"/>
  <c r="AH107" i="1"/>
  <c r="AH110" i="1"/>
  <c r="AH108" i="1"/>
  <c r="FQ108" i="1"/>
  <c r="AG107" i="1"/>
  <c r="AG108" i="1"/>
  <c r="AG110" i="1"/>
  <c r="AG109" i="1"/>
  <c r="C108" i="2"/>
  <c r="C107" i="2"/>
  <c r="C109" i="2"/>
  <c r="LY79" i="2"/>
  <c r="LY109" i="2" l="1"/>
  <c r="LY107" i="2"/>
  <c r="LY108" i="2"/>
  <c r="FR110" i="1"/>
  <c r="FR108" i="1"/>
  <c r="FR107" i="1"/>
  <c r="FQ107" i="1"/>
  <c r="FQ110" i="1"/>
  <c r="FQ109" i="1"/>
  <c r="DM107" i="2"/>
  <c r="DO109" i="2"/>
  <c r="DO107" i="2"/>
  <c r="DO108" i="2"/>
  <c r="DM108" i="2" l="1"/>
  <c r="DM109" i="2"/>
  <c r="DQ107" i="2"/>
  <c r="DQ109" i="2"/>
  <c r="DQ108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<sst xmlns="http://schemas.openxmlformats.org/spreadsheetml/2006/main" count="2262" uniqueCount="412">
  <si>
    <t>Aryan Ispat &amp; 
Power Pvt. Ltd.</t>
  </si>
  <si>
    <t>Bhushan Power &amp; Steel Ltd, Jharsuguda</t>
  </si>
  <si>
    <t>FACOR POWER LTD Bhadrak</t>
  </si>
  <si>
    <t>HINDALCO</t>
  </si>
  <si>
    <t>IMFA, Choudwar</t>
  </si>
  <si>
    <t>IFFCO, Paradeep</t>
  </si>
  <si>
    <t>JSL, Duburi</t>
  </si>
  <si>
    <t>JSPL, Angul</t>
  </si>
  <si>
    <t>MSP, Jharsuguda</t>
  </si>
  <si>
    <t>NALCO, Angul</t>
  </si>
  <si>
    <t>NINL</t>
  </si>
  <si>
    <t>Narbheram Power &amp; Steel Ltd. Dhenkanal</t>
  </si>
  <si>
    <t>NBVL</t>
  </si>
  <si>
    <t>OCL, Rajgangpur</t>
  </si>
  <si>
    <t>Patnaik Steels &amp; Alloys Ltd.</t>
  </si>
  <si>
    <t>RSP, Rourkela</t>
  </si>
  <si>
    <t>Shyam Metallics</t>
  </si>
  <si>
    <t>Vedanta Aluminium, 
Lanjigarh</t>
  </si>
  <si>
    <t>GKEL(IPP)</t>
  </si>
  <si>
    <t>Visa Steel Ltd</t>
  </si>
  <si>
    <t>Aftaab Solar Private Limited</t>
  </si>
  <si>
    <t>Aditya Aluminium</t>
  </si>
  <si>
    <t>ACME Solar Power Pvt. Ltd.</t>
  </si>
  <si>
    <t xml:space="preserve"> ESSAR POWER ORISSA</t>
  </si>
  <si>
    <t>DESPATCH SCHEDULE [ MW / MVAR ] FOR CGPs</t>
  </si>
  <si>
    <t>(FROM SLDC BHUBANESWAR BY 20:00 HRS. EVERYDAY)</t>
  </si>
  <si>
    <t>MESSAGE No. NIL</t>
  </si>
  <si>
    <t>DATE:</t>
  </si>
  <si>
    <t>Time:</t>
  </si>
  <si>
    <t>From:  GM(SLDC), BBSR</t>
  </si>
  <si>
    <t>FOR DATE:</t>
  </si>
  <si>
    <t>Time</t>
  </si>
  <si>
    <t>Block</t>
  </si>
  <si>
    <t>0000-0015</t>
  </si>
  <si>
    <t>0015-0030</t>
  </si>
  <si>
    <t>0030-0045</t>
  </si>
  <si>
    <t>0045-0100</t>
  </si>
  <si>
    <t>0100-0115</t>
  </si>
  <si>
    <t>0115-0130</t>
  </si>
  <si>
    <t>0130-0145</t>
  </si>
  <si>
    <t>0145-0200</t>
  </si>
  <si>
    <t>0200-0215</t>
  </si>
  <si>
    <t>0215-0230</t>
  </si>
  <si>
    <t>0230-0245</t>
  </si>
  <si>
    <t>0245-0300</t>
  </si>
  <si>
    <t>0300-0315</t>
  </si>
  <si>
    <t>0315-0330</t>
  </si>
  <si>
    <t>0330-0345</t>
  </si>
  <si>
    <t>0345-0400</t>
  </si>
  <si>
    <t>0400-0415</t>
  </si>
  <si>
    <t>0415-0430</t>
  </si>
  <si>
    <t>0430-0445</t>
  </si>
  <si>
    <t>0445-0500</t>
  </si>
  <si>
    <t>0500-0515</t>
  </si>
  <si>
    <t>0515-0530</t>
  </si>
  <si>
    <t>0530-0545</t>
  </si>
  <si>
    <t>0545-0600</t>
  </si>
  <si>
    <t>0600-0615</t>
  </si>
  <si>
    <t>0615-0630</t>
  </si>
  <si>
    <t>0630-0645</t>
  </si>
  <si>
    <t>0645-0700</t>
  </si>
  <si>
    <t>0700-0715</t>
  </si>
  <si>
    <t>0715-0730</t>
  </si>
  <si>
    <t>0730-0745</t>
  </si>
  <si>
    <t>0745-0800</t>
  </si>
  <si>
    <t>0800-0815</t>
  </si>
  <si>
    <t>0815-0830</t>
  </si>
  <si>
    <t>0830-0845</t>
  </si>
  <si>
    <t>0845-0900</t>
  </si>
  <si>
    <t>0900-0915</t>
  </si>
  <si>
    <t>0915-0930</t>
  </si>
  <si>
    <t>0930-0945</t>
  </si>
  <si>
    <t>0945-1000</t>
  </si>
  <si>
    <t>1000-1015</t>
  </si>
  <si>
    <t>1015-1030</t>
  </si>
  <si>
    <t>1030-1045</t>
  </si>
  <si>
    <t>1045-1100</t>
  </si>
  <si>
    <t>1100-1115</t>
  </si>
  <si>
    <t>1115-1130</t>
  </si>
  <si>
    <t>1130-1145</t>
  </si>
  <si>
    <t>1145-1200</t>
  </si>
  <si>
    <t>1200-1215</t>
  </si>
  <si>
    <t>1215-1230</t>
  </si>
  <si>
    <t>1230-1245</t>
  </si>
  <si>
    <t>1245-1300</t>
  </si>
  <si>
    <t>1300-1315</t>
  </si>
  <si>
    <t>1315-1330</t>
  </si>
  <si>
    <t>1330-1345</t>
  </si>
  <si>
    <t>1345-1400</t>
  </si>
  <si>
    <t>1400-1415</t>
  </si>
  <si>
    <t>1415-1430</t>
  </si>
  <si>
    <t>1430-1445</t>
  </si>
  <si>
    <t>1445-1500</t>
  </si>
  <si>
    <t>1500-1515</t>
  </si>
  <si>
    <t>1515-1530</t>
  </si>
  <si>
    <t>1530-1545</t>
  </si>
  <si>
    <t>1545-1600</t>
  </si>
  <si>
    <t>1600-1615</t>
  </si>
  <si>
    <t xml:space="preserve">1615-1630 </t>
  </si>
  <si>
    <t>1630-1645</t>
  </si>
  <si>
    <t>1645-1700</t>
  </si>
  <si>
    <t>1700-1715</t>
  </si>
  <si>
    <t>1715-1730</t>
  </si>
  <si>
    <t>1730-1745</t>
  </si>
  <si>
    <t>1745-1800</t>
  </si>
  <si>
    <t>1800-1815</t>
  </si>
  <si>
    <t xml:space="preserve">1815-1830 </t>
  </si>
  <si>
    <t>1830-1845</t>
  </si>
  <si>
    <t>1845-1900</t>
  </si>
  <si>
    <t>1900-1915</t>
  </si>
  <si>
    <t>1915-1930</t>
  </si>
  <si>
    <t>1930-1945</t>
  </si>
  <si>
    <t>1945-2000</t>
  </si>
  <si>
    <t>2000-2015</t>
  </si>
  <si>
    <t>2015-2030</t>
  </si>
  <si>
    <t>2030-2045</t>
  </si>
  <si>
    <t>2045-2100</t>
  </si>
  <si>
    <t>2100-2115</t>
  </si>
  <si>
    <t>2115-2130</t>
  </si>
  <si>
    <t>2130-2145</t>
  </si>
  <si>
    <t>2145-2200</t>
  </si>
  <si>
    <t>2200-2215</t>
  </si>
  <si>
    <t>2215-2230</t>
  </si>
  <si>
    <t>2230-2245</t>
  </si>
  <si>
    <t>2245-2300</t>
  </si>
  <si>
    <t>2300-2315</t>
  </si>
  <si>
    <t>2315-2330</t>
  </si>
  <si>
    <t>2330-2345</t>
  </si>
  <si>
    <t>2345-2400</t>
  </si>
  <si>
    <t>Max</t>
  </si>
  <si>
    <t>Min</t>
  </si>
  <si>
    <t>AVG</t>
  </si>
  <si>
    <t>MU</t>
  </si>
  <si>
    <t>NB:-</t>
  </si>
  <si>
    <t>1.During high frequency condition injection of power may be restricted to the power purchase agreement quantum for maintaining grid security.</t>
  </si>
  <si>
    <t>2.The despatch quantum subject to availability of evacuation system and may vary on real time basis by the instruction of SCE over telephone.</t>
  </si>
  <si>
    <t>L E G E N D</t>
  </si>
  <si>
    <t>Yellow Colour</t>
  </si>
  <si>
    <t xml:space="preserve">Schedule has been submitted as "Zero" </t>
  </si>
  <si>
    <t>Blue Colour</t>
  </si>
  <si>
    <t xml:space="preserve">Schedule has not been submitted </t>
  </si>
  <si>
    <t>NO Colour</t>
  </si>
  <si>
    <t>Schedule submitted but has not been accepted</t>
  </si>
  <si>
    <t>SREE GANESH METALICS</t>
  </si>
  <si>
    <t>From:  GM(SLDC), Bhubaneswar</t>
  </si>
  <si>
    <t xml:space="preserve"> </t>
  </si>
  <si>
    <t>10:00.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</si>
  <si>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</si>
  <si>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</si>
  <si>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</si>
  <si>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</si>
  <si>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</si>
  <si>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</si>
  <si>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</si>
  <si>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</si>
  <si>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>19:00</t>
  </si>
  <si>
    <t>20:00</t>
  </si>
  <si>
    <t>21:00</t>
  </si>
  <si>
    <t>22:00</t>
  </si>
  <si>
    <t>23:00</t>
  </si>
  <si>
    <t>Avg</t>
  </si>
  <si>
    <t>Gridco</t>
  </si>
  <si>
    <t>IEX</t>
  </si>
  <si>
    <t>Total</t>
  </si>
  <si>
    <t>MW</t>
  </si>
  <si>
    <t>MVAR</t>
  </si>
  <si>
    <t>Choudwar
Given Schedule</t>
  </si>
  <si>
    <t>Choudwar
Accepted Schedule</t>
  </si>
  <si>
    <t>TVL (Drawal)</t>
  </si>
  <si>
    <t>Angul (Generation)</t>
  </si>
  <si>
    <t>JSPL Angul</t>
  </si>
  <si>
    <t>Total  CGP&amp;IPP</t>
  </si>
  <si>
    <t>Arati Steels</t>
  </si>
  <si>
    <t>(except for NALCO and IMFA)</t>
  </si>
  <si>
    <t>VAL (IPP)</t>
  </si>
  <si>
    <t>VAL (CGP)</t>
  </si>
  <si>
    <t>MGM_Minerals_Ltd</t>
  </si>
  <si>
    <t>Bhubaneswar Power (P) Ltd</t>
  </si>
  <si>
    <t>OA (Palasponga)</t>
  </si>
  <si>
    <t>Green Colour</t>
  </si>
  <si>
    <t>Backing down of Export by IPP</t>
  </si>
  <si>
    <t>OFFICE OF CLD(POWER SYSTEM), BHUBANESWAR - 751 017, FAX-0674-2748509/2748218</t>
  </si>
  <si>
    <t>BEL Solar</t>
  </si>
  <si>
    <t>MAITHAN ISPAT LTD</t>
  </si>
  <si>
    <t>TSL Bhusan Steel Ltd, Meramundali</t>
  </si>
  <si>
    <t xml:space="preserve">VAL IPP </t>
  </si>
  <si>
    <t>O. A.  (Hazira)</t>
  </si>
  <si>
    <t>FAP (Joda)</t>
  </si>
  <si>
    <t>FAP (Bamanipal)</t>
  </si>
  <si>
    <t>TATA STEEL LONG PRODUCTS LIMITED</t>
  </si>
  <si>
    <t>OA (Hirakud Smelter)</t>
  </si>
  <si>
    <t xml:space="preserve"> ESSAR POWER PARADEEP, ORISSA</t>
  </si>
  <si>
    <t>DCBL(OCL), Rajgangpur</t>
  </si>
  <si>
    <t xml:space="preserve">TATA STEEL BHUSAN STEEL  LTD, Meramundali </t>
  </si>
  <si>
    <t>O. A.  (Chitrakonda)</t>
  </si>
  <si>
    <t>PXIL</t>
  </si>
  <si>
    <t>Baitarani Power Project Pvt Ltd (BPPPL) to GRIDCO</t>
  </si>
  <si>
    <t>OPCL</t>
  </si>
  <si>
    <t xml:space="preserve"> AMNS INDIA LTD (ESSAR)</t>
  </si>
  <si>
    <t>.</t>
  </si>
  <si>
    <t>NBVL(IPP)</t>
  </si>
  <si>
    <t>NBVL (IPP)</t>
  </si>
  <si>
    <t>TOTAL</t>
  </si>
  <si>
    <t>Viraj Steel and Energy Pvt Ltd
Power Limited</t>
  </si>
  <si>
    <t>Viraj Steel and Energy Pvt Ltd</t>
  </si>
  <si>
    <t>Saptadhra / Avantika</t>
  </si>
  <si>
    <t xml:space="preserve">OA (Vedanta)
</t>
  </si>
  <si>
    <t>RUNGTA MINES, Dhenkanal</t>
  </si>
  <si>
    <t>SMC Power Generation #1, Hirma,Jharsuguda</t>
  </si>
  <si>
    <t>SMC Power Generation Ltd #2, Badmal,Jharsuguda</t>
  </si>
  <si>
    <t>SMC Power Generation Ltd #2, Badmal, Jharsuguda</t>
  </si>
  <si>
    <t>VIRAJ STEEL &amp; ENERGY PVT. LTD.</t>
  </si>
  <si>
    <t>KAKATIYA SHEP</t>
  </si>
  <si>
    <t>Narbheram Power &amp; Steel, Dhenkanal</t>
  </si>
  <si>
    <t>Rungta Mines,Karakolha, Barbil</t>
  </si>
  <si>
    <t>MAITHAN ISPAT</t>
  </si>
  <si>
    <t>Maithan Ispat</t>
  </si>
  <si>
    <t>Rungta Mines, DKL</t>
  </si>
  <si>
    <t>FAP (Balasore)</t>
  </si>
  <si>
    <t>ORISA SPONGE IRON</t>
  </si>
  <si>
    <t>MSP</t>
  </si>
  <si>
    <t>KJS_Ahluwalia_(Steel_&amp;_Power_Division)</t>
  </si>
  <si>
    <t>Rungta_Mines_Ltd_Karakolha_SID</t>
  </si>
  <si>
    <t>SMC_Power_Generation_Limited_Jharsuguda</t>
  </si>
  <si>
    <t>SMC_Power_Generation_Limited_Unit_II_PTC</t>
  </si>
  <si>
    <t>Orissa Sponge Iron &amp; Steel Ltd, Polasponga</t>
  </si>
  <si>
    <t>ORISA SPONGE IRON ltd, Polasponga</t>
  </si>
  <si>
    <t>ORISSA POWER SHREE CEMENT</t>
  </si>
  <si>
    <t xml:space="preserve">ORISSA POWER SHREE CEMENT </t>
  </si>
  <si>
    <t>MSP_Metallics_Limited</t>
  </si>
  <si>
    <t>Shri_Jagannath_Steels_&amp;_Power_Ltd</t>
  </si>
  <si>
    <t>VIRAJ STEEL</t>
  </si>
  <si>
    <t>Rungta KSP CPP, Barbil</t>
  </si>
  <si>
    <t>VAL SEZ</t>
  </si>
  <si>
    <t>SHAYAM METALICS</t>
  </si>
  <si>
    <t>Dalmia Cement (Bharat )Ltd, RCW</t>
  </si>
  <si>
    <t>Dalmia Cement (Bharat )Ltd, Lumshnong, Meghalaya</t>
  </si>
  <si>
    <t>Shyam_Metalics_and_Energy_Ltd_Sambalpur</t>
  </si>
  <si>
    <t>Aryan_Ispat_&amp;_Power_Pvt_Ltd</t>
  </si>
  <si>
    <t>Gridco(OA)</t>
  </si>
  <si>
    <t>GMR 3</t>
  </si>
  <si>
    <t>VEDANTA</t>
  </si>
  <si>
    <t>OPGC-II</t>
  </si>
  <si>
    <t>DC</t>
  </si>
  <si>
    <t>Schedule</t>
  </si>
  <si>
    <t>Shree_Ganesh_Metaliks_Ltd_Kuarmunda</t>
  </si>
  <si>
    <t>Rungta Mines Dhenkanal</t>
  </si>
  <si>
    <t>Odisha_Cement_Plant_(A_Unit_Of_Shree_Cement_Limited)</t>
  </si>
  <si>
    <t>IbTPS</t>
  </si>
  <si>
    <t>THAKUR PRASAD SAO &amp; SONS PVT. LTD, #4, Jharsuguda</t>
  </si>
  <si>
    <t>MTPLC</t>
  </si>
  <si>
    <t>THAKUR PRASAD SAO &amp; SONS</t>
  </si>
  <si>
    <t xml:space="preserve">THAKUR PRASAD </t>
  </si>
  <si>
    <t>ABREL Solar, Ganjam</t>
  </si>
  <si>
    <t>ABREL Solar. Cuttack</t>
  </si>
  <si>
    <t>ABREL Solar, Jharsuguda</t>
  </si>
  <si>
    <t>OA (FAP, Balasore)</t>
  </si>
  <si>
    <t>OA (FAP, Joda)</t>
  </si>
  <si>
    <t>OA (Duburi, KPO)</t>
  </si>
  <si>
    <t>OA (FAP, Bamnipal)</t>
  </si>
  <si>
    <t>OA (TS Alloys, Athagarh)</t>
  </si>
  <si>
    <t>OA (FAP, Gopalpur)</t>
  </si>
  <si>
    <t>OA (TSM, Meramundali)</t>
  </si>
  <si>
    <t>SID RUNGTA MINES LIMITED, KARAKOLHA</t>
  </si>
  <si>
    <t>OCL_Iron_and_Steel_Limited_MPL</t>
  </si>
  <si>
    <t>RSPL FAD,  Dhenkanal</t>
  </si>
  <si>
    <t>KSP</t>
  </si>
  <si>
    <t>OA (EIM, Keonjhar)</t>
  </si>
  <si>
    <t>TATA STEEL POWER PLANT ATHAGARH (ERSTWHILE Bhubaneswar Power (P) Ltd)</t>
  </si>
  <si>
    <t>TATA STEEL POWER PLANT ATHAGARH (Bhubaneswar Power)</t>
  </si>
  <si>
    <t>Nerbheram</t>
  </si>
  <si>
    <t>Adhunik Metalliks</t>
  </si>
  <si>
    <t>Beekay Steel</t>
  </si>
  <si>
    <t>Yazdani</t>
  </si>
  <si>
    <t>OCL_Iron_and_Steel_Limited</t>
  </si>
  <si>
    <t>Adhunik</t>
  </si>
  <si>
    <t>Envirocare_Infrasolution_Pvt_Ltd</t>
  </si>
  <si>
    <t>MCL 50MW SOLAR.PATNAGARH</t>
  </si>
  <si>
    <t>MCL,JAGANNATH, TALCHER</t>
  </si>
  <si>
    <t>MCL 50MW SOLAR,PATNAGARH</t>
  </si>
  <si>
    <t>Jagannath Power &amp; Infra Private Limited</t>
  </si>
  <si>
    <t xml:space="preserve">OA (GRIDCO MTOA)
</t>
  </si>
  <si>
    <t>TATA STEEL SPONGE IRON</t>
  </si>
  <si>
    <t>JSW Bhushan Power &amp; Steel Ltd, Jharsuguda</t>
  </si>
  <si>
    <t>MGM_Green_Energy_Ltd</t>
  </si>
  <si>
    <t xml:space="preserve"> VAL SEZ</t>
  </si>
  <si>
    <t>Times_Steel_&amp;_Power_Private_limited</t>
  </si>
  <si>
    <t>&lt;Vedanta Limited SEZ UNIT,
Jharsuguda2&gt;</t>
  </si>
  <si>
    <t>BIHAR DISCOM</t>
  </si>
  <si>
    <t>pxil(JBVNL)</t>
  </si>
  <si>
    <t>APCPDCL</t>
  </si>
  <si>
    <t>HPX</t>
  </si>
  <si>
    <t>MCL,LAKHANPUR, JHARSUGUDA</t>
  </si>
  <si>
    <t>Times steel and power limited</t>
  </si>
  <si>
    <t>VEDANTA_LANJIGARH</t>
  </si>
  <si>
    <t>M/s Meenakshi Power Pvt Ltd, MK &amp; LK SHEP (2X12.5MW + 3X 4MW)</t>
  </si>
  <si>
    <t>Nalco</t>
  </si>
  <si>
    <t>NPCL</t>
  </si>
  <si>
    <t>MSEDCL Discom</t>
  </si>
  <si>
    <t>Indian_Farmers_Fertiliser_Cooperative_Limited</t>
  </si>
  <si>
    <t>MTPCL</t>
  </si>
  <si>
    <t>Rungta Mines Sundargarh</t>
  </si>
  <si>
    <t>RUNGTA MINES Dhenkanal</t>
  </si>
  <si>
    <t>Rungta Mines,Sundargarh</t>
  </si>
  <si>
    <t>M/s Meenakshi Odisha Power Pvt Ltd, SLN SHEP (2x12.5MW)</t>
  </si>
  <si>
    <t>GRIDCO Schedule</t>
  </si>
  <si>
    <t>TAMILNADU GENERATION AND DISTRIBUTION CORPORATION LIMITED</t>
  </si>
  <si>
    <t>JSPL, Barbil</t>
  </si>
  <si>
    <t>TANGEDCO</t>
  </si>
  <si>
    <t>Jagannath_Power_And_Infra_Private_Limited</t>
  </si>
  <si>
    <t xml:space="preserve"> T GNA 
(ADANI ELECTRICITY MUMBAI LTD. )</t>
  </si>
  <si>
    <t>Bhaskar_Steel_And_Ferro_Alloy_Private_Limited</t>
  </si>
  <si>
    <t>VEDANTA LIMITED SEZ UNIT,JHARSUGUDA</t>
  </si>
  <si>
    <t>Damanjodi 
(Drawl)</t>
  </si>
  <si>
    <t>RUNGTA MINES LIMITED,
KAMANDA STEEL PLANT</t>
  </si>
  <si>
    <t>RUNGTA MINES LIMITED,
SPONGE IRON DIV</t>
  </si>
  <si>
    <t>Crackers_India_Alloys_Limited</t>
  </si>
  <si>
    <t>RUNGTA SONS PRIVATE LIMITED 
(JHARSUGUDA STEEL PLANT)</t>
  </si>
  <si>
    <t>RSPL_FAD DHENKANAL</t>
  </si>
  <si>
    <t>Tata steel Joda East Iron mines,Joda</t>
  </si>
  <si>
    <t>TVL Drawl from GRIDCO (STOA)</t>
  </si>
  <si>
    <t>RUNGTA SONS PRIVATE LIMITED JHARSUGUDA STEEL PLANT</t>
  </si>
  <si>
    <t>GRIDCO LTA</t>
  </si>
  <si>
    <t>Rajasthan Urja vikas and IT servies Ltd</t>
  </si>
  <si>
    <t>TATA Steel, Meramandali</t>
  </si>
  <si>
    <t>RENEW GREEN (MHS ONE) PRIVATE
LIMITED_SOLAR_HYBRID/Maharashtra/WR</t>
  </si>
  <si>
    <t>Paradeep_Phosphates_Ltd</t>
  </si>
  <si>
    <t>SMC Power Generation Limited(UNIT II) BADMAL</t>
  </si>
  <si>
    <t>SMC Power Generation Limited (UNIT 1) HIRMA.</t>
  </si>
  <si>
    <t>GCW (AIL), Assam</t>
  </si>
  <si>
    <t>Rungta_Mines_Limited_Kamanda_Steel_Plant_Koira_Dist_Sundergarh_Odisha</t>
  </si>
  <si>
    <t>BRPL</t>
  </si>
  <si>
    <t>Gujurat DISCOM</t>
  </si>
  <si>
    <t>DALMIA CEMENT BHARAT LTD, RAJGANGPUR,ODISHA</t>
  </si>
  <si>
    <t>GUJARAT DISCOM</t>
  </si>
  <si>
    <t>Ampin_C&amp;I_Three_Private_Limited</t>
  </si>
  <si>
    <t>Ampin_Energy_C_&amp;_I_Eleven_Private_Limited</t>
  </si>
  <si>
    <t>Jindal Stainless Limited(11.3MW) New Duburi GSS</t>
  </si>
  <si>
    <t xml:space="preserve">Emami Mills Limited(4.66 MW) </t>
  </si>
  <si>
    <t>Bharti Airtel Limited(2.95 MW) Chandaka GSS</t>
  </si>
  <si>
    <t>Rungta_Sons_Private_Limited_Jharsuguda_Steel_Plant</t>
  </si>
  <si>
    <t>Action Ispat</t>
  </si>
  <si>
    <t>Rungta Sons Pvt Ltd+Ferro Alloy Division</t>
  </si>
  <si>
    <t>Rungta Mines Ltd+Kamanda Steel Plant</t>
  </si>
  <si>
    <t>Rungta Mines Ltd+Sponge Iron Division karakola</t>
  </si>
  <si>
    <t>Rungta Sons Pvt Ltd+Jharsuguda steel plant.</t>
  </si>
  <si>
    <t xml:space="preserve"> Dalmia Cement (Bharat) Ltd, Umrangso Line+1, North East</t>
  </si>
  <si>
    <t>Dalmia Cement (Bharat) Ltd, Umrangso Line+2, North East</t>
  </si>
  <si>
    <t>Dalmia Cement (Bharat) Ltd, Lanka+Unit+1, North East</t>
  </si>
  <si>
    <t>IPP+1 TO GRIDCO</t>
  </si>
  <si>
    <t>IPP+2 TO GRIDCO</t>
  </si>
  <si>
    <t>KCW</t>
  </si>
  <si>
    <t>Ampin_C&amp;I_Eleven_Private_Limited</t>
  </si>
  <si>
    <t>Hindustan Coca Cola Beverages Private Limited</t>
  </si>
  <si>
    <t>Shree Ganesh Metaliks Limited</t>
  </si>
  <si>
    <t>Arya Iron and Steel Company Private Limited</t>
  </si>
  <si>
    <t>Ampin_C&amp;I_three_Private_Limited</t>
  </si>
  <si>
    <t>Dalmia Cement (Bharat) Ltd, Lanka-Unit-2, North East</t>
  </si>
  <si>
    <t>Electricity dept. Goa</t>
  </si>
  <si>
    <t>Dalmia Cement (Bharat) Ltd, Kadapa, AP</t>
  </si>
  <si>
    <t>MGM_Green_Energy_Limited_5MW_Solar_Power_Plant_Lokapada</t>
  </si>
  <si>
    <t>Sunglaze_Power_Private_Limited</t>
  </si>
  <si>
    <t>PCKL</t>
  </si>
  <si>
    <t>NBVL CPP</t>
  </si>
  <si>
    <t>Ferro_Alloys_Corporation_Ltd_(Power_Plant)</t>
  </si>
  <si>
    <t>BYPL</t>
  </si>
  <si>
    <t>Sunglaze Power Private Limited</t>
  </si>
  <si>
    <t>TRL Krosaki Refractories Limited</t>
  </si>
  <si>
    <t>M/s Tata Steel Ltd, Kalinganagar</t>
  </si>
  <si>
    <t>PSPCL</t>
  </si>
  <si>
    <t>Orissa_Metaliks_Private_Limited</t>
  </si>
  <si>
    <t>TPL-DHOLERA DISCOM ,GUJURAT.</t>
  </si>
  <si>
    <t>Punjab State Power Corporation Limited/Punjab/NR</t>
  </si>
  <si>
    <t>Hindalco</t>
  </si>
  <si>
    <t>Tamilnadu Generation and Distribution Corporation Limited</t>
  </si>
  <si>
    <t>Jindal Ferrous Limited(1MW) New Duburi GSS</t>
  </si>
  <si>
    <t>Cogent Steel &amp; Pipes Pvt. Ltd.</t>
  </si>
  <si>
    <t>WBSEDCL</t>
  </si>
  <si>
    <t>BIHAR STATE POWER (HOLDING) COMPANY LIMITED / BIHAR / ER</t>
  </si>
  <si>
    <t>TAMILNADU GENERATION AND DISTRIBUTION CORPORATION
LIMITED/Tamil Nadu/SR</t>
  </si>
  <si>
    <t>VEDANTA LTD SEZ UNIT JHARSUGUDA</t>
  </si>
  <si>
    <t>Sterling Industries</t>
  </si>
  <si>
    <t xml:space="preserve"> Power
Company Karnataka Ltd  SLDC / SR</t>
  </si>
  <si>
    <t>M/s NINL JAJPUR ,
TATA STEEL</t>
  </si>
  <si>
    <t>M/s EIM_JODA,
TATA STEEL</t>
  </si>
  <si>
    <t>M/s FAP_JODA,
TATA STEEL</t>
  </si>
  <si>
    <t>MSEDCL/Maharashtra/WR</t>
  </si>
  <si>
    <t>PTC India Ltd</t>
  </si>
  <si>
    <t>CSPDCL</t>
  </si>
  <si>
    <t>VEDANTA ALUMINIUM METAL LIMITED- SEZ UNIT,JHARSUGUDA</t>
  </si>
  <si>
    <t>Parle Agro</t>
  </si>
  <si>
    <t>(MPL) / BIHAR STATE POWER (HOLDING) COMPANY LIMITED / BIHAR / ER</t>
  </si>
  <si>
    <t>RAJASTHAN URJA VIKAS AND IT SERVICES LIMITED/Rajasthan/NR</t>
  </si>
  <si>
    <t>GEB Benificiary</t>
  </si>
  <si>
    <t>ELECTRICITY DEPARTMENT PUDUCHERRY</t>
  </si>
  <si>
    <t>CHHATTISGARH STATE POWER DISTRIBUTION COMPANY LIMITED/Chhattisgarh/WR</t>
  </si>
  <si>
    <t>CENTRAL RAILWAY MAHARASTRA</t>
  </si>
  <si>
    <t>CSPDCL, Chhattisgarh</t>
  </si>
  <si>
    <t>MSEDCL</t>
  </si>
  <si>
    <t>PUNJAB STATE POWER CORPORATION LTD/PUNJAB/NR</t>
  </si>
  <si>
    <t>CHHATTISGARH STATE POWER DISTRIBUTION COMPANY LTD/CHHATTISGARH/WR</t>
  </si>
  <si>
    <t>TAMILNADU DISCOM</t>
  </si>
  <si>
    <t>Vedanta Aluminium Metal Limited-SEZ UNIT,Jharsuguda</t>
  </si>
  <si>
    <t>M/s FAP GOPALPUR,
TATA STEEL</t>
  </si>
  <si>
    <t>JSW_Sambalpur_Steel_Limited</t>
  </si>
  <si>
    <t>MSP_Sponge_Iron_Limited_Odisha</t>
  </si>
  <si>
    <t>12.08.2026</t>
  </si>
  <si>
    <t>Tata_Steel_Limited_Ferro_Alloys_Plant_Balasore</t>
  </si>
  <si>
    <t>Tata_Steel_Limited_Kalinga_Nagar</t>
  </si>
  <si>
    <t>Tata_Steel_Ltd_Ferro_Alloys_Plant_Bamnipal</t>
  </si>
  <si>
    <t>Revision-1</t>
  </si>
  <si>
    <t>23:30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</si>
</sst>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8" formatCode="&quot;$&quot;#,##0.00_);[Red]\(&quot;$&quot;#,##0.00\)"/>
    <numFmt numFmtId="44" formatCode="_(&quot;$&quot;* #,##0.00_);_(&quot;$&quot;* \(#,##0.00\);_(&quot;$&quot;* &quot;-&quot;??_);_(@_)"/>
    <numFmt numFmtId="164" formatCode="_ * #,##0.00_ ;_ * \-#,##0.00_ ;_ * &quot;-&quot;??_ ;_ @_ "/>
    <numFmt numFmtId="165" formatCode="_ &quot;Rs.&quot;\ * #,##0.00_ ;_ &quot;Rs.&quot;\ * \-#,##0.00_ ;_ &quot;Rs.&quot;\ * &quot;-&quot;??_ ;_ @_ "/>
    <numFmt numFmtId="166" formatCode="0.0"/>
    <numFmt numFmtId="167" formatCode="0.000"/>
    <numFmt numFmtId="168" formatCode="[$-409]d\-mmm\-yy;@"/>
    <numFmt numFmtId="169" formatCode="[$-F800]dddd\,\ mmmm\ dd\,\ yyyy"/>
    <numFmt numFmtId="170" formatCode="[$$-409]#,##0.00;[Red]\-[$$-409]#,##0.00"/>
    <numFmt numFmtId="171" formatCode="[$-F400]h:mm:ss\ AM/PM"/>
    <numFmt numFmtId="172" formatCode="h\.mm"/>
    <numFmt numFmtId="173" formatCode="[$-14009]dd/mm/yyyy;@"/>
    <numFmt numFmtId="174" formatCode="0.0000"/>
    <numFmt numFmtId="175" formatCode="[$-10409]0.000;\(0.000\)"/>
    <numFmt numFmtId="176" formatCode="[$-10409]0.00;\(0.00\)"/>
    <numFmt numFmtId="177" formatCode="d/mm/yyyy;@"/>
    <numFmt numFmtId="178" formatCode="[$-409]d/mmm/yy;@"/>
    <numFmt numFmtId="179" formatCode="0.00;\(0.00\)"/>
  </numFmts>
  <fonts count="109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name val="明朝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4"/>
      <name val="Calibri"/>
      <family val="2"/>
    </font>
    <font>
      <b/>
      <sz val="18"/>
      <color indexed="62"/>
      <name val="Cambria"/>
      <family val="2"/>
    </font>
    <font>
      <b/>
      <i/>
      <sz val="16"/>
      <color indexed="8"/>
      <name val="Arial"/>
      <family val="2"/>
    </font>
    <font>
      <b/>
      <i/>
      <u/>
      <sz val="11"/>
      <color indexed="8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9"/>
      <color indexed="12"/>
      <name val="Arial Narrow"/>
      <family val="2"/>
    </font>
    <font>
      <sz val="9"/>
      <color indexed="56"/>
      <name val="Arial Narrow"/>
      <family val="2"/>
    </font>
    <font>
      <b/>
      <sz val="9"/>
      <color indexed="56"/>
      <name val="Arial Narrow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8"/>
      <color theme="1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Arial Narrow"/>
      <family val="2"/>
    </font>
    <font>
      <sz val="9"/>
      <color rgb="FFFF0000"/>
      <name val="Arial Narrow"/>
      <family val="2"/>
    </font>
    <font>
      <b/>
      <sz val="9"/>
      <color rgb="FFFF0000"/>
      <name val="Arial Narrow"/>
      <family val="2"/>
    </font>
    <font>
      <b/>
      <sz val="9"/>
      <color theme="1" tint="4.9989318521683403E-2"/>
      <name val="Arial Narrow"/>
      <family val="2"/>
    </font>
    <font>
      <b/>
      <sz val="9"/>
      <color theme="1"/>
      <name val="Arial Narrow"/>
      <family val="2"/>
    </font>
    <font>
      <b/>
      <sz val="9"/>
      <color theme="0"/>
      <name val="Arial Narrow"/>
      <family val="2"/>
    </font>
    <font>
      <b/>
      <sz val="9"/>
      <color theme="3"/>
      <name val="Arial Narrow"/>
      <family val="2"/>
    </font>
    <font>
      <b/>
      <sz val="9"/>
      <color rgb="FF0000FF"/>
      <name val="Arial Narrow"/>
      <family val="2"/>
    </font>
    <font>
      <b/>
      <sz val="9"/>
      <color rgb="FF00B050"/>
      <name val="Arial Narrow"/>
      <family val="2"/>
    </font>
    <font>
      <sz val="9"/>
      <color theme="3" tint="0.39997558519241921"/>
      <name val="Arial Narrow"/>
      <family val="2"/>
    </font>
    <font>
      <sz val="9"/>
      <color rgb="FF00B050"/>
      <name val="Arial Narrow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sz val="11"/>
      <color rgb="FF006100"/>
      <name val="Calibri"/>
      <family val="2"/>
    </font>
    <font>
      <b/>
      <sz val="15"/>
      <color rgb="FF1F4A7E"/>
      <name val="Calibri"/>
      <family val="2"/>
    </font>
    <font>
      <b/>
      <sz val="13"/>
      <color rgb="FF1F4A7E"/>
      <name val="Calibri"/>
      <family val="2"/>
    </font>
    <font>
      <b/>
      <sz val="11"/>
      <color rgb="FF1F4A7E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rgb="FF1F4A7E"/>
      <name val="Cambria"/>
      <family val="2"/>
    </font>
    <font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9"/>
      <color rgb="FF3333CC"/>
      <name val="Arial Narrow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9"/>
      <name val="Aptos Narrow"/>
      <family val="2"/>
    </font>
    <font>
      <sz val="9"/>
      <color rgb="FF002060"/>
      <name val="Arial Narrow"/>
      <family val="2"/>
    </font>
    <font>
      <sz val="9"/>
      <color indexed="8"/>
      <name val="Arial Narrow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18"/>
      <color indexed="56"/>
      <name val="Cambria"/>
      <family val="1"/>
    </font>
    <font>
      <sz val="9"/>
      <name val="Calibri"/>
      <family val="2"/>
    </font>
    <font>
      <sz val="9"/>
      <color rgb="FF000000"/>
      <name val="Arial Narrow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b/>
      <sz val="12"/>
      <name val="Arial Narrow"/>
      <family val="2"/>
    </font>
    <font>
      <b/>
      <sz val="12"/>
      <color rgb="FFFF0000"/>
      <name val="Arial Narrow"/>
      <family val="2"/>
    </font>
    <font>
      <b/>
      <sz val="9"/>
      <color theme="3" tint="0.59999389629810485"/>
      <name val="Arial Narrow"/>
      <family val="2"/>
    </font>
    <font>
      <b/>
      <sz val="9"/>
      <color theme="1"/>
      <name val="Calibri"/>
      <family val="2"/>
      <scheme val="minor"/>
    </font>
    <font>
      <b/>
      <sz val="9"/>
      <color theme="1"/>
      <name val="Aptos Narrow"/>
      <family val="2"/>
    </font>
    <font>
      <b/>
      <sz val="8"/>
      <color theme="1"/>
      <name val="Arial Narrow"/>
      <family val="2"/>
    </font>
    <font>
      <b/>
      <sz val="9"/>
      <color rgb="FF0066FF"/>
      <name val="Arial Narrow"/>
      <family val="2"/>
    </font>
  </fonts>
  <fills count="109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DCE5F1"/>
      </patternFill>
    </fill>
    <fill>
      <patternFill patternType="solid">
        <fgColor rgb="FFF2DCDB"/>
      </patternFill>
    </fill>
    <fill>
      <patternFill patternType="solid">
        <fgColor rgb="FFEAF1DD"/>
      </patternFill>
    </fill>
    <fill>
      <patternFill patternType="solid">
        <fgColor rgb="FFE5DFEC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D6E3BC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9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3788">
    <xf numFmtId="0" fontId="0" fillId="0" borderId="0"/>
    <xf numFmtId="168" fontId="2" fillId="3" borderId="0" applyNumberFormat="0" applyBorder="0" applyAlignment="0" applyProtection="0"/>
    <xf numFmtId="0" fontId="2" fillId="2" borderId="0" applyNumberFormat="0" applyBorder="0" applyAlignment="0" applyProtection="0"/>
    <xf numFmtId="168" fontId="2" fillId="5" borderId="0" applyNumberFormat="0" applyBorder="0" applyAlignment="0" applyProtection="0"/>
    <xf numFmtId="0" fontId="2" fillId="4" borderId="0" applyNumberFormat="0" applyBorder="0" applyAlignment="0" applyProtection="0"/>
    <xf numFmtId="168" fontId="2" fillId="7" borderId="0" applyNumberFormat="0" applyBorder="0" applyAlignment="0" applyProtection="0"/>
    <xf numFmtId="0" fontId="2" fillId="6" borderId="0" applyNumberFormat="0" applyBorder="0" applyAlignment="0" applyProtection="0"/>
    <xf numFmtId="168" fontId="2" fillId="8" borderId="0" applyNumberFormat="0" applyBorder="0" applyAlignment="0" applyProtection="0"/>
    <xf numFmtId="0" fontId="2" fillId="2" borderId="0" applyNumberFormat="0" applyBorder="0" applyAlignment="0" applyProtection="0"/>
    <xf numFmtId="168" fontId="2" fillId="9" borderId="0" applyNumberFormat="0" applyBorder="0" applyAlignment="0" applyProtection="0"/>
    <xf numFmtId="0" fontId="2" fillId="9" borderId="0" applyNumberFormat="0" applyBorder="0" applyAlignment="0" applyProtection="0"/>
    <xf numFmtId="168" fontId="2" fillId="4" borderId="0" applyNumberFormat="0" applyBorder="0" applyAlignment="0" applyProtection="0"/>
    <xf numFmtId="0" fontId="2" fillId="4" borderId="0" applyNumberFormat="0" applyBorder="0" applyAlignment="0" applyProtection="0"/>
    <xf numFmtId="168" fontId="2" fillId="11" borderId="0" applyNumberFormat="0" applyBorder="0" applyAlignment="0" applyProtection="0"/>
    <xf numFmtId="0" fontId="2" fillId="10" borderId="0" applyNumberFormat="0" applyBorder="0" applyAlignment="0" applyProtection="0"/>
    <xf numFmtId="168" fontId="2" fillId="12" borderId="0" applyNumberFormat="0" applyBorder="0" applyAlignment="0" applyProtection="0"/>
    <xf numFmtId="0" fontId="2" fillId="12" borderId="0" applyNumberFormat="0" applyBorder="0" applyAlignment="0" applyProtection="0"/>
    <xf numFmtId="168" fontId="2" fillId="14" borderId="0" applyNumberFormat="0" applyBorder="0" applyAlignment="0" applyProtection="0"/>
    <xf numFmtId="0" fontId="2" fillId="13" borderId="0" applyNumberFormat="0" applyBorder="0" applyAlignment="0" applyProtection="0"/>
    <xf numFmtId="168" fontId="2" fillId="8" borderId="0" applyNumberFormat="0" applyBorder="0" applyAlignment="0" applyProtection="0"/>
    <xf numFmtId="0" fontId="2" fillId="10" borderId="0" applyNumberFormat="0" applyBorder="0" applyAlignment="0" applyProtection="0"/>
    <xf numFmtId="168" fontId="2" fillId="11" borderId="0" applyNumberFormat="0" applyBorder="0" applyAlignment="0" applyProtection="0"/>
    <xf numFmtId="0" fontId="2" fillId="11" borderId="0" applyNumberFormat="0" applyBorder="0" applyAlignment="0" applyProtection="0"/>
    <xf numFmtId="168" fontId="2" fillId="15" borderId="0" applyNumberFormat="0" applyBorder="0" applyAlignment="0" applyProtection="0"/>
    <xf numFmtId="0" fontId="2" fillId="4" borderId="0" applyNumberFormat="0" applyBorder="0" applyAlignment="0" applyProtection="0"/>
    <xf numFmtId="168" fontId="6" fillId="17" borderId="0" applyNumberFormat="0" applyBorder="0" applyAlignment="0" applyProtection="0"/>
    <xf numFmtId="0" fontId="6" fillId="16" borderId="0" applyNumberFormat="0" applyBorder="0" applyAlignment="0" applyProtection="0"/>
    <xf numFmtId="168" fontId="6" fillId="12" borderId="0" applyNumberFormat="0" applyBorder="0" applyAlignment="0" applyProtection="0"/>
    <xf numFmtId="0" fontId="6" fillId="12" borderId="0" applyNumberFormat="0" applyBorder="0" applyAlignment="0" applyProtection="0"/>
    <xf numFmtId="168" fontId="6" fillId="14" borderId="0" applyNumberFormat="0" applyBorder="0" applyAlignment="0" applyProtection="0"/>
    <xf numFmtId="0" fontId="6" fillId="13" borderId="0" applyNumberFormat="0" applyBorder="0" applyAlignment="0" applyProtection="0"/>
    <xf numFmtId="168" fontId="6" fillId="18" borderId="0" applyNumberFormat="0" applyBorder="0" applyAlignment="0" applyProtection="0"/>
    <xf numFmtId="0" fontId="6" fillId="10" borderId="0" applyNumberFormat="0" applyBorder="0" applyAlignment="0" applyProtection="0"/>
    <xf numFmtId="168" fontId="6" fillId="16" borderId="0" applyNumberFormat="0" applyBorder="0" applyAlignment="0" applyProtection="0"/>
    <xf numFmtId="0" fontId="6" fillId="16" borderId="0" applyNumberFormat="0" applyBorder="0" applyAlignment="0" applyProtection="0"/>
    <xf numFmtId="168" fontId="6" fillId="19" borderId="0" applyNumberFormat="0" applyBorder="0" applyAlignment="0" applyProtection="0"/>
    <xf numFmtId="0" fontId="6" fillId="4" borderId="0" applyNumberFormat="0" applyBorder="0" applyAlignment="0" applyProtection="0"/>
    <xf numFmtId="168" fontId="6" fillId="20" borderId="0" applyNumberFormat="0" applyBorder="0" applyAlignment="0" applyProtection="0"/>
    <xf numFmtId="0" fontId="6" fillId="16" borderId="0" applyNumberFormat="0" applyBorder="0" applyAlignment="0" applyProtection="0"/>
    <xf numFmtId="168" fontId="6" fillId="21" borderId="0" applyNumberFormat="0" applyBorder="0" applyAlignment="0" applyProtection="0"/>
    <xf numFmtId="0" fontId="6" fillId="21" borderId="0" applyNumberFormat="0" applyBorder="0" applyAlignment="0" applyProtection="0"/>
    <xf numFmtId="168" fontId="6" fillId="22" borderId="0" applyNumberFormat="0" applyBorder="0" applyAlignment="0" applyProtection="0"/>
    <xf numFmtId="0" fontId="6" fillId="22" borderId="0" applyNumberFormat="0" applyBorder="0" applyAlignment="0" applyProtection="0"/>
    <xf numFmtId="168" fontId="6" fillId="18" borderId="0" applyNumberFormat="0" applyBorder="0" applyAlignment="0" applyProtection="0"/>
    <xf numFmtId="0" fontId="6" fillId="23" borderId="0" applyNumberFormat="0" applyBorder="0" applyAlignment="0" applyProtection="0"/>
    <xf numFmtId="168" fontId="6" fillId="16" borderId="0" applyNumberFormat="0" applyBorder="0" applyAlignment="0" applyProtection="0"/>
    <xf numFmtId="0" fontId="6" fillId="16" borderId="0" applyNumberFormat="0" applyBorder="0" applyAlignment="0" applyProtection="0"/>
    <xf numFmtId="168" fontId="6" fillId="24" borderId="0" applyNumberFormat="0" applyBorder="0" applyAlignment="0" applyProtection="0"/>
    <xf numFmtId="0" fontId="6" fillId="24" borderId="0" applyNumberFormat="0" applyBorder="0" applyAlignment="0" applyProtection="0"/>
    <xf numFmtId="168" fontId="7" fillId="5" borderId="0" applyNumberFormat="0" applyBorder="0" applyAlignment="0" applyProtection="0"/>
    <xf numFmtId="0" fontId="7" fillId="5" borderId="0" applyNumberFormat="0" applyBorder="0" applyAlignment="0" applyProtection="0"/>
    <xf numFmtId="168" fontId="8" fillId="10" borderId="1" applyNumberFormat="0" applyAlignment="0" applyProtection="0"/>
    <xf numFmtId="0" fontId="8" fillId="2" borderId="1" applyNumberFormat="0" applyAlignment="0" applyProtection="0"/>
    <xf numFmtId="168" fontId="9" fillId="25" borderId="2" applyNumberFormat="0" applyAlignment="0" applyProtection="0"/>
    <xf numFmtId="0" fontId="9" fillId="25" borderId="2" applyNumberFormat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8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68" fontId="11" fillId="7" borderId="0" applyNumberFormat="0" applyBorder="0" applyAlignment="0" applyProtection="0"/>
    <xf numFmtId="0" fontId="11" fillId="7" borderId="0" applyNumberFormat="0" applyBorder="0" applyAlignment="0" applyProtection="0"/>
    <xf numFmtId="168" fontId="12" fillId="0" borderId="4" applyNumberFormat="0" applyFill="0" applyAlignment="0" applyProtection="0"/>
    <xf numFmtId="0" fontId="22" fillId="0" borderId="3" applyNumberFormat="0" applyFill="0" applyAlignment="0" applyProtection="0"/>
    <xf numFmtId="168" fontId="13" fillId="0" borderId="5" applyNumberFormat="0" applyFill="0" applyAlignment="0" applyProtection="0"/>
    <xf numFmtId="0" fontId="23" fillId="0" borderId="5" applyNumberFormat="0" applyFill="0" applyAlignment="0" applyProtection="0"/>
    <xf numFmtId="168" fontId="14" fillId="0" borderId="7" applyNumberFormat="0" applyFill="0" applyAlignment="0" applyProtection="0"/>
    <xf numFmtId="0" fontId="24" fillId="0" borderId="6" applyNumberFormat="0" applyFill="0" applyAlignment="0" applyProtection="0"/>
    <xf numFmtId="168" fontId="1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>
      <alignment horizontal="center" textRotation="90"/>
    </xf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168" fontId="15" fillId="4" borderId="1" applyNumberFormat="0" applyAlignment="0" applyProtection="0"/>
    <xf numFmtId="0" fontId="25" fillId="4" borderId="1" applyNumberFormat="0" applyAlignment="0" applyProtection="0"/>
    <xf numFmtId="168" fontId="16" fillId="0" borderId="8" applyNumberFormat="0" applyFill="0" applyAlignment="0" applyProtection="0"/>
    <xf numFmtId="0" fontId="16" fillId="0" borderId="8" applyNumberFormat="0" applyFill="0" applyAlignment="0" applyProtection="0"/>
    <xf numFmtId="168" fontId="17" fillId="13" borderId="0" applyNumberFormat="0" applyBorder="0" applyAlignment="0" applyProtection="0"/>
    <xf numFmtId="0" fontId="17" fillId="13" borderId="0" applyNumberFormat="0" applyBorder="0" applyAlignment="0" applyProtection="0"/>
    <xf numFmtId="169" fontId="41" fillId="0" borderId="0"/>
    <xf numFmtId="0" fontId="41" fillId="0" borderId="0"/>
    <xf numFmtId="169" fontId="41" fillId="0" borderId="0"/>
    <xf numFmtId="0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" fillId="0" borderId="0"/>
    <xf numFmtId="168" fontId="1" fillId="0" borderId="0"/>
    <xf numFmtId="168" fontId="1" fillId="0" borderId="0"/>
    <xf numFmtId="169" fontId="41" fillId="0" borderId="0"/>
    <xf numFmtId="169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9" fontId="41" fillId="0" borderId="0"/>
    <xf numFmtId="0" fontId="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8" fontId="1" fillId="0" borderId="0"/>
    <xf numFmtId="169" fontId="41" fillId="0" borderId="0"/>
    <xf numFmtId="0" fontId="1" fillId="0" borderId="0"/>
    <xf numFmtId="0" fontId="44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2" fillId="0" borderId="0"/>
    <xf numFmtId="169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6" fillId="0" borderId="0"/>
    <xf numFmtId="169" fontId="41" fillId="0" borderId="0"/>
    <xf numFmtId="169" fontId="41" fillId="0" borderId="0"/>
    <xf numFmtId="0" fontId="21" fillId="0" borderId="0"/>
    <xf numFmtId="169" fontId="41" fillId="0" borderId="0"/>
    <xf numFmtId="169" fontId="41" fillId="0" borderId="0"/>
    <xf numFmtId="0" fontId="2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8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8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0" fontId="35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8" fillId="0" borderId="0"/>
    <xf numFmtId="0" fontId="39" fillId="0" borderId="0"/>
    <xf numFmtId="0" fontId="1" fillId="0" borderId="0"/>
    <xf numFmtId="169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8" fontId="1" fillId="6" borderId="9" applyNumberFormat="0" applyFont="0" applyAlignment="0" applyProtection="0"/>
    <xf numFmtId="0" fontId="1" fillId="6" borderId="9" applyNumberFormat="0" applyFont="0" applyAlignment="0" applyProtection="0"/>
    <xf numFmtId="168" fontId="18" fillId="10" borderId="10" applyNumberFormat="0" applyAlignment="0" applyProtection="0"/>
    <xf numFmtId="0" fontId="18" fillId="2" borderId="10" applyNumberFormat="0" applyAlignment="0" applyProtection="0"/>
    <xf numFmtId="9" fontId="1" fillId="0" borderId="0" applyFont="0" applyFill="0" applyBorder="0" applyAlignment="0" applyProtection="0"/>
    <xf numFmtId="0" fontId="28" fillId="0" borderId="0"/>
    <xf numFmtId="170" fontId="28" fillId="0" borderId="0"/>
    <xf numFmtId="168" fontId="3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8" fontId="19" fillId="0" borderId="12" applyNumberFormat="0" applyFill="0" applyAlignment="0" applyProtection="0"/>
    <xf numFmtId="0" fontId="19" fillId="0" borderId="11" applyNumberFormat="0" applyFill="0" applyAlignment="0" applyProtection="0"/>
    <xf numFmtId="168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1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59" fillId="0" borderId="0"/>
    <xf numFmtId="0" fontId="59" fillId="0" borderId="0"/>
    <xf numFmtId="0" fontId="59" fillId="0" borderId="0"/>
    <xf numFmtId="0" fontId="1" fillId="0" borderId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0" borderId="0" applyNumberFormat="0" applyBorder="0" applyAlignment="0" applyProtection="0"/>
    <xf numFmtId="0" fontId="6" fillId="51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54" borderId="0" applyNumberFormat="0" applyBorder="0" applyAlignment="0" applyProtection="0"/>
    <xf numFmtId="0" fontId="6" fillId="55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60" borderId="0" applyNumberFormat="0" applyBorder="0" applyAlignment="0" applyProtection="0"/>
    <xf numFmtId="0" fontId="60" fillId="31" borderId="0" applyNumberFormat="0" applyBorder="0" applyAlignment="0" applyProtection="0"/>
    <xf numFmtId="0" fontId="61" fillId="34" borderId="62" applyNumberFormat="0" applyAlignment="0" applyProtection="0"/>
    <xf numFmtId="0" fontId="9" fillId="35" borderId="65" applyNumberFormat="0" applyAlignment="0" applyProtection="0"/>
    <xf numFmtId="0" fontId="62" fillId="30" borderId="0" applyNumberFormat="0" applyBorder="0" applyAlignment="0" applyProtection="0"/>
    <xf numFmtId="0" fontId="63" fillId="0" borderId="67" applyNumberFormat="0" applyFill="0" applyAlignment="0" applyProtection="0"/>
    <xf numFmtId="0" fontId="64" fillId="0" borderId="68" applyNumberFormat="0" applyFill="0" applyAlignment="0" applyProtection="0"/>
    <xf numFmtId="0" fontId="65" fillId="0" borderId="69" applyNumberFormat="0" applyFill="0" applyAlignment="0" applyProtection="0"/>
    <xf numFmtId="0" fontId="65" fillId="0" borderId="0" applyNumberFormat="0" applyFill="0" applyBorder="0" applyAlignment="0" applyProtection="0"/>
    <xf numFmtId="0" fontId="66" fillId="33" borderId="62" applyNumberFormat="0" applyAlignment="0" applyProtection="0"/>
    <xf numFmtId="0" fontId="67" fillId="0" borderId="64" applyNumberFormat="0" applyFill="0" applyAlignment="0" applyProtection="0"/>
    <xf numFmtId="0" fontId="68" fillId="32" borderId="0" applyNumberFormat="0" applyBorder="0" applyAlignment="0" applyProtection="0"/>
    <xf numFmtId="0" fontId="1" fillId="36" borderId="66" applyNumberFormat="0" applyFont="0" applyAlignment="0" applyProtection="0"/>
    <xf numFmtId="0" fontId="69" fillId="34" borderId="63" applyNumberFormat="0" applyAlignment="0" applyProtection="0"/>
    <xf numFmtId="0" fontId="70" fillId="0" borderId="0" applyNumberFormat="0" applyFill="0" applyBorder="0" applyAlignment="0" applyProtection="0"/>
    <xf numFmtId="0" fontId="19" fillId="0" borderId="70" applyNumberFormat="0" applyFill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41" fillId="0" borderId="0"/>
    <xf numFmtId="0" fontId="1" fillId="0" borderId="0"/>
    <xf numFmtId="0" fontId="1" fillId="0" borderId="0"/>
    <xf numFmtId="0" fontId="72" fillId="0" borderId="71" applyNumberFormat="0" applyFill="0" applyAlignment="0" applyProtection="0"/>
    <xf numFmtId="0" fontId="73" fillId="0" borderId="72" applyNumberFormat="0" applyFill="0" applyAlignment="0" applyProtection="0"/>
    <xf numFmtId="0" fontId="74" fillId="0" borderId="73" applyNumberFormat="0" applyFill="0" applyAlignment="0" applyProtection="0"/>
    <xf numFmtId="0" fontId="74" fillId="0" borderId="0" applyNumberFormat="0" applyFill="0" applyBorder="0" applyAlignment="0" applyProtection="0"/>
    <xf numFmtId="0" fontId="75" fillId="30" borderId="0" applyNumberFormat="0" applyBorder="0" applyAlignment="0" applyProtection="0"/>
    <xf numFmtId="0" fontId="76" fillId="31" borderId="0" applyNumberFormat="0" applyBorder="0" applyAlignment="0" applyProtection="0"/>
    <xf numFmtId="0" fontId="77" fillId="32" borderId="0" applyNumberFormat="0" applyBorder="0" applyAlignment="0" applyProtection="0"/>
    <xf numFmtId="0" fontId="78" fillId="33" borderId="62" applyNumberFormat="0" applyAlignment="0" applyProtection="0"/>
    <xf numFmtId="0" fontId="79" fillId="34" borderId="63" applyNumberFormat="0" applyAlignment="0" applyProtection="0"/>
    <xf numFmtId="0" fontId="80" fillId="34" borderId="62" applyNumberFormat="0" applyAlignment="0" applyProtection="0"/>
    <xf numFmtId="0" fontId="81" fillId="0" borderId="64" applyNumberFormat="0" applyFill="0" applyAlignment="0" applyProtection="0"/>
    <xf numFmtId="0" fontId="82" fillId="35" borderId="65" applyNumberFormat="0" applyAlignment="0" applyProtection="0"/>
    <xf numFmtId="0" fontId="83" fillId="0" borderId="0" applyNumberFormat="0" applyFill="0" applyBorder="0" applyAlignment="0" applyProtection="0"/>
    <xf numFmtId="0" fontId="41" fillId="36" borderId="66" applyNumberFormat="0" applyFont="0" applyAlignment="0" applyProtection="0"/>
    <xf numFmtId="0" fontId="84" fillId="0" borderId="0" applyNumberFormat="0" applyFill="0" applyBorder="0" applyAlignment="0" applyProtection="0"/>
    <xf numFmtId="0" fontId="85" fillId="0" borderId="74" applyNumberFormat="0" applyFill="0" applyAlignment="0" applyProtection="0"/>
    <xf numFmtId="0" fontId="86" fillId="61" borderId="0" applyNumberFormat="0" applyBorder="0" applyAlignment="0" applyProtection="0"/>
    <xf numFmtId="0" fontId="41" fillId="62" borderId="0" applyNumberFormat="0" applyBorder="0" applyAlignment="0" applyProtection="0"/>
    <xf numFmtId="0" fontId="41" fillId="63" borderId="0" applyNumberFormat="0" applyBorder="0" applyAlignment="0" applyProtection="0"/>
    <xf numFmtId="0" fontId="86" fillId="64" borderId="0" applyNumberFormat="0" applyBorder="0" applyAlignment="0" applyProtection="0"/>
    <xf numFmtId="0" fontId="86" fillId="65" borderId="0" applyNumberFormat="0" applyBorder="0" applyAlignment="0" applyProtection="0"/>
    <xf numFmtId="0" fontId="41" fillId="66" borderId="0" applyNumberFormat="0" applyBorder="0" applyAlignment="0" applyProtection="0"/>
    <xf numFmtId="0" fontId="41" fillId="67" borderId="0" applyNumberFormat="0" applyBorder="0" applyAlignment="0" applyProtection="0"/>
    <xf numFmtId="0" fontId="86" fillId="68" borderId="0" applyNumberFormat="0" applyBorder="0" applyAlignment="0" applyProtection="0"/>
    <xf numFmtId="0" fontId="86" fillId="69" borderId="0" applyNumberFormat="0" applyBorder="0" applyAlignment="0" applyProtection="0"/>
    <xf numFmtId="0" fontId="41" fillId="70" borderId="0" applyNumberFormat="0" applyBorder="0" applyAlignment="0" applyProtection="0"/>
    <xf numFmtId="0" fontId="41" fillId="71" borderId="0" applyNumberFormat="0" applyBorder="0" applyAlignment="0" applyProtection="0"/>
    <xf numFmtId="0" fontId="86" fillId="72" borderId="0" applyNumberFormat="0" applyBorder="0" applyAlignment="0" applyProtection="0"/>
    <xf numFmtId="0" fontId="86" fillId="73" borderId="0" applyNumberFormat="0" applyBorder="0" applyAlignment="0" applyProtection="0"/>
    <xf numFmtId="0" fontId="41" fillId="74" borderId="0" applyNumberFormat="0" applyBorder="0" applyAlignment="0" applyProtection="0"/>
    <xf numFmtId="0" fontId="41" fillId="75" borderId="0" applyNumberFormat="0" applyBorder="0" applyAlignment="0" applyProtection="0"/>
    <xf numFmtId="0" fontId="86" fillId="76" borderId="0" applyNumberFormat="0" applyBorder="0" applyAlignment="0" applyProtection="0"/>
    <xf numFmtId="0" fontId="86" fillId="77" borderId="0" applyNumberFormat="0" applyBorder="0" applyAlignment="0" applyProtection="0"/>
    <xf numFmtId="0" fontId="41" fillId="78" borderId="0" applyNumberFormat="0" applyBorder="0" applyAlignment="0" applyProtection="0"/>
    <xf numFmtId="0" fontId="41" fillId="79" borderId="0" applyNumberFormat="0" applyBorder="0" applyAlignment="0" applyProtection="0"/>
    <xf numFmtId="0" fontId="86" fillId="80" borderId="0" applyNumberFormat="0" applyBorder="0" applyAlignment="0" applyProtection="0"/>
    <xf numFmtId="0" fontId="86" fillId="81" borderId="0" applyNumberFormat="0" applyBorder="0" applyAlignment="0" applyProtection="0"/>
    <xf numFmtId="0" fontId="41" fillId="82" borderId="0" applyNumberFormat="0" applyBorder="0" applyAlignment="0" applyProtection="0"/>
    <xf numFmtId="0" fontId="41" fillId="83" borderId="0" applyNumberFormat="0" applyBorder="0" applyAlignment="0" applyProtection="0"/>
    <xf numFmtId="0" fontId="86" fillId="84" borderId="0" applyNumberFormat="0" applyBorder="0" applyAlignment="0" applyProtection="0"/>
    <xf numFmtId="0" fontId="1" fillId="0" borderId="0"/>
    <xf numFmtId="0" fontId="1" fillId="0" borderId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87" fillId="0" borderId="0" applyNumberFormat="0" applyFill="0" applyBorder="0" applyAlignment="0" applyProtection="0"/>
    <xf numFmtId="0" fontId="41" fillId="64" borderId="0" applyNumberFormat="0" applyBorder="0" applyAlignment="0" applyProtection="0"/>
    <xf numFmtId="0" fontId="41" fillId="68" borderId="0" applyNumberFormat="0" applyBorder="0" applyAlignment="0" applyProtection="0"/>
    <xf numFmtId="0" fontId="41" fillId="72" borderId="0" applyNumberFormat="0" applyBorder="0" applyAlignment="0" applyProtection="0"/>
    <xf numFmtId="0" fontId="41" fillId="76" borderId="0" applyNumberFormat="0" applyBorder="0" applyAlignment="0" applyProtection="0"/>
    <xf numFmtId="0" fontId="41" fillId="80" borderId="0" applyNumberFormat="0" applyBorder="0" applyAlignment="0" applyProtection="0"/>
    <xf numFmtId="0" fontId="41" fillId="84" borderId="0" applyNumberFormat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90" fillId="32" borderId="0" applyNumberFormat="0" applyBorder="0" applyAlignment="0" applyProtection="0"/>
    <xf numFmtId="0" fontId="41" fillId="0" borderId="0"/>
    <xf numFmtId="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1" fillId="85" borderId="66" applyNumberFormat="0" applyFont="0" applyAlignment="0" applyProtection="0"/>
    <xf numFmtId="0" fontId="89" fillId="0" borderId="0" applyNumberForma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168" fontId="41" fillId="0" borderId="0"/>
    <xf numFmtId="168" fontId="1" fillId="0" borderId="0"/>
    <xf numFmtId="0" fontId="2" fillId="0" borderId="0"/>
    <xf numFmtId="0" fontId="46" fillId="0" borderId="0"/>
    <xf numFmtId="8" fontId="41" fillId="0" borderId="0"/>
    <xf numFmtId="8" fontId="41" fillId="0" borderId="0"/>
    <xf numFmtId="8" fontId="41" fillId="0" borderId="0"/>
    <xf numFmtId="8" fontId="41" fillId="0" borderId="0"/>
    <xf numFmtId="8" fontId="41" fillId="0" borderId="0"/>
    <xf numFmtId="8" fontId="41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6" borderId="0" applyNumberFormat="0" applyBorder="0" applyAlignment="0" applyProtection="0"/>
    <xf numFmtId="0" fontId="6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7" fillId="5" borderId="0" applyNumberFormat="0" applyBorder="0" applyAlignment="0" applyProtection="0"/>
    <xf numFmtId="0" fontId="8" fillId="2" borderId="1" applyNumberFormat="0" applyAlignment="0" applyProtection="0"/>
    <xf numFmtId="0" fontId="9" fillId="25" borderId="2" applyNumberFormat="0" applyAlignment="0" applyProtection="0"/>
    <xf numFmtId="0" fontId="10" fillId="0" borderId="0" applyNumberFormat="0" applyFill="0" applyBorder="0" applyAlignment="0" applyProtection="0"/>
    <xf numFmtId="0" fontId="11" fillId="7" borderId="0" applyNumberFormat="0" applyBorder="0" applyAlignment="0" applyProtection="0"/>
    <xf numFmtId="0" fontId="22" fillId="0" borderId="3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5" fillId="4" borderId="1" applyNumberFormat="0" applyAlignment="0" applyProtection="0"/>
    <xf numFmtId="0" fontId="16" fillId="0" borderId="8" applyNumberFormat="0" applyFill="0" applyAlignment="0" applyProtection="0"/>
    <xf numFmtId="0" fontId="17" fillId="13" borderId="0" applyNumberFormat="0" applyBorder="0" applyAlignment="0" applyProtection="0"/>
    <xf numFmtId="0" fontId="41" fillId="0" borderId="0"/>
    <xf numFmtId="0" fontId="1" fillId="6" borderId="9" applyNumberFormat="0" applyFont="0" applyAlignment="0" applyProtection="0"/>
    <xf numFmtId="0" fontId="18" fillId="2" borderId="10" applyNumberFormat="0" applyAlignment="0" applyProtection="0"/>
    <xf numFmtId="0" fontId="26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4" fillId="0" borderId="0" applyNumberFormat="0" applyFill="0" applyBorder="0" applyAlignment="0" applyProtection="0"/>
    <xf numFmtId="0" fontId="2" fillId="0" borderId="0"/>
    <xf numFmtId="0" fontId="2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6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8" fillId="10" borderId="79" applyNumberFormat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8" fontId="15" fillId="4" borderId="79" applyNumberFormat="0" applyAlignment="0" applyProtection="0"/>
    <xf numFmtId="168" fontId="1" fillId="6" borderId="80" applyNumberFormat="0" applyFont="0" applyAlignment="0" applyProtection="0"/>
    <xf numFmtId="168" fontId="18" fillId="10" borderId="81" applyNumberFormat="0" applyAlignment="0" applyProtection="0"/>
    <xf numFmtId="168" fontId="19" fillId="0" borderId="82" applyNumberFormat="0" applyFill="0" applyAlignment="0" applyProtection="0"/>
    <xf numFmtId="0" fontId="2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45" fillId="0" borderId="0"/>
    <xf numFmtId="0" fontId="41" fillId="0" borderId="0"/>
    <xf numFmtId="0" fontId="1" fillId="0" borderId="0"/>
    <xf numFmtId="0" fontId="8" fillId="2" borderId="79" applyNumberFormat="0" applyAlignment="0" applyProtection="0"/>
    <xf numFmtId="0" fontId="8" fillId="2" borderId="79" applyNumberFormat="0" applyAlignment="0" applyProtection="0"/>
    <xf numFmtId="0" fontId="25" fillId="4" borderId="79" applyNumberFormat="0" applyAlignment="0" applyProtection="0"/>
    <xf numFmtId="0" fontId="25" fillId="4" borderId="79" applyNumberFormat="0" applyAlignment="0" applyProtection="0"/>
    <xf numFmtId="0" fontId="1" fillId="6" borderId="80" applyNumberFormat="0" applyFont="0" applyAlignment="0" applyProtection="0"/>
    <xf numFmtId="0" fontId="1" fillId="6" borderId="80" applyNumberFormat="0" applyFont="0" applyAlignment="0" applyProtection="0"/>
    <xf numFmtId="0" fontId="18" fillId="2" borderId="81" applyNumberFormat="0" applyAlignment="0" applyProtection="0"/>
    <xf numFmtId="0" fontId="18" fillId="2" borderId="81" applyNumberFormat="0" applyAlignment="0" applyProtection="0"/>
    <xf numFmtId="178" fontId="2" fillId="87" borderId="0" applyBorder="0" applyAlignment="0" applyProtection="0"/>
    <xf numFmtId="178" fontId="2" fillId="88" borderId="0" applyBorder="0" applyAlignment="0" applyProtection="0"/>
    <xf numFmtId="178" fontId="2" fillId="89" borderId="0" applyBorder="0" applyAlignment="0" applyProtection="0"/>
    <xf numFmtId="178" fontId="2" fillId="90" borderId="0" applyBorder="0" applyAlignment="0" applyProtection="0"/>
    <xf numFmtId="178" fontId="2" fillId="91" borderId="0" applyBorder="0" applyAlignment="0" applyProtection="0"/>
    <xf numFmtId="178" fontId="2" fillId="92" borderId="0" applyBorder="0" applyAlignment="0" applyProtection="0"/>
    <xf numFmtId="178" fontId="2" fillId="93" borderId="0" applyBorder="0" applyAlignment="0" applyProtection="0"/>
    <xf numFmtId="178" fontId="2" fillId="94" borderId="0" applyBorder="0" applyAlignment="0" applyProtection="0"/>
    <xf numFmtId="178" fontId="2" fillId="95" borderId="0" applyBorder="0" applyAlignment="0" applyProtection="0"/>
    <xf numFmtId="178" fontId="2" fillId="90" borderId="0" applyBorder="0" applyAlignment="0" applyProtection="0"/>
    <xf numFmtId="178" fontId="2" fillId="93" borderId="0" applyBorder="0" applyAlignment="0" applyProtection="0"/>
    <xf numFmtId="178" fontId="2" fillId="96" borderId="0" applyBorder="0" applyAlignment="0" applyProtection="0"/>
    <xf numFmtId="178" fontId="6" fillId="97" borderId="0" applyBorder="0" applyAlignment="0" applyProtection="0"/>
    <xf numFmtId="178" fontId="6" fillId="94" borderId="0" applyBorder="0" applyAlignment="0" applyProtection="0"/>
    <xf numFmtId="178" fontId="6" fillId="95" borderId="0" applyBorder="0" applyAlignment="0" applyProtection="0"/>
    <xf numFmtId="178" fontId="6" fillId="98" borderId="0" applyBorder="0" applyAlignment="0" applyProtection="0"/>
    <xf numFmtId="178" fontId="6" fillId="99" borderId="0" applyBorder="0" applyAlignment="0" applyProtection="0"/>
    <xf numFmtId="178" fontId="6" fillId="100" borderId="0" applyBorder="0" applyAlignment="0" applyProtection="0"/>
    <xf numFmtId="178" fontId="6" fillId="101" borderId="0" applyBorder="0" applyAlignment="0" applyProtection="0"/>
    <xf numFmtId="178" fontId="6" fillId="102" borderId="0" applyBorder="0" applyAlignment="0" applyProtection="0"/>
    <xf numFmtId="178" fontId="6" fillId="103" borderId="0" applyBorder="0" applyAlignment="0" applyProtection="0"/>
    <xf numFmtId="178" fontId="6" fillId="98" borderId="0" applyBorder="0" applyAlignment="0" applyProtection="0"/>
    <xf numFmtId="178" fontId="6" fillId="99" borderId="0" applyBorder="0" applyAlignment="0" applyProtection="0"/>
    <xf numFmtId="178" fontId="6" fillId="104" borderId="0" applyBorder="0" applyAlignment="0" applyProtection="0"/>
    <xf numFmtId="178" fontId="7" fillId="88" borderId="0" applyBorder="0" applyAlignment="0" applyProtection="0"/>
    <xf numFmtId="178" fontId="8" fillId="105" borderId="79" applyAlignment="0" applyProtection="0"/>
    <xf numFmtId="178" fontId="9" fillId="106" borderId="2" applyAlignment="0" applyProtection="0"/>
    <xf numFmtId="178" fontId="10" fillId="0" borderId="0" applyFill="0" applyBorder="0" applyAlignment="0" applyProtection="0"/>
    <xf numFmtId="178" fontId="11" fillId="89" borderId="0" applyBorder="0" applyAlignment="0" applyProtection="0"/>
    <xf numFmtId="178" fontId="12" fillId="0" borderId="4" applyFill="0" applyAlignment="0" applyProtection="0"/>
    <xf numFmtId="178" fontId="13" fillId="0" borderId="5" applyFill="0" applyAlignment="0" applyProtection="0"/>
    <xf numFmtId="178" fontId="14" fillId="0" borderId="7" applyFill="0" applyAlignment="0" applyProtection="0"/>
    <xf numFmtId="178" fontId="14" fillId="0" borderId="0" applyFill="0" applyBorder="0" applyAlignment="0" applyProtection="0"/>
    <xf numFmtId="178" fontId="15" fillId="92" borderId="79" applyAlignment="0" applyProtection="0"/>
    <xf numFmtId="178" fontId="16" fillId="0" borderId="8" applyFill="0" applyAlignment="0" applyProtection="0"/>
    <xf numFmtId="178" fontId="17" fillId="107" borderId="0" applyBorder="0" applyAlignment="0" applyProtection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1" fillId="0" borderId="0"/>
    <xf numFmtId="178" fontId="1" fillId="108" borderId="80" applyFont="0" applyAlignment="0" applyProtection="0"/>
    <xf numFmtId="178" fontId="18" fillId="105" borderId="81" applyAlignment="0" applyProtection="0"/>
    <xf numFmtId="178" fontId="96" fillId="0" borderId="0" applyFill="0" applyBorder="0" applyAlignment="0" applyProtection="0"/>
    <xf numFmtId="178" fontId="19" fillId="0" borderId="82" applyFill="0" applyAlignment="0" applyProtection="0"/>
    <xf numFmtId="178" fontId="4" fillId="0" borderId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99" fillId="0" borderId="0"/>
    <xf numFmtId="0" fontId="101" fillId="0" borderId="0" applyNumberFormat="0" applyFill="0" applyBorder="0" applyAlignment="0" applyProtection="0">
      <alignment vertical="top"/>
      <protection locked="0"/>
    </xf>
    <xf numFmtId="0" fontId="100" fillId="0" borderId="0"/>
  </cellStyleXfs>
  <cellXfs count="561">
    <xf numFmtId="0" fontId="0" fillId="0" borderId="0" xfId="0"/>
    <xf numFmtId="2" fontId="47" fillId="0" borderId="13" xfId="0" applyNumberFormat="1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/>
      <protection locked="0"/>
    </xf>
    <xf numFmtId="166" fontId="31" fillId="0" borderId="23" xfId="0" applyNumberFormat="1" applyFont="1" applyBorder="1" applyAlignment="1" applyProtection="1">
      <alignment horizontal="center" vertical="center"/>
      <protection locked="0"/>
    </xf>
    <xf numFmtId="167" fontId="47" fillId="0" borderId="13" xfId="0" applyNumberFormat="1" applyFont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/>
      <protection locked="0"/>
    </xf>
    <xf numFmtId="167" fontId="47" fillId="0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7" fontId="47" fillId="0" borderId="13" xfId="55" applyNumberFormat="1" applyFont="1" applyFill="1" applyBorder="1" applyAlignment="1">
      <alignment horizontal="center" vertical="center" wrapText="1" shrinkToFit="1"/>
    </xf>
    <xf numFmtId="167" fontId="47" fillId="0" borderId="13" xfId="678" applyNumberFormat="1" applyFont="1" applyBorder="1" applyAlignment="1" applyProtection="1">
      <alignment horizontal="center" vertical="center" wrapText="1"/>
      <protection locked="0"/>
    </xf>
    <xf numFmtId="167" fontId="29" fillId="0" borderId="13" xfId="0" applyNumberFormat="1" applyFont="1" applyBorder="1" applyAlignment="1">
      <alignment horizontal="center" vertical="center"/>
    </xf>
    <xf numFmtId="167" fontId="51" fillId="0" borderId="13" xfId="0" applyNumberFormat="1" applyFont="1" applyBorder="1" applyAlignment="1">
      <alignment horizontal="center" vertical="center"/>
    </xf>
    <xf numFmtId="166" fontId="30" fillId="0" borderId="0" xfId="0" applyNumberFormat="1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166" fontId="30" fillId="0" borderId="0" xfId="0" applyNumberFormat="1" applyFont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166" fontId="31" fillId="0" borderId="0" xfId="0" applyNumberFormat="1" applyFont="1" applyAlignment="1" applyProtection="1">
      <alignment horizontal="center" vertical="center"/>
      <protection locked="0"/>
    </xf>
    <xf numFmtId="166" fontId="29" fillId="0" borderId="0" xfId="0" applyNumberFormat="1" applyFont="1" applyAlignment="1" applyProtection="1">
      <alignment horizontal="center" vertical="center"/>
      <protection locked="0"/>
    </xf>
    <xf numFmtId="166" fontId="48" fillId="0" borderId="0" xfId="0" applyNumberFormat="1" applyFont="1" applyAlignment="1" applyProtection="1">
      <alignment horizontal="center" vertical="center"/>
      <protection locked="0"/>
    </xf>
    <xf numFmtId="0" fontId="48" fillId="0" borderId="0" xfId="0" applyFont="1" applyAlignment="1" applyProtection="1">
      <alignment horizontal="center" vertical="center"/>
      <protection locked="0"/>
    </xf>
    <xf numFmtId="0" fontId="47" fillId="0" borderId="0" xfId="0" applyFont="1" applyAlignment="1">
      <alignment horizontal="center" vertical="center"/>
    </xf>
    <xf numFmtId="167" fontId="30" fillId="0" borderId="0" xfId="0" quotePrefix="1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center" vertical="center"/>
      <protection locked="0"/>
    </xf>
    <xf numFmtId="0" fontId="47" fillId="0" borderId="0" xfId="0" applyFont="1" applyAlignment="1" applyProtection="1">
      <alignment horizontal="center" vertical="center"/>
      <protection locked="0"/>
    </xf>
    <xf numFmtId="0" fontId="49" fillId="0" borderId="0" xfId="0" applyFont="1" applyAlignment="1" applyProtection="1">
      <alignment horizontal="center" vertical="center"/>
      <protection locked="0"/>
    </xf>
    <xf numFmtId="166" fontId="49" fillId="0" borderId="0" xfId="0" applyNumberFormat="1" applyFont="1" applyAlignment="1" applyProtection="1">
      <alignment horizontal="center" vertical="center"/>
      <protection locked="0"/>
    </xf>
    <xf numFmtId="0" fontId="50" fillId="0" borderId="0" xfId="0" applyFont="1" applyAlignment="1" applyProtection="1">
      <alignment horizontal="center" vertical="center"/>
      <protection locked="0"/>
    </xf>
    <xf numFmtId="166" fontId="51" fillId="0" borderId="0" xfId="0" applyNumberFormat="1" applyFont="1" applyAlignment="1" applyProtection="1">
      <alignment horizontal="center" vertical="center"/>
      <protection locked="0"/>
    </xf>
    <xf numFmtId="1" fontId="29" fillId="0" borderId="0" xfId="0" applyNumberFormat="1" applyFont="1" applyAlignment="1" applyProtection="1">
      <alignment horizontal="center" vertical="center"/>
      <protection locked="0"/>
    </xf>
    <xf numFmtId="0" fontId="52" fillId="0" borderId="0" xfId="0" applyFont="1" applyAlignment="1" applyProtection="1">
      <alignment horizontal="center" vertical="center"/>
      <protection locked="0"/>
    </xf>
    <xf numFmtId="166" fontId="52" fillId="0" borderId="0" xfId="0" applyNumberFormat="1" applyFont="1" applyAlignment="1" applyProtection="1">
      <alignment horizontal="center" vertical="center"/>
      <protection locked="0"/>
    </xf>
    <xf numFmtId="166" fontId="30" fillId="0" borderId="34" xfId="0" applyNumberFormat="1" applyFont="1" applyBorder="1" applyAlignment="1" applyProtection="1">
      <alignment horizontal="center" vertical="center"/>
      <protection locked="0"/>
    </xf>
    <xf numFmtId="0" fontId="30" fillId="0" borderId="23" xfId="0" applyFont="1" applyBorder="1" applyAlignment="1" applyProtection="1">
      <alignment horizontal="center" vertical="center"/>
      <protection locked="0"/>
    </xf>
    <xf numFmtId="1" fontId="31" fillId="0" borderId="23" xfId="0" applyNumberFormat="1" applyFont="1" applyBorder="1" applyAlignment="1" applyProtection="1">
      <alignment horizontal="center" vertical="center"/>
      <protection locked="0"/>
    </xf>
    <xf numFmtId="166" fontId="30" fillId="0" borderId="23" xfId="0" applyNumberFormat="1" applyFont="1" applyBorder="1" applyAlignment="1" applyProtection="1">
      <alignment horizontal="center" vertical="center"/>
      <protection locked="0"/>
    </xf>
    <xf numFmtId="0" fontId="30" fillId="0" borderId="13" xfId="0" applyFont="1" applyBorder="1" applyAlignment="1" applyProtection="1">
      <alignment horizontal="center" vertical="center"/>
      <protection locked="0"/>
    </xf>
    <xf numFmtId="2" fontId="47" fillId="0" borderId="0" xfId="0" applyNumberFormat="1" applyFont="1" applyAlignment="1">
      <alignment horizontal="center" vertical="center"/>
    </xf>
    <xf numFmtId="167" fontId="29" fillId="26" borderId="13" xfId="0" applyNumberFormat="1" applyFont="1" applyFill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30" fillId="0" borderId="13" xfId="0" applyFont="1" applyBorder="1" applyAlignment="1" applyProtection="1">
      <alignment horizontal="center" vertical="center" wrapText="1"/>
      <protection locked="0"/>
    </xf>
    <xf numFmtId="0" fontId="32" fillId="0" borderId="0" xfId="0" applyFont="1" applyAlignment="1" applyProtection="1">
      <alignment horizontal="center" vertical="center"/>
      <protection locked="0"/>
    </xf>
    <xf numFmtId="2" fontId="29" fillId="0" borderId="0" xfId="0" applyNumberFormat="1" applyFont="1" applyAlignment="1" applyProtection="1">
      <alignment horizontal="center" vertical="center" wrapText="1"/>
      <protection locked="0"/>
    </xf>
    <xf numFmtId="2" fontId="29" fillId="0" borderId="0" xfId="0" applyNumberFormat="1" applyFont="1" applyAlignment="1" applyProtection="1">
      <alignment horizontal="center" vertical="center"/>
      <protection locked="0"/>
    </xf>
    <xf numFmtId="166" fontId="33" fillId="0" borderId="0" xfId="0" applyNumberFormat="1" applyFont="1" applyAlignment="1" applyProtection="1">
      <alignment horizontal="center" vertical="center"/>
      <protection locked="0"/>
    </xf>
    <xf numFmtId="0" fontId="29" fillId="0" borderId="35" xfId="0" applyFont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166" fontId="53" fillId="0" borderId="0" xfId="0" applyNumberFormat="1" applyFont="1" applyAlignment="1" applyProtection="1">
      <alignment horizontal="center" vertical="center"/>
      <protection locked="0"/>
    </xf>
    <xf numFmtId="166" fontId="30" fillId="0" borderId="0" xfId="0" applyNumberFormat="1" applyFont="1" applyAlignment="1" applyProtection="1">
      <alignment horizontal="left" vertical="center"/>
      <protection locked="0"/>
    </xf>
    <xf numFmtId="0" fontId="30" fillId="0" borderId="13" xfId="678" applyFont="1" applyBorder="1" applyAlignment="1" applyProtection="1">
      <alignment horizontal="center" vertical="center"/>
      <protection locked="0"/>
    </xf>
    <xf numFmtId="0" fontId="51" fillId="0" borderId="0" xfId="0" applyFont="1" applyAlignment="1">
      <alignment horizontal="center" vertical="center"/>
    </xf>
    <xf numFmtId="1" fontId="30" fillId="0" borderId="13" xfId="0" applyNumberFormat="1" applyFont="1" applyBorder="1" applyAlignment="1" applyProtection="1">
      <alignment horizontal="center" vertical="center"/>
      <protection locked="0"/>
    </xf>
    <xf numFmtId="166" fontId="54" fillId="0" borderId="23" xfId="0" applyNumberFormat="1" applyFont="1" applyBorder="1" applyAlignment="1" applyProtection="1">
      <alignment horizontal="center" vertical="center"/>
      <protection locked="0"/>
    </xf>
    <xf numFmtId="0" fontId="29" fillId="0" borderId="0" xfId="0" applyFont="1" applyAlignment="1">
      <alignment horizontal="center" vertical="center"/>
    </xf>
    <xf numFmtId="167" fontId="47" fillId="28" borderId="13" xfId="0" applyNumberFormat="1" applyFont="1" applyFill="1" applyBorder="1" applyAlignment="1">
      <alignment horizontal="center" vertical="center"/>
    </xf>
    <xf numFmtId="167" fontId="29" fillId="0" borderId="13" xfId="678" applyNumberFormat="1" applyFont="1" applyBorder="1" applyAlignment="1">
      <alignment horizontal="center" vertical="center"/>
    </xf>
    <xf numFmtId="0" fontId="30" fillId="0" borderId="33" xfId="678" applyFont="1" applyBorder="1" applyAlignment="1" applyProtection="1">
      <alignment horizontal="center" vertical="center"/>
      <protection locked="0"/>
    </xf>
    <xf numFmtId="0" fontId="29" fillId="0" borderId="33" xfId="0" applyFont="1" applyBorder="1" applyAlignment="1" applyProtection="1">
      <alignment horizontal="center" vertical="center" wrapText="1"/>
      <protection locked="0"/>
    </xf>
    <xf numFmtId="167" fontId="47" fillId="28" borderId="33" xfId="0" applyNumberFormat="1" applyFont="1" applyFill="1" applyBorder="1" applyAlignment="1">
      <alignment horizontal="center" vertical="center"/>
    </xf>
    <xf numFmtId="167" fontId="29" fillId="26" borderId="33" xfId="0" applyNumberFormat="1" applyFont="1" applyFill="1" applyBorder="1" applyAlignment="1">
      <alignment horizontal="center" vertical="center"/>
    </xf>
    <xf numFmtId="0" fontId="30" fillId="0" borderId="41" xfId="0" applyFont="1" applyBorder="1" applyAlignment="1" applyProtection="1">
      <alignment horizontal="center" vertical="center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3" xfId="0" applyFont="1" applyBorder="1" applyAlignment="1" applyProtection="1">
      <alignment horizontal="center" vertical="center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45" xfId="0" applyFont="1" applyBorder="1" applyAlignment="1" applyProtection="1">
      <alignment horizontal="center" vertical="center" wrapText="1"/>
      <protection locked="0"/>
    </xf>
    <xf numFmtId="167" fontId="30" fillId="0" borderId="42" xfId="0" applyNumberFormat="1" applyFont="1" applyBorder="1" applyAlignment="1">
      <alignment horizontal="center" vertical="center"/>
    </xf>
    <xf numFmtId="167" fontId="30" fillId="0" borderId="13" xfId="0" applyNumberFormat="1" applyFont="1" applyBorder="1" applyAlignment="1">
      <alignment horizontal="center" vertical="center"/>
    </xf>
    <xf numFmtId="167" fontId="30" fillId="0" borderId="45" xfId="0" applyNumberFormat="1" applyFont="1" applyBorder="1" applyAlignment="1">
      <alignment horizontal="center" vertical="center"/>
    </xf>
    <xf numFmtId="167" fontId="56" fillId="26" borderId="13" xfId="0" applyNumberFormat="1" applyFont="1" applyFill="1" applyBorder="1" applyAlignment="1">
      <alignment horizontal="center" vertical="center"/>
    </xf>
    <xf numFmtId="167" fontId="56" fillId="26" borderId="33" xfId="0" applyNumberFormat="1" applyFont="1" applyFill="1" applyBorder="1" applyAlignment="1">
      <alignment horizontal="center" vertical="center"/>
    </xf>
    <xf numFmtId="167" fontId="47" fillId="26" borderId="13" xfId="0" applyNumberFormat="1" applyFont="1" applyFill="1" applyBorder="1" applyAlignment="1">
      <alignment horizontal="center" vertical="center"/>
    </xf>
    <xf numFmtId="167" fontId="47" fillId="26" borderId="33" xfId="0" applyNumberFormat="1" applyFont="1" applyFill="1" applyBorder="1" applyAlignment="1">
      <alignment horizontal="center" vertical="center"/>
    </xf>
    <xf numFmtId="167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172" fontId="30" fillId="0" borderId="0" xfId="0" quotePrefix="1" applyNumberFormat="1" applyFont="1" applyAlignment="1" applyProtection="1">
      <alignment horizontal="center" vertical="center"/>
      <protection locked="0"/>
    </xf>
    <xf numFmtId="167" fontId="47" fillId="0" borderId="0" xfId="0" applyNumberFormat="1" applyFont="1" applyAlignment="1">
      <alignment horizontal="center" vertical="center"/>
    </xf>
    <xf numFmtId="167" fontId="47" fillId="27" borderId="13" xfId="0" applyNumberFormat="1" applyFont="1" applyFill="1" applyBorder="1" applyAlignment="1">
      <alignment horizontal="center" vertical="center"/>
    </xf>
    <xf numFmtId="167" fontId="29" fillId="27" borderId="13" xfId="0" applyNumberFormat="1" applyFont="1" applyFill="1" applyBorder="1" applyAlignment="1">
      <alignment horizontal="center" vertical="center"/>
    </xf>
    <xf numFmtId="167" fontId="29" fillId="27" borderId="33" xfId="0" applyNumberFormat="1" applyFont="1" applyFill="1" applyBorder="1" applyAlignment="1">
      <alignment horizontal="center" vertical="center"/>
    </xf>
    <xf numFmtId="173" fontId="30" fillId="0" borderId="0" xfId="0" quotePrefix="1" applyNumberFormat="1" applyFont="1" applyAlignment="1" applyProtection="1">
      <alignment horizontal="center" vertical="center"/>
      <protection locked="0"/>
    </xf>
    <xf numFmtId="167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3" xfId="678" applyNumberFormat="1" applyFont="1" applyFill="1" applyBorder="1" applyAlignment="1">
      <alignment horizontal="center" vertical="center"/>
    </xf>
    <xf numFmtId="0" fontId="30" fillId="27" borderId="13" xfId="678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47" fillId="27" borderId="0" xfId="0" applyFont="1" applyFill="1" applyAlignment="1">
      <alignment horizontal="center" vertical="center"/>
    </xf>
    <xf numFmtId="0" fontId="49" fillId="0" borderId="0" xfId="0" applyFont="1" applyAlignment="1">
      <alignment horizontal="center" vertical="center"/>
    </xf>
    <xf numFmtId="2" fontId="29" fillId="0" borderId="0" xfId="0" applyNumberFormat="1" applyFont="1" applyAlignment="1">
      <alignment horizontal="center" vertical="center"/>
    </xf>
    <xf numFmtId="2" fontId="30" fillId="0" borderId="13" xfId="0" applyNumberFormat="1" applyFont="1" applyBorder="1" applyAlignment="1" applyProtection="1">
      <alignment horizontal="center" vertical="center"/>
      <protection locked="0"/>
    </xf>
    <xf numFmtId="167" fontId="29" fillId="27" borderId="13" xfId="678" applyNumberFormat="1" applyFont="1" applyFill="1" applyBorder="1" applyAlignment="1">
      <alignment horizontal="center" vertical="center" wrapText="1" shrinkToFit="1"/>
    </xf>
    <xf numFmtId="44" fontId="30" fillId="0" borderId="0" xfId="421" applyNumberFormat="1" applyFont="1" applyFill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30" fillId="27" borderId="13" xfId="0" applyFont="1" applyFill="1" applyBorder="1" applyAlignment="1" applyProtection="1">
      <alignment horizontal="center" vertical="center"/>
      <protection locked="0"/>
    </xf>
    <xf numFmtId="167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>
      <alignment horizontal="center" vertical="center"/>
    </xf>
    <xf numFmtId="167" fontId="29" fillId="27" borderId="13" xfId="678" applyNumberFormat="1" applyFont="1" applyFill="1" applyBorder="1" applyAlignment="1">
      <alignment horizontal="center" vertical="center" wrapText="1"/>
    </xf>
    <xf numFmtId="167" fontId="29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3" xfId="0" applyNumberFormat="1" applyFont="1" applyFill="1" applyBorder="1" applyAlignment="1" applyProtection="1">
      <alignment horizontal="center" vertical="center"/>
      <protection locked="0"/>
    </xf>
    <xf numFmtId="0" fontId="0" fillId="27" borderId="0" xfId="0" applyFill="1" applyAlignment="1">
      <alignment horizontal="center" vertical="center"/>
    </xf>
    <xf numFmtId="0" fontId="29" fillId="0" borderId="0" xfId="0" applyFont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/>
      <protection locked="0"/>
    </xf>
    <xf numFmtId="44" fontId="30" fillId="27" borderId="0" xfId="421" applyNumberFormat="1" applyFont="1" applyFill="1" applyBorder="1" applyAlignment="1" applyProtection="1">
      <alignment horizontal="center" wrapText="1"/>
      <protection locked="0"/>
    </xf>
    <xf numFmtId="166" fontId="30" fillId="27" borderId="0" xfId="0" applyNumberFormat="1" applyFont="1" applyFill="1" applyAlignment="1" applyProtection="1">
      <alignment vertical="top"/>
      <protection locked="0"/>
    </xf>
    <xf numFmtId="0" fontId="30" fillId="27" borderId="0" xfId="0" applyFont="1" applyFill="1" applyAlignment="1" applyProtection="1">
      <alignment vertical="top"/>
      <protection locked="0"/>
    </xf>
    <xf numFmtId="0" fontId="30" fillId="27" borderId="0" xfId="0" applyFont="1" applyFill="1" applyProtection="1">
      <protection locked="0"/>
    </xf>
    <xf numFmtId="166" fontId="30" fillId="27" borderId="0" xfId="0" applyNumberFormat="1" applyFont="1" applyFill="1" applyAlignment="1" applyProtection="1">
      <alignment horizontal="center" vertical="top"/>
      <protection locked="0"/>
    </xf>
    <xf numFmtId="166" fontId="30" fillId="27" borderId="0" xfId="0" applyNumberFormat="1" applyFont="1" applyFill="1" applyProtection="1">
      <protection locked="0"/>
    </xf>
    <xf numFmtId="166" fontId="30" fillId="27" borderId="0" xfId="0" applyNumberFormat="1" applyFont="1" applyFill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 vertical="center"/>
      <protection locked="0"/>
    </xf>
    <xf numFmtId="166" fontId="30" fillId="27" borderId="0" xfId="0" applyNumberFormat="1" applyFont="1" applyFill="1" applyAlignment="1" applyProtection="1">
      <alignment horizontal="center" vertical="center"/>
      <protection locked="0"/>
    </xf>
    <xf numFmtId="0" fontId="30" fillId="27" borderId="13" xfId="0" applyFont="1" applyFill="1" applyBorder="1" applyAlignment="1" applyProtection="1">
      <alignment horizontal="center"/>
      <protection locked="0"/>
    </xf>
    <xf numFmtId="166" fontId="31" fillId="27" borderId="13" xfId="0" applyNumberFormat="1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/>
      <protection locked="0"/>
    </xf>
    <xf numFmtId="0" fontId="30" fillId="27" borderId="13" xfId="0" applyFont="1" applyFill="1" applyBorder="1" applyAlignment="1" applyProtection="1">
      <alignment horizontal="center" vertical="top"/>
      <protection locked="0"/>
    </xf>
    <xf numFmtId="167" fontId="29" fillId="27" borderId="13" xfId="0" applyNumberFormat="1" applyFont="1" applyFill="1" applyBorder="1" applyAlignment="1">
      <alignment horizontal="center"/>
    </xf>
    <xf numFmtId="2" fontId="29" fillId="27" borderId="13" xfId="0" applyNumberFormat="1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 wrapText="1"/>
    </xf>
    <xf numFmtId="20" fontId="30" fillId="27" borderId="13" xfId="0" quotePrefix="1" applyNumberFormat="1" applyFont="1" applyFill="1" applyBorder="1" applyAlignment="1" applyProtection="1">
      <alignment horizontal="center"/>
      <protection locked="0"/>
    </xf>
    <xf numFmtId="0" fontId="30" fillId="27" borderId="13" xfId="0" quotePrefix="1" applyFont="1" applyFill="1" applyBorder="1" applyAlignment="1" applyProtection="1">
      <alignment horizontal="center"/>
      <protection locked="0"/>
    </xf>
    <xf numFmtId="1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7" fillId="27" borderId="0" xfId="678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left"/>
      <protection locked="0"/>
    </xf>
    <xf numFmtId="2" fontId="47" fillId="27" borderId="13" xfId="0" applyNumberFormat="1" applyFont="1" applyFill="1" applyBorder="1" applyAlignment="1">
      <alignment horizontal="center" vertical="center"/>
    </xf>
    <xf numFmtId="166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29" fillId="27" borderId="0" xfId="0" applyFont="1" applyFill="1" applyAlignment="1">
      <alignment horizontal="center" vertical="center"/>
    </xf>
    <xf numFmtId="2" fontId="29" fillId="27" borderId="13" xfId="55" applyNumberFormat="1" applyFont="1" applyFill="1" applyBorder="1" applyAlignment="1">
      <alignment horizontal="center" vertical="center" wrapText="1"/>
    </xf>
    <xf numFmtId="167" fontId="30" fillId="0" borderId="23" xfId="0" applyNumberFormat="1" applyFont="1" applyBorder="1" applyAlignment="1">
      <alignment horizontal="center" vertical="center"/>
    </xf>
    <xf numFmtId="177" fontId="30" fillId="0" borderId="0" xfId="0" quotePrefix="1" applyNumberFormat="1" applyFont="1" applyAlignment="1" applyProtection="1">
      <alignment horizontal="center" vertical="center"/>
      <protection locked="0"/>
    </xf>
    <xf numFmtId="0" fontId="30" fillId="27" borderId="0" xfId="0" applyFont="1" applyFill="1" applyAlignment="1">
      <alignment vertical="center"/>
    </xf>
    <xf numFmtId="0" fontId="51" fillId="27" borderId="13" xfId="0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166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0" xfId="0" applyFont="1" applyFill="1"/>
    <xf numFmtId="0" fontId="71" fillId="27" borderId="0" xfId="0" applyFont="1" applyFill="1"/>
    <xf numFmtId="0" fontId="29" fillId="27" borderId="0" xfId="0" applyFont="1" applyFill="1"/>
    <xf numFmtId="166" fontId="30" fillId="27" borderId="13" xfId="0" applyNumberFormat="1" applyFont="1" applyFill="1" applyBorder="1" applyAlignment="1" applyProtection="1">
      <alignment horizontal="center" vertical="top"/>
      <protection locked="0"/>
    </xf>
    <xf numFmtId="167" fontId="29" fillId="27" borderId="13" xfId="0" applyNumberFormat="1" applyFont="1" applyFill="1" applyBorder="1"/>
    <xf numFmtId="0" fontId="29" fillId="27" borderId="13" xfId="0" applyFont="1" applyFill="1" applyBorder="1"/>
    <xf numFmtId="2" fontId="71" fillId="27" borderId="13" xfId="0" applyNumberFormat="1" applyFont="1" applyFill="1" applyBorder="1" applyAlignment="1">
      <alignment horizontal="center" vertical="center"/>
    </xf>
    <xf numFmtId="2" fontId="91" fillId="27" borderId="13" xfId="0" applyNumberFormat="1" applyFont="1" applyFill="1" applyBorder="1" applyAlignment="1">
      <alignment horizontal="center" vertical="center"/>
    </xf>
    <xf numFmtId="0" fontId="71" fillId="27" borderId="13" xfId="0" applyFont="1" applyFill="1" applyBorder="1"/>
    <xf numFmtId="167" fontId="71" fillId="27" borderId="13" xfId="0" applyNumberFormat="1" applyFont="1" applyFill="1" applyBorder="1"/>
    <xf numFmtId="4" fontId="71" fillId="27" borderId="13" xfId="0" applyNumberFormat="1" applyFont="1" applyFill="1" applyBorder="1" applyProtection="1">
      <protection locked="0"/>
    </xf>
    <xf numFmtId="167" fontId="30" fillId="27" borderId="13" xfId="0" applyNumberFormat="1" applyFont="1" applyFill="1" applyBorder="1" applyAlignment="1">
      <alignment horizontal="center"/>
    </xf>
    <xf numFmtId="4" fontId="71" fillId="27" borderId="0" xfId="0" applyNumberFormat="1" applyFont="1" applyFill="1" applyProtection="1">
      <protection locked="0"/>
    </xf>
    <xf numFmtId="20" fontId="51" fillId="0" borderId="13" xfId="0" applyNumberFormat="1" applyFont="1" applyBorder="1" applyAlignment="1" applyProtection="1">
      <alignment horizontal="center" vertical="center"/>
      <protection locked="0"/>
    </xf>
    <xf numFmtId="0" fontId="51" fillId="0" borderId="13" xfId="0" applyFont="1" applyBorder="1" applyAlignment="1" applyProtection="1">
      <alignment horizontal="center" vertical="center"/>
      <protection locked="0"/>
    </xf>
    <xf numFmtId="167" fontId="47" fillId="26" borderId="13" xfId="678" applyNumberFormat="1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/>
    </xf>
    <xf numFmtId="167" fontId="48" fillId="27" borderId="13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51" fillId="27" borderId="0" xfId="0" applyFont="1" applyFill="1" applyAlignment="1">
      <alignment horizontal="center" vertical="center"/>
    </xf>
    <xf numFmtId="20" fontId="51" fillId="27" borderId="13" xfId="0" applyNumberFormat="1" applyFont="1" applyFill="1" applyBorder="1" applyAlignment="1" applyProtection="1">
      <alignment horizontal="center" vertical="center"/>
      <protection locked="0"/>
    </xf>
    <xf numFmtId="20" fontId="51" fillId="27" borderId="13" xfId="0" quotePrefix="1" applyNumberFormat="1" applyFont="1" applyFill="1" applyBorder="1" applyAlignment="1" applyProtection="1">
      <alignment horizontal="center" vertical="center"/>
      <protection locked="0"/>
    </xf>
    <xf numFmtId="0" fontId="51" fillId="27" borderId="13" xfId="0" quotePrefix="1" applyFont="1" applyFill="1" applyBorder="1" applyAlignment="1" applyProtection="1">
      <alignment horizontal="center" vertical="center"/>
      <protection locked="0"/>
    </xf>
    <xf numFmtId="0" fontId="30" fillId="27" borderId="23" xfId="0" applyFont="1" applyFill="1" applyBorder="1" applyAlignment="1" applyProtection="1">
      <alignment horizontal="center" vertical="center"/>
      <protection locked="0"/>
    </xf>
    <xf numFmtId="0" fontId="30" fillId="27" borderId="33" xfId="0" applyFont="1" applyFill="1" applyBorder="1" applyAlignment="1" applyProtection="1">
      <alignment horizontal="center" vertical="center"/>
      <protection locked="0"/>
    </xf>
    <xf numFmtId="0" fontId="71" fillId="27" borderId="13" xfId="0" applyFont="1" applyFill="1" applyBorder="1" applyAlignment="1">
      <alignment horizontal="center"/>
    </xf>
    <xf numFmtId="0" fontId="29" fillId="27" borderId="13" xfId="0" applyFont="1" applyFill="1" applyBorder="1" applyAlignment="1">
      <alignment horizontal="center"/>
    </xf>
    <xf numFmtId="0" fontId="30" fillId="27" borderId="13" xfId="0" applyFont="1" applyFill="1" applyBorder="1"/>
    <xf numFmtId="0" fontId="49" fillId="27" borderId="0" xfId="0" applyFont="1" applyFill="1" applyAlignment="1" applyProtection="1">
      <alignment horizontal="center" vertical="center"/>
      <protection locked="0"/>
    </xf>
    <xf numFmtId="166" fontId="49" fillId="27" borderId="0" xfId="0" applyNumberFormat="1" applyFont="1" applyFill="1" applyAlignment="1" applyProtection="1">
      <alignment horizontal="center" vertical="center"/>
      <protection locked="0"/>
    </xf>
    <xf numFmtId="167" fontId="71" fillId="27" borderId="13" xfId="0" applyNumberFormat="1" applyFont="1" applyFill="1" applyBorder="1" applyAlignment="1">
      <alignment horizontal="center"/>
    </xf>
    <xf numFmtId="166" fontId="71" fillId="27" borderId="13" xfId="0" applyNumberFormat="1" applyFont="1" applyFill="1" applyBorder="1" applyAlignment="1">
      <alignment horizontal="center"/>
    </xf>
    <xf numFmtId="174" fontId="47" fillId="0" borderId="13" xfId="0" applyNumberFormat="1" applyFont="1" applyBorder="1" applyAlignment="1">
      <alignment horizontal="center" vertical="center"/>
    </xf>
    <xf numFmtId="44" fontId="30" fillId="27" borderId="0" xfId="421" applyNumberFormat="1" applyFont="1" applyFill="1" applyAlignment="1" applyProtection="1">
      <alignment horizontal="center" wrapText="1"/>
      <protection locked="0"/>
    </xf>
    <xf numFmtId="167" fontId="51" fillId="27" borderId="13" xfId="0" applyNumberFormat="1" applyFont="1" applyFill="1" applyBorder="1" applyAlignment="1">
      <alignment horizontal="center" vertical="center"/>
    </xf>
    <xf numFmtId="0" fontId="47" fillId="27" borderId="0" xfId="0" applyFont="1" applyFill="1"/>
    <xf numFmtId="0" fontId="49" fillId="27" borderId="0" xfId="0" applyFont="1" applyFill="1" applyAlignment="1">
      <alignment horizontal="center" vertical="center"/>
    </xf>
    <xf numFmtId="166" fontId="31" fillId="27" borderId="23" xfId="0" applyNumberFormat="1" applyFont="1" applyFill="1" applyBorder="1" applyAlignment="1" applyProtection="1">
      <alignment horizontal="center" vertical="center"/>
      <protection locked="0"/>
    </xf>
    <xf numFmtId="0" fontId="71" fillId="27" borderId="0" xfId="0" applyFont="1" applyFill="1" applyAlignment="1">
      <alignment horizontal="center"/>
    </xf>
    <xf numFmtId="0" fontId="0" fillId="27" borderId="0" xfId="0" applyFill="1" applyAlignment="1">
      <alignment horizontal="center"/>
    </xf>
    <xf numFmtId="20" fontId="0" fillId="27" borderId="0" xfId="0" applyNumberFormat="1" applyFill="1" applyAlignment="1">
      <alignment horizontal="center"/>
    </xf>
    <xf numFmtId="0" fontId="51" fillId="27" borderId="0" xfId="0" applyFont="1" applyFill="1"/>
    <xf numFmtId="0" fontId="0" fillId="27" borderId="0" xfId="0" applyFill="1"/>
    <xf numFmtId="166" fontId="55" fillId="27" borderId="0" xfId="0" applyNumberFormat="1" applyFont="1" applyFill="1" applyAlignment="1" applyProtection="1">
      <alignment vertical="top"/>
      <protection locked="0"/>
    </xf>
    <xf numFmtId="166" fontId="55" fillId="27" borderId="0" xfId="0" applyNumberFormat="1" applyFont="1" applyFill="1" applyAlignment="1" applyProtection="1">
      <alignment horizontal="center" vertical="top"/>
      <protection locked="0"/>
    </xf>
    <xf numFmtId="166" fontId="30" fillId="27" borderId="33" xfId="0" applyNumberFormat="1" applyFont="1" applyFill="1" applyBorder="1" applyAlignment="1" applyProtection="1">
      <alignment horizontal="center" vertical="center"/>
      <protection locked="0"/>
    </xf>
    <xf numFmtId="0" fontId="54" fillId="27" borderId="13" xfId="0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38" xfId="0" applyFont="1" applyFill="1" applyBorder="1" applyAlignment="1" applyProtection="1">
      <alignment horizontal="center" vertical="center"/>
      <protection locked="0"/>
    </xf>
    <xf numFmtId="0" fontId="30" fillId="27" borderId="17" xfId="0" applyFont="1" applyFill="1" applyBorder="1" applyAlignment="1" applyProtection="1">
      <alignment horizontal="center" vertical="center"/>
      <protection locked="0"/>
    </xf>
    <xf numFmtId="20" fontId="30" fillId="27" borderId="17" xfId="0" applyNumberFormat="1" applyFont="1" applyFill="1" applyBorder="1" applyAlignment="1" applyProtection="1">
      <alignment horizontal="center" vertical="center"/>
      <protection locked="0"/>
    </xf>
    <xf numFmtId="20" fontId="30" fillId="27" borderId="17" xfId="0" quotePrefix="1" applyNumberFormat="1" applyFont="1" applyFill="1" applyBorder="1" applyAlignment="1" applyProtection="1">
      <alignment horizontal="center" vertical="center"/>
      <protection locked="0"/>
    </xf>
    <xf numFmtId="0" fontId="30" fillId="27" borderId="17" xfId="0" quotePrefix="1" applyFont="1" applyFill="1" applyBorder="1" applyAlignment="1" applyProtection="1">
      <alignment horizontal="center" vertical="center"/>
      <protection locked="0"/>
    </xf>
    <xf numFmtId="0" fontId="30" fillId="27" borderId="39" xfId="0" applyFont="1" applyFill="1" applyBorder="1" applyAlignment="1" applyProtection="1">
      <alignment horizontal="center" vertical="center"/>
      <protection locked="0"/>
    </xf>
    <xf numFmtId="0" fontId="30" fillId="27" borderId="46" xfId="0" applyFont="1" applyFill="1" applyBorder="1" applyAlignment="1" applyProtection="1">
      <alignment horizontal="center" vertical="center"/>
      <protection locked="0"/>
    </xf>
    <xf numFmtId="1" fontId="30" fillId="27" borderId="42" xfId="0" applyNumberFormat="1" applyFont="1" applyFill="1" applyBorder="1" applyAlignment="1" applyProtection="1">
      <alignment horizontal="center" vertical="center"/>
      <protection locked="0"/>
    </xf>
    <xf numFmtId="0" fontId="30" fillId="27" borderId="47" xfId="0" applyFont="1" applyFill="1" applyBorder="1" applyAlignment="1" applyProtection="1">
      <alignment horizontal="center" vertical="center"/>
      <protection locked="0"/>
    </xf>
    <xf numFmtId="0" fontId="30" fillId="27" borderId="48" xfId="0" applyFont="1" applyFill="1" applyBorder="1" applyAlignment="1" applyProtection="1">
      <alignment horizontal="center" vertical="center"/>
      <protection locked="0"/>
    </xf>
    <xf numFmtId="1" fontId="30" fillId="27" borderId="45" xfId="0" applyNumberFormat="1" applyFont="1" applyFill="1" applyBorder="1" applyAlignment="1" applyProtection="1">
      <alignment horizontal="center" vertical="center"/>
      <protection locked="0"/>
    </xf>
    <xf numFmtId="4" fontId="47" fillId="27" borderId="0" xfId="0" applyNumberFormat="1" applyFont="1" applyFill="1" applyProtection="1">
      <protection locked="0"/>
    </xf>
    <xf numFmtId="0" fontId="30" fillId="27" borderId="16" xfId="678" applyFont="1" applyFill="1" applyBorder="1" applyAlignment="1" applyProtection="1">
      <alignment horizontal="center" vertical="center" wrapText="1"/>
      <protection locked="0"/>
    </xf>
    <xf numFmtId="0" fontId="37" fillId="27" borderId="13" xfId="678" applyFont="1" applyFill="1" applyBorder="1" applyAlignment="1" applyProtection="1">
      <alignment horizontal="center" vertical="center" wrapText="1"/>
      <protection locked="0"/>
    </xf>
    <xf numFmtId="2" fontId="71" fillId="27" borderId="13" xfId="0" applyNumberFormat="1" applyFont="1" applyFill="1" applyBorder="1" applyAlignment="1">
      <alignment horizontal="center"/>
    </xf>
    <xf numFmtId="175" fontId="0" fillId="27" borderId="13" xfId="0" applyNumberFormat="1" applyFill="1" applyBorder="1" applyAlignment="1">
      <alignment horizontal="center" readingOrder="1"/>
    </xf>
    <xf numFmtId="0" fontId="47" fillId="27" borderId="13" xfId="0" applyFont="1" applyFill="1" applyBorder="1" applyAlignment="1">
      <alignment horizontal="center" vertical="center"/>
    </xf>
    <xf numFmtId="166" fontId="71" fillId="27" borderId="85" xfId="678" applyNumberFormat="1" applyFont="1" applyFill="1" applyBorder="1" applyAlignment="1">
      <alignment horizontal="center" vertical="center" wrapText="1"/>
    </xf>
    <xf numFmtId="2" fontId="0" fillId="27" borderId="13" xfId="0" applyNumberFormat="1" applyFill="1" applyBorder="1" applyAlignment="1">
      <alignment horizontal="center"/>
    </xf>
    <xf numFmtId="0" fontId="71" fillId="27" borderId="25" xfId="678" applyFont="1" applyFill="1" applyBorder="1" applyAlignment="1">
      <alignment horizontal="center" vertical="center" wrapText="1"/>
    </xf>
    <xf numFmtId="0" fontId="71" fillId="27" borderId="13" xfId="678" applyFont="1" applyFill="1" applyBorder="1" applyAlignment="1">
      <alignment horizontal="center" vertical="center" wrapText="1"/>
    </xf>
    <xf numFmtId="0" fontId="49" fillId="27" borderId="0" xfId="0" applyFont="1" applyFill="1"/>
    <xf numFmtId="0" fontId="54" fillId="27" borderId="0" xfId="0" applyFont="1" applyFill="1" applyAlignment="1">
      <alignment vertical="center"/>
    </xf>
    <xf numFmtId="166" fontId="31" fillId="27" borderId="36" xfId="0" applyNumberFormat="1" applyFont="1" applyFill="1" applyBorder="1" applyAlignment="1" applyProtection="1">
      <alignment horizontal="center" vertical="center"/>
      <protection locked="0"/>
    </xf>
    <xf numFmtId="166" fontId="31" fillId="27" borderId="37" xfId="0" applyNumberFormat="1" applyFont="1" applyFill="1" applyBorder="1" applyAlignment="1" applyProtection="1">
      <alignment horizontal="center" vertical="center"/>
      <protection locked="0"/>
    </xf>
    <xf numFmtId="166" fontId="31" fillId="27" borderId="33" xfId="0" applyNumberFormat="1" applyFont="1" applyFill="1" applyBorder="1" applyAlignment="1" applyProtection="1">
      <alignment horizontal="center" vertical="center"/>
      <protection locked="0"/>
    </xf>
    <xf numFmtId="166" fontId="31" fillId="27" borderId="39" xfId="0" applyNumberFormat="1" applyFont="1" applyFill="1" applyBorder="1" applyAlignment="1" applyProtection="1">
      <alignment horizontal="center" vertical="center"/>
      <protection locked="0"/>
    </xf>
    <xf numFmtId="167" fontId="29" fillId="27" borderId="13" xfId="55" applyNumberFormat="1" applyFont="1" applyFill="1" applyBorder="1" applyAlignment="1">
      <alignment horizontal="center" vertical="center" wrapText="1"/>
    </xf>
    <xf numFmtId="167" fontId="47" fillId="27" borderId="13" xfId="0" applyNumberFormat="1" applyFont="1" applyFill="1" applyBorder="1" applyAlignment="1" applyProtection="1">
      <alignment horizontal="center" vertical="center"/>
      <protection locked="0"/>
    </xf>
    <xf numFmtId="0" fontId="48" fillId="27" borderId="13" xfId="0" applyFont="1" applyFill="1" applyBorder="1" applyAlignment="1">
      <alignment horizontal="center" vertical="center"/>
    </xf>
    <xf numFmtId="167" fontId="47" fillId="27" borderId="17" xfId="0" applyNumberFormat="1" applyFont="1" applyFill="1" applyBorder="1" applyAlignment="1">
      <alignment horizontal="center" vertical="center"/>
    </xf>
    <xf numFmtId="0" fontId="47" fillId="27" borderId="13" xfId="0" applyFont="1" applyFill="1" applyBorder="1"/>
    <xf numFmtId="167" fontId="29" fillId="27" borderId="17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0" xfId="678" applyNumberFormat="1" applyFont="1" applyFill="1" applyBorder="1" applyAlignment="1" applyProtection="1">
      <alignment horizontal="center" vertical="center" wrapText="1"/>
      <protection locked="0"/>
    </xf>
    <xf numFmtId="167" fontId="47" fillId="27" borderId="23" xfId="0" applyNumberFormat="1" applyFont="1" applyFill="1" applyBorder="1" applyAlignment="1">
      <alignment horizontal="center" vertical="center"/>
    </xf>
    <xf numFmtId="167" fontId="29" fillId="27" borderId="23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1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2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3" xfId="0" applyNumberFormat="1" applyFont="1" applyFill="1" applyBorder="1" applyAlignment="1">
      <alignment horizontal="center" vertical="center"/>
    </xf>
    <xf numFmtId="167" fontId="29" fillId="27" borderId="23" xfId="55" applyNumberFormat="1" applyFont="1" applyFill="1" applyBorder="1" applyAlignment="1">
      <alignment horizontal="center" vertical="center" wrapText="1"/>
    </xf>
    <xf numFmtId="167" fontId="29" fillId="27" borderId="23" xfId="678" applyNumberFormat="1" applyFont="1" applyFill="1" applyBorder="1" applyAlignment="1">
      <alignment horizontal="center" vertical="center" wrapText="1" shrinkToFit="1"/>
    </xf>
    <xf numFmtId="167" fontId="29" fillId="27" borderId="61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3" xfId="678" applyNumberFormat="1" applyFont="1" applyFill="1" applyBorder="1" applyAlignment="1">
      <alignment horizontal="center" vertical="center" wrapText="1"/>
    </xf>
    <xf numFmtId="167" fontId="29" fillId="27" borderId="19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23" xfId="678" applyNumberFormat="1" applyFont="1" applyFill="1" applyBorder="1" applyAlignment="1">
      <alignment horizontal="center" vertical="center"/>
    </xf>
    <xf numFmtId="167" fontId="29" fillId="27" borderId="38" xfId="678" applyNumberFormat="1" applyFont="1" applyFill="1" applyBorder="1" applyAlignment="1">
      <alignment horizontal="center" vertical="center" wrapText="1"/>
    </xf>
    <xf numFmtId="167" fontId="29" fillId="27" borderId="23" xfId="279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6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6" xfId="678" applyNumberFormat="1" applyFont="1" applyFill="1" applyBorder="1" applyAlignment="1" applyProtection="1">
      <alignment horizontal="center" vertical="center" wrapText="1" shrinkToFit="1"/>
      <protection locked="0"/>
    </xf>
    <xf numFmtId="2" fontId="29" fillId="27" borderId="23" xfId="678" applyNumberFormat="1" applyFont="1" applyFill="1" applyBorder="1" applyAlignment="1">
      <alignment horizontal="center" vertical="center" wrapText="1"/>
    </xf>
    <xf numFmtId="167" fontId="47" fillId="27" borderId="23" xfId="0" applyNumberFormat="1" applyFont="1" applyFill="1" applyBorder="1" applyAlignment="1" applyProtection="1">
      <alignment horizontal="center" vertical="center"/>
      <protection locked="0"/>
    </xf>
    <xf numFmtId="0" fontId="48" fillId="27" borderId="23" xfId="0" applyFont="1" applyFill="1" applyBorder="1" applyAlignment="1">
      <alignment horizontal="center" vertical="center"/>
    </xf>
    <xf numFmtId="0" fontId="47" fillId="27" borderId="23" xfId="0" applyFont="1" applyFill="1" applyBorder="1" applyAlignment="1">
      <alignment horizontal="center" vertical="center"/>
    </xf>
    <xf numFmtId="167" fontId="47" fillId="27" borderId="38" xfId="0" applyNumberFormat="1" applyFont="1" applyFill="1" applyBorder="1" applyAlignment="1">
      <alignment horizontal="center" vertical="center"/>
    </xf>
    <xf numFmtId="0" fontId="0" fillId="27" borderId="13" xfId="0" applyFill="1" applyBorder="1"/>
    <xf numFmtId="167" fontId="29" fillId="27" borderId="26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7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8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5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4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7" xfId="678" applyNumberFormat="1" applyFont="1" applyFill="1" applyBorder="1" applyAlignment="1">
      <alignment horizontal="center" vertical="center" wrapText="1"/>
    </xf>
    <xf numFmtId="167" fontId="29" fillId="27" borderId="25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5" xfId="678" applyNumberFormat="1" applyFont="1" applyFill="1" applyBorder="1" applyAlignment="1" applyProtection="1">
      <alignment horizontal="center" vertical="center" wrapText="1" shrinkToFit="1"/>
      <protection locked="0"/>
    </xf>
    <xf numFmtId="4" fontId="47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15" xfId="678" applyFont="1" applyFill="1" applyBorder="1" applyAlignment="1" applyProtection="1">
      <alignment horizontal="center" vertical="center" wrapText="1"/>
      <protection locked="0"/>
    </xf>
    <xf numFmtId="167" fontId="47" fillId="27" borderId="33" xfId="0" applyNumberFormat="1" applyFont="1" applyFill="1" applyBorder="1" applyAlignment="1">
      <alignment horizontal="center" vertical="center"/>
    </xf>
    <xf numFmtId="167" fontId="29" fillId="27" borderId="31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 applyProtection="1">
      <alignment horizontal="center" vertical="center" wrapText="1"/>
      <protection locked="0"/>
    </xf>
    <xf numFmtId="4" fontId="47" fillId="27" borderId="33" xfId="0" applyNumberFormat="1" applyFont="1" applyFill="1" applyBorder="1" applyAlignment="1" applyProtection="1">
      <alignment horizontal="center" vertical="center"/>
      <protection locked="0"/>
    </xf>
    <xf numFmtId="0" fontId="30" fillId="27" borderId="14" xfId="678" applyFont="1" applyFill="1" applyBorder="1" applyAlignment="1" applyProtection="1">
      <alignment horizontal="center" vertical="center" wrapText="1"/>
      <protection locked="0"/>
    </xf>
    <xf numFmtId="167" fontId="29" fillId="27" borderId="32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>
      <alignment horizontal="center" vertical="center" wrapText="1" shrinkToFit="1"/>
    </xf>
    <xf numFmtId="167" fontId="29" fillId="27" borderId="14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>
      <alignment horizontal="center" vertical="center" wrapText="1"/>
    </xf>
    <xf numFmtId="167" fontId="29" fillId="27" borderId="29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33" xfId="678" applyNumberFormat="1" applyFont="1" applyFill="1" applyBorder="1" applyAlignment="1">
      <alignment horizontal="center" vertical="center"/>
    </xf>
    <xf numFmtId="167" fontId="29" fillId="27" borderId="39" xfId="678" applyNumberFormat="1" applyFont="1" applyFill="1" applyBorder="1" applyAlignment="1">
      <alignment horizontal="center" vertical="center" wrapText="1"/>
    </xf>
    <xf numFmtId="167" fontId="29" fillId="27" borderId="33" xfId="279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5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4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40" xfId="678" applyNumberFormat="1" applyFont="1" applyFill="1" applyBorder="1" applyAlignment="1" applyProtection="1">
      <alignment horizontal="center" vertical="center" wrapText="1" shrinkToFit="1"/>
      <protection locked="0"/>
    </xf>
    <xf numFmtId="167" fontId="47" fillId="27" borderId="33" xfId="0" applyNumberFormat="1" applyFont="1" applyFill="1" applyBorder="1" applyAlignment="1" applyProtection="1">
      <alignment horizontal="center" vertical="center"/>
      <protection locked="0"/>
    </xf>
    <xf numFmtId="167" fontId="51" fillId="27" borderId="42" xfId="0" applyNumberFormat="1" applyFont="1" applyFill="1" applyBorder="1" applyAlignment="1">
      <alignment horizontal="center" vertical="center"/>
    </xf>
    <xf numFmtId="167" fontId="51" fillId="27" borderId="23" xfId="0" applyNumberFormat="1" applyFont="1" applyFill="1" applyBorder="1" applyAlignment="1">
      <alignment horizontal="center" vertical="center"/>
    </xf>
    <xf numFmtId="167" fontId="51" fillId="27" borderId="38" xfId="0" applyNumberFormat="1" applyFont="1" applyFill="1" applyBorder="1" applyAlignment="1">
      <alignment horizontal="center" vertical="center"/>
    </xf>
    <xf numFmtId="167" fontId="51" fillId="27" borderId="17" xfId="0" applyNumberFormat="1" applyFont="1" applyFill="1" applyBorder="1" applyAlignment="1">
      <alignment horizontal="center" vertical="center"/>
    </xf>
    <xf numFmtId="167" fontId="51" fillId="27" borderId="45" xfId="0" applyNumberFormat="1" applyFont="1" applyFill="1" applyBorder="1" applyAlignment="1">
      <alignment horizontal="center" vertical="center"/>
    </xf>
    <xf numFmtId="167" fontId="51" fillId="27" borderId="76" xfId="0" applyNumberFormat="1" applyFont="1" applyFill="1" applyBorder="1" applyAlignment="1">
      <alignment horizontal="center" vertical="center"/>
    </xf>
    <xf numFmtId="167" fontId="0" fillId="27" borderId="0" xfId="0" applyNumberFormat="1" applyFill="1" applyAlignment="1">
      <alignment horizontal="center"/>
    </xf>
    <xf numFmtId="166" fontId="51" fillId="27" borderId="0" xfId="0" applyNumberFormat="1" applyFont="1" applyFill="1" applyAlignment="1" applyProtection="1">
      <alignment horizontal="center" vertical="center"/>
      <protection locked="0"/>
    </xf>
    <xf numFmtId="0" fontId="51" fillId="27" borderId="0" xfId="0" applyFont="1" applyFill="1" applyAlignment="1" applyProtection="1">
      <alignment horizontal="left" vertical="center"/>
      <protection locked="0"/>
    </xf>
    <xf numFmtId="0" fontId="51" fillId="27" borderId="0" xfId="0" applyFont="1" applyFill="1" applyAlignment="1" applyProtection="1">
      <alignment horizontal="center" vertical="center"/>
      <protection locked="0"/>
    </xf>
    <xf numFmtId="2" fontId="29" fillId="27" borderId="13" xfId="678" applyNumberFormat="1" applyFont="1" applyFill="1" applyBorder="1" applyAlignment="1">
      <alignment horizontal="center"/>
    </xf>
    <xf numFmtId="2" fontId="29" fillId="27" borderId="13" xfId="0" applyNumberFormat="1" applyFont="1" applyFill="1" applyBorder="1" applyAlignment="1">
      <alignment horizontal="center"/>
    </xf>
    <xf numFmtId="0" fontId="29" fillId="27" borderId="89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/>
    </xf>
    <xf numFmtId="2" fontId="98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0" fontId="29" fillId="27" borderId="89" xfId="678" applyFont="1" applyFill="1" applyBorder="1" applyAlignment="1" applyProtection="1">
      <alignment horizontal="center"/>
      <protection locked="0"/>
    </xf>
    <xf numFmtId="179" fontId="98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166" fontId="30" fillId="0" borderId="13" xfId="0" applyNumberFormat="1" applyFont="1" applyBorder="1" applyAlignment="1" applyProtection="1">
      <alignment horizontal="center" vertical="center"/>
      <protection locked="0"/>
    </xf>
    <xf numFmtId="166" fontId="31" fillId="0" borderId="13" xfId="0" applyNumberFormat="1" applyFont="1" applyBorder="1" applyAlignment="1" applyProtection="1">
      <alignment horizontal="center" vertical="center"/>
      <protection locked="0"/>
    </xf>
    <xf numFmtId="167" fontId="29" fillId="0" borderId="13" xfId="678" applyNumberFormat="1" applyFont="1" applyBorder="1" applyAlignment="1" applyProtection="1">
      <alignment horizontal="center" vertical="center" wrapText="1"/>
      <protection locked="0"/>
    </xf>
    <xf numFmtId="166" fontId="55" fillId="0" borderId="0" xfId="0" applyNumberFormat="1" applyFont="1" applyAlignment="1" applyProtection="1">
      <alignment horizontal="center" vertical="center"/>
      <protection locked="0"/>
    </xf>
    <xf numFmtId="0" fontId="51" fillId="0" borderId="0" xfId="678" applyFont="1" applyAlignment="1">
      <alignment vertical="center" wrapText="1"/>
    </xf>
    <xf numFmtId="2" fontId="30" fillId="0" borderId="0" xfId="0" applyNumberFormat="1" applyFont="1" applyAlignment="1">
      <alignment horizontal="center" vertical="center"/>
    </xf>
    <xf numFmtId="0" fontId="47" fillId="0" borderId="0" xfId="0" applyFont="1" applyAlignment="1">
      <alignment horizontal="center" vertical="center" wrapText="1"/>
    </xf>
    <xf numFmtId="0" fontId="51" fillId="0" borderId="34" xfId="0" applyFont="1" applyBorder="1" applyAlignment="1">
      <alignment horizontal="center" vertical="center"/>
    </xf>
    <xf numFmtId="166" fontId="31" fillId="0" borderId="89" xfId="0" applyNumberFormat="1" applyFont="1" applyBorder="1" applyAlignment="1" applyProtection="1">
      <alignment horizontal="center" vertical="center"/>
      <protection locked="0"/>
    </xf>
    <xf numFmtId="166" fontId="88" fillId="0" borderId="13" xfId="0" applyNumberFormat="1" applyFont="1" applyBorder="1" applyAlignment="1" applyProtection="1">
      <alignment horizontal="center" vertical="center"/>
      <protection locked="0"/>
    </xf>
    <xf numFmtId="167" fontId="92" fillId="0" borderId="13" xfId="683" applyNumberFormat="1" applyFont="1" applyBorder="1" applyAlignment="1" applyProtection="1">
      <alignment horizontal="center" vertical="center" wrapText="1"/>
      <protection locked="0"/>
    </xf>
    <xf numFmtId="167" fontId="92" fillId="0" borderId="13" xfId="683" applyNumberFormat="1" applyFont="1" applyBorder="1" applyAlignment="1" applyProtection="1">
      <alignment horizontal="center" vertical="center" wrapText="1" shrinkToFit="1"/>
      <protection locked="0"/>
    </xf>
    <xf numFmtId="0" fontId="47" fillId="0" borderId="77" xfId="0" applyFont="1" applyBorder="1" applyAlignment="1">
      <alignment horizontal="center" vertical="center"/>
    </xf>
    <xf numFmtId="167" fontId="47" fillId="0" borderId="77" xfId="678" applyNumberFormat="1" applyFont="1" applyBorder="1" applyAlignment="1" applyProtection="1">
      <alignment horizontal="center" vertical="center" wrapText="1"/>
      <protection locked="0"/>
    </xf>
    <xf numFmtId="0" fontId="47" fillId="0" borderId="13" xfId="678" applyFont="1" applyBorder="1" applyAlignment="1" applyProtection="1">
      <alignment horizontal="center" vertical="center" wrapText="1"/>
      <protection locked="0"/>
    </xf>
    <xf numFmtId="1" fontId="29" fillId="0" borderId="13" xfId="678" applyNumberFormat="1" applyFont="1" applyBorder="1" applyAlignment="1" applyProtection="1">
      <alignment horizontal="center" vertical="center" wrapText="1"/>
      <protection locked="0"/>
    </xf>
    <xf numFmtId="0" fontId="29" fillId="0" borderId="13" xfId="678" applyFont="1" applyBorder="1" applyAlignment="1" applyProtection="1">
      <alignment horizontal="center" vertical="center" wrapText="1"/>
      <protection locked="0"/>
    </xf>
    <xf numFmtId="167" fontId="47" fillId="0" borderId="13" xfId="678" applyNumberFormat="1" applyFont="1" applyBorder="1" applyAlignment="1">
      <alignment horizontal="center" vertical="center" wrapText="1" shrinkToFit="1"/>
    </xf>
    <xf numFmtId="0" fontId="47" fillId="0" borderId="13" xfId="0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7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7" fontId="29" fillId="0" borderId="13" xfId="678" applyNumberFormat="1" applyFont="1" applyBorder="1" applyAlignment="1" applyProtection="1">
      <alignment horizontal="center" vertical="center" wrapText="1" shrinkToFit="1"/>
      <protection locked="0"/>
    </xf>
    <xf numFmtId="2" fontId="95" fillId="0" borderId="25" xfId="678" applyNumberFormat="1" applyFont="1" applyBorder="1" applyAlignment="1" applyProtection="1">
      <alignment horizontal="center" vertical="center" wrapText="1"/>
      <protection locked="0"/>
    </xf>
    <xf numFmtId="0" fontId="95" fillId="0" borderId="86" xfId="678" applyFont="1" applyBorder="1" applyAlignment="1" applyProtection="1">
      <alignment horizontal="center" vertical="center" wrapText="1"/>
      <protection locked="0"/>
    </xf>
    <xf numFmtId="166" fontId="47" fillId="0" borderId="13" xfId="678" applyNumberFormat="1" applyFont="1" applyBorder="1" applyAlignment="1" applyProtection="1">
      <alignment horizontal="center" vertical="center" wrapText="1"/>
      <protection locked="0"/>
    </xf>
    <xf numFmtId="167" fontId="92" fillId="0" borderId="13" xfId="678" applyNumberFormat="1" applyFont="1" applyBorder="1" applyAlignment="1" applyProtection="1">
      <alignment horizontal="center" vertical="center" wrapText="1"/>
      <protection locked="0"/>
    </xf>
    <xf numFmtId="167" fontId="47" fillId="0" borderId="13" xfId="678" applyNumberFormat="1" applyFont="1" applyBorder="1" applyAlignment="1">
      <alignment horizontal="center" vertical="center" wrapText="1"/>
    </xf>
    <xf numFmtId="167" fontId="29" fillId="0" borderId="13" xfId="678" applyNumberFormat="1" applyFont="1" applyBorder="1" applyAlignment="1">
      <alignment horizontal="center" vertical="center" wrapText="1"/>
    </xf>
    <xf numFmtId="0" fontId="29" fillId="0" borderId="13" xfId="678" applyFont="1" applyBorder="1" applyAlignment="1">
      <alignment horizontal="center" vertical="center" wrapText="1"/>
    </xf>
    <xf numFmtId="167" fontId="29" fillId="0" borderId="13" xfId="0" applyNumberFormat="1" applyFont="1" applyBorder="1" applyAlignment="1" applyProtection="1">
      <alignment horizontal="center" vertical="center"/>
      <protection locked="0"/>
    </xf>
    <xf numFmtId="167" fontId="47" fillId="0" borderId="13" xfId="0" applyNumberFormat="1" applyFont="1" applyBorder="1" applyAlignment="1" applyProtection="1">
      <alignment horizontal="center" vertical="center"/>
      <protection locked="0"/>
    </xf>
    <xf numFmtId="167" fontId="47" fillId="0" borderId="13" xfId="683" applyNumberFormat="1" applyFont="1" applyBorder="1" applyAlignment="1" applyProtection="1">
      <alignment horizontal="center" vertical="center" wrapText="1"/>
      <protection locked="0"/>
    </xf>
    <xf numFmtId="0" fontId="51" fillId="0" borderId="13" xfId="678" applyFont="1" applyBorder="1" applyAlignment="1" applyProtection="1">
      <alignment horizontal="center" vertical="center" wrapText="1"/>
      <protection locked="0"/>
    </xf>
    <xf numFmtId="167" fontId="47" fillId="0" borderId="78" xfId="678" applyNumberFormat="1" applyFont="1" applyBorder="1" applyAlignment="1" applyProtection="1">
      <alignment horizontal="center" vertical="center" wrapText="1"/>
      <protection locked="0"/>
    </xf>
    <xf numFmtId="4" fontId="0" fillId="0" borderId="0" xfId="0" applyNumberFormat="1" applyAlignment="1" applyProtection="1">
      <alignment horizontal="center" vertical="center"/>
      <protection locked="0"/>
    </xf>
    <xf numFmtId="0" fontId="37" fillId="0" borderId="16" xfId="678" applyFont="1" applyBorder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 wrapText="1"/>
      <protection locked="0"/>
    </xf>
    <xf numFmtId="167" fontId="51" fillId="0" borderId="0" xfId="0" applyNumberFormat="1" applyFont="1" applyAlignment="1">
      <alignment horizontal="center" vertical="center"/>
    </xf>
    <xf numFmtId="0" fontId="71" fillId="0" borderId="0" xfId="0" applyFont="1" applyAlignment="1">
      <alignment horizontal="center" vertical="center"/>
    </xf>
    <xf numFmtId="1" fontId="29" fillId="0" borderId="13" xfId="0" applyNumberFormat="1" applyFont="1" applyBorder="1" applyAlignment="1">
      <alignment horizontal="center" vertical="center"/>
    </xf>
    <xf numFmtId="167" fontId="48" fillId="0" borderId="13" xfId="0" applyNumberFormat="1" applyFont="1" applyBorder="1" applyAlignment="1">
      <alignment horizontal="center" vertical="center"/>
    </xf>
    <xf numFmtId="167" fontId="47" fillId="0" borderId="84" xfId="0" applyNumberFormat="1" applyFont="1" applyBorder="1" applyAlignment="1">
      <alignment horizontal="center" vertical="center"/>
    </xf>
    <xf numFmtId="1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2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47" fillId="27" borderId="13" xfId="678" applyFont="1" applyFill="1" applyBorder="1" applyAlignment="1" applyProtection="1">
      <alignment horizontal="center" vertical="center" wrapText="1"/>
      <protection locked="0"/>
    </xf>
    <xf numFmtId="2" fontId="93" fillId="27" borderId="26" xfId="0" applyNumberFormat="1" applyFont="1" applyFill="1" applyBorder="1" applyAlignment="1">
      <alignment horizontal="center"/>
    </xf>
    <xf numFmtId="2" fontId="29" fillId="27" borderId="13" xfId="14003" applyNumberFormat="1" applyFont="1" applyFill="1" applyBorder="1" applyAlignment="1">
      <alignment horizontal="center"/>
    </xf>
    <xf numFmtId="2" fontId="97" fillId="27" borderId="13" xfId="0" applyNumberFormat="1" applyFont="1" applyFill="1" applyBorder="1" applyAlignment="1">
      <alignment horizontal="center" vertical="center"/>
    </xf>
    <xf numFmtId="2" fontId="94" fillId="27" borderId="13" xfId="0" applyNumberFormat="1" applyFont="1" applyFill="1" applyBorder="1" applyAlignment="1">
      <alignment horizontal="center"/>
    </xf>
    <xf numFmtId="2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47" fillId="27" borderId="89" xfId="678" applyNumberFormat="1" applyFont="1" applyFill="1" applyBorder="1" applyAlignment="1" applyProtection="1">
      <alignment horizontal="center" vertical="center" wrapText="1" shrinkToFit="1"/>
      <protection locked="0"/>
    </xf>
    <xf numFmtId="0" fontId="92" fillId="27" borderId="13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 vertical="center"/>
    </xf>
    <xf numFmtId="4" fontId="29" fillId="27" borderId="13" xfId="0" applyNumberFormat="1" applyFont="1" applyFill="1" applyBorder="1" applyAlignment="1" applyProtection="1">
      <alignment horizontal="center" vertical="center"/>
      <protection locked="0"/>
    </xf>
    <xf numFmtId="1" fontId="91" fillId="27" borderId="84" xfId="678" applyNumberFormat="1" applyFont="1" applyFill="1" applyBorder="1" applyAlignment="1" applyProtection="1">
      <alignment horizontal="center" vertical="center" wrapText="1" shrinkToFit="1"/>
      <protection locked="0"/>
    </xf>
    <xf numFmtId="1" fontId="91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95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92" fillId="27" borderId="13" xfId="0" applyFont="1" applyFill="1" applyBorder="1" applyAlignment="1">
      <alignment horizontal="center" vertical="center"/>
    </xf>
    <xf numFmtId="166" fontId="29" fillId="27" borderId="13" xfId="0" applyNumberFormat="1" applyFont="1" applyFill="1" applyBorder="1" applyAlignment="1">
      <alignment horizontal="center" vertical="center"/>
    </xf>
    <xf numFmtId="175" fontId="47" fillId="27" borderId="13" xfId="55" applyNumberFormat="1" applyFont="1" applyFill="1" applyBorder="1" applyAlignment="1">
      <alignment horizontal="center" vertical="center" wrapText="1" shrinkToFit="1"/>
    </xf>
    <xf numFmtId="176" fontId="93" fillId="27" borderId="13" xfId="992" applyNumberFormat="1" applyFont="1" applyFill="1" applyBorder="1" applyAlignment="1" applyProtection="1">
      <alignment horizontal="center" vertical="center" wrapText="1" readingOrder="1"/>
      <protection locked="0"/>
    </xf>
    <xf numFmtId="175" fontId="29" fillId="27" borderId="13" xfId="55" applyNumberFormat="1" applyFont="1" applyFill="1" applyBorder="1" applyAlignment="1">
      <alignment horizontal="center" vertical="center" wrapText="1" shrinkToFit="1"/>
    </xf>
    <xf numFmtId="2" fontId="47" fillId="27" borderId="13" xfId="0" applyNumberFormat="1" applyFont="1" applyFill="1" applyBorder="1" applyAlignment="1">
      <alignment horizontal="center"/>
    </xf>
    <xf numFmtId="2" fontId="47" fillId="27" borderId="77" xfId="0" applyNumberFormat="1" applyFont="1" applyFill="1" applyBorder="1" applyAlignment="1">
      <alignment horizontal="center"/>
    </xf>
    <xf numFmtId="166" fontId="30" fillId="0" borderId="13" xfId="0" applyNumberFormat="1" applyFont="1" applyBorder="1" applyAlignment="1" applyProtection="1">
      <alignment horizontal="center" vertical="center" wrapText="1"/>
      <protection locked="0"/>
    </xf>
    <xf numFmtId="0" fontId="102" fillId="27" borderId="0" xfId="0" applyFont="1" applyFill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167" fontId="47" fillId="27" borderId="89" xfId="0" applyNumberFormat="1" applyFont="1" applyFill="1" applyBorder="1" applyAlignment="1">
      <alignment horizontal="center" vertical="center"/>
    </xf>
    <xf numFmtId="1" fontId="29" fillId="27" borderId="13" xfId="0" applyNumberFormat="1" applyFont="1" applyFill="1" applyBorder="1" applyAlignment="1">
      <alignment horizontal="center" vertical="center"/>
    </xf>
    <xf numFmtId="0" fontId="47" fillId="27" borderId="33" xfId="678" applyFont="1" applyFill="1" applyBorder="1" applyAlignment="1" applyProtection="1">
      <alignment horizontal="center" vertical="center" wrapText="1"/>
      <protection locked="0"/>
    </xf>
    <xf numFmtId="166" fontId="31" fillId="27" borderId="89" xfId="0" applyNumberFormat="1" applyFont="1" applyFill="1" applyBorder="1" applyAlignment="1" applyProtection="1">
      <alignment horizontal="center" vertical="center"/>
      <protection locked="0"/>
    </xf>
    <xf numFmtId="44" fontId="30" fillId="27" borderId="0" xfId="421" applyNumberFormat="1" applyFont="1" applyFill="1" applyAlignment="1" applyProtection="1">
      <alignment horizontal="center" vertical="center" wrapText="1"/>
      <protection locked="0"/>
    </xf>
    <xf numFmtId="167" fontId="47" fillId="27" borderId="13" xfId="678" applyNumberFormat="1" applyFont="1" applyFill="1" applyBorder="1" applyAlignment="1">
      <alignment horizontal="center" vertical="center" wrapText="1" shrinkToFit="1"/>
    </xf>
    <xf numFmtId="2" fontId="47" fillId="27" borderId="89" xfId="0" applyNumberFormat="1" applyFont="1" applyFill="1" applyBorder="1" applyAlignment="1">
      <alignment horizontal="center" vertical="center"/>
    </xf>
    <xf numFmtId="1" fontId="29" fillId="27" borderId="83" xfId="678" applyNumberFormat="1" applyFont="1" applyFill="1" applyBorder="1" applyAlignment="1">
      <alignment horizontal="center" vertical="center" wrapText="1"/>
    </xf>
    <xf numFmtId="2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29" fillId="27" borderId="87" xfId="683" applyNumberFormat="1" applyFont="1" applyFill="1" applyBorder="1" applyAlignment="1" applyProtection="1">
      <alignment horizontal="center" vertical="center" wrapText="1"/>
      <protection locked="0"/>
    </xf>
    <xf numFmtId="1" fontId="47" fillId="27" borderId="20" xfId="678" applyNumberFormat="1" applyFont="1" applyFill="1" applyBorder="1" applyAlignment="1" applyProtection="1">
      <alignment horizontal="center" vertical="center" wrapText="1"/>
      <protection locked="0"/>
    </xf>
    <xf numFmtId="167" fontId="92" fillId="27" borderId="13" xfId="683" applyNumberFormat="1" applyFont="1" applyFill="1" applyBorder="1" applyAlignment="1" applyProtection="1">
      <alignment horizontal="center" vertical="center" wrapText="1"/>
      <protection locked="0"/>
    </xf>
    <xf numFmtId="167" fontId="92" fillId="27" borderId="13" xfId="683" applyNumberFormat="1" applyFont="1" applyFill="1" applyBorder="1" applyAlignment="1" applyProtection="1">
      <alignment horizontal="center" vertical="center" wrapText="1" shrinkToFit="1"/>
      <protection locked="0"/>
    </xf>
    <xf numFmtId="0" fontId="51" fillId="27" borderId="13" xfId="678" applyFont="1" applyFill="1" applyBorder="1" applyAlignment="1" applyProtection="1">
      <alignment horizontal="center" vertical="center" wrapText="1"/>
      <protection locked="0"/>
    </xf>
    <xf numFmtId="0" fontId="47" fillId="27" borderId="77" xfId="0" applyFont="1" applyFill="1" applyBorder="1" applyAlignment="1">
      <alignment horizontal="center" vertical="center"/>
    </xf>
    <xf numFmtId="167" fontId="47" fillId="27" borderId="77" xfId="678" applyNumberFormat="1" applyFont="1" applyFill="1" applyBorder="1" applyAlignment="1" applyProtection="1">
      <alignment horizontal="center" vertical="center" wrapText="1"/>
      <protection locked="0"/>
    </xf>
    <xf numFmtId="167" fontId="47" fillId="27" borderId="13" xfId="55" applyNumberFormat="1" applyFont="1" applyFill="1" applyBorder="1" applyAlignment="1">
      <alignment horizontal="center" vertical="center" wrapText="1" shrinkToFit="1"/>
    </xf>
    <xf numFmtId="167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7" fontId="47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2" fontId="95" fillId="27" borderId="25" xfId="678" applyNumberFormat="1" applyFont="1" applyFill="1" applyBorder="1" applyAlignment="1" applyProtection="1">
      <alignment horizontal="center" vertical="center" wrapText="1"/>
      <protection locked="0"/>
    </xf>
    <xf numFmtId="0" fontId="95" fillId="27" borderId="86" xfId="678" applyFont="1" applyFill="1" applyBorder="1" applyAlignment="1" applyProtection="1">
      <alignment horizontal="center" vertical="center" wrapText="1"/>
      <protection locked="0"/>
    </xf>
    <xf numFmtId="166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7" fontId="92" fillId="27" borderId="13" xfId="678" applyNumberFormat="1" applyFont="1" applyFill="1" applyBorder="1" applyAlignment="1" applyProtection="1">
      <alignment horizontal="center" vertical="center" wrapText="1"/>
      <protection locked="0"/>
    </xf>
    <xf numFmtId="167" fontId="47" fillId="27" borderId="13" xfId="678" applyNumberFormat="1" applyFont="1" applyFill="1" applyBorder="1" applyAlignment="1">
      <alignment horizontal="center" vertical="center" wrapText="1"/>
    </xf>
    <xf numFmtId="0" fontId="29" fillId="27" borderId="13" xfId="678" applyFont="1" applyFill="1" applyBorder="1" applyAlignment="1">
      <alignment horizontal="center" vertical="center" wrapText="1"/>
    </xf>
    <xf numFmtId="167" fontId="47" fillId="27" borderId="84" xfId="0" applyNumberFormat="1" applyFont="1" applyFill="1" applyBorder="1" applyAlignment="1">
      <alignment horizontal="center" vertical="center"/>
    </xf>
    <xf numFmtId="166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0" xfId="0" applyFont="1" applyFill="1" applyAlignment="1" applyProtection="1">
      <alignment horizontal="center" vertical="center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166" fontId="102" fillId="27" borderId="13" xfId="0" applyNumberFormat="1" applyFont="1" applyFill="1" applyBorder="1" applyAlignment="1" applyProtection="1">
      <alignment horizontal="center" vertical="center"/>
      <protection locked="0"/>
    </xf>
    <xf numFmtId="166" fontId="30" fillId="27" borderId="0" xfId="0" applyNumberFormat="1" applyFont="1" applyFill="1" applyAlignment="1" applyProtection="1">
      <alignment horizontal="center" vertical="center"/>
      <protection locked="0"/>
    </xf>
    <xf numFmtId="0" fontId="30" fillId="86" borderId="90" xfId="0" applyFont="1" applyFill="1" applyBorder="1" applyAlignment="1">
      <alignment horizontal="center" vertical="center" wrapText="1"/>
    </xf>
    <xf numFmtId="0" fontId="30" fillId="86" borderId="91" xfId="0" applyFont="1" applyFill="1" applyBorder="1" applyAlignment="1">
      <alignment horizontal="center" vertical="center" wrapText="1"/>
    </xf>
    <xf numFmtId="166" fontId="30" fillId="86" borderId="17" xfId="0" applyNumberFormat="1" applyFont="1" applyFill="1" applyBorder="1" applyAlignment="1" applyProtection="1">
      <alignment horizontal="center" vertical="center" wrapText="1"/>
      <protection locked="0"/>
    </xf>
    <xf numFmtId="166" fontId="30" fillId="86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7" xfId="0" applyFont="1" applyFill="1" applyBorder="1" applyAlignment="1">
      <alignment horizontal="center" vertical="center" wrapText="1"/>
    </xf>
    <xf numFmtId="0" fontId="30" fillId="86" borderId="18" xfId="0" applyFont="1" applyFill="1" applyBorder="1" applyAlignment="1">
      <alignment horizontal="center" vertical="center" wrapText="1"/>
    </xf>
    <xf numFmtId="2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2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7" xfId="0" quotePrefix="1" applyFont="1" applyFill="1" applyBorder="1" applyAlignment="1">
      <alignment horizontal="center" vertical="center" wrapText="1"/>
    </xf>
    <xf numFmtId="0" fontId="30" fillId="86" borderId="83" xfId="0" quotePrefix="1" applyFont="1" applyFill="1" applyBorder="1" applyAlignment="1">
      <alignment horizontal="center" vertical="center" wrapText="1"/>
    </xf>
    <xf numFmtId="0" fontId="30" fillId="86" borderId="84" xfId="0" applyFont="1" applyFill="1" applyBorder="1" applyAlignment="1">
      <alignment horizontal="center" vertical="center" wrapText="1"/>
    </xf>
    <xf numFmtId="0" fontId="30" fillId="86" borderId="83" xfId="0" applyFont="1" applyFill="1" applyBorder="1" applyAlignment="1">
      <alignment horizontal="center" vertical="center" wrapText="1"/>
    </xf>
    <xf numFmtId="166" fontId="30" fillId="0" borderId="0" xfId="0" applyNumberFormat="1" applyFont="1" applyAlignment="1" applyProtection="1">
      <alignment horizontal="center" vertical="center"/>
      <protection locked="0"/>
    </xf>
    <xf numFmtId="166" fontId="49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49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30" fillId="86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3" xfId="0" applyFont="1" applyFill="1" applyBorder="1" applyAlignment="1">
      <alignment horizontal="center" vertical="center" wrapText="1"/>
    </xf>
    <xf numFmtId="0" fontId="29" fillId="86" borderId="18" xfId="0" applyFont="1" applyFill="1" applyBorder="1" applyAlignment="1">
      <alignment horizontal="center" vertical="center" wrapText="1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quotePrefix="1" applyFont="1" applyAlignment="1" applyProtection="1">
      <alignment horizontal="center" vertical="center"/>
      <protection locked="0"/>
    </xf>
    <xf numFmtId="44" fontId="30" fillId="0" borderId="0" xfId="421" applyNumberFormat="1" applyFont="1" applyFill="1" applyAlignment="1" applyProtection="1">
      <alignment horizontal="center" vertical="center" wrapText="1"/>
      <protection locked="0"/>
    </xf>
    <xf numFmtId="166" fontId="51" fillId="27" borderId="13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31" fillId="0" borderId="0" xfId="0" applyNumberFormat="1" applyFont="1" applyAlignment="1" applyProtection="1">
      <alignment horizontal="center" vertical="center"/>
      <protection locked="0"/>
    </xf>
    <xf numFmtId="0" fontId="29" fillId="0" borderId="55" xfId="0" applyFont="1" applyBorder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29" fillId="0" borderId="51" xfId="0" applyFont="1" applyBorder="1" applyAlignment="1" applyProtection="1">
      <alignment horizontal="center" vertical="center"/>
      <protection locked="0"/>
    </xf>
    <xf numFmtId="166" fontId="53" fillId="0" borderId="0" xfId="0" applyNumberFormat="1" applyFont="1" applyAlignment="1" applyProtection="1">
      <alignment horizontal="center" vertical="center"/>
      <protection locked="0"/>
    </xf>
    <xf numFmtId="166" fontId="30" fillId="0" borderId="0" xfId="0" applyNumberFormat="1" applyFont="1" applyAlignment="1" applyProtection="1">
      <alignment horizontal="center" vertical="center" wrapText="1"/>
      <protection locked="0"/>
    </xf>
    <xf numFmtId="166" fontId="51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35" xfId="0" applyFont="1" applyBorder="1" applyAlignment="1" applyProtection="1">
      <alignment horizontal="center" vertical="center"/>
      <protection locked="0"/>
    </xf>
    <xf numFmtId="0" fontId="30" fillId="0" borderId="52" xfId="0" applyFont="1" applyBorder="1" applyAlignment="1" applyProtection="1">
      <alignment horizontal="center" vertical="center"/>
      <protection locked="0"/>
    </xf>
    <xf numFmtId="0" fontId="30" fillId="0" borderId="46" xfId="0" applyFont="1" applyBorder="1" applyAlignment="1" applyProtection="1">
      <alignment horizontal="center" vertical="center" wrapText="1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9" xfId="0" applyFont="1" applyBorder="1" applyAlignment="1" applyProtection="1">
      <alignment horizontal="center" vertical="center" wrapText="1"/>
      <protection locked="0"/>
    </xf>
    <xf numFmtId="0" fontId="30" fillId="0" borderId="53" xfId="0" applyFont="1" applyBorder="1" applyAlignment="1" applyProtection="1">
      <alignment horizontal="center" vertical="center"/>
      <protection locked="0"/>
    </xf>
    <xf numFmtId="0" fontId="30" fillId="0" borderId="54" xfId="0" applyFont="1" applyBorder="1" applyAlignment="1" applyProtection="1">
      <alignment horizontal="center" vertical="center"/>
      <protection locked="0"/>
    </xf>
    <xf numFmtId="0" fontId="30" fillId="26" borderId="0" xfId="0" applyFont="1" applyFill="1" applyAlignment="1" applyProtection="1">
      <alignment horizontal="center" vertical="center" wrapText="1"/>
      <protection locked="0"/>
    </xf>
    <xf numFmtId="0" fontId="30" fillId="0" borderId="51" xfId="0" applyFont="1" applyBorder="1" applyAlignment="1" applyProtection="1">
      <alignment horizontal="center" vertical="center"/>
      <protection locked="0"/>
    </xf>
    <xf numFmtId="0" fontId="30" fillId="0" borderId="55" xfId="0" applyFont="1" applyBorder="1" applyAlignment="1" applyProtection="1">
      <alignment horizontal="center" vertical="center"/>
      <protection locked="0"/>
    </xf>
    <xf numFmtId="0" fontId="29" fillId="29" borderId="0" xfId="0" applyFont="1" applyFill="1" applyAlignment="1" applyProtection="1">
      <alignment horizontal="center" vertical="center"/>
      <protection locked="0"/>
    </xf>
    <xf numFmtId="166" fontId="31" fillId="0" borderId="56" xfId="0" applyNumberFormat="1" applyFont="1" applyBorder="1" applyAlignment="1" applyProtection="1">
      <alignment horizontal="center" vertical="center"/>
      <protection locked="0"/>
    </xf>
    <xf numFmtId="0" fontId="30" fillId="27" borderId="17" xfId="0" applyFont="1" applyFill="1" applyBorder="1" applyAlignment="1">
      <alignment horizontal="center" vertical="center" wrapText="1"/>
    </xf>
    <xf numFmtId="0" fontId="30" fillId="27" borderId="57" xfId="0" applyFont="1" applyFill="1" applyBorder="1" applyAlignment="1">
      <alignment horizontal="center" vertical="center" wrapText="1"/>
    </xf>
    <xf numFmtId="0" fontId="30" fillId="27" borderId="18" xfId="0" applyFont="1" applyFill="1" applyBorder="1" applyAlignment="1">
      <alignment horizontal="center" vertical="center" wrapText="1"/>
    </xf>
    <xf numFmtId="0" fontId="51" fillId="27" borderId="13" xfId="0" applyFont="1" applyFill="1" applyBorder="1" applyAlignment="1">
      <alignment horizontal="center" vertical="center" wrapText="1"/>
    </xf>
    <xf numFmtId="0" fontId="51" fillId="27" borderId="13" xfId="0" applyFont="1" applyFill="1" applyBorder="1" applyAlignment="1">
      <alignment horizontal="center" vertical="center"/>
    </xf>
    <xf numFmtId="0" fontId="30" fillId="0" borderId="83" xfId="678" applyFont="1" applyBorder="1" applyAlignment="1" applyProtection="1">
      <alignment horizontal="center" vertical="center" wrapText="1"/>
      <protection locked="0"/>
    </xf>
    <xf numFmtId="0" fontId="30" fillId="0" borderId="84" xfId="678" applyFont="1" applyBorder="1" applyAlignment="1" applyProtection="1">
      <alignment horizontal="center" vertical="center" wrapText="1"/>
      <protection locked="0"/>
    </xf>
    <xf numFmtId="166" fontId="51" fillId="27" borderId="13" xfId="0" applyNumberFormat="1" applyFont="1" applyFill="1" applyBorder="1" applyAlignment="1" applyProtection="1">
      <alignment horizontal="center" vertical="center"/>
      <protection locked="0"/>
    </xf>
    <xf numFmtId="166" fontId="30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13" xfId="678" applyFont="1" applyFill="1" applyBorder="1" applyAlignment="1" applyProtection="1">
      <alignment horizontal="center" vertical="center" wrapText="1"/>
      <protection locked="0"/>
    </xf>
    <xf numFmtId="166" fontId="49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83" xfId="678" applyFont="1" applyFill="1" applyBorder="1" applyAlignment="1">
      <alignment horizontal="center" vertical="center" wrapText="1"/>
    </xf>
    <xf numFmtId="0" fontId="51" fillId="27" borderId="84" xfId="678" applyFont="1" applyFill="1" applyBorder="1" applyAlignment="1">
      <alignment horizontal="center" vertical="center" wrapText="1"/>
    </xf>
    <xf numFmtId="0" fontId="51" fillId="27" borderId="13" xfId="0" applyFont="1" applyFill="1" applyBorder="1" applyAlignment="1" applyProtection="1">
      <alignment horizontal="center" vertical="center" wrapText="1"/>
      <protection locked="0"/>
    </xf>
    <xf numFmtId="0" fontId="105" fillId="27" borderId="89" xfId="678" applyFont="1" applyFill="1" applyBorder="1" applyAlignment="1" applyProtection="1">
      <alignment horizontal="center" vertical="center" wrapText="1"/>
      <protection locked="0"/>
    </xf>
    <xf numFmtId="166" fontId="51" fillId="27" borderId="90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91" xfId="0" applyNumberFormat="1" applyFont="1" applyFill="1" applyBorder="1" applyAlignment="1" applyProtection="1">
      <alignment horizontal="center" vertical="center" wrapText="1"/>
      <protection locked="0"/>
    </xf>
    <xf numFmtId="166" fontId="108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90" xfId="678" applyFont="1" applyFill="1" applyBorder="1" applyAlignment="1">
      <alignment horizontal="center" vertical="center" wrapText="1"/>
    </xf>
    <xf numFmtId="0" fontId="51" fillId="27" borderId="91" xfId="678" applyFont="1" applyFill="1" applyBorder="1" applyAlignment="1">
      <alignment horizontal="center" vertical="center" wrapText="1"/>
    </xf>
    <xf numFmtId="0" fontId="49" fillId="27" borderId="13" xfId="0" applyFont="1" applyFill="1" applyBorder="1" applyAlignment="1">
      <alignment horizontal="center" vertical="center" wrapText="1"/>
    </xf>
    <xf numFmtId="0" fontId="105" fillId="27" borderId="83" xfId="0" applyFont="1" applyFill="1" applyBorder="1" applyAlignment="1">
      <alignment horizontal="center" vertical="center" wrapText="1"/>
    </xf>
    <xf numFmtId="0" fontId="105" fillId="27" borderId="84" xfId="0" applyFont="1" applyFill="1" applyBorder="1" applyAlignment="1">
      <alignment horizontal="center" vertical="center" wrapText="1"/>
    </xf>
    <xf numFmtId="0" fontId="30" fillId="27" borderId="13" xfId="0" applyFont="1" applyFill="1" applyBorder="1" applyAlignment="1">
      <alignment horizontal="center" vertical="center" wrapText="1"/>
    </xf>
    <xf numFmtId="0" fontId="51" fillId="27" borderId="83" xfId="678" applyFont="1" applyFill="1" applyBorder="1" applyAlignment="1" applyProtection="1">
      <alignment horizontal="center" vertical="center" wrapText="1"/>
      <protection locked="0"/>
    </xf>
    <xf numFmtId="0" fontId="51" fillId="27" borderId="84" xfId="678" applyFont="1" applyFill="1" applyBorder="1" applyAlignment="1" applyProtection="1">
      <alignment horizontal="center" vertical="center" wrapText="1"/>
      <protection locked="0"/>
    </xf>
    <xf numFmtId="166" fontId="51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166" fontId="49" fillId="27" borderId="57" xfId="0" applyNumberFormat="1" applyFont="1" applyFill="1" applyBorder="1" applyAlignment="1" applyProtection="1">
      <alignment horizontal="center" vertical="center" wrapText="1"/>
      <protection locked="0"/>
    </xf>
    <xf numFmtId="0" fontId="57" fillId="27" borderId="13" xfId="0" applyFont="1" applyFill="1" applyBorder="1" applyAlignment="1" applyProtection="1">
      <alignment horizontal="center" vertical="center"/>
      <protection locked="0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0" fontId="29" fillId="27" borderId="46" xfId="0" applyFont="1" applyFill="1" applyBorder="1" applyAlignment="1" applyProtection="1">
      <alignment horizontal="center" vertical="center" wrapText="1"/>
      <protection locked="0"/>
    </xf>
    <xf numFmtId="0" fontId="29" fillId="27" borderId="42" xfId="0" applyFont="1" applyFill="1" applyBorder="1" applyAlignment="1" applyProtection="1">
      <alignment horizontal="center" vertical="center" wrapText="1"/>
      <protection locked="0"/>
    </xf>
    <xf numFmtId="0" fontId="29" fillId="27" borderId="49" xfId="0" applyFont="1" applyFill="1" applyBorder="1" applyAlignment="1" applyProtection="1">
      <alignment horizontal="center" vertical="center" wrapText="1"/>
      <protection locked="0"/>
    </xf>
    <xf numFmtId="0" fontId="51" fillId="27" borderId="13" xfId="678" applyFont="1" applyFill="1" applyBorder="1" applyAlignment="1">
      <alignment horizontal="center" vertical="center" wrapText="1"/>
    </xf>
    <xf numFmtId="166" fontId="30" fillId="0" borderId="13" xfId="0" applyNumberFormat="1" applyFont="1" applyBorder="1" applyAlignment="1" applyProtection="1">
      <alignment horizontal="center" vertical="center" wrapText="1"/>
      <protection locked="0"/>
    </xf>
    <xf numFmtId="0" fontId="30" fillId="0" borderId="13" xfId="0" applyFont="1" applyBorder="1" applyAlignment="1">
      <alignment horizontal="center" vertical="center" wrapText="1"/>
    </xf>
    <xf numFmtId="166" fontId="108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108" fillId="27" borderId="18" xfId="0" applyNumberFormat="1" applyFont="1" applyFill="1" applyBorder="1" applyAlignment="1" applyProtection="1">
      <alignment horizontal="center" vertical="center" wrapText="1"/>
      <protection locked="0"/>
    </xf>
    <xf numFmtId="2" fontId="49" fillId="27" borderId="17" xfId="0" applyNumberFormat="1" applyFont="1" applyFill="1" applyBorder="1" applyAlignment="1">
      <alignment horizontal="center" vertical="center" wrapText="1"/>
    </xf>
    <xf numFmtId="2" fontId="49" fillId="27" borderId="57" xfId="0" applyNumberFormat="1" applyFont="1" applyFill="1" applyBorder="1" applyAlignment="1">
      <alignment horizontal="center" vertical="center" wrapText="1"/>
    </xf>
    <xf numFmtId="2" fontId="49" fillId="27" borderId="18" xfId="0" applyNumberFormat="1" applyFont="1" applyFill="1" applyBorder="1" applyAlignment="1">
      <alignment horizontal="center" vertical="center" wrapText="1"/>
    </xf>
    <xf numFmtId="171" fontId="55" fillId="0" borderId="0" xfId="0" applyNumberFormat="1" applyFont="1" applyAlignment="1" applyProtection="1">
      <alignment horizontal="center" vertical="center"/>
      <protection locked="0"/>
    </xf>
    <xf numFmtId="2" fontId="30" fillId="27" borderId="13" xfId="0" applyNumberFormat="1" applyFont="1" applyFill="1" applyBorder="1" applyAlignment="1">
      <alignment horizontal="center" vertical="center" wrapText="1"/>
    </xf>
    <xf numFmtId="166" fontId="55" fillId="0" borderId="58" xfId="0" applyNumberFormat="1" applyFont="1" applyBorder="1" applyAlignment="1" applyProtection="1">
      <alignment horizontal="center" vertical="center"/>
      <protection locked="0"/>
    </xf>
    <xf numFmtId="166" fontId="55" fillId="0" borderId="59" xfId="0" applyNumberFormat="1" applyFont="1" applyBorder="1" applyAlignment="1" applyProtection="1">
      <alignment horizontal="center" vertical="center"/>
      <protection locked="0"/>
    </xf>
    <xf numFmtId="166" fontId="55" fillId="0" borderId="60" xfId="0" applyNumberFormat="1" applyFont="1" applyBorder="1" applyAlignment="1" applyProtection="1">
      <alignment horizontal="center" vertical="center"/>
      <protection locked="0"/>
    </xf>
    <xf numFmtId="0" fontId="51" fillId="27" borderId="77" xfId="0" applyFont="1" applyFill="1" applyBorder="1" applyAlignment="1">
      <alignment horizontal="center" vertical="center" wrapText="1"/>
    </xf>
    <xf numFmtId="0" fontId="49" fillId="27" borderId="17" xfId="0" applyFont="1" applyFill="1" applyBorder="1" applyAlignment="1">
      <alignment horizontal="center" vertical="center" wrapText="1"/>
    </xf>
    <xf numFmtId="0" fontId="49" fillId="27" borderId="57" xfId="0" applyFont="1" applyFill="1" applyBorder="1" applyAlignment="1">
      <alignment horizontal="center" vertical="center" wrapText="1"/>
    </xf>
    <xf numFmtId="0" fontId="49" fillId="27" borderId="18" xfId="0" applyFont="1" applyFill="1" applyBorder="1" applyAlignment="1">
      <alignment horizontal="center" vertical="center" wrapText="1"/>
    </xf>
    <xf numFmtId="0" fontId="49" fillId="27" borderId="89" xfId="0" applyFont="1" applyFill="1" applyBorder="1" applyAlignment="1">
      <alignment horizontal="center" vertical="center" wrapText="1"/>
    </xf>
    <xf numFmtId="0" fontId="51" fillId="27" borderId="17" xfId="678" applyFont="1" applyFill="1" applyBorder="1" applyAlignment="1" applyProtection="1">
      <alignment horizontal="center" vertical="center" wrapText="1"/>
      <protection locked="0"/>
    </xf>
    <xf numFmtId="0" fontId="51" fillId="27" borderId="18" xfId="678" applyFont="1" applyFill="1" applyBorder="1" applyAlignment="1" applyProtection="1">
      <alignment horizontal="center" vertical="center" wrapText="1"/>
      <protection locked="0"/>
    </xf>
    <xf numFmtId="166" fontId="108" fillId="27" borderId="13" xfId="0" applyNumberFormat="1" applyFont="1" applyFill="1" applyBorder="1" applyAlignment="1" applyProtection="1">
      <alignment horizontal="center" vertical="center"/>
      <protection locked="0"/>
    </xf>
    <xf numFmtId="166" fontId="49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49" fillId="27" borderId="84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83" xfId="0" applyNumberFormat="1" applyFont="1" applyFill="1" applyBorder="1" applyAlignment="1" applyProtection="1">
      <alignment horizontal="center" vertical="center"/>
      <protection locked="0"/>
    </xf>
    <xf numFmtId="166" fontId="51" fillId="27" borderId="84" xfId="0" applyNumberFormat="1" applyFont="1" applyFill="1" applyBorder="1" applyAlignment="1" applyProtection="1">
      <alignment horizontal="center" vertical="center"/>
      <protection locked="0"/>
    </xf>
    <xf numFmtId="0" fontId="106" fillId="27" borderId="13" xfId="678" applyFont="1" applyFill="1" applyBorder="1" applyAlignment="1" applyProtection="1">
      <alignment horizontal="center" vertical="center" wrapText="1"/>
      <protection locked="0"/>
    </xf>
    <xf numFmtId="166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57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17" xfId="0" applyFont="1" applyFill="1" applyBorder="1" applyAlignment="1">
      <alignment horizontal="center" vertical="center"/>
    </xf>
    <xf numFmtId="0" fontId="51" fillId="27" borderId="18" xfId="0" applyFont="1" applyFill="1" applyBorder="1" applyAlignment="1">
      <alignment horizontal="center" vertical="center"/>
    </xf>
    <xf numFmtId="166" fontId="51" fillId="27" borderId="17" xfId="0" applyNumberFormat="1" applyFont="1" applyFill="1" applyBorder="1" applyAlignment="1" applyProtection="1">
      <alignment horizontal="center" vertical="center"/>
      <protection locked="0"/>
    </xf>
    <xf numFmtId="166" fontId="51" fillId="27" borderId="18" xfId="0" applyNumberFormat="1" applyFont="1" applyFill="1" applyBorder="1" applyAlignment="1" applyProtection="1">
      <alignment horizontal="center" vertical="center"/>
      <protection locked="0"/>
    </xf>
    <xf numFmtId="0" fontId="51" fillId="27" borderId="17" xfId="683" applyFont="1" applyFill="1" applyBorder="1" applyAlignment="1" applyProtection="1">
      <alignment horizontal="center" vertical="center" wrapText="1"/>
      <protection locked="0"/>
    </xf>
    <xf numFmtId="0" fontId="51" fillId="27" borderId="75" xfId="683" applyFont="1" applyFill="1" applyBorder="1" applyAlignment="1" applyProtection="1">
      <alignment horizontal="center" vertical="center" wrapText="1"/>
      <protection locked="0"/>
    </xf>
    <xf numFmtId="0" fontId="51" fillId="27" borderId="83" xfId="0" applyFont="1" applyFill="1" applyBorder="1" applyAlignment="1">
      <alignment horizontal="center" vertical="center"/>
    </xf>
    <xf numFmtId="0" fontId="51" fillId="27" borderId="84" xfId="0" applyFont="1" applyFill="1" applyBorder="1" applyAlignment="1">
      <alignment horizontal="center" vertical="center"/>
    </xf>
    <xf numFmtId="0" fontId="51" fillId="27" borderId="17" xfId="0" quotePrefix="1" applyFont="1" applyFill="1" applyBorder="1" applyAlignment="1">
      <alignment horizontal="center" vertical="center"/>
    </xf>
    <xf numFmtId="0" fontId="51" fillId="27" borderId="18" xfId="683" applyFont="1" applyFill="1" applyBorder="1" applyAlignment="1" applyProtection="1">
      <alignment horizontal="center" vertical="center" wrapText="1"/>
      <protection locked="0"/>
    </xf>
    <xf numFmtId="0" fontId="108" fillId="27" borderId="13" xfId="0" applyFont="1" applyFill="1" applyBorder="1" applyAlignment="1">
      <alignment horizontal="center" vertical="center" wrapText="1"/>
    </xf>
    <xf numFmtId="166" fontId="108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108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17" xfId="0" quotePrefix="1" applyFont="1" applyFill="1" applyBorder="1" applyAlignment="1">
      <alignment horizontal="center" vertical="center" wrapText="1"/>
    </xf>
    <xf numFmtId="0" fontId="51" fillId="27" borderId="13" xfId="0" quotePrefix="1" applyFont="1" applyFill="1" applyBorder="1" applyAlignment="1">
      <alignment horizontal="center" vertical="center" wrapText="1"/>
    </xf>
    <xf numFmtId="166" fontId="49" fillId="27" borderId="92" xfId="0" applyNumberFormat="1" applyFont="1" applyFill="1" applyBorder="1" applyAlignment="1" applyProtection="1">
      <alignment horizontal="center" vertical="center" wrapText="1"/>
      <protection locked="0"/>
    </xf>
    <xf numFmtId="0" fontId="108" fillId="27" borderId="83" xfId="0" applyFont="1" applyFill="1" applyBorder="1" applyAlignment="1">
      <alignment horizontal="center" vertical="center" wrapText="1"/>
    </xf>
    <xf numFmtId="0" fontId="108" fillId="27" borderId="84" xfId="0" applyFont="1" applyFill="1" applyBorder="1" applyAlignment="1">
      <alignment horizontal="center" vertical="center" wrapText="1"/>
    </xf>
    <xf numFmtId="0" fontId="108" fillId="27" borderId="83" xfId="0" quotePrefix="1" applyFont="1" applyFill="1" applyBorder="1" applyAlignment="1">
      <alignment horizontal="center" vertical="center" wrapText="1"/>
    </xf>
    <xf numFmtId="0" fontId="107" fillId="27" borderId="13" xfId="0" applyFont="1" applyFill="1" applyBorder="1" applyAlignment="1">
      <alignment horizontal="center" vertical="center" wrapText="1"/>
    </xf>
    <xf numFmtId="0" fontId="108" fillId="27" borderId="17" xfId="0" applyFont="1" applyFill="1" applyBorder="1" applyAlignment="1">
      <alignment horizontal="center" vertical="center" wrapText="1"/>
    </xf>
    <xf numFmtId="0" fontId="108" fillId="27" borderId="18" xfId="0" applyFont="1" applyFill="1" applyBorder="1" applyAlignment="1">
      <alignment horizontal="center" vertical="center" wrapText="1"/>
    </xf>
    <xf numFmtId="166" fontId="108" fillId="27" borderId="83" xfId="0" quotePrefix="1" applyNumberFormat="1" applyFont="1" applyFill="1" applyBorder="1" applyAlignment="1" applyProtection="1">
      <alignment horizontal="center" vertical="center" wrapText="1"/>
      <protection locked="0"/>
    </xf>
    <xf numFmtId="166" fontId="108" fillId="27" borderId="90" xfId="0" applyNumberFormat="1" applyFont="1" applyFill="1" applyBorder="1" applyAlignment="1" applyProtection="1">
      <alignment horizontal="center" vertical="center" wrapText="1"/>
      <protection locked="0"/>
    </xf>
    <xf numFmtId="166" fontId="108" fillId="27" borderId="91" xfId="0" applyNumberFormat="1" applyFont="1" applyFill="1" applyBorder="1" applyAlignment="1" applyProtection="1">
      <alignment horizontal="center" vertical="center" wrapText="1"/>
      <protection locked="0"/>
    </xf>
    <xf numFmtId="166" fontId="102" fillId="27" borderId="13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102" fillId="27" borderId="13" xfId="0" applyFont="1" applyFill="1" applyBorder="1" applyAlignment="1">
      <alignment horizontal="center" vertical="center" wrapText="1"/>
    </xf>
    <xf numFmtId="166" fontId="103" fillId="27" borderId="13" xfId="0" applyNumberFormat="1" applyFont="1" applyFill="1" applyBorder="1" applyAlignment="1" applyProtection="1">
      <alignment horizontal="center" vertical="center" wrapText="1"/>
      <protection locked="0"/>
    </xf>
    <xf numFmtId="166" fontId="103" fillId="27" borderId="13" xfId="0" applyNumberFormat="1" applyFont="1" applyFill="1" applyBorder="1" applyAlignment="1" applyProtection="1">
      <alignment horizontal="center" vertical="center"/>
      <protection locked="0"/>
    </xf>
    <xf numFmtId="0" fontId="103" fillId="27" borderId="13" xfId="0" applyFont="1" applyFill="1" applyBorder="1" applyAlignment="1">
      <alignment horizontal="center" vertical="center"/>
    </xf>
    <xf numFmtId="0" fontId="103" fillId="27" borderId="13" xfId="0" applyFont="1" applyFill="1" applyBorder="1" applyAlignment="1">
      <alignment horizontal="center" vertical="center" wrapText="1"/>
    </xf>
    <xf numFmtId="0" fontId="30" fillId="27" borderId="0" xfId="0" applyFont="1" applyFill="1" applyAlignment="1" applyProtection="1">
      <alignment horizontal="center" vertical="center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166" fontId="30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84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83" xfId="0" applyNumberFormat="1" applyFont="1" applyFill="1" applyBorder="1" applyAlignment="1" applyProtection="1">
      <alignment horizontal="center" vertical="center"/>
      <protection locked="0"/>
    </xf>
    <xf numFmtId="166" fontId="30" fillId="27" borderId="84" xfId="0" applyNumberFormat="1" applyFont="1" applyFill="1" applyBorder="1" applyAlignment="1" applyProtection="1">
      <alignment horizontal="center" vertical="center"/>
      <protection locked="0"/>
    </xf>
    <xf numFmtId="166" fontId="102" fillId="27" borderId="13" xfId="0" applyNumberFormat="1" applyFont="1" applyFill="1" applyBorder="1" applyAlignment="1" applyProtection="1">
      <alignment horizontal="center" vertical="center"/>
      <protection locked="0"/>
    </xf>
    <xf numFmtId="0" fontId="102" fillId="27" borderId="13" xfId="0" applyFont="1" applyFill="1" applyBorder="1" applyAlignment="1">
      <alignment horizontal="center" vertical="center"/>
    </xf>
    <xf numFmtId="166" fontId="30" fillId="27" borderId="17" xfId="0" applyNumberFormat="1" applyFont="1" applyFill="1" applyBorder="1" applyAlignment="1" applyProtection="1">
      <alignment horizontal="center" vertical="center"/>
      <protection locked="0"/>
    </xf>
    <xf numFmtId="166" fontId="30" fillId="27" borderId="18" xfId="0" applyNumberFormat="1" applyFont="1" applyFill="1" applyBorder="1" applyAlignment="1" applyProtection="1">
      <alignment horizontal="center" vertical="center"/>
      <protection locked="0"/>
    </xf>
    <xf numFmtId="0" fontId="30" fillId="27" borderId="83" xfId="0" applyFont="1" applyFill="1" applyBorder="1" applyAlignment="1">
      <alignment horizontal="center" vertical="center"/>
    </xf>
    <xf numFmtId="0" fontId="30" fillId="27" borderId="84" xfId="0" applyFont="1" applyFill="1" applyBorder="1" applyAlignment="1">
      <alignment horizontal="center" vertical="center"/>
    </xf>
    <xf numFmtId="171" fontId="30" fillId="27" borderId="0" xfId="0" applyNumberFormat="1" applyFont="1" applyFill="1" applyAlignment="1" applyProtection="1">
      <alignment horizontal="center" vertical="top"/>
      <protection locked="0"/>
    </xf>
    <xf numFmtId="166" fontId="30" fillId="27" borderId="0" xfId="0" applyNumberFormat="1" applyFont="1" applyFill="1" applyAlignment="1" applyProtection="1">
      <alignment horizontal="center" vertical="center"/>
      <protection locked="0"/>
    </xf>
    <xf numFmtId="166" fontId="102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102" fillId="27" borderId="57" xfId="0" applyNumberFormat="1" applyFont="1" applyFill="1" applyBorder="1" applyAlignment="1" applyProtection="1">
      <alignment horizontal="center" vertical="center" wrapText="1"/>
      <protection locked="0"/>
    </xf>
    <xf numFmtId="166" fontId="102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103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103" fillId="27" borderId="57" xfId="0" applyNumberFormat="1" applyFont="1" applyFill="1" applyBorder="1" applyAlignment="1" applyProtection="1">
      <alignment horizontal="center" vertical="center" wrapText="1"/>
      <protection locked="0"/>
    </xf>
    <xf numFmtId="166" fontId="103" fillId="27" borderId="84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57" xfId="0" applyNumberFormat="1" applyFont="1" applyFill="1" applyBorder="1" applyAlignment="1" applyProtection="1">
      <alignment horizontal="center" vertical="center"/>
      <protection locked="0"/>
    </xf>
    <xf numFmtId="0" fontId="30" fillId="27" borderId="13" xfId="0" applyFont="1" applyFill="1" applyBorder="1" applyAlignment="1">
      <alignment horizontal="center" vertical="center"/>
    </xf>
    <xf numFmtId="166" fontId="30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30" fillId="27" borderId="57" xfId="0" applyFont="1" applyFill="1" applyBorder="1" applyAlignment="1">
      <alignment horizontal="center" vertical="center"/>
    </xf>
    <xf numFmtId="0" fontId="30" fillId="27" borderId="18" xfId="0" applyFont="1" applyFill="1" applyBorder="1" applyAlignment="1">
      <alignment horizontal="center" vertical="center"/>
    </xf>
    <xf numFmtId="166" fontId="49" fillId="27" borderId="17" xfId="0" applyNumberFormat="1" applyFont="1" applyFill="1" applyBorder="1" applyAlignment="1" applyProtection="1">
      <alignment horizontal="center" vertical="center"/>
      <protection locked="0"/>
    </xf>
    <xf numFmtId="0" fontId="49" fillId="27" borderId="57" xfId="0" applyFont="1" applyFill="1" applyBorder="1" applyAlignment="1">
      <alignment horizontal="center" vertical="center"/>
    </xf>
    <xf numFmtId="0" fontId="49" fillId="27" borderId="18" xfId="0" applyFont="1" applyFill="1" applyBorder="1" applyAlignment="1">
      <alignment horizontal="center" vertical="center"/>
    </xf>
    <xf numFmtId="2" fontId="30" fillId="27" borderId="17" xfId="0" applyNumberFormat="1" applyFont="1" applyFill="1" applyBorder="1" applyAlignment="1">
      <alignment horizontal="center" vertical="center" wrapText="1"/>
    </xf>
    <xf numFmtId="2" fontId="30" fillId="27" borderId="57" xfId="0" applyNumberFormat="1" applyFont="1" applyFill="1" applyBorder="1" applyAlignment="1">
      <alignment horizontal="center" vertical="center" wrapText="1"/>
    </xf>
    <xf numFmtId="171" fontId="55" fillId="27" borderId="0" xfId="0" applyNumberFormat="1" applyFont="1" applyFill="1" applyAlignment="1" applyProtection="1">
      <alignment horizontal="center" vertical="top"/>
      <protection locked="0"/>
    </xf>
    <xf numFmtId="166" fontId="55" fillId="27" borderId="58" xfId="0" applyNumberFormat="1" applyFont="1" applyFill="1" applyBorder="1" applyAlignment="1" applyProtection="1">
      <alignment horizontal="center" vertical="center"/>
      <protection locked="0"/>
    </xf>
    <xf numFmtId="166" fontId="55" fillId="27" borderId="59" xfId="0" applyNumberFormat="1" applyFont="1" applyFill="1" applyBorder="1" applyAlignment="1" applyProtection="1">
      <alignment horizontal="center" vertical="center"/>
      <protection locked="0"/>
    </xf>
    <xf numFmtId="166" fontId="55" fillId="27" borderId="60" xfId="0" applyNumberFormat="1" applyFont="1" applyFill="1" applyBorder="1" applyAlignment="1" applyProtection="1">
      <alignment horizontal="center" vertical="center"/>
      <protection locked="0"/>
    </xf>
    <xf numFmtId="166" fontId="104" fillId="27" borderId="13" xfId="0" applyNumberFormat="1" applyFont="1" applyFill="1" applyBorder="1" applyAlignment="1" applyProtection="1">
      <alignment horizontal="center" vertical="center"/>
      <protection locked="0"/>
    </xf>
    <xf numFmtId="0" fontId="83" fillId="27" borderId="13" xfId="0" applyFont="1" applyFill="1" applyBorder="1" applyAlignment="1">
      <alignment horizontal="center"/>
    </xf>
    <xf numFmtId="0" fontId="47" fillId="27" borderId="13" xfId="0" applyFont="1" applyFill="1" applyBorder="1" applyAlignment="1">
      <alignment horizontal="center"/>
    </xf>
  </cellXfs>
  <cellStyles count="23788">
    <cellStyle name="20% - Accent1" xfId="1521" builtinId="30" customBuiltin="1"/>
    <cellStyle name="20% - Accent1 2" xfId="1"/>
    <cellStyle name="20% - Accent1 2 2" xfId="6611"/>
    <cellStyle name="20% - Accent1 2 3" xfId="21367"/>
    <cellStyle name="20% - Accent1 3" xfId="2"/>
    <cellStyle name="20% - Accent1 4" xfId="1458"/>
    <cellStyle name="20% - Accent2" xfId="1525" builtinId="34" customBuiltin="1"/>
    <cellStyle name="20% - Accent2 2" xfId="3"/>
    <cellStyle name="20% - Accent2 2 2" xfId="6612"/>
    <cellStyle name="20% - Accent2 2 3" xfId="21368"/>
    <cellStyle name="20% - Accent2 3" xfId="4"/>
    <cellStyle name="20% - Accent2 4" xfId="1459"/>
    <cellStyle name="20% - Accent3" xfId="1529" builtinId="38" customBuiltin="1"/>
    <cellStyle name="20% - Accent3 2" xfId="5"/>
    <cellStyle name="20% - Accent3 2 2" xfId="6613"/>
    <cellStyle name="20% - Accent3 2 3" xfId="21369"/>
    <cellStyle name="20% - Accent3 3" xfId="6"/>
    <cellStyle name="20% - Accent3 4" xfId="1460"/>
    <cellStyle name="20% - Accent4" xfId="1533" builtinId="42" customBuiltin="1"/>
    <cellStyle name="20% - Accent4 2" xfId="7"/>
    <cellStyle name="20% - Accent4 2 2" xfId="6614"/>
    <cellStyle name="20% - Accent4 2 3" xfId="21370"/>
    <cellStyle name="20% - Accent4 3" xfId="8"/>
    <cellStyle name="20% - Accent4 4" xfId="1461"/>
    <cellStyle name="20% - Accent5" xfId="1537" builtinId="46" customBuiltin="1"/>
    <cellStyle name="20% - Accent5 2" xfId="9"/>
    <cellStyle name="20% - Accent5 2 2" xfId="6615"/>
    <cellStyle name="20% - Accent5 2 3" xfId="21371"/>
    <cellStyle name="20% - Accent5 3" xfId="10"/>
    <cellStyle name="20% - Accent5 4" xfId="1462"/>
    <cellStyle name="20% - Accent6" xfId="1541" builtinId="50" customBuiltin="1"/>
    <cellStyle name="20% - Accent6 2" xfId="11"/>
    <cellStyle name="20% - Accent6 2 2" xfId="6616"/>
    <cellStyle name="20% - Accent6 2 3" xfId="21372"/>
    <cellStyle name="20% - Accent6 3" xfId="12"/>
    <cellStyle name="20% - Accent6 4" xfId="1463"/>
    <cellStyle name="40% - Accent1" xfId="1522" builtinId="31" customBuiltin="1"/>
    <cellStyle name="40% - Accent1 2" xfId="13"/>
    <cellStyle name="40% - Accent1 2 2" xfId="6617"/>
    <cellStyle name="40% - Accent1 2 3" xfId="21373"/>
    <cellStyle name="40% - Accent1 3" xfId="14"/>
    <cellStyle name="40% - Accent1 4" xfId="1464"/>
    <cellStyle name="40% - Accent2" xfId="1526" builtinId="35" customBuiltin="1"/>
    <cellStyle name="40% - Accent2 2" xfId="15"/>
    <cellStyle name="40% - Accent2 2 2" xfId="6618"/>
    <cellStyle name="40% - Accent2 2 3" xfId="21374"/>
    <cellStyle name="40% - Accent2 3" xfId="16"/>
    <cellStyle name="40% - Accent2 4" xfId="1465"/>
    <cellStyle name="40% - Accent3" xfId="1530" builtinId="39" customBuiltin="1"/>
    <cellStyle name="40% - Accent3 2" xfId="17"/>
    <cellStyle name="40% - Accent3 2 2" xfId="6619"/>
    <cellStyle name="40% - Accent3 2 3" xfId="21375"/>
    <cellStyle name="40% - Accent3 3" xfId="18"/>
    <cellStyle name="40% - Accent3 4" xfId="1466"/>
    <cellStyle name="40% - Accent4" xfId="1534" builtinId="43" customBuiltin="1"/>
    <cellStyle name="40% - Accent4 2" xfId="19"/>
    <cellStyle name="40% - Accent4 2 2" xfId="6620"/>
    <cellStyle name="40% - Accent4 2 3" xfId="21376"/>
    <cellStyle name="40% - Accent4 3" xfId="20"/>
    <cellStyle name="40% - Accent4 4" xfId="1467"/>
    <cellStyle name="40% - Accent5" xfId="1538" builtinId="47" customBuiltin="1"/>
    <cellStyle name="40% - Accent5 2" xfId="21"/>
    <cellStyle name="40% - Accent5 2 2" xfId="6621"/>
    <cellStyle name="40% - Accent5 2 3" xfId="21377"/>
    <cellStyle name="40% - Accent5 3" xfId="22"/>
    <cellStyle name="40% - Accent5 4" xfId="1468"/>
    <cellStyle name="40% - Accent6" xfId="1542" builtinId="51" customBuiltin="1"/>
    <cellStyle name="40% - Accent6 2" xfId="23"/>
    <cellStyle name="40% - Accent6 2 2" xfId="6622"/>
    <cellStyle name="40% - Accent6 2 3" xfId="21378"/>
    <cellStyle name="40% - Accent6 3" xfId="24"/>
    <cellStyle name="40% - Accent6 4" xfId="1469"/>
    <cellStyle name="60% - Accent1" xfId="1523" builtinId="32" customBuiltin="1"/>
    <cellStyle name="60% - Accent1 2" xfId="25"/>
    <cellStyle name="60% - Accent1 2 2" xfId="1631"/>
    <cellStyle name="60% - Accent1 2 3" xfId="6623"/>
    <cellStyle name="60% - Accent1 2 4" xfId="21379"/>
    <cellStyle name="60% - Accent1 3" xfId="26"/>
    <cellStyle name="60% - Accent1 4" xfId="1470"/>
    <cellStyle name="60% - Accent2" xfId="1527" builtinId="36" customBuiltin="1"/>
    <cellStyle name="60% - Accent2 2" xfId="27"/>
    <cellStyle name="60% - Accent2 2 2" xfId="1632"/>
    <cellStyle name="60% - Accent2 2 3" xfId="6624"/>
    <cellStyle name="60% - Accent2 2 4" xfId="21380"/>
    <cellStyle name="60% - Accent2 3" xfId="28"/>
    <cellStyle name="60% - Accent2 4" xfId="1471"/>
    <cellStyle name="60% - Accent3" xfId="1531" builtinId="40" customBuiltin="1"/>
    <cellStyle name="60% - Accent3 2" xfId="29"/>
    <cellStyle name="60% - Accent3 2 2" xfId="1633"/>
    <cellStyle name="60% - Accent3 2 3" xfId="6625"/>
    <cellStyle name="60% - Accent3 2 4" xfId="21381"/>
    <cellStyle name="60% - Accent3 3" xfId="30"/>
    <cellStyle name="60% - Accent3 4" xfId="1472"/>
    <cellStyle name="60% - Accent4" xfId="1535" builtinId="44" customBuiltin="1"/>
    <cellStyle name="60% - Accent4 2" xfId="31"/>
    <cellStyle name="60% - Accent4 2 2" xfId="1634"/>
    <cellStyle name="60% - Accent4 2 3" xfId="6626"/>
    <cellStyle name="60% - Accent4 2 4" xfId="21382"/>
    <cellStyle name="60% - Accent4 3" xfId="32"/>
    <cellStyle name="60% - Accent4 4" xfId="1473"/>
    <cellStyle name="60% - Accent5" xfId="1539" builtinId="48" customBuiltin="1"/>
    <cellStyle name="60% - Accent5 2" xfId="33"/>
    <cellStyle name="60% - Accent5 2 2" xfId="1635"/>
    <cellStyle name="60% - Accent5 2 3" xfId="6627"/>
    <cellStyle name="60% - Accent5 2 4" xfId="21383"/>
    <cellStyle name="60% - Accent5 3" xfId="34"/>
    <cellStyle name="60% - Accent5 4" xfId="1474"/>
    <cellStyle name="60% - Accent6" xfId="1543" builtinId="52" customBuiltin="1"/>
    <cellStyle name="60% - Accent6 2" xfId="35"/>
    <cellStyle name="60% - Accent6 2 2" xfId="1636"/>
    <cellStyle name="60% - Accent6 2 3" xfId="6628"/>
    <cellStyle name="60% - Accent6 2 4" xfId="21384"/>
    <cellStyle name="60% - Accent6 3" xfId="36"/>
    <cellStyle name="60% - Accent6 4" xfId="1475"/>
    <cellStyle name="Accent1" xfId="1520" builtinId="29" customBuiltin="1"/>
    <cellStyle name="Accent1 2" xfId="37"/>
    <cellStyle name="Accent1 2 2" xfId="6629"/>
    <cellStyle name="Accent1 2 3" xfId="21385"/>
    <cellStyle name="Accent1 3" xfId="38"/>
    <cellStyle name="Accent1 4" xfId="1476"/>
    <cellStyle name="Accent2" xfId="1524" builtinId="33" customBuiltin="1"/>
    <cellStyle name="Accent2 2" xfId="39"/>
    <cellStyle name="Accent2 2 2" xfId="6630"/>
    <cellStyle name="Accent2 2 3" xfId="21386"/>
    <cellStyle name="Accent2 3" xfId="40"/>
    <cellStyle name="Accent2 4" xfId="1477"/>
    <cellStyle name="Accent3" xfId="1528" builtinId="37" customBuiltin="1"/>
    <cellStyle name="Accent3 2" xfId="41"/>
    <cellStyle name="Accent3 2 2" xfId="6631"/>
    <cellStyle name="Accent3 2 3" xfId="21387"/>
    <cellStyle name="Accent3 3" xfId="42"/>
    <cellStyle name="Accent3 4" xfId="1478"/>
    <cellStyle name="Accent4" xfId="1532" builtinId="41" customBuiltin="1"/>
    <cellStyle name="Accent4 2" xfId="43"/>
    <cellStyle name="Accent4 2 2" xfId="6632"/>
    <cellStyle name="Accent4 2 3" xfId="21388"/>
    <cellStyle name="Accent4 3" xfId="44"/>
    <cellStyle name="Accent4 4" xfId="1479"/>
    <cellStyle name="Accent5" xfId="1536" builtinId="45" customBuiltin="1"/>
    <cellStyle name="Accent5 2" xfId="45"/>
    <cellStyle name="Accent5 2 2" xfId="6633"/>
    <cellStyle name="Accent5 2 3" xfId="21389"/>
    <cellStyle name="Accent5 3" xfId="46"/>
    <cellStyle name="Accent5 4" xfId="1480"/>
    <cellStyle name="Accent6" xfId="1540" builtinId="49" customBuiltin="1"/>
    <cellStyle name="Accent6 2" xfId="47"/>
    <cellStyle name="Accent6 2 2" xfId="6634"/>
    <cellStyle name="Accent6 2 3" xfId="21390"/>
    <cellStyle name="Accent6 3" xfId="48"/>
    <cellStyle name="Accent6 4" xfId="1481"/>
    <cellStyle name="Bad" xfId="1509" builtinId="27" customBuiltin="1"/>
    <cellStyle name="Bad 2" xfId="49"/>
    <cellStyle name="Bad 2 2" xfId="6635"/>
    <cellStyle name="Bad 2 3" xfId="21391"/>
    <cellStyle name="Bad 3" xfId="50"/>
    <cellStyle name="Bad 4" xfId="1482"/>
    <cellStyle name="Calculation" xfId="1513" builtinId="22" customBuiltin="1"/>
    <cellStyle name="Calculation 2" xfId="51"/>
    <cellStyle name="Calculation 2 2" xfId="6636"/>
    <cellStyle name="Calculation 2 3" xfId="14006"/>
    <cellStyle name="Calculation 2 4" xfId="21360"/>
    <cellStyle name="Calculation 2 5" xfId="21392"/>
    <cellStyle name="Calculation 3" xfId="52"/>
    <cellStyle name="Calculation 4" xfId="1483"/>
    <cellStyle name="Calculation 5" xfId="21359"/>
    <cellStyle name="Check Cell" xfId="1515" builtinId="23" customBuiltin="1"/>
    <cellStyle name="Check Cell 2" xfId="53"/>
    <cellStyle name="Check Cell 2 2" xfId="6637"/>
    <cellStyle name="Check Cell 2 3" xfId="21393"/>
    <cellStyle name="Check Cell 3" xfId="54"/>
    <cellStyle name="Check Cell 4" xfId="1484"/>
    <cellStyle name="Comma" xfId="55" builtinId="3"/>
    <cellStyle name="Comma 10" xfId="21445"/>
    <cellStyle name="Comma 10 10" xfId="56"/>
    <cellStyle name="Comma 10 10 2" xfId="1704"/>
    <cellStyle name="Comma 10 10 3" xfId="4163"/>
    <cellStyle name="Comma 10 10 4" xfId="6656"/>
    <cellStyle name="Comma 10 10 5" xfId="9104"/>
    <cellStyle name="Comma 10 10 6" xfId="11556"/>
    <cellStyle name="Comma 10 10 7" xfId="14008"/>
    <cellStyle name="Comma 10 10 8" xfId="16461"/>
    <cellStyle name="Comma 10 10 9" xfId="18909"/>
    <cellStyle name="Comma 10 11" xfId="57"/>
    <cellStyle name="Comma 10 11 2" xfId="1705"/>
    <cellStyle name="Comma 10 11 3" xfId="4164"/>
    <cellStyle name="Comma 10 11 4" xfId="6657"/>
    <cellStyle name="Comma 10 11 5" xfId="9105"/>
    <cellStyle name="Comma 10 11 6" xfId="11557"/>
    <cellStyle name="Comma 10 11 7" xfId="14009"/>
    <cellStyle name="Comma 10 11 8" xfId="16462"/>
    <cellStyle name="Comma 10 11 9" xfId="18910"/>
    <cellStyle name="Comma 10 12" xfId="58"/>
    <cellStyle name="Comma 10 12 2" xfId="1706"/>
    <cellStyle name="Comma 10 12 3" xfId="4165"/>
    <cellStyle name="Comma 10 12 4" xfId="6658"/>
    <cellStyle name="Comma 10 12 5" xfId="9106"/>
    <cellStyle name="Comma 10 12 6" xfId="11558"/>
    <cellStyle name="Comma 10 12 7" xfId="14010"/>
    <cellStyle name="Comma 10 12 8" xfId="16463"/>
    <cellStyle name="Comma 10 12 9" xfId="18911"/>
    <cellStyle name="Comma 10 13" xfId="59"/>
    <cellStyle name="Comma 10 14" xfId="60"/>
    <cellStyle name="Comma 10 15" xfId="61"/>
    <cellStyle name="Comma 10 16" xfId="62"/>
    <cellStyle name="Comma 10 17" xfId="63"/>
    <cellStyle name="Comma 10 18" xfId="64"/>
    <cellStyle name="Comma 10 19" xfId="65"/>
    <cellStyle name="Comma 10 2" xfId="21446"/>
    <cellStyle name="Comma 10 2 10" xfId="21447"/>
    <cellStyle name="Comma 10 2 10 2" xfId="1708"/>
    <cellStyle name="Comma 10 2 10 3" xfId="4167"/>
    <cellStyle name="Comma 10 2 10 4" xfId="6660"/>
    <cellStyle name="Comma 10 2 10 5" xfId="9108"/>
    <cellStyle name="Comma 10 2 10 6" xfId="11560"/>
    <cellStyle name="Comma 10 2 10 7" xfId="14012"/>
    <cellStyle name="Comma 10 2 10 8" xfId="16465"/>
    <cellStyle name="Comma 10 2 10 9" xfId="18913"/>
    <cellStyle name="Comma 10 2 11" xfId="21448"/>
    <cellStyle name="Comma 10 2 11 2" xfId="1709"/>
    <cellStyle name="Comma 10 2 11 3" xfId="4168"/>
    <cellStyle name="Comma 10 2 11 4" xfId="6661"/>
    <cellStyle name="Comma 10 2 11 5" xfId="9109"/>
    <cellStyle name="Comma 10 2 11 6" xfId="11561"/>
    <cellStyle name="Comma 10 2 11 7" xfId="14013"/>
    <cellStyle name="Comma 10 2 11 8" xfId="16466"/>
    <cellStyle name="Comma 10 2 11 9" xfId="18914"/>
    <cellStyle name="Comma 10 2 12" xfId="1707"/>
    <cellStyle name="Comma 10 2 13" xfId="4166"/>
    <cellStyle name="Comma 10 2 14" xfId="6659"/>
    <cellStyle name="Comma 10 2 15" xfId="9107"/>
    <cellStyle name="Comma 10 2 16" xfId="11559"/>
    <cellStyle name="Comma 10 2 17" xfId="14011"/>
    <cellStyle name="Comma 10 2 18" xfId="16464"/>
    <cellStyle name="Comma 10 2 19" xfId="18912"/>
    <cellStyle name="Comma 10 2 2" xfId="21449"/>
    <cellStyle name="Comma 10 2 2 10" xfId="21450"/>
    <cellStyle name="Comma 10 2 2 10 2" xfId="1711"/>
    <cellStyle name="Comma 10 2 2 10 3" xfId="4170"/>
    <cellStyle name="Comma 10 2 2 10 4" xfId="6663"/>
    <cellStyle name="Comma 10 2 2 10 5" xfId="9111"/>
    <cellStyle name="Comma 10 2 2 10 6" xfId="11563"/>
    <cellStyle name="Comma 10 2 2 10 7" xfId="14015"/>
    <cellStyle name="Comma 10 2 2 10 8" xfId="16468"/>
    <cellStyle name="Comma 10 2 2 10 9" xfId="18916"/>
    <cellStyle name="Comma 10 2 2 11" xfId="1710"/>
    <cellStyle name="Comma 10 2 2 12" xfId="4169"/>
    <cellStyle name="Comma 10 2 2 13" xfId="6662"/>
    <cellStyle name="Comma 10 2 2 14" xfId="9110"/>
    <cellStyle name="Comma 10 2 2 15" xfId="11562"/>
    <cellStyle name="Comma 10 2 2 16" xfId="14014"/>
    <cellStyle name="Comma 10 2 2 17" xfId="16467"/>
    <cellStyle name="Comma 10 2 2 18" xfId="18915"/>
    <cellStyle name="Comma 10 2 2 2" xfId="21451"/>
    <cellStyle name="Comma 10 2 2 2 10" xfId="1712"/>
    <cellStyle name="Comma 10 2 2 2 11" xfId="4171"/>
    <cellStyle name="Comma 10 2 2 2 12" xfId="6664"/>
    <cellStyle name="Comma 10 2 2 2 13" xfId="9112"/>
    <cellStyle name="Comma 10 2 2 2 14" xfId="11564"/>
    <cellStyle name="Comma 10 2 2 2 15" xfId="14016"/>
    <cellStyle name="Comma 10 2 2 2 16" xfId="16469"/>
    <cellStyle name="Comma 10 2 2 2 17" xfId="18917"/>
    <cellStyle name="Comma 10 2 2 2 2" xfId="21452"/>
    <cellStyle name="Comma 10 2 2 2 2 10" xfId="4172"/>
    <cellStyle name="Comma 10 2 2 2 2 11" xfId="6665"/>
    <cellStyle name="Comma 10 2 2 2 2 12" xfId="9113"/>
    <cellStyle name="Comma 10 2 2 2 2 13" xfId="11565"/>
    <cellStyle name="Comma 10 2 2 2 2 14" xfId="14017"/>
    <cellStyle name="Comma 10 2 2 2 2 15" xfId="16470"/>
    <cellStyle name="Comma 10 2 2 2 2 16" xfId="18918"/>
    <cellStyle name="Comma 10 2 2 2 2 2" xfId="21453"/>
    <cellStyle name="Comma 10 2 2 2 2 2 10" xfId="18919"/>
    <cellStyle name="Comma 10 2 2 2 2 2 2" xfId="21454"/>
    <cellStyle name="Comma 10 2 2 2 2 2 2 2" xfId="1715"/>
    <cellStyle name="Comma 10 2 2 2 2 2 2 3" xfId="4174"/>
    <cellStyle name="Comma 10 2 2 2 2 2 2 4" xfId="6667"/>
    <cellStyle name="Comma 10 2 2 2 2 2 2 5" xfId="9115"/>
    <cellStyle name="Comma 10 2 2 2 2 2 2 6" xfId="11567"/>
    <cellStyle name="Comma 10 2 2 2 2 2 2 7" xfId="14019"/>
    <cellStyle name="Comma 10 2 2 2 2 2 2 8" xfId="16472"/>
    <cellStyle name="Comma 10 2 2 2 2 2 2 9" xfId="18920"/>
    <cellStyle name="Comma 10 2 2 2 2 2 3" xfId="1714"/>
    <cellStyle name="Comma 10 2 2 2 2 2 4" xfId="4173"/>
    <cellStyle name="Comma 10 2 2 2 2 2 5" xfId="6666"/>
    <cellStyle name="Comma 10 2 2 2 2 2 6" xfId="9114"/>
    <cellStyle name="Comma 10 2 2 2 2 2 7" xfId="11566"/>
    <cellStyle name="Comma 10 2 2 2 2 2 8" xfId="14018"/>
    <cellStyle name="Comma 10 2 2 2 2 2 9" xfId="16471"/>
    <cellStyle name="Comma 10 2 2 2 2 3" xfId="21455"/>
    <cellStyle name="Comma 10 2 2 2 2 3 2" xfId="1716"/>
    <cellStyle name="Comma 10 2 2 2 2 3 3" xfId="4175"/>
    <cellStyle name="Comma 10 2 2 2 2 3 4" xfId="6668"/>
    <cellStyle name="Comma 10 2 2 2 2 3 5" xfId="9116"/>
    <cellStyle name="Comma 10 2 2 2 2 3 6" xfId="11568"/>
    <cellStyle name="Comma 10 2 2 2 2 3 7" xfId="14020"/>
    <cellStyle name="Comma 10 2 2 2 2 3 8" xfId="16473"/>
    <cellStyle name="Comma 10 2 2 2 2 3 9" xfId="18921"/>
    <cellStyle name="Comma 10 2 2 2 2 4" xfId="21456"/>
    <cellStyle name="Comma 10 2 2 2 2 4 2" xfId="1717"/>
    <cellStyle name="Comma 10 2 2 2 2 4 3" xfId="4176"/>
    <cellStyle name="Comma 10 2 2 2 2 4 4" xfId="6669"/>
    <cellStyle name="Comma 10 2 2 2 2 4 5" xfId="9117"/>
    <cellStyle name="Comma 10 2 2 2 2 4 6" xfId="11569"/>
    <cellStyle name="Comma 10 2 2 2 2 4 7" xfId="14021"/>
    <cellStyle name="Comma 10 2 2 2 2 4 8" xfId="16474"/>
    <cellStyle name="Comma 10 2 2 2 2 4 9" xfId="18922"/>
    <cellStyle name="Comma 10 2 2 2 2 5" xfId="21457"/>
    <cellStyle name="Comma 10 2 2 2 2 5 2" xfId="1718"/>
    <cellStyle name="Comma 10 2 2 2 2 5 3" xfId="4177"/>
    <cellStyle name="Comma 10 2 2 2 2 5 4" xfId="6670"/>
    <cellStyle name="Comma 10 2 2 2 2 5 5" xfId="9118"/>
    <cellStyle name="Comma 10 2 2 2 2 5 6" xfId="11570"/>
    <cellStyle name="Comma 10 2 2 2 2 5 7" xfId="14022"/>
    <cellStyle name="Comma 10 2 2 2 2 5 8" xfId="16475"/>
    <cellStyle name="Comma 10 2 2 2 2 5 9" xfId="18923"/>
    <cellStyle name="Comma 10 2 2 2 2 6" xfId="21458"/>
    <cellStyle name="Comma 10 2 2 2 2 6 2" xfId="1719"/>
    <cellStyle name="Comma 10 2 2 2 2 6 3" xfId="4178"/>
    <cellStyle name="Comma 10 2 2 2 2 6 4" xfId="6671"/>
    <cellStyle name="Comma 10 2 2 2 2 6 5" xfId="9119"/>
    <cellStyle name="Comma 10 2 2 2 2 6 6" xfId="11571"/>
    <cellStyle name="Comma 10 2 2 2 2 6 7" xfId="14023"/>
    <cellStyle name="Comma 10 2 2 2 2 6 8" xfId="16476"/>
    <cellStyle name="Comma 10 2 2 2 2 6 9" xfId="18924"/>
    <cellStyle name="Comma 10 2 2 2 2 7" xfId="21459"/>
    <cellStyle name="Comma 10 2 2 2 2 7 2" xfId="1720"/>
    <cellStyle name="Comma 10 2 2 2 2 7 3" xfId="4179"/>
    <cellStyle name="Comma 10 2 2 2 2 7 4" xfId="6672"/>
    <cellStyle name="Comma 10 2 2 2 2 7 5" xfId="9120"/>
    <cellStyle name="Comma 10 2 2 2 2 7 6" xfId="11572"/>
    <cellStyle name="Comma 10 2 2 2 2 7 7" xfId="14024"/>
    <cellStyle name="Comma 10 2 2 2 2 7 8" xfId="16477"/>
    <cellStyle name="Comma 10 2 2 2 2 7 9" xfId="18925"/>
    <cellStyle name="Comma 10 2 2 2 2 8" xfId="21460"/>
    <cellStyle name="Comma 10 2 2 2 2 8 2" xfId="1721"/>
    <cellStyle name="Comma 10 2 2 2 2 8 3" xfId="4180"/>
    <cellStyle name="Comma 10 2 2 2 2 8 4" xfId="6673"/>
    <cellStyle name="Comma 10 2 2 2 2 8 5" xfId="9121"/>
    <cellStyle name="Comma 10 2 2 2 2 8 6" xfId="11573"/>
    <cellStyle name="Comma 10 2 2 2 2 8 7" xfId="14025"/>
    <cellStyle name="Comma 10 2 2 2 2 8 8" xfId="16478"/>
    <cellStyle name="Comma 10 2 2 2 2 8 9" xfId="18926"/>
    <cellStyle name="Comma 10 2 2 2 2 9" xfId="1713"/>
    <cellStyle name="Comma 10 2 2 2 3" xfId="21461"/>
    <cellStyle name="Comma 10 2 2 2 3 10" xfId="18927"/>
    <cellStyle name="Comma 10 2 2 2 3 2" xfId="21462"/>
    <cellStyle name="Comma 10 2 2 2 3 2 2" xfId="1723"/>
    <cellStyle name="Comma 10 2 2 2 3 2 3" xfId="4182"/>
    <cellStyle name="Comma 10 2 2 2 3 2 4" xfId="6675"/>
    <cellStyle name="Comma 10 2 2 2 3 2 5" xfId="9123"/>
    <cellStyle name="Comma 10 2 2 2 3 2 6" xfId="11575"/>
    <cellStyle name="Comma 10 2 2 2 3 2 7" xfId="14027"/>
    <cellStyle name="Comma 10 2 2 2 3 2 8" xfId="16480"/>
    <cellStyle name="Comma 10 2 2 2 3 2 9" xfId="18928"/>
    <cellStyle name="Comma 10 2 2 2 3 3" xfId="1722"/>
    <cellStyle name="Comma 10 2 2 2 3 4" xfId="4181"/>
    <cellStyle name="Comma 10 2 2 2 3 5" xfId="6674"/>
    <cellStyle name="Comma 10 2 2 2 3 6" xfId="9122"/>
    <cellStyle name="Comma 10 2 2 2 3 7" xfId="11574"/>
    <cellStyle name="Comma 10 2 2 2 3 8" xfId="14026"/>
    <cellStyle name="Comma 10 2 2 2 3 9" xfId="16479"/>
    <cellStyle name="Comma 10 2 2 2 4" xfId="21463"/>
    <cellStyle name="Comma 10 2 2 2 4 2" xfId="1724"/>
    <cellStyle name="Comma 10 2 2 2 4 3" xfId="4183"/>
    <cellStyle name="Comma 10 2 2 2 4 4" xfId="6676"/>
    <cellStyle name="Comma 10 2 2 2 4 5" xfId="9124"/>
    <cellStyle name="Comma 10 2 2 2 4 6" xfId="11576"/>
    <cellStyle name="Comma 10 2 2 2 4 7" xfId="14028"/>
    <cellStyle name="Comma 10 2 2 2 4 8" xfId="16481"/>
    <cellStyle name="Comma 10 2 2 2 4 9" xfId="18929"/>
    <cellStyle name="Comma 10 2 2 2 5" xfId="21464"/>
    <cellStyle name="Comma 10 2 2 2 5 2" xfId="1725"/>
    <cellStyle name="Comma 10 2 2 2 5 3" xfId="4184"/>
    <cellStyle name="Comma 10 2 2 2 5 4" xfId="6677"/>
    <cellStyle name="Comma 10 2 2 2 5 5" xfId="9125"/>
    <cellStyle name="Comma 10 2 2 2 5 6" xfId="11577"/>
    <cellStyle name="Comma 10 2 2 2 5 7" xfId="14029"/>
    <cellStyle name="Comma 10 2 2 2 5 8" xfId="16482"/>
    <cellStyle name="Comma 10 2 2 2 5 9" xfId="18930"/>
    <cellStyle name="Comma 10 2 2 2 6" xfId="21465"/>
    <cellStyle name="Comma 10 2 2 2 6 2" xfId="1726"/>
    <cellStyle name="Comma 10 2 2 2 6 3" xfId="4185"/>
    <cellStyle name="Comma 10 2 2 2 6 4" xfId="6678"/>
    <cellStyle name="Comma 10 2 2 2 6 5" xfId="9126"/>
    <cellStyle name="Comma 10 2 2 2 6 6" xfId="11578"/>
    <cellStyle name="Comma 10 2 2 2 6 7" xfId="14030"/>
    <cellStyle name="Comma 10 2 2 2 6 8" xfId="16483"/>
    <cellStyle name="Comma 10 2 2 2 6 9" xfId="18931"/>
    <cellStyle name="Comma 10 2 2 2 7" xfId="21466"/>
    <cellStyle name="Comma 10 2 2 2 7 2" xfId="1727"/>
    <cellStyle name="Comma 10 2 2 2 7 3" xfId="4186"/>
    <cellStyle name="Comma 10 2 2 2 7 4" xfId="6679"/>
    <cellStyle name="Comma 10 2 2 2 7 5" xfId="9127"/>
    <cellStyle name="Comma 10 2 2 2 7 6" xfId="11579"/>
    <cellStyle name="Comma 10 2 2 2 7 7" xfId="14031"/>
    <cellStyle name="Comma 10 2 2 2 7 8" xfId="16484"/>
    <cellStyle name="Comma 10 2 2 2 7 9" xfId="18932"/>
    <cellStyle name="Comma 10 2 2 2 8" xfId="21467"/>
    <cellStyle name="Comma 10 2 2 2 8 2" xfId="1728"/>
    <cellStyle name="Comma 10 2 2 2 8 3" xfId="4187"/>
    <cellStyle name="Comma 10 2 2 2 8 4" xfId="6680"/>
    <cellStyle name="Comma 10 2 2 2 8 5" xfId="9128"/>
    <cellStyle name="Comma 10 2 2 2 8 6" xfId="11580"/>
    <cellStyle name="Comma 10 2 2 2 8 7" xfId="14032"/>
    <cellStyle name="Comma 10 2 2 2 8 8" xfId="16485"/>
    <cellStyle name="Comma 10 2 2 2 8 9" xfId="18933"/>
    <cellStyle name="Comma 10 2 2 2 9" xfId="21468"/>
    <cellStyle name="Comma 10 2 2 2 9 2" xfId="1729"/>
    <cellStyle name="Comma 10 2 2 2 9 3" xfId="4188"/>
    <cellStyle name="Comma 10 2 2 2 9 4" xfId="6681"/>
    <cellStyle name="Comma 10 2 2 2 9 5" xfId="9129"/>
    <cellStyle name="Comma 10 2 2 2 9 6" xfId="11581"/>
    <cellStyle name="Comma 10 2 2 2 9 7" xfId="14033"/>
    <cellStyle name="Comma 10 2 2 2 9 8" xfId="16486"/>
    <cellStyle name="Comma 10 2 2 2 9 9" xfId="18934"/>
    <cellStyle name="Comma 10 2 2 3" xfId="21469"/>
    <cellStyle name="Comma 10 2 2 3 10" xfId="4189"/>
    <cellStyle name="Comma 10 2 2 3 11" xfId="6682"/>
    <cellStyle name="Comma 10 2 2 3 12" xfId="9130"/>
    <cellStyle name="Comma 10 2 2 3 13" xfId="11582"/>
    <cellStyle name="Comma 10 2 2 3 14" xfId="14034"/>
    <cellStyle name="Comma 10 2 2 3 15" xfId="16487"/>
    <cellStyle name="Comma 10 2 2 3 16" xfId="18935"/>
    <cellStyle name="Comma 10 2 2 3 2" xfId="21470"/>
    <cellStyle name="Comma 10 2 2 3 2 10" xfId="18936"/>
    <cellStyle name="Comma 10 2 2 3 2 2" xfId="21471"/>
    <cellStyle name="Comma 10 2 2 3 2 2 2" xfId="1732"/>
    <cellStyle name="Comma 10 2 2 3 2 2 3" xfId="4191"/>
    <cellStyle name="Comma 10 2 2 3 2 2 4" xfId="6684"/>
    <cellStyle name="Comma 10 2 2 3 2 2 5" xfId="9132"/>
    <cellStyle name="Comma 10 2 2 3 2 2 6" xfId="11584"/>
    <cellStyle name="Comma 10 2 2 3 2 2 7" xfId="14036"/>
    <cellStyle name="Comma 10 2 2 3 2 2 8" xfId="16489"/>
    <cellStyle name="Comma 10 2 2 3 2 2 9" xfId="18937"/>
    <cellStyle name="Comma 10 2 2 3 2 3" xfId="1731"/>
    <cellStyle name="Comma 10 2 2 3 2 4" xfId="4190"/>
    <cellStyle name="Comma 10 2 2 3 2 5" xfId="6683"/>
    <cellStyle name="Comma 10 2 2 3 2 6" xfId="9131"/>
    <cellStyle name="Comma 10 2 2 3 2 7" xfId="11583"/>
    <cellStyle name="Comma 10 2 2 3 2 8" xfId="14035"/>
    <cellStyle name="Comma 10 2 2 3 2 9" xfId="16488"/>
    <cellStyle name="Comma 10 2 2 3 3" xfId="21472"/>
    <cellStyle name="Comma 10 2 2 3 3 2" xfId="1733"/>
    <cellStyle name="Comma 10 2 2 3 3 3" xfId="4192"/>
    <cellStyle name="Comma 10 2 2 3 3 4" xfId="6685"/>
    <cellStyle name="Comma 10 2 2 3 3 5" xfId="9133"/>
    <cellStyle name="Comma 10 2 2 3 3 6" xfId="11585"/>
    <cellStyle name="Comma 10 2 2 3 3 7" xfId="14037"/>
    <cellStyle name="Comma 10 2 2 3 3 8" xfId="16490"/>
    <cellStyle name="Comma 10 2 2 3 3 9" xfId="18938"/>
    <cellStyle name="Comma 10 2 2 3 4" xfId="21473"/>
    <cellStyle name="Comma 10 2 2 3 4 2" xfId="1734"/>
    <cellStyle name="Comma 10 2 2 3 4 3" xfId="4193"/>
    <cellStyle name="Comma 10 2 2 3 4 4" xfId="6686"/>
    <cellStyle name="Comma 10 2 2 3 4 5" xfId="9134"/>
    <cellStyle name="Comma 10 2 2 3 4 6" xfId="11586"/>
    <cellStyle name="Comma 10 2 2 3 4 7" xfId="14038"/>
    <cellStyle name="Comma 10 2 2 3 4 8" xfId="16491"/>
    <cellStyle name="Comma 10 2 2 3 4 9" xfId="18939"/>
    <cellStyle name="Comma 10 2 2 3 5" xfId="21474"/>
    <cellStyle name="Comma 10 2 2 3 5 2" xfId="1735"/>
    <cellStyle name="Comma 10 2 2 3 5 3" xfId="4194"/>
    <cellStyle name="Comma 10 2 2 3 5 4" xfId="6687"/>
    <cellStyle name="Comma 10 2 2 3 5 5" xfId="9135"/>
    <cellStyle name="Comma 10 2 2 3 5 6" xfId="11587"/>
    <cellStyle name="Comma 10 2 2 3 5 7" xfId="14039"/>
    <cellStyle name="Comma 10 2 2 3 5 8" xfId="16492"/>
    <cellStyle name="Comma 10 2 2 3 5 9" xfId="18940"/>
    <cellStyle name="Comma 10 2 2 3 6" xfId="21475"/>
    <cellStyle name="Comma 10 2 2 3 6 2" xfId="1736"/>
    <cellStyle name="Comma 10 2 2 3 6 3" xfId="4195"/>
    <cellStyle name="Comma 10 2 2 3 6 4" xfId="6688"/>
    <cellStyle name="Comma 10 2 2 3 6 5" xfId="9136"/>
    <cellStyle name="Comma 10 2 2 3 6 6" xfId="11588"/>
    <cellStyle name="Comma 10 2 2 3 6 7" xfId="14040"/>
    <cellStyle name="Comma 10 2 2 3 6 8" xfId="16493"/>
    <cellStyle name="Comma 10 2 2 3 6 9" xfId="18941"/>
    <cellStyle name="Comma 10 2 2 3 7" xfId="21476"/>
    <cellStyle name="Comma 10 2 2 3 7 2" xfId="1737"/>
    <cellStyle name="Comma 10 2 2 3 7 3" xfId="4196"/>
    <cellStyle name="Comma 10 2 2 3 7 4" xfId="6689"/>
    <cellStyle name="Comma 10 2 2 3 7 5" xfId="9137"/>
    <cellStyle name="Comma 10 2 2 3 7 6" xfId="11589"/>
    <cellStyle name="Comma 10 2 2 3 7 7" xfId="14041"/>
    <cellStyle name="Comma 10 2 2 3 7 8" xfId="16494"/>
    <cellStyle name="Comma 10 2 2 3 7 9" xfId="18942"/>
    <cellStyle name="Comma 10 2 2 3 8" xfId="21477"/>
    <cellStyle name="Comma 10 2 2 3 8 2" xfId="1738"/>
    <cellStyle name="Comma 10 2 2 3 8 3" xfId="4197"/>
    <cellStyle name="Comma 10 2 2 3 8 4" xfId="6690"/>
    <cellStyle name="Comma 10 2 2 3 8 5" xfId="9138"/>
    <cellStyle name="Comma 10 2 2 3 8 6" xfId="11590"/>
    <cellStyle name="Comma 10 2 2 3 8 7" xfId="14042"/>
    <cellStyle name="Comma 10 2 2 3 8 8" xfId="16495"/>
    <cellStyle name="Comma 10 2 2 3 8 9" xfId="18943"/>
    <cellStyle name="Comma 10 2 2 3 9" xfId="1730"/>
    <cellStyle name="Comma 10 2 2 4" xfId="21478"/>
    <cellStyle name="Comma 10 2 2 4 10" xfId="18944"/>
    <cellStyle name="Comma 10 2 2 4 2" xfId="21479"/>
    <cellStyle name="Comma 10 2 2 4 2 2" xfId="1740"/>
    <cellStyle name="Comma 10 2 2 4 2 3" xfId="4199"/>
    <cellStyle name="Comma 10 2 2 4 2 4" xfId="6692"/>
    <cellStyle name="Comma 10 2 2 4 2 5" xfId="9140"/>
    <cellStyle name="Comma 10 2 2 4 2 6" xfId="11592"/>
    <cellStyle name="Comma 10 2 2 4 2 7" xfId="14044"/>
    <cellStyle name="Comma 10 2 2 4 2 8" xfId="16497"/>
    <cellStyle name="Comma 10 2 2 4 2 9" xfId="18945"/>
    <cellStyle name="Comma 10 2 2 4 3" xfId="1739"/>
    <cellStyle name="Comma 10 2 2 4 4" xfId="4198"/>
    <cellStyle name="Comma 10 2 2 4 5" xfId="6691"/>
    <cellStyle name="Comma 10 2 2 4 6" xfId="9139"/>
    <cellStyle name="Comma 10 2 2 4 7" xfId="11591"/>
    <cellStyle name="Comma 10 2 2 4 8" xfId="14043"/>
    <cellStyle name="Comma 10 2 2 4 9" xfId="16496"/>
    <cellStyle name="Comma 10 2 2 5" xfId="21480"/>
    <cellStyle name="Comma 10 2 2 5 2" xfId="1741"/>
    <cellStyle name="Comma 10 2 2 5 3" xfId="4200"/>
    <cellStyle name="Comma 10 2 2 5 4" xfId="6693"/>
    <cellStyle name="Comma 10 2 2 5 5" xfId="9141"/>
    <cellStyle name="Comma 10 2 2 5 6" xfId="11593"/>
    <cellStyle name="Comma 10 2 2 5 7" xfId="14045"/>
    <cellStyle name="Comma 10 2 2 5 8" xfId="16498"/>
    <cellStyle name="Comma 10 2 2 5 9" xfId="18946"/>
    <cellStyle name="Comma 10 2 2 6" xfId="21481"/>
    <cellStyle name="Comma 10 2 2 6 2" xfId="1742"/>
    <cellStyle name="Comma 10 2 2 6 3" xfId="4201"/>
    <cellStyle name="Comma 10 2 2 6 4" xfId="6694"/>
    <cellStyle name="Comma 10 2 2 6 5" xfId="9142"/>
    <cellStyle name="Comma 10 2 2 6 6" xfId="11594"/>
    <cellStyle name="Comma 10 2 2 6 7" xfId="14046"/>
    <cellStyle name="Comma 10 2 2 6 8" xfId="16499"/>
    <cellStyle name="Comma 10 2 2 6 9" xfId="18947"/>
    <cellStyle name="Comma 10 2 2 7" xfId="21482"/>
    <cellStyle name="Comma 10 2 2 7 2" xfId="1743"/>
    <cellStyle name="Comma 10 2 2 7 3" xfId="4202"/>
    <cellStyle name="Comma 10 2 2 7 4" xfId="6695"/>
    <cellStyle name="Comma 10 2 2 7 5" xfId="9143"/>
    <cellStyle name="Comma 10 2 2 7 6" xfId="11595"/>
    <cellStyle name="Comma 10 2 2 7 7" xfId="14047"/>
    <cellStyle name="Comma 10 2 2 7 8" xfId="16500"/>
    <cellStyle name="Comma 10 2 2 7 9" xfId="18948"/>
    <cellStyle name="Comma 10 2 2 8" xfId="21483"/>
    <cellStyle name="Comma 10 2 2 8 2" xfId="1744"/>
    <cellStyle name="Comma 10 2 2 8 3" xfId="4203"/>
    <cellStyle name="Comma 10 2 2 8 4" xfId="6696"/>
    <cellStyle name="Comma 10 2 2 8 5" xfId="9144"/>
    <cellStyle name="Comma 10 2 2 8 6" xfId="11596"/>
    <cellStyle name="Comma 10 2 2 8 7" xfId="14048"/>
    <cellStyle name="Comma 10 2 2 8 8" xfId="16501"/>
    <cellStyle name="Comma 10 2 2 8 9" xfId="18949"/>
    <cellStyle name="Comma 10 2 2 9" xfId="21484"/>
    <cellStyle name="Comma 10 2 2 9 2" xfId="1745"/>
    <cellStyle name="Comma 10 2 2 9 3" xfId="4204"/>
    <cellStyle name="Comma 10 2 2 9 4" xfId="6697"/>
    <cellStyle name="Comma 10 2 2 9 5" xfId="9145"/>
    <cellStyle name="Comma 10 2 2 9 6" xfId="11597"/>
    <cellStyle name="Comma 10 2 2 9 7" xfId="14049"/>
    <cellStyle name="Comma 10 2 2 9 8" xfId="16502"/>
    <cellStyle name="Comma 10 2 2 9 9" xfId="18950"/>
    <cellStyle name="Comma 10 2 3" xfId="21485"/>
    <cellStyle name="Comma 10 2 3 10" xfId="1746"/>
    <cellStyle name="Comma 10 2 3 11" xfId="4205"/>
    <cellStyle name="Comma 10 2 3 12" xfId="6698"/>
    <cellStyle name="Comma 10 2 3 13" xfId="9146"/>
    <cellStyle name="Comma 10 2 3 14" xfId="11598"/>
    <cellStyle name="Comma 10 2 3 15" xfId="14050"/>
    <cellStyle name="Comma 10 2 3 16" xfId="16503"/>
    <cellStyle name="Comma 10 2 3 17" xfId="18951"/>
    <cellStyle name="Comma 10 2 3 2" xfId="21486"/>
    <cellStyle name="Comma 10 2 3 2 10" xfId="4206"/>
    <cellStyle name="Comma 10 2 3 2 11" xfId="6699"/>
    <cellStyle name="Comma 10 2 3 2 12" xfId="9147"/>
    <cellStyle name="Comma 10 2 3 2 13" xfId="11599"/>
    <cellStyle name="Comma 10 2 3 2 14" xfId="14051"/>
    <cellStyle name="Comma 10 2 3 2 15" xfId="16504"/>
    <cellStyle name="Comma 10 2 3 2 16" xfId="18952"/>
    <cellStyle name="Comma 10 2 3 2 2" xfId="21487"/>
    <cellStyle name="Comma 10 2 3 2 2 10" xfId="18953"/>
    <cellStyle name="Comma 10 2 3 2 2 2" xfId="21488"/>
    <cellStyle name="Comma 10 2 3 2 2 2 2" xfId="1749"/>
    <cellStyle name="Comma 10 2 3 2 2 2 3" xfId="4208"/>
    <cellStyle name="Comma 10 2 3 2 2 2 4" xfId="6701"/>
    <cellStyle name="Comma 10 2 3 2 2 2 5" xfId="9149"/>
    <cellStyle name="Comma 10 2 3 2 2 2 6" xfId="11601"/>
    <cellStyle name="Comma 10 2 3 2 2 2 7" xfId="14053"/>
    <cellStyle name="Comma 10 2 3 2 2 2 8" xfId="16506"/>
    <cellStyle name="Comma 10 2 3 2 2 2 9" xfId="18954"/>
    <cellStyle name="Comma 10 2 3 2 2 3" xfId="1748"/>
    <cellStyle name="Comma 10 2 3 2 2 4" xfId="4207"/>
    <cellStyle name="Comma 10 2 3 2 2 5" xfId="6700"/>
    <cellStyle name="Comma 10 2 3 2 2 6" xfId="9148"/>
    <cellStyle name="Comma 10 2 3 2 2 7" xfId="11600"/>
    <cellStyle name="Comma 10 2 3 2 2 8" xfId="14052"/>
    <cellStyle name="Comma 10 2 3 2 2 9" xfId="16505"/>
    <cellStyle name="Comma 10 2 3 2 3" xfId="21489"/>
    <cellStyle name="Comma 10 2 3 2 3 2" xfId="1750"/>
    <cellStyle name="Comma 10 2 3 2 3 3" xfId="4209"/>
    <cellStyle name="Comma 10 2 3 2 3 4" xfId="6702"/>
    <cellStyle name="Comma 10 2 3 2 3 5" xfId="9150"/>
    <cellStyle name="Comma 10 2 3 2 3 6" xfId="11602"/>
    <cellStyle name="Comma 10 2 3 2 3 7" xfId="14054"/>
    <cellStyle name="Comma 10 2 3 2 3 8" xfId="16507"/>
    <cellStyle name="Comma 10 2 3 2 3 9" xfId="18955"/>
    <cellStyle name="Comma 10 2 3 2 4" xfId="21490"/>
    <cellStyle name="Comma 10 2 3 2 4 2" xfId="1751"/>
    <cellStyle name="Comma 10 2 3 2 4 3" xfId="4210"/>
    <cellStyle name="Comma 10 2 3 2 4 4" xfId="6703"/>
    <cellStyle name="Comma 10 2 3 2 4 5" xfId="9151"/>
    <cellStyle name="Comma 10 2 3 2 4 6" xfId="11603"/>
    <cellStyle name="Comma 10 2 3 2 4 7" xfId="14055"/>
    <cellStyle name="Comma 10 2 3 2 4 8" xfId="16508"/>
    <cellStyle name="Comma 10 2 3 2 4 9" xfId="18956"/>
    <cellStyle name="Comma 10 2 3 2 5" xfId="21491"/>
    <cellStyle name="Comma 10 2 3 2 5 2" xfId="1752"/>
    <cellStyle name="Comma 10 2 3 2 5 3" xfId="4211"/>
    <cellStyle name="Comma 10 2 3 2 5 4" xfId="6704"/>
    <cellStyle name="Comma 10 2 3 2 5 5" xfId="9152"/>
    <cellStyle name="Comma 10 2 3 2 5 6" xfId="11604"/>
    <cellStyle name="Comma 10 2 3 2 5 7" xfId="14056"/>
    <cellStyle name="Comma 10 2 3 2 5 8" xfId="16509"/>
    <cellStyle name="Comma 10 2 3 2 5 9" xfId="18957"/>
    <cellStyle name="Comma 10 2 3 2 6" xfId="21492"/>
    <cellStyle name="Comma 10 2 3 2 6 2" xfId="1753"/>
    <cellStyle name="Comma 10 2 3 2 6 3" xfId="4212"/>
    <cellStyle name="Comma 10 2 3 2 6 4" xfId="6705"/>
    <cellStyle name="Comma 10 2 3 2 6 5" xfId="9153"/>
    <cellStyle name="Comma 10 2 3 2 6 6" xfId="11605"/>
    <cellStyle name="Comma 10 2 3 2 6 7" xfId="14057"/>
    <cellStyle name="Comma 10 2 3 2 6 8" xfId="16510"/>
    <cellStyle name="Comma 10 2 3 2 6 9" xfId="18958"/>
    <cellStyle name="Comma 10 2 3 2 7" xfId="21493"/>
    <cellStyle name="Comma 10 2 3 2 7 2" xfId="1754"/>
    <cellStyle name="Comma 10 2 3 2 7 3" xfId="4213"/>
    <cellStyle name="Comma 10 2 3 2 7 4" xfId="6706"/>
    <cellStyle name="Comma 10 2 3 2 7 5" xfId="9154"/>
    <cellStyle name="Comma 10 2 3 2 7 6" xfId="11606"/>
    <cellStyle name="Comma 10 2 3 2 7 7" xfId="14058"/>
    <cellStyle name="Comma 10 2 3 2 7 8" xfId="16511"/>
    <cellStyle name="Comma 10 2 3 2 7 9" xfId="18959"/>
    <cellStyle name="Comma 10 2 3 2 8" xfId="21494"/>
    <cellStyle name="Comma 10 2 3 2 8 2" xfId="1755"/>
    <cellStyle name="Comma 10 2 3 2 8 3" xfId="4214"/>
    <cellStyle name="Comma 10 2 3 2 8 4" xfId="6707"/>
    <cellStyle name="Comma 10 2 3 2 8 5" xfId="9155"/>
    <cellStyle name="Comma 10 2 3 2 8 6" xfId="11607"/>
    <cellStyle name="Comma 10 2 3 2 8 7" xfId="14059"/>
    <cellStyle name="Comma 10 2 3 2 8 8" xfId="16512"/>
    <cellStyle name="Comma 10 2 3 2 8 9" xfId="18960"/>
    <cellStyle name="Comma 10 2 3 2 9" xfId="1747"/>
    <cellStyle name="Comma 10 2 3 3" xfId="21495"/>
    <cellStyle name="Comma 10 2 3 3 10" xfId="18961"/>
    <cellStyle name="Comma 10 2 3 3 2" xfId="21496"/>
    <cellStyle name="Comma 10 2 3 3 2 2" xfId="1757"/>
    <cellStyle name="Comma 10 2 3 3 2 3" xfId="4216"/>
    <cellStyle name="Comma 10 2 3 3 2 4" xfId="6709"/>
    <cellStyle name="Comma 10 2 3 3 2 5" xfId="9157"/>
    <cellStyle name="Comma 10 2 3 3 2 6" xfId="11609"/>
    <cellStyle name="Comma 10 2 3 3 2 7" xfId="14061"/>
    <cellStyle name="Comma 10 2 3 3 2 8" xfId="16514"/>
    <cellStyle name="Comma 10 2 3 3 2 9" xfId="18962"/>
    <cellStyle name="Comma 10 2 3 3 3" xfId="1756"/>
    <cellStyle name="Comma 10 2 3 3 4" xfId="4215"/>
    <cellStyle name="Comma 10 2 3 3 5" xfId="6708"/>
    <cellStyle name="Comma 10 2 3 3 6" xfId="9156"/>
    <cellStyle name="Comma 10 2 3 3 7" xfId="11608"/>
    <cellStyle name="Comma 10 2 3 3 8" xfId="14060"/>
    <cellStyle name="Comma 10 2 3 3 9" xfId="16513"/>
    <cellStyle name="Comma 10 2 3 4" xfId="21497"/>
    <cellStyle name="Comma 10 2 3 4 2" xfId="1758"/>
    <cellStyle name="Comma 10 2 3 4 3" xfId="4217"/>
    <cellStyle name="Comma 10 2 3 4 4" xfId="6710"/>
    <cellStyle name="Comma 10 2 3 4 5" xfId="9158"/>
    <cellStyle name="Comma 10 2 3 4 6" xfId="11610"/>
    <cellStyle name="Comma 10 2 3 4 7" xfId="14062"/>
    <cellStyle name="Comma 10 2 3 4 8" xfId="16515"/>
    <cellStyle name="Comma 10 2 3 4 9" xfId="18963"/>
    <cellStyle name="Comma 10 2 3 5" xfId="21498"/>
    <cellStyle name="Comma 10 2 3 5 2" xfId="1759"/>
    <cellStyle name="Comma 10 2 3 5 3" xfId="4218"/>
    <cellStyle name="Comma 10 2 3 5 4" xfId="6711"/>
    <cellStyle name="Comma 10 2 3 5 5" xfId="9159"/>
    <cellStyle name="Comma 10 2 3 5 6" xfId="11611"/>
    <cellStyle name="Comma 10 2 3 5 7" xfId="14063"/>
    <cellStyle name="Comma 10 2 3 5 8" xfId="16516"/>
    <cellStyle name="Comma 10 2 3 5 9" xfId="18964"/>
    <cellStyle name="Comma 10 2 3 6" xfId="21499"/>
    <cellStyle name="Comma 10 2 3 6 2" xfId="1760"/>
    <cellStyle name="Comma 10 2 3 6 3" xfId="4219"/>
    <cellStyle name="Comma 10 2 3 6 4" xfId="6712"/>
    <cellStyle name="Comma 10 2 3 6 5" xfId="9160"/>
    <cellStyle name="Comma 10 2 3 6 6" xfId="11612"/>
    <cellStyle name="Comma 10 2 3 6 7" xfId="14064"/>
    <cellStyle name="Comma 10 2 3 6 8" xfId="16517"/>
    <cellStyle name="Comma 10 2 3 6 9" xfId="18965"/>
    <cellStyle name="Comma 10 2 3 7" xfId="21500"/>
    <cellStyle name="Comma 10 2 3 7 2" xfId="1761"/>
    <cellStyle name="Comma 10 2 3 7 3" xfId="4220"/>
    <cellStyle name="Comma 10 2 3 7 4" xfId="6713"/>
    <cellStyle name="Comma 10 2 3 7 5" xfId="9161"/>
    <cellStyle name="Comma 10 2 3 7 6" xfId="11613"/>
    <cellStyle name="Comma 10 2 3 7 7" xfId="14065"/>
    <cellStyle name="Comma 10 2 3 7 8" xfId="16518"/>
    <cellStyle name="Comma 10 2 3 7 9" xfId="18966"/>
    <cellStyle name="Comma 10 2 3 8" xfId="21501"/>
    <cellStyle name="Comma 10 2 3 8 2" xfId="1762"/>
    <cellStyle name="Comma 10 2 3 8 3" xfId="4221"/>
    <cellStyle name="Comma 10 2 3 8 4" xfId="6714"/>
    <cellStyle name="Comma 10 2 3 8 5" xfId="9162"/>
    <cellStyle name="Comma 10 2 3 8 6" xfId="11614"/>
    <cellStyle name="Comma 10 2 3 8 7" xfId="14066"/>
    <cellStyle name="Comma 10 2 3 8 8" xfId="16519"/>
    <cellStyle name="Comma 10 2 3 8 9" xfId="18967"/>
    <cellStyle name="Comma 10 2 3 9" xfId="21502"/>
    <cellStyle name="Comma 10 2 3 9 2" xfId="1763"/>
    <cellStyle name="Comma 10 2 3 9 3" xfId="4222"/>
    <cellStyle name="Comma 10 2 3 9 4" xfId="6715"/>
    <cellStyle name="Comma 10 2 3 9 5" xfId="9163"/>
    <cellStyle name="Comma 10 2 3 9 6" xfId="11615"/>
    <cellStyle name="Comma 10 2 3 9 7" xfId="14067"/>
    <cellStyle name="Comma 10 2 3 9 8" xfId="16520"/>
    <cellStyle name="Comma 10 2 3 9 9" xfId="18968"/>
    <cellStyle name="Comma 10 2 4" xfId="21503"/>
    <cellStyle name="Comma 10 2 4 10" xfId="4223"/>
    <cellStyle name="Comma 10 2 4 11" xfId="6716"/>
    <cellStyle name="Comma 10 2 4 12" xfId="9164"/>
    <cellStyle name="Comma 10 2 4 13" xfId="11616"/>
    <cellStyle name="Comma 10 2 4 14" xfId="14068"/>
    <cellStyle name="Comma 10 2 4 15" xfId="16521"/>
    <cellStyle name="Comma 10 2 4 16" xfId="18969"/>
    <cellStyle name="Comma 10 2 4 2" xfId="21504"/>
    <cellStyle name="Comma 10 2 4 2 10" xfId="18970"/>
    <cellStyle name="Comma 10 2 4 2 2" xfId="21505"/>
    <cellStyle name="Comma 10 2 4 2 2 2" xfId="1766"/>
    <cellStyle name="Comma 10 2 4 2 2 3" xfId="4225"/>
    <cellStyle name="Comma 10 2 4 2 2 4" xfId="6718"/>
    <cellStyle name="Comma 10 2 4 2 2 5" xfId="9166"/>
    <cellStyle name="Comma 10 2 4 2 2 6" xfId="11618"/>
    <cellStyle name="Comma 10 2 4 2 2 7" xfId="14070"/>
    <cellStyle name="Comma 10 2 4 2 2 8" xfId="16523"/>
    <cellStyle name="Comma 10 2 4 2 2 9" xfId="18971"/>
    <cellStyle name="Comma 10 2 4 2 3" xfId="1765"/>
    <cellStyle name="Comma 10 2 4 2 4" xfId="4224"/>
    <cellStyle name="Comma 10 2 4 2 5" xfId="6717"/>
    <cellStyle name="Comma 10 2 4 2 6" xfId="9165"/>
    <cellStyle name="Comma 10 2 4 2 7" xfId="11617"/>
    <cellStyle name="Comma 10 2 4 2 8" xfId="14069"/>
    <cellStyle name="Comma 10 2 4 2 9" xfId="16522"/>
    <cellStyle name="Comma 10 2 4 3" xfId="21506"/>
    <cellStyle name="Comma 10 2 4 3 2" xfId="1767"/>
    <cellStyle name="Comma 10 2 4 3 3" xfId="4226"/>
    <cellStyle name="Comma 10 2 4 3 4" xfId="6719"/>
    <cellStyle name="Comma 10 2 4 3 5" xfId="9167"/>
    <cellStyle name="Comma 10 2 4 3 6" xfId="11619"/>
    <cellStyle name="Comma 10 2 4 3 7" xfId="14071"/>
    <cellStyle name="Comma 10 2 4 3 8" xfId="16524"/>
    <cellStyle name="Comma 10 2 4 3 9" xfId="18972"/>
    <cellStyle name="Comma 10 2 4 4" xfId="21507"/>
    <cellStyle name="Comma 10 2 4 4 2" xfId="1768"/>
    <cellStyle name="Comma 10 2 4 4 3" xfId="4227"/>
    <cellStyle name="Comma 10 2 4 4 4" xfId="6720"/>
    <cellStyle name="Comma 10 2 4 4 5" xfId="9168"/>
    <cellStyle name="Comma 10 2 4 4 6" xfId="11620"/>
    <cellStyle name="Comma 10 2 4 4 7" xfId="14072"/>
    <cellStyle name="Comma 10 2 4 4 8" xfId="16525"/>
    <cellStyle name="Comma 10 2 4 4 9" xfId="18973"/>
    <cellStyle name="Comma 10 2 4 5" xfId="21508"/>
    <cellStyle name="Comma 10 2 4 5 2" xfId="1769"/>
    <cellStyle name="Comma 10 2 4 5 3" xfId="4228"/>
    <cellStyle name="Comma 10 2 4 5 4" xfId="6721"/>
    <cellStyle name="Comma 10 2 4 5 5" xfId="9169"/>
    <cellStyle name="Comma 10 2 4 5 6" xfId="11621"/>
    <cellStyle name="Comma 10 2 4 5 7" xfId="14073"/>
    <cellStyle name="Comma 10 2 4 5 8" xfId="16526"/>
    <cellStyle name="Comma 10 2 4 5 9" xfId="18974"/>
    <cellStyle name="Comma 10 2 4 6" xfId="21509"/>
    <cellStyle name="Comma 10 2 4 6 2" xfId="1770"/>
    <cellStyle name="Comma 10 2 4 6 3" xfId="4229"/>
    <cellStyle name="Comma 10 2 4 6 4" xfId="6722"/>
    <cellStyle name="Comma 10 2 4 6 5" xfId="9170"/>
    <cellStyle name="Comma 10 2 4 6 6" xfId="11622"/>
    <cellStyle name="Comma 10 2 4 6 7" xfId="14074"/>
    <cellStyle name="Comma 10 2 4 6 8" xfId="16527"/>
    <cellStyle name="Comma 10 2 4 6 9" xfId="18975"/>
    <cellStyle name="Comma 10 2 4 7" xfId="21510"/>
    <cellStyle name="Comma 10 2 4 7 2" xfId="1771"/>
    <cellStyle name="Comma 10 2 4 7 3" xfId="4230"/>
    <cellStyle name="Comma 10 2 4 7 4" xfId="6723"/>
    <cellStyle name="Comma 10 2 4 7 5" xfId="9171"/>
    <cellStyle name="Comma 10 2 4 7 6" xfId="11623"/>
    <cellStyle name="Comma 10 2 4 7 7" xfId="14075"/>
    <cellStyle name="Comma 10 2 4 7 8" xfId="16528"/>
    <cellStyle name="Comma 10 2 4 7 9" xfId="18976"/>
    <cellStyle name="Comma 10 2 4 8" xfId="21511"/>
    <cellStyle name="Comma 10 2 4 8 2" xfId="1772"/>
    <cellStyle name="Comma 10 2 4 8 3" xfId="4231"/>
    <cellStyle name="Comma 10 2 4 8 4" xfId="6724"/>
    <cellStyle name="Comma 10 2 4 8 5" xfId="9172"/>
    <cellStyle name="Comma 10 2 4 8 6" xfId="11624"/>
    <cellStyle name="Comma 10 2 4 8 7" xfId="14076"/>
    <cellStyle name="Comma 10 2 4 8 8" xfId="16529"/>
    <cellStyle name="Comma 10 2 4 8 9" xfId="18977"/>
    <cellStyle name="Comma 10 2 4 9" xfId="1764"/>
    <cellStyle name="Comma 10 2 5" xfId="21512"/>
    <cellStyle name="Comma 10 2 5 10" xfId="18978"/>
    <cellStyle name="Comma 10 2 5 2" xfId="21513"/>
    <cellStyle name="Comma 10 2 5 2 2" xfId="1774"/>
    <cellStyle name="Comma 10 2 5 2 3" xfId="4233"/>
    <cellStyle name="Comma 10 2 5 2 4" xfId="6726"/>
    <cellStyle name="Comma 10 2 5 2 5" xfId="9174"/>
    <cellStyle name="Comma 10 2 5 2 6" xfId="11626"/>
    <cellStyle name="Comma 10 2 5 2 7" xfId="14078"/>
    <cellStyle name="Comma 10 2 5 2 8" xfId="16531"/>
    <cellStyle name="Comma 10 2 5 2 9" xfId="18979"/>
    <cellStyle name="Comma 10 2 5 3" xfId="1773"/>
    <cellStyle name="Comma 10 2 5 4" xfId="4232"/>
    <cellStyle name="Comma 10 2 5 5" xfId="6725"/>
    <cellStyle name="Comma 10 2 5 6" xfId="9173"/>
    <cellStyle name="Comma 10 2 5 7" xfId="11625"/>
    <cellStyle name="Comma 10 2 5 8" xfId="14077"/>
    <cellStyle name="Comma 10 2 5 9" xfId="16530"/>
    <cellStyle name="Comma 10 2 6" xfId="21514"/>
    <cellStyle name="Comma 10 2 6 2" xfId="1775"/>
    <cellStyle name="Comma 10 2 6 3" xfId="4234"/>
    <cellStyle name="Comma 10 2 6 4" xfId="6727"/>
    <cellStyle name="Comma 10 2 6 5" xfId="9175"/>
    <cellStyle name="Comma 10 2 6 6" xfId="11627"/>
    <cellStyle name="Comma 10 2 6 7" xfId="14079"/>
    <cellStyle name="Comma 10 2 6 8" xfId="16532"/>
    <cellStyle name="Comma 10 2 6 9" xfId="18980"/>
    <cellStyle name="Comma 10 2 7" xfId="21515"/>
    <cellStyle name="Comma 10 2 7 2" xfId="1776"/>
    <cellStyle name="Comma 10 2 7 3" xfId="4235"/>
    <cellStyle name="Comma 10 2 7 4" xfId="6728"/>
    <cellStyle name="Comma 10 2 7 5" xfId="9176"/>
    <cellStyle name="Comma 10 2 7 6" xfId="11628"/>
    <cellStyle name="Comma 10 2 7 7" xfId="14080"/>
    <cellStyle name="Comma 10 2 7 8" xfId="16533"/>
    <cellStyle name="Comma 10 2 7 9" xfId="18981"/>
    <cellStyle name="Comma 10 2 8" xfId="21516"/>
    <cellStyle name="Comma 10 2 8 2" xfId="1777"/>
    <cellStyle name="Comma 10 2 8 3" xfId="4236"/>
    <cellStyle name="Comma 10 2 8 4" xfId="6729"/>
    <cellStyle name="Comma 10 2 8 5" xfId="9177"/>
    <cellStyle name="Comma 10 2 8 6" xfId="11629"/>
    <cellStyle name="Comma 10 2 8 7" xfId="14081"/>
    <cellStyle name="Comma 10 2 8 8" xfId="16534"/>
    <cellStyle name="Comma 10 2 8 9" xfId="18982"/>
    <cellStyle name="Comma 10 2 9" xfId="21517"/>
    <cellStyle name="Comma 10 2 9 2" xfId="1778"/>
    <cellStyle name="Comma 10 2 9 3" xfId="4237"/>
    <cellStyle name="Comma 10 2 9 4" xfId="6730"/>
    <cellStyle name="Comma 10 2 9 5" xfId="9178"/>
    <cellStyle name="Comma 10 2 9 6" xfId="11630"/>
    <cellStyle name="Comma 10 2 9 7" xfId="14082"/>
    <cellStyle name="Comma 10 2 9 8" xfId="16535"/>
    <cellStyle name="Comma 10 2 9 9" xfId="18983"/>
    <cellStyle name="Comma 10 20" xfId="66"/>
    <cellStyle name="Comma 10 21" xfId="67"/>
    <cellStyle name="Comma 10 22" xfId="68"/>
    <cellStyle name="Comma 10 23" xfId="69"/>
    <cellStyle name="Comma 10 24" xfId="70"/>
    <cellStyle name="Comma 10 25" xfId="71"/>
    <cellStyle name="Comma 10 26" xfId="72"/>
    <cellStyle name="Comma 10 27" xfId="73"/>
    <cellStyle name="Comma 10 28" xfId="1703"/>
    <cellStyle name="Comma 10 29" xfId="4162"/>
    <cellStyle name="Comma 10 3" xfId="21518"/>
    <cellStyle name="Comma 10 3 10" xfId="21519"/>
    <cellStyle name="Comma 10 3 10 2" xfId="1780"/>
    <cellStyle name="Comma 10 3 10 3" xfId="4239"/>
    <cellStyle name="Comma 10 3 10 4" xfId="6732"/>
    <cellStyle name="Comma 10 3 10 5" xfId="9180"/>
    <cellStyle name="Comma 10 3 10 6" xfId="11632"/>
    <cellStyle name="Comma 10 3 10 7" xfId="14084"/>
    <cellStyle name="Comma 10 3 10 8" xfId="16537"/>
    <cellStyle name="Comma 10 3 10 9" xfId="18985"/>
    <cellStyle name="Comma 10 3 11" xfId="1779"/>
    <cellStyle name="Comma 10 3 12" xfId="4238"/>
    <cellStyle name="Comma 10 3 13" xfId="6731"/>
    <cellStyle name="Comma 10 3 14" xfId="9179"/>
    <cellStyle name="Comma 10 3 15" xfId="11631"/>
    <cellStyle name="Comma 10 3 16" xfId="14083"/>
    <cellStyle name="Comma 10 3 17" xfId="16536"/>
    <cellStyle name="Comma 10 3 18" xfId="18984"/>
    <cellStyle name="Comma 10 3 2" xfId="21520"/>
    <cellStyle name="Comma 10 3 2 10" xfId="1781"/>
    <cellStyle name="Comma 10 3 2 11" xfId="4240"/>
    <cellStyle name="Comma 10 3 2 12" xfId="6733"/>
    <cellStyle name="Comma 10 3 2 13" xfId="9181"/>
    <cellStyle name="Comma 10 3 2 14" xfId="11633"/>
    <cellStyle name="Comma 10 3 2 15" xfId="14085"/>
    <cellStyle name="Comma 10 3 2 16" xfId="16538"/>
    <cellStyle name="Comma 10 3 2 17" xfId="18986"/>
    <cellStyle name="Comma 10 3 2 2" xfId="21521"/>
    <cellStyle name="Comma 10 3 2 2 10" xfId="4241"/>
    <cellStyle name="Comma 10 3 2 2 11" xfId="6734"/>
    <cellStyle name="Comma 10 3 2 2 12" xfId="9182"/>
    <cellStyle name="Comma 10 3 2 2 13" xfId="11634"/>
    <cellStyle name="Comma 10 3 2 2 14" xfId="14086"/>
    <cellStyle name="Comma 10 3 2 2 15" xfId="16539"/>
    <cellStyle name="Comma 10 3 2 2 16" xfId="18987"/>
    <cellStyle name="Comma 10 3 2 2 2" xfId="21522"/>
    <cellStyle name="Comma 10 3 2 2 2 10" xfId="18988"/>
    <cellStyle name="Comma 10 3 2 2 2 2" xfId="21523"/>
    <cellStyle name="Comma 10 3 2 2 2 2 2" xfId="1784"/>
    <cellStyle name="Comma 10 3 2 2 2 2 3" xfId="4243"/>
    <cellStyle name="Comma 10 3 2 2 2 2 4" xfId="6736"/>
    <cellStyle name="Comma 10 3 2 2 2 2 5" xfId="9184"/>
    <cellStyle name="Comma 10 3 2 2 2 2 6" xfId="11636"/>
    <cellStyle name="Comma 10 3 2 2 2 2 7" xfId="14088"/>
    <cellStyle name="Comma 10 3 2 2 2 2 8" xfId="16541"/>
    <cellStyle name="Comma 10 3 2 2 2 2 9" xfId="18989"/>
    <cellStyle name="Comma 10 3 2 2 2 3" xfId="1783"/>
    <cellStyle name="Comma 10 3 2 2 2 4" xfId="4242"/>
    <cellStyle name="Comma 10 3 2 2 2 5" xfId="6735"/>
    <cellStyle name="Comma 10 3 2 2 2 6" xfId="9183"/>
    <cellStyle name="Comma 10 3 2 2 2 7" xfId="11635"/>
    <cellStyle name="Comma 10 3 2 2 2 8" xfId="14087"/>
    <cellStyle name="Comma 10 3 2 2 2 9" xfId="16540"/>
    <cellStyle name="Comma 10 3 2 2 3" xfId="21524"/>
    <cellStyle name="Comma 10 3 2 2 3 2" xfId="1785"/>
    <cellStyle name="Comma 10 3 2 2 3 3" xfId="4244"/>
    <cellStyle name="Comma 10 3 2 2 3 4" xfId="6737"/>
    <cellStyle name="Comma 10 3 2 2 3 5" xfId="9185"/>
    <cellStyle name="Comma 10 3 2 2 3 6" xfId="11637"/>
    <cellStyle name="Comma 10 3 2 2 3 7" xfId="14089"/>
    <cellStyle name="Comma 10 3 2 2 3 8" xfId="16542"/>
    <cellStyle name="Comma 10 3 2 2 3 9" xfId="18990"/>
    <cellStyle name="Comma 10 3 2 2 4" xfId="21525"/>
    <cellStyle name="Comma 10 3 2 2 4 2" xfId="1786"/>
    <cellStyle name="Comma 10 3 2 2 4 3" xfId="4245"/>
    <cellStyle name="Comma 10 3 2 2 4 4" xfId="6738"/>
    <cellStyle name="Comma 10 3 2 2 4 5" xfId="9186"/>
    <cellStyle name="Comma 10 3 2 2 4 6" xfId="11638"/>
    <cellStyle name="Comma 10 3 2 2 4 7" xfId="14090"/>
    <cellStyle name="Comma 10 3 2 2 4 8" xfId="16543"/>
    <cellStyle name="Comma 10 3 2 2 4 9" xfId="18991"/>
    <cellStyle name="Comma 10 3 2 2 5" xfId="21526"/>
    <cellStyle name="Comma 10 3 2 2 5 2" xfId="1787"/>
    <cellStyle name="Comma 10 3 2 2 5 3" xfId="4246"/>
    <cellStyle name="Comma 10 3 2 2 5 4" xfId="6739"/>
    <cellStyle name="Comma 10 3 2 2 5 5" xfId="9187"/>
    <cellStyle name="Comma 10 3 2 2 5 6" xfId="11639"/>
    <cellStyle name="Comma 10 3 2 2 5 7" xfId="14091"/>
    <cellStyle name="Comma 10 3 2 2 5 8" xfId="16544"/>
    <cellStyle name="Comma 10 3 2 2 5 9" xfId="18992"/>
    <cellStyle name="Comma 10 3 2 2 6" xfId="21527"/>
    <cellStyle name="Comma 10 3 2 2 6 2" xfId="1788"/>
    <cellStyle name="Comma 10 3 2 2 6 3" xfId="4247"/>
    <cellStyle name="Comma 10 3 2 2 6 4" xfId="6740"/>
    <cellStyle name="Comma 10 3 2 2 6 5" xfId="9188"/>
    <cellStyle name="Comma 10 3 2 2 6 6" xfId="11640"/>
    <cellStyle name="Comma 10 3 2 2 6 7" xfId="14092"/>
    <cellStyle name="Comma 10 3 2 2 6 8" xfId="16545"/>
    <cellStyle name="Comma 10 3 2 2 6 9" xfId="18993"/>
    <cellStyle name="Comma 10 3 2 2 7" xfId="21528"/>
    <cellStyle name="Comma 10 3 2 2 7 2" xfId="1789"/>
    <cellStyle name="Comma 10 3 2 2 7 3" xfId="4248"/>
    <cellStyle name="Comma 10 3 2 2 7 4" xfId="6741"/>
    <cellStyle name="Comma 10 3 2 2 7 5" xfId="9189"/>
    <cellStyle name="Comma 10 3 2 2 7 6" xfId="11641"/>
    <cellStyle name="Comma 10 3 2 2 7 7" xfId="14093"/>
    <cellStyle name="Comma 10 3 2 2 7 8" xfId="16546"/>
    <cellStyle name="Comma 10 3 2 2 7 9" xfId="18994"/>
    <cellStyle name="Comma 10 3 2 2 8" xfId="21529"/>
    <cellStyle name="Comma 10 3 2 2 8 2" xfId="1790"/>
    <cellStyle name="Comma 10 3 2 2 8 3" xfId="4249"/>
    <cellStyle name="Comma 10 3 2 2 8 4" xfId="6742"/>
    <cellStyle name="Comma 10 3 2 2 8 5" xfId="9190"/>
    <cellStyle name="Comma 10 3 2 2 8 6" xfId="11642"/>
    <cellStyle name="Comma 10 3 2 2 8 7" xfId="14094"/>
    <cellStyle name="Comma 10 3 2 2 8 8" xfId="16547"/>
    <cellStyle name="Comma 10 3 2 2 8 9" xfId="18995"/>
    <cellStyle name="Comma 10 3 2 2 9" xfId="1782"/>
    <cellStyle name="Comma 10 3 2 3" xfId="21530"/>
    <cellStyle name="Comma 10 3 2 3 10" xfId="18996"/>
    <cellStyle name="Comma 10 3 2 3 2" xfId="21531"/>
    <cellStyle name="Comma 10 3 2 3 2 2" xfId="1792"/>
    <cellStyle name="Comma 10 3 2 3 2 3" xfId="4251"/>
    <cellStyle name="Comma 10 3 2 3 2 4" xfId="6744"/>
    <cellStyle name="Comma 10 3 2 3 2 5" xfId="9192"/>
    <cellStyle name="Comma 10 3 2 3 2 6" xfId="11644"/>
    <cellStyle name="Comma 10 3 2 3 2 7" xfId="14096"/>
    <cellStyle name="Comma 10 3 2 3 2 8" xfId="16549"/>
    <cellStyle name="Comma 10 3 2 3 2 9" xfId="18997"/>
    <cellStyle name="Comma 10 3 2 3 3" xfId="1791"/>
    <cellStyle name="Comma 10 3 2 3 4" xfId="4250"/>
    <cellStyle name="Comma 10 3 2 3 5" xfId="6743"/>
    <cellStyle name="Comma 10 3 2 3 6" xfId="9191"/>
    <cellStyle name="Comma 10 3 2 3 7" xfId="11643"/>
    <cellStyle name="Comma 10 3 2 3 8" xfId="14095"/>
    <cellStyle name="Comma 10 3 2 3 9" xfId="16548"/>
    <cellStyle name="Comma 10 3 2 4" xfId="21532"/>
    <cellStyle name="Comma 10 3 2 4 2" xfId="1793"/>
    <cellStyle name="Comma 10 3 2 4 3" xfId="4252"/>
    <cellStyle name="Comma 10 3 2 4 4" xfId="6745"/>
    <cellStyle name="Comma 10 3 2 4 5" xfId="9193"/>
    <cellStyle name="Comma 10 3 2 4 6" xfId="11645"/>
    <cellStyle name="Comma 10 3 2 4 7" xfId="14097"/>
    <cellStyle name="Comma 10 3 2 4 8" xfId="16550"/>
    <cellStyle name="Comma 10 3 2 4 9" xfId="18998"/>
    <cellStyle name="Comma 10 3 2 5" xfId="21533"/>
    <cellStyle name="Comma 10 3 2 5 2" xfId="1794"/>
    <cellStyle name="Comma 10 3 2 5 3" xfId="4253"/>
    <cellStyle name="Comma 10 3 2 5 4" xfId="6746"/>
    <cellStyle name="Comma 10 3 2 5 5" xfId="9194"/>
    <cellStyle name="Comma 10 3 2 5 6" xfId="11646"/>
    <cellStyle name="Comma 10 3 2 5 7" xfId="14098"/>
    <cellStyle name="Comma 10 3 2 5 8" xfId="16551"/>
    <cellStyle name="Comma 10 3 2 5 9" xfId="18999"/>
    <cellStyle name="Comma 10 3 2 6" xfId="21534"/>
    <cellStyle name="Comma 10 3 2 6 2" xfId="1795"/>
    <cellStyle name="Comma 10 3 2 6 3" xfId="4254"/>
    <cellStyle name="Comma 10 3 2 6 4" xfId="6747"/>
    <cellStyle name="Comma 10 3 2 6 5" xfId="9195"/>
    <cellStyle name="Comma 10 3 2 6 6" xfId="11647"/>
    <cellStyle name="Comma 10 3 2 6 7" xfId="14099"/>
    <cellStyle name="Comma 10 3 2 6 8" xfId="16552"/>
    <cellStyle name="Comma 10 3 2 6 9" xfId="19000"/>
    <cellStyle name="Comma 10 3 2 7" xfId="21535"/>
    <cellStyle name="Comma 10 3 2 7 2" xfId="1796"/>
    <cellStyle name="Comma 10 3 2 7 3" xfId="4255"/>
    <cellStyle name="Comma 10 3 2 7 4" xfId="6748"/>
    <cellStyle name="Comma 10 3 2 7 5" xfId="9196"/>
    <cellStyle name="Comma 10 3 2 7 6" xfId="11648"/>
    <cellStyle name="Comma 10 3 2 7 7" xfId="14100"/>
    <cellStyle name="Comma 10 3 2 7 8" xfId="16553"/>
    <cellStyle name="Comma 10 3 2 7 9" xfId="19001"/>
    <cellStyle name="Comma 10 3 2 8" xfId="21536"/>
    <cellStyle name="Comma 10 3 2 8 2" xfId="1797"/>
    <cellStyle name="Comma 10 3 2 8 3" xfId="4256"/>
    <cellStyle name="Comma 10 3 2 8 4" xfId="6749"/>
    <cellStyle name="Comma 10 3 2 8 5" xfId="9197"/>
    <cellStyle name="Comma 10 3 2 8 6" xfId="11649"/>
    <cellStyle name="Comma 10 3 2 8 7" xfId="14101"/>
    <cellStyle name="Comma 10 3 2 8 8" xfId="16554"/>
    <cellStyle name="Comma 10 3 2 8 9" xfId="19002"/>
    <cellStyle name="Comma 10 3 2 9" xfId="21537"/>
    <cellStyle name="Comma 10 3 2 9 2" xfId="1798"/>
    <cellStyle name="Comma 10 3 2 9 3" xfId="4257"/>
    <cellStyle name="Comma 10 3 2 9 4" xfId="6750"/>
    <cellStyle name="Comma 10 3 2 9 5" xfId="9198"/>
    <cellStyle name="Comma 10 3 2 9 6" xfId="11650"/>
    <cellStyle name="Comma 10 3 2 9 7" xfId="14102"/>
    <cellStyle name="Comma 10 3 2 9 8" xfId="16555"/>
    <cellStyle name="Comma 10 3 2 9 9" xfId="19003"/>
    <cellStyle name="Comma 10 3 3" xfId="21538"/>
    <cellStyle name="Comma 10 3 3 10" xfId="4258"/>
    <cellStyle name="Comma 10 3 3 11" xfId="6751"/>
    <cellStyle name="Comma 10 3 3 12" xfId="9199"/>
    <cellStyle name="Comma 10 3 3 13" xfId="11651"/>
    <cellStyle name="Comma 10 3 3 14" xfId="14103"/>
    <cellStyle name="Comma 10 3 3 15" xfId="16556"/>
    <cellStyle name="Comma 10 3 3 16" xfId="19004"/>
    <cellStyle name="Comma 10 3 3 2" xfId="21539"/>
    <cellStyle name="Comma 10 3 3 2 10" xfId="19005"/>
    <cellStyle name="Comma 10 3 3 2 2" xfId="21540"/>
    <cellStyle name="Comma 10 3 3 2 2 2" xfId="1801"/>
    <cellStyle name="Comma 10 3 3 2 2 3" xfId="4260"/>
    <cellStyle name="Comma 10 3 3 2 2 4" xfId="6753"/>
    <cellStyle name="Comma 10 3 3 2 2 5" xfId="9201"/>
    <cellStyle name="Comma 10 3 3 2 2 6" xfId="11653"/>
    <cellStyle name="Comma 10 3 3 2 2 7" xfId="14105"/>
    <cellStyle name="Comma 10 3 3 2 2 8" xfId="16558"/>
    <cellStyle name="Comma 10 3 3 2 2 9" xfId="19006"/>
    <cellStyle name="Comma 10 3 3 2 3" xfId="1800"/>
    <cellStyle name="Comma 10 3 3 2 4" xfId="4259"/>
    <cellStyle name="Comma 10 3 3 2 5" xfId="6752"/>
    <cellStyle name="Comma 10 3 3 2 6" xfId="9200"/>
    <cellStyle name="Comma 10 3 3 2 7" xfId="11652"/>
    <cellStyle name="Comma 10 3 3 2 8" xfId="14104"/>
    <cellStyle name="Comma 10 3 3 2 9" xfId="16557"/>
    <cellStyle name="Comma 10 3 3 3" xfId="21541"/>
    <cellStyle name="Comma 10 3 3 3 2" xfId="1802"/>
    <cellStyle name="Comma 10 3 3 3 3" xfId="4261"/>
    <cellStyle name="Comma 10 3 3 3 4" xfId="6754"/>
    <cellStyle name="Comma 10 3 3 3 5" xfId="9202"/>
    <cellStyle name="Comma 10 3 3 3 6" xfId="11654"/>
    <cellStyle name="Comma 10 3 3 3 7" xfId="14106"/>
    <cellStyle name="Comma 10 3 3 3 8" xfId="16559"/>
    <cellStyle name="Comma 10 3 3 3 9" xfId="19007"/>
    <cellStyle name="Comma 10 3 3 4" xfId="21542"/>
    <cellStyle name="Comma 10 3 3 4 2" xfId="1803"/>
    <cellStyle name="Comma 10 3 3 4 3" xfId="4262"/>
    <cellStyle name="Comma 10 3 3 4 4" xfId="6755"/>
    <cellStyle name="Comma 10 3 3 4 5" xfId="9203"/>
    <cellStyle name="Comma 10 3 3 4 6" xfId="11655"/>
    <cellStyle name="Comma 10 3 3 4 7" xfId="14107"/>
    <cellStyle name="Comma 10 3 3 4 8" xfId="16560"/>
    <cellStyle name="Comma 10 3 3 4 9" xfId="19008"/>
    <cellStyle name="Comma 10 3 3 5" xfId="21543"/>
    <cellStyle name="Comma 10 3 3 5 2" xfId="1804"/>
    <cellStyle name="Comma 10 3 3 5 3" xfId="4263"/>
    <cellStyle name="Comma 10 3 3 5 4" xfId="6756"/>
    <cellStyle name="Comma 10 3 3 5 5" xfId="9204"/>
    <cellStyle name="Comma 10 3 3 5 6" xfId="11656"/>
    <cellStyle name="Comma 10 3 3 5 7" xfId="14108"/>
    <cellStyle name="Comma 10 3 3 5 8" xfId="16561"/>
    <cellStyle name="Comma 10 3 3 5 9" xfId="19009"/>
    <cellStyle name="Comma 10 3 3 6" xfId="21544"/>
    <cellStyle name="Comma 10 3 3 6 2" xfId="1805"/>
    <cellStyle name="Comma 10 3 3 6 3" xfId="4264"/>
    <cellStyle name="Comma 10 3 3 6 4" xfId="6757"/>
    <cellStyle name="Comma 10 3 3 6 5" xfId="9205"/>
    <cellStyle name="Comma 10 3 3 6 6" xfId="11657"/>
    <cellStyle name="Comma 10 3 3 6 7" xfId="14109"/>
    <cellStyle name="Comma 10 3 3 6 8" xfId="16562"/>
    <cellStyle name="Comma 10 3 3 6 9" xfId="19010"/>
    <cellStyle name="Comma 10 3 3 7" xfId="21545"/>
    <cellStyle name="Comma 10 3 3 7 2" xfId="1806"/>
    <cellStyle name="Comma 10 3 3 7 3" xfId="4265"/>
    <cellStyle name="Comma 10 3 3 7 4" xfId="6758"/>
    <cellStyle name="Comma 10 3 3 7 5" xfId="9206"/>
    <cellStyle name="Comma 10 3 3 7 6" xfId="11658"/>
    <cellStyle name="Comma 10 3 3 7 7" xfId="14110"/>
    <cellStyle name="Comma 10 3 3 7 8" xfId="16563"/>
    <cellStyle name="Comma 10 3 3 7 9" xfId="19011"/>
    <cellStyle name="Comma 10 3 3 8" xfId="21546"/>
    <cellStyle name="Comma 10 3 3 8 2" xfId="1807"/>
    <cellStyle name="Comma 10 3 3 8 3" xfId="4266"/>
    <cellStyle name="Comma 10 3 3 8 4" xfId="6759"/>
    <cellStyle name="Comma 10 3 3 8 5" xfId="9207"/>
    <cellStyle name="Comma 10 3 3 8 6" xfId="11659"/>
    <cellStyle name="Comma 10 3 3 8 7" xfId="14111"/>
    <cellStyle name="Comma 10 3 3 8 8" xfId="16564"/>
    <cellStyle name="Comma 10 3 3 8 9" xfId="19012"/>
    <cellStyle name="Comma 10 3 3 9" xfId="1799"/>
    <cellStyle name="Comma 10 3 4" xfId="21547"/>
    <cellStyle name="Comma 10 3 4 10" xfId="19013"/>
    <cellStyle name="Comma 10 3 4 2" xfId="21548"/>
    <cellStyle name="Comma 10 3 4 2 2" xfId="1809"/>
    <cellStyle name="Comma 10 3 4 2 3" xfId="4268"/>
    <cellStyle name="Comma 10 3 4 2 4" xfId="6761"/>
    <cellStyle name="Comma 10 3 4 2 5" xfId="9209"/>
    <cellStyle name="Comma 10 3 4 2 6" xfId="11661"/>
    <cellStyle name="Comma 10 3 4 2 7" xfId="14113"/>
    <cellStyle name="Comma 10 3 4 2 8" xfId="16566"/>
    <cellStyle name="Comma 10 3 4 2 9" xfId="19014"/>
    <cellStyle name="Comma 10 3 4 3" xfId="1808"/>
    <cellStyle name="Comma 10 3 4 4" xfId="4267"/>
    <cellStyle name="Comma 10 3 4 5" xfId="6760"/>
    <cellStyle name="Comma 10 3 4 6" xfId="9208"/>
    <cellStyle name="Comma 10 3 4 7" xfId="11660"/>
    <cellStyle name="Comma 10 3 4 8" xfId="14112"/>
    <cellStyle name="Comma 10 3 4 9" xfId="16565"/>
    <cellStyle name="Comma 10 3 5" xfId="21549"/>
    <cellStyle name="Comma 10 3 5 2" xfId="1810"/>
    <cellStyle name="Comma 10 3 5 3" xfId="4269"/>
    <cellStyle name="Comma 10 3 5 4" xfId="6762"/>
    <cellStyle name="Comma 10 3 5 5" xfId="9210"/>
    <cellStyle name="Comma 10 3 5 6" xfId="11662"/>
    <cellStyle name="Comma 10 3 5 7" xfId="14114"/>
    <cellStyle name="Comma 10 3 5 8" xfId="16567"/>
    <cellStyle name="Comma 10 3 5 9" xfId="19015"/>
    <cellStyle name="Comma 10 3 6" xfId="21550"/>
    <cellStyle name="Comma 10 3 6 2" xfId="1811"/>
    <cellStyle name="Comma 10 3 6 3" xfId="4270"/>
    <cellStyle name="Comma 10 3 6 4" xfId="6763"/>
    <cellStyle name="Comma 10 3 6 5" xfId="9211"/>
    <cellStyle name="Comma 10 3 6 6" xfId="11663"/>
    <cellStyle name="Comma 10 3 6 7" xfId="14115"/>
    <cellStyle name="Comma 10 3 6 8" xfId="16568"/>
    <cellStyle name="Comma 10 3 6 9" xfId="19016"/>
    <cellStyle name="Comma 10 3 7" xfId="21551"/>
    <cellStyle name="Comma 10 3 7 2" xfId="1812"/>
    <cellStyle name="Comma 10 3 7 3" xfId="4271"/>
    <cellStyle name="Comma 10 3 7 4" xfId="6764"/>
    <cellStyle name="Comma 10 3 7 5" xfId="9212"/>
    <cellStyle name="Comma 10 3 7 6" xfId="11664"/>
    <cellStyle name="Comma 10 3 7 7" xfId="14116"/>
    <cellStyle name="Comma 10 3 7 8" xfId="16569"/>
    <cellStyle name="Comma 10 3 7 9" xfId="19017"/>
    <cellStyle name="Comma 10 3 8" xfId="21552"/>
    <cellStyle name="Comma 10 3 8 2" xfId="1813"/>
    <cellStyle name="Comma 10 3 8 3" xfId="4272"/>
    <cellStyle name="Comma 10 3 8 4" xfId="6765"/>
    <cellStyle name="Comma 10 3 8 5" xfId="9213"/>
    <cellStyle name="Comma 10 3 8 6" xfId="11665"/>
    <cellStyle name="Comma 10 3 8 7" xfId="14117"/>
    <cellStyle name="Comma 10 3 8 8" xfId="16570"/>
    <cellStyle name="Comma 10 3 8 9" xfId="19018"/>
    <cellStyle name="Comma 10 3 9" xfId="21553"/>
    <cellStyle name="Comma 10 3 9 2" xfId="1814"/>
    <cellStyle name="Comma 10 3 9 3" xfId="4273"/>
    <cellStyle name="Comma 10 3 9 4" xfId="6766"/>
    <cellStyle name="Comma 10 3 9 5" xfId="9214"/>
    <cellStyle name="Comma 10 3 9 6" xfId="11666"/>
    <cellStyle name="Comma 10 3 9 7" xfId="14118"/>
    <cellStyle name="Comma 10 3 9 8" xfId="16571"/>
    <cellStyle name="Comma 10 3 9 9" xfId="19019"/>
    <cellStyle name="Comma 10 30" xfId="6655"/>
    <cellStyle name="Comma 10 31" xfId="9103"/>
    <cellStyle name="Comma 10 32" xfId="11555"/>
    <cellStyle name="Comma 10 33" xfId="14007"/>
    <cellStyle name="Comma 10 34" xfId="16460"/>
    <cellStyle name="Comma 10 35" xfId="18908"/>
    <cellStyle name="Comma 10 4" xfId="21554"/>
    <cellStyle name="Comma 10 4 10" xfId="1815"/>
    <cellStyle name="Comma 10 4 11" xfId="4274"/>
    <cellStyle name="Comma 10 4 12" xfId="6767"/>
    <cellStyle name="Comma 10 4 13" xfId="9215"/>
    <cellStyle name="Comma 10 4 14" xfId="11667"/>
    <cellStyle name="Comma 10 4 15" xfId="14119"/>
    <cellStyle name="Comma 10 4 16" xfId="16572"/>
    <cellStyle name="Comma 10 4 17" xfId="19020"/>
    <cellStyle name="Comma 10 4 2" xfId="21555"/>
    <cellStyle name="Comma 10 4 2 10" xfId="4275"/>
    <cellStyle name="Comma 10 4 2 11" xfId="6768"/>
    <cellStyle name="Comma 10 4 2 12" xfId="9216"/>
    <cellStyle name="Comma 10 4 2 13" xfId="11668"/>
    <cellStyle name="Comma 10 4 2 14" xfId="14120"/>
    <cellStyle name="Comma 10 4 2 15" xfId="16573"/>
    <cellStyle name="Comma 10 4 2 16" xfId="19021"/>
    <cellStyle name="Comma 10 4 2 2" xfId="21556"/>
    <cellStyle name="Comma 10 4 2 2 10" xfId="19022"/>
    <cellStyle name="Comma 10 4 2 2 2" xfId="21557"/>
    <cellStyle name="Comma 10 4 2 2 2 2" xfId="1818"/>
    <cellStyle name="Comma 10 4 2 2 2 3" xfId="4277"/>
    <cellStyle name="Comma 10 4 2 2 2 4" xfId="6770"/>
    <cellStyle name="Comma 10 4 2 2 2 5" xfId="9218"/>
    <cellStyle name="Comma 10 4 2 2 2 6" xfId="11670"/>
    <cellStyle name="Comma 10 4 2 2 2 7" xfId="14122"/>
    <cellStyle name="Comma 10 4 2 2 2 8" xfId="16575"/>
    <cellStyle name="Comma 10 4 2 2 2 9" xfId="19023"/>
    <cellStyle name="Comma 10 4 2 2 3" xfId="1817"/>
    <cellStyle name="Comma 10 4 2 2 4" xfId="4276"/>
    <cellStyle name="Comma 10 4 2 2 5" xfId="6769"/>
    <cellStyle name="Comma 10 4 2 2 6" xfId="9217"/>
    <cellStyle name="Comma 10 4 2 2 7" xfId="11669"/>
    <cellStyle name="Comma 10 4 2 2 8" xfId="14121"/>
    <cellStyle name="Comma 10 4 2 2 9" xfId="16574"/>
    <cellStyle name="Comma 10 4 2 3" xfId="21558"/>
    <cellStyle name="Comma 10 4 2 3 2" xfId="1819"/>
    <cellStyle name="Comma 10 4 2 3 3" xfId="4278"/>
    <cellStyle name="Comma 10 4 2 3 4" xfId="6771"/>
    <cellStyle name="Comma 10 4 2 3 5" xfId="9219"/>
    <cellStyle name="Comma 10 4 2 3 6" xfId="11671"/>
    <cellStyle name="Comma 10 4 2 3 7" xfId="14123"/>
    <cellStyle name="Comma 10 4 2 3 8" xfId="16576"/>
    <cellStyle name="Comma 10 4 2 3 9" xfId="19024"/>
    <cellStyle name="Comma 10 4 2 4" xfId="21559"/>
    <cellStyle name="Comma 10 4 2 4 2" xfId="1820"/>
    <cellStyle name="Comma 10 4 2 4 3" xfId="4279"/>
    <cellStyle name="Comma 10 4 2 4 4" xfId="6772"/>
    <cellStyle name="Comma 10 4 2 4 5" xfId="9220"/>
    <cellStyle name="Comma 10 4 2 4 6" xfId="11672"/>
    <cellStyle name="Comma 10 4 2 4 7" xfId="14124"/>
    <cellStyle name="Comma 10 4 2 4 8" xfId="16577"/>
    <cellStyle name="Comma 10 4 2 4 9" xfId="19025"/>
    <cellStyle name="Comma 10 4 2 5" xfId="21560"/>
    <cellStyle name="Comma 10 4 2 5 2" xfId="1821"/>
    <cellStyle name="Comma 10 4 2 5 3" xfId="4280"/>
    <cellStyle name="Comma 10 4 2 5 4" xfId="6773"/>
    <cellStyle name="Comma 10 4 2 5 5" xfId="9221"/>
    <cellStyle name="Comma 10 4 2 5 6" xfId="11673"/>
    <cellStyle name="Comma 10 4 2 5 7" xfId="14125"/>
    <cellStyle name="Comma 10 4 2 5 8" xfId="16578"/>
    <cellStyle name="Comma 10 4 2 5 9" xfId="19026"/>
    <cellStyle name="Comma 10 4 2 6" xfId="21561"/>
    <cellStyle name="Comma 10 4 2 6 2" xfId="1822"/>
    <cellStyle name="Comma 10 4 2 6 3" xfId="4281"/>
    <cellStyle name="Comma 10 4 2 6 4" xfId="6774"/>
    <cellStyle name="Comma 10 4 2 6 5" xfId="9222"/>
    <cellStyle name="Comma 10 4 2 6 6" xfId="11674"/>
    <cellStyle name="Comma 10 4 2 6 7" xfId="14126"/>
    <cellStyle name="Comma 10 4 2 6 8" xfId="16579"/>
    <cellStyle name="Comma 10 4 2 6 9" xfId="19027"/>
    <cellStyle name="Comma 10 4 2 7" xfId="21562"/>
    <cellStyle name="Comma 10 4 2 7 2" xfId="1823"/>
    <cellStyle name="Comma 10 4 2 7 3" xfId="4282"/>
    <cellStyle name="Comma 10 4 2 7 4" xfId="6775"/>
    <cellStyle name="Comma 10 4 2 7 5" xfId="9223"/>
    <cellStyle name="Comma 10 4 2 7 6" xfId="11675"/>
    <cellStyle name="Comma 10 4 2 7 7" xfId="14127"/>
    <cellStyle name="Comma 10 4 2 7 8" xfId="16580"/>
    <cellStyle name="Comma 10 4 2 7 9" xfId="19028"/>
    <cellStyle name="Comma 10 4 2 8" xfId="21563"/>
    <cellStyle name="Comma 10 4 2 8 2" xfId="1824"/>
    <cellStyle name="Comma 10 4 2 8 3" xfId="4283"/>
    <cellStyle name="Comma 10 4 2 8 4" xfId="6776"/>
    <cellStyle name="Comma 10 4 2 8 5" xfId="9224"/>
    <cellStyle name="Comma 10 4 2 8 6" xfId="11676"/>
    <cellStyle name="Comma 10 4 2 8 7" xfId="14128"/>
    <cellStyle name="Comma 10 4 2 8 8" xfId="16581"/>
    <cellStyle name="Comma 10 4 2 8 9" xfId="19029"/>
    <cellStyle name="Comma 10 4 2 9" xfId="1816"/>
    <cellStyle name="Comma 10 4 3" xfId="21564"/>
    <cellStyle name="Comma 10 4 3 10" xfId="19030"/>
    <cellStyle name="Comma 10 4 3 2" xfId="21565"/>
    <cellStyle name="Comma 10 4 3 2 2" xfId="1826"/>
    <cellStyle name="Comma 10 4 3 2 3" xfId="4285"/>
    <cellStyle name="Comma 10 4 3 2 4" xfId="6778"/>
    <cellStyle name="Comma 10 4 3 2 5" xfId="9226"/>
    <cellStyle name="Comma 10 4 3 2 6" xfId="11678"/>
    <cellStyle name="Comma 10 4 3 2 7" xfId="14130"/>
    <cellStyle name="Comma 10 4 3 2 8" xfId="16583"/>
    <cellStyle name="Comma 10 4 3 2 9" xfId="19031"/>
    <cellStyle name="Comma 10 4 3 3" xfId="1825"/>
    <cellStyle name="Comma 10 4 3 4" xfId="4284"/>
    <cellStyle name="Comma 10 4 3 5" xfId="6777"/>
    <cellStyle name="Comma 10 4 3 6" xfId="9225"/>
    <cellStyle name="Comma 10 4 3 7" xfId="11677"/>
    <cellStyle name="Comma 10 4 3 8" xfId="14129"/>
    <cellStyle name="Comma 10 4 3 9" xfId="16582"/>
    <cellStyle name="Comma 10 4 4" xfId="21566"/>
    <cellStyle name="Comma 10 4 4 2" xfId="1827"/>
    <cellStyle name="Comma 10 4 4 3" xfId="4286"/>
    <cellStyle name="Comma 10 4 4 4" xfId="6779"/>
    <cellStyle name="Comma 10 4 4 5" xfId="9227"/>
    <cellStyle name="Comma 10 4 4 6" xfId="11679"/>
    <cellStyle name="Comma 10 4 4 7" xfId="14131"/>
    <cellStyle name="Comma 10 4 4 8" xfId="16584"/>
    <cellStyle name="Comma 10 4 4 9" xfId="19032"/>
    <cellStyle name="Comma 10 4 5" xfId="21567"/>
    <cellStyle name="Comma 10 4 5 2" xfId="1828"/>
    <cellStyle name="Comma 10 4 5 3" xfId="4287"/>
    <cellStyle name="Comma 10 4 5 4" xfId="6780"/>
    <cellStyle name="Comma 10 4 5 5" xfId="9228"/>
    <cellStyle name="Comma 10 4 5 6" xfId="11680"/>
    <cellStyle name="Comma 10 4 5 7" xfId="14132"/>
    <cellStyle name="Comma 10 4 5 8" xfId="16585"/>
    <cellStyle name="Comma 10 4 5 9" xfId="19033"/>
    <cellStyle name="Comma 10 4 6" xfId="21568"/>
    <cellStyle name="Comma 10 4 6 2" xfId="1829"/>
    <cellStyle name="Comma 10 4 6 3" xfId="4288"/>
    <cellStyle name="Comma 10 4 6 4" xfId="6781"/>
    <cellStyle name="Comma 10 4 6 5" xfId="9229"/>
    <cellStyle name="Comma 10 4 6 6" xfId="11681"/>
    <cellStyle name="Comma 10 4 6 7" xfId="14133"/>
    <cellStyle name="Comma 10 4 6 8" xfId="16586"/>
    <cellStyle name="Comma 10 4 6 9" xfId="19034"/>
    <cellStyle name="Comma 10 4 7" xfId="21569"/>
    <cellStyle name="Comma 10 4 7 2" xfId="1830"/>
    <cellStyle name="Comma 10 4 7 3" xfId="4289"/>
    <cellStyle name="Comma 10 4 7 4" xfId="6782"/>
    <cellStyle name="Comma 10 4 7 5" xfId="9230"/>
    <cellStyle name="Comma 10 4 7 6" xfId="11682"/>
    <cellStyle name="Comma 10 4 7 7" xfId="14134"/>
    <cellStyle name="Comma 10 4 7 8" xfId="16587"/>
    <cellStyle name="Comma 10 4 7 9" xfId="19035"/>
    <cellStyle name="Comma 10 4 8" xfId="21570"/>
    <cellStyle name="Comma 10 4 8 2" xfId="1831"/>
    <cellStyle name="Comma 10 4 8 3" xfId="4290"/>
    <cellStyle name="Comma 10 4 8 4" xfId="6783"/>
    <cellStyle name="Comma 10 4 8 5" xfId="9231"/>
    <cellStyle name="Comma 10 4 8 6" xfId="11683"/>
    <cellStyle name="Comma 10 4 8 7" xfId="14135"/>
    <cellStyle name="Comma 10 4 8 8" xfId="16588"/>
    <cellStyle name="Comma 10 4 8 9" xfId="19036"/>
    <cellStyle name="Comma 10 4 9" xfId="21571"/>
    <cellStyle name="Comma 10 4 9 2" xfId="1832"/>
    <cellStyle name="Comma 10 4 9 3" xfId="4291"/>
    <cellStyle name="Comma 10 4 9 4" xfId="6784"/>
    <cellStyle name="Comma 10 4 9 5" xfId="9232"/>
    <cellStyle name="Comma 10 4 9 6" xfId="11684"/>
    <cellStyle name="Comma 10 4 9 7" xfId="14136"/>
    <cellStyle name="Comma 10 4 9 8" xfId="16589"/>
    <cellStyle name="Comma 10 4 9 9" xfId="19037"/>
    <cellStyle name="Comma 10 5" xfId="21572"/>
    <cellStyle name="Comma 10 5 10" xfId="4292"/>
    <cellStyle name="Comma 10 5 11" xfId="6785"/>
    <cellStyle name="Comma 10 5 12" xfId="9233"/>
    <cellStyle name="Comma 10 5 13" xfId="11685"/>
    <cellStyle name="Comma 10 5 14" xfId="14137"/>
    <cellStyle name="Comma 10 5 15" xfId="16590"/>
    <cellStyle name="Comma 10 5 16" xfId="19038"/>
    <cellStyle name="Comma 10 5 2" xfId="21573"/>
    <cellStyle name="Comma 10 5 2 10" xfId="19039"/>
    <cellStyle name="Comma 10 5 2 2" xfId="21574"/>
    <cellStyle name="Comma 10 5 2 2 2" xfId="1835"/>
    <cellStyle name="Comma 10 5 2 2 3" xfId="4294"/>
    <cellStyle name="Comma 10 5 2 2 4" xfId="6787"/>
    <cellStyle name="Comma 10 5 2 2 5" xfId="9235"/>
    <cellStyle name="Comma 10 5 2 2 6" xfId="11687"/>
    <cellStyle name="Comma 10 5 2 2 7" xfId="14139"/>
    <cellStyle name="Comma 10 5 2 2 8" xfId="16592"/>
    <cellStyle name="Comma 10 5 2 2 9" xfId="19040"/>
    <cellStyle name="Comma 10 5 2 3" xfId="1834"/>
    <cellStyle name="Comma 10 5 2 4" xfId="4293"/>
    <cellStyle name="Comma 10 5 2 5" xfId="6786"/>
    <cellStyle name="Comma 10 5 2 6" xfId="9234"/>
    <cellStyle name="Comma 10 5 2 7" xfId="11686"/>
    <cellStyle name="Comma 10 5 2 8" xfId="14138"/>
    <cellStyle name="Comma 10 5 2 9" xfId="16591"/>
    <cellStyle name="Comma 10 5 3" xfId="21575"/>
    <cellStyle name="Comma 10 5 3 2" xfId="1836"/>
    <cellStyle name="Comma 10 5 3 3" xfId="4295"/>
    <cellStyle name="Comma 10 5 3 4" xfId="6788"/>
    <cellStyle name="Comma 10 5 3 5" xfId="9236"/>
    <cellStyle name="Comma 10 5 3 6" xfId="11688"/>
    <cellStyle name="Comma 10 5 3 7" xfId="14140"/>
    <cellStyle name="Comma 10 5 3 8" xfId="16593"/>
    <cellStyle name="Comma 10 5 3 9" xfId="19041"/>
    <cellStyle name="Comma 10 5 4" xfId="21576"/>
    <cellStyle name="Comma 10 5 4 2" xfId="1837"/>
    <cellStyle name="Comma 10 5 4 3" xfId="4296"/>
    <cellStyle name="Comma 10 5 4 4" xfId="6789"/>
    <cellStyle name="Comma 10 5 4 5" xfId="9237"/>
    <cellStyle name="Comma 10 5 4 6" xfId="11689"/>
    <cellStyle name="Comma 10 5 4 7" xfId="14141"/>
    <cellStyle name="Comma 10 5 4 8" xfId="16594"/>
    <cellStyle name="Comma 10 5 4 9" xfId="19042"/>
    <cellStyle name="Comma 10 5 5" xfId="21577"/>
    <cellStyle name="Comma 10 5 5 2" xfId="1838"/>
    <cellStyle name="Comma 10 5 5 3" xfId="4297"/>
    <cellStyle name="Comma 10 5 5 4" xfId="6790"/>
    <cellStyle name="Comma 10 5 5 5" xfId="9238"/>
    <cellStyle name="Comma 10 5 5 6" xfId="11690"/>
    <cellStyle name="Comma 10 5 5 7" xfId="14142"/>
    <cellStyle name="Comma 10 5 5 8" xfId="16595"/>
    <cellStyle name="Comma 10 5 5 9" xfId="19043"/>
    <cellStyle name="Comma 10 5 6" xfId="21578"/>
    <cellStyle name="Comma 10 5 6 2" xfId="1839"/>
    <cellStyle name="Comma 10 5 6 3" xfId="4298"/>
    <cellStyle name="Comma 10 5 6 4" xfId="6791"/>
    <cellStyle name="Comma 10 5 6 5" xfId="9239"/>
    <cellStyle name="Comma 10 5 6 6" xfId="11691"/>
    <cellStyle name="Comma 10 5 6 7" xfId="14143"/>
    <cellStyle name="Comma 10 5 6 8" xfId="16596"/>
    <cellStyle name="Comma 10 5 6 9" xfId="19044"/>
    <cellStyle name="Comma 10 5 7" xfId="21579"/>
    <cellStyle name="Comma 10 5 7 2" xfId="1840"/>
    <cellStyle name="Comma 10 5 7 3" xfId="4299"/>
    <cellStyle name="Comma 10 5 7 4" xfId="6792"/>
    <cellStyle name="Comma 10 5 7 5" xfId="9240"/>
    <cellStyle name="Comma 10 5 7 6" xfId="11692"/>
    <cellStyle name="Comma 10 5 7 7" xfId="14144"/>
    <cellStyle name="Comma 10 5 7 8" xfId="16597"/>
    <cellStyle name="Comma 10 5 7 9" xfId="19045"/>
    <cellStyle name="Comma 10 5 8" xfId="21580"/>
    <cellStyle name="Comma 10 5 8 2" xfId="1841"/>
    <cellStyle name="Comma 10 5 8 3" xfId="4300"/>
    <cellStyle name="Comma 10 5 8 4" xfId="6793"/>
    <cellStyle name="Comma 10 5 8 5" xfId="9241"/>
    <cellStyle name="Comma 10 5 8 6" xfId="11693"/>
    <cellStyle name="Comma 10 5 8 7" xfId="14145"/>
    <cellStyle name="Comma 10 5 8 8" xfId="16598"/>
    <cellStyle name="Comma 10 5 8 9" xfId="19046"/>
    <cellStyle name="Comma 10 5 9" xfId="1833"/>
    <cellStyle name="Comma 10 6" xfId="74"/>
    <cellStyle name="Comma 10 6 10" xfId="19047"/>
    <cellStyle name="Comma 10 6 2" xfId="21581"/>
    <cellStyle name="Comma 10 6 2 2" xfId="1843"/>
    <cellStyle name="Comma 10 6 2 3" xfId="4302"/>
    <cellStyle name="Comma 10 6 2 4" xfId="6795"/>
    <cellStyle name="Comma 10 6 2 5" xfId="9243"/>
    <cellStyle name="Comma 10 6 2 6" xfId="11695"/>
    <cellStyle name="Comma 10 6 2 7" xfId="14147"/>
    <cellStyle name="Comma 10 6 2 8" xfId="16600"/>
    <cellStyle name="Comma 10 6 2 9" xfId="19048"/>
    <cellStyle name="Comma 10 6 3" xfId="1842"/>
    <cellStyle name="Comma 10 6 4" xfId="4301"/>
    <cellStyle name="Comma 10 6 5" xfId="6794"/>
    <cellStyle name="Comma 10 6 6" xfId="9242"/>
    <cellStyle name="Comma 10 6 7" xfId="11694"/>
    <cellStyle name="Comma 10 6 8" xfId="14146"/>
    <cellStyle name="Comma 10 6 9" xfId="16599"/>
    <cellStyle name="Comma 10 7" xfId="75"/>
    <cellStyle name="Comma 10 7 2" xfId="1844"/>
    <cellStyle name="Comma 10 7 3" xfId="4303"/>
    <cellStyle name="Comma 10 7 4" xfId="6796"/>
    <cellStyle name="Comma 10 7 5" xfId="9244"/>
    <cellStyle name="Comma 10 7 6" xfId="11696"/>
    <cellStyle name="Comma 10 7 7" xfId="14148"/>
    <cellStyle name="Comma 10 7 8" xfId="16601"/>
    <cellStyle name="Comma 10 7 9" xfId="19049"/>
    <cellStyle name="Comma 10 8" xfId="76"/>
    <cellStyle name="Comma 10 8 2" xfId="1845"/>
    <cellStyle name="Comma 10 8 3" xfId="4304"/>
    <cellStyle name="Comma 10 8 4" xfId="6797"/>
    <cellStyle name="Comma 10 8 5" xfId="9245"/>
    <cellStyle name="Comma 10 8 6" xfId="11697"/>
    <cellStyle name="Comma 10 8 7" xfId="14149"/>
    <cellStyle name="Comma 10 8 8" xfId="16602"/>
    <cellStyle name="Comma 10 8 9" xfId="19050"/>
    <cellStyle name="Comma 10 9" xfId="77"/>
    <cellStyle name="Comma 10 9 2" xfId="1846"/>
    <cellStyle name="Comma 10 9 3" xfId="4305"/>
    <cellStyle name="Comma 10 9 4" xfId="6798"/>
    <cellStyle name="Comma 10 9 5" xfId="9246"/>
    <cellStyle name="Comma 10 9 6" xfId="11698"/>
    <cellStyle name="Comma 10 9 7" xfId="14150"/>
    <cellStyle name="Comma 10 9 8" xfId="16603"/>
    <cellStyle name="Comma 10 9 9" xfId="19051"/>
    <cellStyle name="Comma 11" xfId="21582"/>
    <cellStyle name="Comma 11 10" xfId="78"/>
    <cellStyle name="Comma 11 10 2" xfId="1848"/>
    <cellStyle name="Comma 11 10 3" xfId="4307"/>
    <cellStyle name="Comma 11 10 4" xfId="6800"/>
    <cellStyle name="Comma 11 10 5" xfId="9248"/>
    <cellStyle name="Comma 11 10 6" xfId="11700"/>
    <cellStyle name="Comma 11 10 7" xfId="14152"/>
    <cellStyle name="Comma 11 10 8" xfId="16605"/>
    <cellStyle name="Comma 11 10 9" xfId="19053"/>
    <cellStyle name="Comma 11 11" xfId="79"/>
    <cellStyle name="Comma 11 11 2" xfId="1849"/>
    <cellStyle name="Comma 11 11 3" xfId="4308"/>
    <cellStyle name="Comma 11 11 4" xfId="6801"/>
    <cellStyle name="Comma 11 11 5" xfId="9249"/>
    <cellStyle name="Comma 11 11 6" xfId="11701"/>
    <cellStyle name="Comma 11 11 7" xfId="14153"/>
    <cellStyle name="Comma 11 11 8" xfId="16606"/>
    <cellStyle name="Comma 11 11 9" xfId="19054"/>
    <cellStyle name="Comma 11 12" xfId="80"/>
    <cellStyle name="Comma 11 12 2" xfId="1850"/>
    <cellStyle name="Comma 11 12 3" xfId="4309"/>
    <cellStyle name="Comma 11 12 4" xfId="6802"/>
    <cellStyle name="Comma 11 12 5" xfId="9250"/>
    <cellStyle name="Comma 11 12 6" xfId="11702"/>
    <cellStyle name="Comma 11 12 7" xfId="14154"/>
    <cellStyle name="Comma 11 12 8" xfId="16607"/>
    <cellStyle name="Comma 11 12 9" xfId="19055"/>
    <cellStyle name="Comma 11 13" xfId="81"/>
    <cellStyle name="Comma 11 14" xfId="82"/>
    <cellStyle name="Comma 11 15" xfId="83"/>
    <cellStyle name="Comma 11 16" xfId="84"/>
    <cellStyle name="Comma 11 17" xfId="85"/>
    <cellStyle name="Comma 11 18" xfId="86"/>
    <cellStyle name="Comma 11 19" xfId="87"/>
    <cellStyle name="Comma 11 2" xfId="21583"/>
    <cellStyle name="Comma 11 2 10" xfId="21584"/>
    <cellStyle name="Comma 11 2 10 2" xfId="1852"/>
    <cellStyle name="Comma 11 2 10 3" xfId="4311"/>
    <cellStyle name="Comma 11 2 10 4" xfId="6804"/>
    <cellStyle name="Comma 11 2 10 5" xfId="9252"/>
    <cellStyle name="Comma 11 2 10 6" xfId="11704"/>
    <cellStyle name="Comma 11 2 10 7" xfId="14156"/>
    <cellStyle name="Comma 11 2 10 8" xfId="16609"/>
    <cellStyle name="Comma 11 2 10 9" xfId="19057"/>
    <cellStyle name="Comma 11 2 11" xfId="21585"/>
    <cellStyle name="Comma 11 2 11 2" xfId="1853"/>
    <cellStyle name="Comma 11 2 11 3" xfId="4312"/>
    <cellStyle name="Comma 11 2 11 4" xfId="6805"/>
    <cellStyle name="Comma 11 2 11 5" xfId="9253"/>
    <cellStyle name="Comma 11 2 11 6" xfId="11705"/>
    <cellStyle name="Comma 11 2 11 7" xfId="14157"/>
    <cellStyle name="Comma 11 2 11 8" xfId="16610"/>
    <cellStyle name="Comma 11 2 11 9" xfId="19058"/>
    <cellStyle name="Comma 11 2 12" xfId="1851"/>
    <cellStyle name="Comma 11 2 13" xfId="4310"/>
    <cellStyle name="Comma 11 2 14" xfId="6803"/>
    <cellStyle name="Comma 11 2 15" xfId="9251"/>
    <cellStyle name="Comma 11 2 16" xfId="11703"/>
    <cellStyle name="Comma 11 2 17" xfId="14155"/>
    <cellStyle name="Comma 11 2 18" xfId="16608"/>
    <cellStyle name="Comma 11 2 19" xfId="19056"/>
    <cellStyle name="Comma 11 2 2" xfId="21586"/>
    <cellStyle name="Comma 11 2 2 10" xfId="21587"/>
    <cellStyle name="Comma 11 2 2 10 2" xfId="1855"/>
    <cellStyle name="Comma 11 2 2 10 3" xfId="4314"/>
    <cellStyle name="Comma 11 2 2 10 4" xfId="6807"/>
    <cellStyle name="Comma 11 2 2 10 5" xfId="9255"/>
    <cellStyle name="Comma 11 2 2 10 6" xfId="11707"/>
    <cellStyle name="Comma 11 2 2 10 7" xfId="14159"/>
    <cellStyle name="Comma 11 2 2 10 8" xfId="16612"/>
    <cellStyle name="Comma 11 2 2 10 9" xfId="19060"/>
    <cellStyle name="Comma 11 2 2 11" xfId="1854"/>
    <cellStyle name="Comma 11 2 2 12" xfId="4313"/>
    <cellStyle name="Comma 11 2 2 13" xfId="6806"/>
    <cellStyle name="Comma 11 2 2 14" xfId="9254"/>
    <cellStyle name="Comma 11 2 2 15" xfId="11706"/>
    <cellStyle name="Comma 11 2 2 16" xfId="14158"/>
    <cellStyle name="Comma 11 2 2 17" xfId="16611"/>
    <cellStyle name="Comma 11 2 2 18" xfId="19059"/>
    <cellStyle name="Comma 11 2 2 2" xfId="21588"/>
    <cellStyle name="Comma 11 2 2 2 10" xfId="1856"/>
    <cellStyle name="Comma 11 2 2 2 11" xfId="4315"/>
    <cellStyle name="Comma 11 2 2 2 12" xfId="6808"/>
    <cellStyle name="Comma 11 2 2 2 13" xfId="9256"/>
    <cellStyle name="Comma 11 2 2 2 14" xfId="11708"/>
    <cellStyle name="Comma 11 2 2 2 15" xfId="14160"/>
    <cellStyle name="Comma 11 2 2 2 16" xfId="16613"/>
    <cellStyle name="Comma 11 2 2 2 17" xfId="19061"/>
    <cellStyle name="Comma 11 2 2 2 2" xfId="21589"/>
    <cellStyle name="Comma 11 2 2 2 2 10" xfId="4316"/>
    <cellStyle name="Comma 11 2 2 2 2 11" xfId="6809"/>
    <cellStyle name="Comma 11 2 2 2 2 12" xfId="9257"/>
    <cellStyle name="Comma 11 2 2 2 2 13" xfId="11709"/>
    <cellStyle name="Comma 11 2 2 2 2 14" xfId="14161"/>
    <cellStyle name="Comma 11 2 2 2 2 15" xfId="16614"/>
    <cellStyle name="Comma 11 2 2 2 2 16" xfId="19062"/>
    <cellStyle name="Comma 11 2 2 2 2 2" xfId="21590"/>
    <cellStyle name="Comma 11 2 2 2 2 2 10" xfId="19063"/>
    <cellStyle name="Comma 11 2 2 2 2 2 2" xfId="21591"/>
    <cellStyle name="Comma 11 2 2 2 2 2 2 2" xfId="1859"/>
    <cellStyle name="Comma 11 2 2 2 2 2 2 3" xfId="4318"/>
    <cellStyle name="Comma 11 2 2 2 2 2 2 4" xfId="6811"/>
    <cellStyle name="Comma 11 2 2 2 2 2 2 5" xfId="9259"/>
    <cellStyle name="Comma 11 2 2 2 2 2 2 6" xfId="11711"/>
    <cellStyle name="Comma 11 2 2 2 2 2 2 7" xfId="14163"/>
    <cellStyle name="Comma 11 2 2 2 2 2 2 8" xfId="16616"/>
    <cellStyle name="Comma 11 2 2 2 2 2 2 9" xfId="19064"/>
    <cellStyle name="Comma 11 2 2 2 2 2 3" xfId="1858"/>
    <cellStyle name="Comma 11 2 2 2 2 2 4" xfId="4317"/>
    <cellStyle name="Comma 11 2 2 2 2 2 5" xfId="6810"/>
    <cellStyle name="Comma 11 2 2 2 2 2 6" xfId="9258"/>
    <cellStyle name="Comma 11 2 2 2 2 2 7" xfId="11710"/>
    <cellStyle name="Comma 11 2 2 2 2 2 8" xfId="14162"/>
    <cellStyle name="Comma 11 2 2 2 2 2 9" xfId="16615"/>
    <cellStyle name="Comma 11 2 2 2 2 3" xfId="21592"/>
    <cellStyle name="Comma 11 2 2 2 2 3 2" xfId="1860"/>
    <cellStyle name="Comma 11 2 2 2 2 3 3" xfId="4319"/>
    <cellStyle name="Comma 11 2 2 2 2 3 4" xfId="6812"/>
    <cellStyle name="Comma 11 2 2 2 2 3 5" xfId="9260"/>
    <cellStyle name="Comma 11 2 2 2 2 3 6" xfId="11712"/>
    <cellStyle name="Comma 11 2 2 2 2 3 7" xfId="14164"/>
    <cellStyle name="Comma 11 2 2 2 2 3 8" xfId="16617"/>
    <cellStyle name="Comma 11 2 2 2 2 3 9" xfId="19065"/>
    <cellStyle name="Comma 11 2 2 2 2 4" xfId="21593"/>
    <cellStyle name="Comma 11 2 2 2 2 4 2" xfId="1861"/>
    <cellStyle name="Comma 11 2 2 2 2 4 3" xfId="4320"/>
    <cellStyle name="Comma 11 2 2 2 2 4 4" xfId="6813"/>
    <cellStyle name="Comma 11 2 2 2 2 4 5" xfId="9261"/>
    <cellStyle name="Comma 11 2 2 2 2 4 6" xfId="11713"/>
    <cellStyle name="Comma 11 2 2 2 2 4 7" xfId="14165"/>
    <cellStyle name="Comma 11 2 2 2 2 4 8" xfId="16618"/>
    <cellStyle name="Comma 11 2 2 2 2 4 9" xfId="19066"/>
    <cellStyle name="Comma 11 2 2 2 2 5" xfId="21594"/>
    <cellStyle name="Comma 11 2 2 2 2 5 2" xfId="1862"/>
    <cellStyle name="Comma 11 2 2 2 2 5 3" xfId="4321"/>
    <cellStyle name="Comma 11 2 2 2 2 5 4" xfId="6814"/>
    <cellStyle name="Comma 11 2 2 2 2 5 5" xfId="9262"/>
    <cellStyle name="Comma 11 2 2 2 2 5 6" xfId="11714"/>
    <cellStyle name="Comma 11 2 2 2 2 5 7" xfId="14166"/>
    <cellStyle name="Comma 11 2 2 2 2 5 8" xfId="16619"/>
    <cellStyle name="Comma 11 2 2 2 2 5 9" xfId="19067"/>
    <cellStyle name="Comma 11 2 2 2 2 6" xfId="21595"/>
    <cellStyle name="Comma 11 2 2 2 2 6 2" xfId="1863"/>
    <cellStyle name="Comma 11 2 2 2 2 6 3" xfId="4322"/>
    <cellStyle name="Comma 11 2 2 2 2 6 4" xfId="6815"/>
    <cellStyle name="Comma 11 2 2 2 2 6 5" xfId="9263"/>
    <cellStyle name="Comma 11 2 2 2 2 6 6" xfId="11715"/>
    <cellStyle name="Comma 11 2 2 2 2 6 7" xfId="14167"/>
    <cellStyle name="Comma 11 2 2 2 2 6 8" xfId="16620"/>
    <cellStyle name="Comma 11 2 2 2 2 6 9" xfId="19068"/>
    <cellStyle name="Comma 11 2 2 2 2 7" xfId="21596"/>
    <cellStyle name="Comma 11 2 2 2 2 7 2" xfId="1864"/>
    <cellStyle name="Comma 11 2 2 2 2 7 3" xfId="4323"/>
    <cellStyle name="Comma 11 2 2 2 2 7 4" xfId="6816"/>
    <cellStyle name="Comma 11 2 2 2 2 7 5" xfId="9264"/>
    <cellStyle name="Comma 11 2 2 2 2 7 6" xfId="11716"/>
    <cellStyle name="Comma 11 2 2 2 2 7 7" xfId="14168"/>
    <cellStyle name="Comma 11 2 2 2 2 7 8" xfId="16621"/>
    <cellStyle name="Comma 11 2 2 2 2 7 9" xfId="19069"/>
    <cellStyle name="Comma 11 2 2 2 2 8" xfId="21597"/>
    <cellStyle name="Comma 11 2 2 2 2 8 2" xfId="1865"/>
    <cellStyle name="Comma 11 2 2 2 2 8 3" xfId="4324"/>
    <cellStyle name="Comma 11 2 2 2 2 8 4" xfId="6817"/>
    <cellStyle name="Comma 11 2 2 2 2 8 5" xfId="9265"/>
    <cellStyle name="Comma 11 2 2 2 2 8 6" xfId="11717"/>
    <cellStyle name="Comma 11 2 2 2 2 8 7" xfId="14169"/>
    <cellStyle name="Comma 11 2 2 2 2 8 8" xfId="16622"/>
    <cellStyle name="Comma 11 2 2 2 2 8 9" xfId="19070"/>
    <cellStyle name="Comma 11 2 2 2 2 9" xfId="1857"/>
    <cellStyle name="Comma 11 2 2 2 3" xfId="21598"/>
    <cellStyle name="Comma 11 2 2 2 3 10" xfId="19071"/>
    <cellStyle name="Comma 11 2 2 2 3 2" xfId="21599"/>
    <cellStyle name="Comma 11 2 2 2 3 2 2" xfId="1867"/>
    <cellStyle name="Comma 11 2 2 2 3 2 3" xfId="4326"/>
    <cellStyle name="Comma 11 2 2 2 3 2 4" xfId="6819"/>
    <cellStyle name="Comma 11 2 2 2 3 2 5" xfId="9267"/>
    <cellStyle name="Comma 11 2 2 2 3 2 6" xfId="11719"/>
    <cellStyle name="Comma 11 2 2 2 3 2 7" xfId="14171"/>
    <cellStyle name="Comma 11 2 2 2 3 2 8" xfId="16624"/>
    <cellStyle name="Comma 11 2 2 2 3 2 9" xfId="19072"/>
    <cellStyle name="Comma 11 2 2 2 3 3" xfId="1866"/>
    <cellStyle name="Comma 11 2 2 2 3 4" xfId="4325"/>
    <cellStyle name="Comma 11 2 2 2 3 5" xfId="6818"/>
    <cellStyle name="Comma 11 2 2 2 3 6" xfId="9266"/>
    <cellStyle name="Comma 11 2 2 2 3 7" xfId="11718"/>
    <cellStyle name="Comma 11 2 2 2 3 8" xfId="14170"/>
    <cellStyle name="Comma 11 2 2 2 3 9" xfId="16623"/>
    <cellStyle name="Comma 11 2 2 2 4" xfId="21600"/>
    <cellStyle name="Comma 11 2 2 2 4 2" xfId="1868"/>
    <cellStyle name="Comma 11 2 2 2 4 3" xfId="4327"/>
    <cellStyle name="Comma 11 2 2 2 4 4" xfId="6820"/>
    <cellStyle name="Comma 11 2 2 2 4 5" xfId="9268"/>
    <cellStyle name="Comma 11 2 2 2 4 6" xfId="11720"/>
    <cellStyle name="Comma 11 2 2 2 4 7" xfId="14172"/>
    <cellStyle name="Comma 11 2 2 2 4 8" xfId="16625"/>
    <cellStyle name="Comma 11 2 2 2 4 9" xfId="19073"/>
    <cellStyle name="Comma 11 2 2 2 5" xfId="21601"/>
    <cellStyle name="Comma 11 2 2 2 5 2" xfId="1869"/>
    <cellStyle name="Comma 11 2 2 2 5 3" xfId="4328"/>
    <cellStyle name="Comma 11 2 2 2 5 4" xfId="6821"/>
    <cellStyle name="Comma 11 2 2 2 5 5" xfId="9269"/>
    <cellStyle name="Comma 11 2 2 2 5 6" xfId="11721"/>
    <cellStyle name="Comma 11 2 2 2 5 7" xfId="14173"/>
    <cellStyle name="Comma 11 2 2 2 5 8" xfId="16626"/>
    <cellStyle name="Comma 11 2 2 2 5 9" xfId="19074"/>
    <cellStyle name="Comma 11 2 2 2 6" xfId="21602"/>
    <cellStyle name="Comma 11 2 2 2 6 2" xfId="1870"/>
    <cellStyle name="Comma 11 2 2 2 6 3" xfId="4329"/>
    <cellStyle name="Comma 11 2 2 2 6 4" xfId="6822"/>
    <cellStyle name="Comma 11 2 2 2 6 5" xfId="9270"/>
    <cellStyle name="Comma 11 2 2 2 6 6" xfId="11722"/>
    <cellStyle name="Comma 11 2 2 2 6 7" xfId="14174"/>
    <cellStyle name="Comma 11 2 2 2 6 8" xfId="16627"/>
    <cellStyle name="Comma 11 2 2 2 6 9" xfId="19075"/>
    <cellStyle name="Comma 11 2 2 2 7" xfId="21603"/>
    <cellStyle name="Comma 11 2 2 2 7 2" xfId="1871"/>
    <cellStyle name="Comma 11 2 2 2 7 3" xfId="4330"/>
    <cellStyle name="Comma 11 2 2 2 7 4" xfId="6823"/>
    <cellStyle name="Comma 11 2 2 2 7 5" xfId="9271"/>
    <cellStyle name="Comma 11 2 2 2 7 6" xfId="11723"/>
    <cellStyle name="Comma 11 2 2 2 7 7" xfId="14175"/>
    <cellStyle name="Comma 11 2 2 2 7 8" xfId="16628"/>
    <cellStyle name="Comma 11 2 2 2 7 9" xfId="19076"/>
    <cellStyle name="Comma 11 2 2 2 8" xfId="21604"/>
    <cellStyle name="Comma 11 2 2 2 8 2" xfId="1872"/>
    <cellStyle name="Comma 11 2 2 2 8 3" xfId="4331"/>
    <cellStyle name="Comma 11 2 2 2 8 4" xfId="6824"/>
    <cellStyle name="Comma 11 2 2 2 8 5" xfId="9272"/>
    <cellStyle name="Comma 11 2 2 2 8 6" xfId="11724"/>
    <cellStyle name="Comma 11 2 2 2 8 7" xfId="14176"/>
    <cellStyle name="Comma 11 2 2 2 8 8" xfId="16629"/>
    <cellStyle name="Comma 11 2 2 2 8 9" xfId="19077"/>
    <cellStyle name="Comma 11 2 2 2 9" xfId="21605"/>
    <cellStyle name="Comma 11 2 2 2 9 2" xfId="1873"/>
    <cellStyle name="Comma 11 2 2 2 9 3" xfId="4332"/>
    <cellStyle name="Comma 11 2 2 2 9 4" xfId="6825"/>
    <cellStyle name="Comma 11 2 2 2 9 5" xfId="9273"/>
    <cellStyle name="Comma 11 2 2 2 9 6" xfId="11725"/>
    <cellStyle name="Comma 11 2 2 2 9 7" xfId="14177"/>
    <cellStyle name="Comma 11 2 2 2 9 8" xfId="16630"/>
    <cellStyle name="Comma 11 2 2 2 9 9" xfId="19078"/>
    <cellStyle name="Comma 11 2 2 3" xfId="21606"/>
    <cellStyle name="Comma 11 2 2 3 10" xfId="4333"/>
    <cellStyle name="Comma 11 2 2 3 11" xfId="6826"/>
    <cellStyle name="Comma 11 2 2 3 12" xfId="9274"/>
    <cellStyle name="Comma 11 2 2 3 13" xfId="11726"/>
    <cellStyle name="Comma 11 2 2 3 14" xfId="14178"/>
    <cellStyle name="Comma 11 2 2 3 15" xfId="16631"/>
    <cellStyle name="Comma 11 2 2 3 16" xfId="19079"/>
    <cellStyle name="Comma 11 2 2 3 2" xfId="21607"/>
    <cellStyle name="Comma 11 2 2 3 2 10" xfId="19080"/>
    <cellStyle name="Comma 11 2 2 3 2 2" xfId="21608"/>
    <cellStyle name="Comma 11 2 2 3 2 2 2" xfId="1876"/>
    <cellStyle name="Comma 11 2 2 3 2 2 3" xfId="4335"/>
    <cellStyle name="Comma 11 2 2 3 2 2 4" xfId="6828"/>
    <cellStyle name="Comma 11 2 2 3 2 2 5" xfId="9276"/>
    <cellStyle name="Comma 11 2 2 3 2 2 6" xfId="11728"/>
    <cellStyle name="Comma 11 2 2 3 2 2 7" xfId="14180"/>
    <cellStyle name="Comma 11 2 2 3 2 2 8" xfId="16633"/>
    <cellStyle name="Comma 11 2 2 3 2 2 9" xfId="19081"/>
    <cellStyle name="Comma 11 2 2 3 2 3" xfId="1875"/>
    <cellStyle name="Comma 11 2 2 3 2 4" xfId="4334"/>
    <cellStyle name="Comma 11 2 2 3 2 5" xfId="6827"/>
    <cellStyle name="Comma 11 2 2 3 2 6" xfId="9275"/>
    <cellStyle name="Comma 11 2 2 3 2 7" xfId="11727"/>
    <cellStyle name="Comma 11 2 2 3 2 8" xfId="14179"/>
    <cellStyle name="Comma 11 2 2 3 2 9" xfId="16632"/>
    <cellStyle name="Comma 11 2 2 3 3" xfId="21609"/>
    <cellStyle name="Comma 11 2 2 3 3 2" xfId="1877"/>
    <cellStyle name="Comma 11 2 2 3 3 3" xfId="4336"/>
    <cellStyle name="Comma 11 2 2 3 3 4" xfId="6829"/>
    <cellStyle name="Comma 11 2 2 3 3 5" xfId="9277"/>
    <cellStyle name="Comma 11 2 2 3 3 6" xfId="11729"/>
    <cellStyle name="Comma 11 2 2 3 3 7" xfId="14181"/>
    <cellStyle name="Comma 11 2 2 3 3 8" xfId="16634"/>
    <cellStyle name="Comma 11 2 2 3 3 9" xfId="19082"/>
    <cellStyle name="Comma 11 2 2 3 4" xfId="21610"/>
    <cellStyle name="Comma 11 2 2 3 4 2" xfId="1878"/>
    <cellStyle name="Comma 11 2 2 3 4 3" xfId="4337"/>
    <cellStyle name="Comma 11 2 2 3 4 4" xfId="6830"/>
    <cellStyle name="Comma 11 2 2 3 4 5" xfId="9278"/>
    <cellStyle name="Comma 11 2 2 3 4 6" xfId="11730"/>
    <cellStyle name="Comma 11 2 2 3 4 7" xfId="14182"/>
    <cellStyle name="Comma 11 2 2 3 4 8" xfId="16635"/>
    <cellStyle name="Comma 11 2 2 3 4 9" xfId="19083"/>
    <cellStyle name="Comma 11 2 2 3 5" xfId="21611"/>
    <cellStyle name="Comma 11 2 2 3 5 2" xfId="1879"/>
    <cellStyle name="Comma 11 2 2 3 5 3" xfId="4338"/>
    <cellStyle name="Comma 11 2 2 3 5 4" xfId="6831"/>
    <cellStyle name="Comma 11 2 2 3 5 5" xfId="9279"/>
    <cellStyle name="Comma 11 2 2 3 5 6" xfId="11731"/>
    <cellStyle name="Comma 11 2 2 3 5 7" xfId="14183"/>
    <cellStyle name="Comma 11 2 2 3 5 8" xfId="16636"/>
    <cellStyle name="Comma 11 2 2 3 5 9" xfId="19084"/>
    <cellStyle name="Comma 11 2 2 3 6" xfId="21612"/>
    <cellStyle name="Comma 11 2 2 3 6 2" xfId="1880"/>
    <cellStyle name="Comma 11 2 2 3 6 3" xfId="4339"/>
    <cellStyle name="Comma 11 2 2 3 6 4" xfId="6832"/>
    <cellStyle name="Comma 11 2 2 3 6 5" xfId="9280"/>
    <cellStyle name="Comma 11 2 2 3 6 6" xfId="11732"/>
    <cellStyle name="Comma 11 2 2 3 6 7" xfId="14184"/>
    <cellStyle name="Comma 11 2 2 3 6 8" xfId="16637"/>
    <cellStyle name="Comma 11 2 2 3 6 9" xfId="19085"/>
    <cellStyle name="Comma 11 2 2 3 7" xfId="21613"/>
    <cellStyle name="Comma 11 2 2 3 7 2" xfId="1881"/>
    <cellStyle name="Comma 11 2 2 3 7 3" xfId="4340"/>
    <cellStyle name="Comma 11 2 2 3 7 4" xfId="6833"/>
    <cellStyle name="Comma 11 2 2 3 7 5" xfId="9281"/>
    <cellStyle name="Comma 11 2 2 3 7 6" xfId="11733"/>
    <cellStyle name="Comma 11 2 2 3 7 7" xfId="14185"/>
    <cellStyle name="Comma 11 2 2 3 7 8" xfId="16638"/>
    <cellStyle name="Comma 11 2 2 3 7 9" xfId="19086"/>
    <cellStyle name="Comma 11 2 2 3 8" xfId="21614"/>
    <cellStyle name="Comma 11 2 2 3 8 2" xfId="1882"/>
    <cellStyle name="Comma 11 2 2 3 8 3" xfId="4341"/>
    <cellStyle name="Comma 11 2 2 3 8 4" xfId="6834"/>
    <cellStyle name="Comma 11 2 2 3 8 5" xfId="9282"/>
    <cellStyle name="Comma 11 2 2 3 8 6" xfId="11734"/>
    <cellStyle name="Comma 11 2 2 3 8 7" xfId="14186"/>
    <cellStyle name="Comma 11 2 2 3 8 8" xfId="16639"/>
    <cellStyle name="Comma 11 2 2 3 8 9" xfId="19087"/>
    <cellStyle name="Comma 11 2 2 3 9" xfId="1874"/>
    <cellStyle name="Comma 11 2 2 4" xfId="21615"/>
    <cellStyle name="Comma 11 2 2 4 10" xfId="19088"/>
    <cellStyle name="Comma 11 2 2 4 2" xfId="21616"/>
    <cellStyle name="Comma 11 2 2 4 2 2" xfId="1884"/>
    <cellStyle name="Comma 11 2 2 4 2 3" xfId="4343"/>
    <cellStyle name="Comma 11 2 2 4 2 4" xfId="6836"/>
    <cellStyle name="Comma 11 2 2 4 2 5" xfId="9284"/>
    <cellStyle name="Comma 11 2 2 4 2 6" xfId="11736"/>
    <cellStyle name="Comma 11 2 2 4 2 7" xfId="14188"/>
    <cellStyle name="Comma 11 2 2 4 2 8" xfId="16641"/>
    <cellStyle name="Comma 11 2 2 4 2 9" xfId="19089"/>
    <cellStyle name="Comma 11 2 2 4 3" xfId="1883"/>
    <cellStyle name="Comma 11 2 2 4 4" xfId="4342"/>
    <cellStyle name="Comma 11 2 2 4 5" xfId="6835"/>
    <cellStyle name="Comma 11 2 2 4 6" xfId="9283"/>
    <cellStyle name="Comma 11 2 2 4 7" xfId="11735"/>
    <cellStyle name="Comma 11 2 2 4 8" xfId="14187"/>
    <cellStyle name="Comma 11 2 2 4 9" xfId="16640"/>
    <cellStyle name="Comma 11 2 2 5" xfId="21617"/>
    <cellStyle name="Comma 11 2 2 5 2" xfId="1885"/>
    <cellStyle name="Comma 11 2 2 5 3" xfId="4344"/>
    <cellStyle name="Comma 11 2 2 5 4" xfId="6837"/>
    <cellStyle name="Comma 11 2 2 5 5" xfId="9285"/>
    <cellStyle name="Comma 11 2 2 5 6" xfId="11737"/>
    <cellStyle name="Comma 11 2 2 5 7" xfId="14189"/>
    <cellStyle name="Comma 11 2 2 5 8" xfId="16642"/>
    <cellStyle name="Comma 11 2 2 5 9" xfId="19090"/>
    <cellStyle name="Comma 11 2 2 6" xfId="21618"/>
    <cellStyle name="Comma 11 2 2 6 2" xfId="1886"/>
    <cellStyle name="Comma 11 2 2 6 3" xfId="4345"/>
    <cellStyle name="Comma 11 2 2 6 4" xfId="6838"/>
    <cellStyle name="Comma 11 2 2 6 5" xfId="9286"/>
    <cellStyle name="Comma 11 2 2 6 6" xfId="11738"/>
    <cellStyle name="Comma 11 2 2 6 7" xfId="14190"/>
    <cellStyle name="Comma 11 2 2 6 8" xfId="16643"/>
    <cellStyle name="Comma 11 2 2 6 9" xfId="19091"/>
    <cellStyle name="Comma 11 2 2 7" xfId="21619"/>
    <cellStyle name="Comma 11 2 2 7 2" xfId="1887"/>
    <cellStyle name="Comma 11 2 2 7 3" xfId="4346"/>
    <cellStyle name="Comma 11 2 2 7 4" xfId="6839"/>
    <cellStyle name="Comma 11 2 2 7 5" xfId="9287"/>
    <cellStyle name="Comma 11 2 2 7 6" xfId="11739"/>
    <cellStyle name="Comma 11 2 2 7 7" xfId="14191"/>
    <cellStyle name="Comma 11 2 2 7 8" xfId="16644"/>
    <cellStyle name="Comma 11 2 2 7 9" xfId="19092"/>
    <cellStyle name="Comma 11 2 2 8" xfId="21620"/>
    <cellStyle name="Comma 11 2 2 8 2" xfId="1888"/>
    <cellStyle name="Comma 11 2 2 8 3" xfId="4347"/>
    <cellStyle name="Comma 11 2 2 8 4" xfId="6840"/>
    <cellStyle name="Comma 11 2 2 8 5" xfId="9288"/>
    <cellStyle name="Comma 11 2 2 8 6" xfId="11740"/>
    <cellStyle name="Comma 11 2 2 8 7" xfId="14192"/>
    <cellStyle name="Comma 11 2 2 8 8" xfId="16645"/>
    <cellStyle name="Comma 11 2 2 8 9" xfId="19093"/>
    <cellStyle name="Comma 11 2 2 9" xfId="21621"/>
    <cellStyle name="Comma 11 2 2 9 2" xfId="1889"/>
    <cellStyle name="Comma 11 2 2 9 3" xfId="4348"/>
    <cellStyle name="Comma 11 2 2 9 4" xfId="6841"/>
    <cellStyle name="Comma 11 2 2 9 5" xfId="9289"/>
    <cellStyle name="Comma 11 2 2 9 6" xfId="11741"/>
    <cellStyle name="Comma 11 2 2 9 7" xfId="14193"/>
    <cellStyle name="Comma 11 2 2 9 8" xfId="16646"/>
    <cellStyle name="Comma 11 2 2 9 9" xfId="19094"/>
    <cellStyle name="Comma 11 2 3" xfId="21622"/>
    <cellStyle name="Comma 11 2 3 10" xfId="1890"/>
    <cellStyle name="Comma 11 2 3 11" xfId="4349"/>
    <cellStyle name="Comma 11 2 3 12" xfId="6842"/>
    <cellStyle name="Comma 11 2 3 13" xfId="9290"/>
    <cellStyle name="Comma 11 2 3 14" xfId="11742"/>
    <cellStyle name="Comma 11 2 3 15" xfId="14194"/>
    <cellStyle name="Comma 11 2 3 16" xfId="16647"/>
    <cellStyle name="Comma 11 2 3 17" xfId="19095"/>
    <cellStyle name="Comma 11 2 3 2" xfId="21623"/>
    <cellStyle name="Comma 11 2 3 2 10" xfId="4350"/>
    <cellStyle name="Comma 11 2 3 2 11" xfId="6843"/>
    <cellStyle name="Comma 11 2 3 2 12" xfId="9291"/>
    <cellStyle name="Comma 11 2 3 2 13" xfId="11743"/>
    <cellStyle name="Comma 11 2 3 2 14" xfId="14195"/>
    <cellStyle name="Comma 11 2 3 2 15" xfId="16648"/>
    <cellStyle name="Comma 11 2 3 2 16" xfId="19096"/>
    <cellStyle name="Comma 11 2 3 2 2" xfId="21624"/>
    <cellStyle name="Comma 11 2 3 2 2 10" xfId="19097"/>
    <cellStyle name="Comma 11 2 3 2 2 2" xfId="21625"/>
    <cellStyle name="Comma 11 2 3 2 2 2 2" xfId="1893"/>
    <cellStyle name="Comma 11 2 3 2 2 2 3" xfId="4352"/>
    <cellStyle name="Comma 11 2 3 2 2 2 4" xfId="6845"/>
    <cellStyle name="Comma 11 2 3 2 2 2 5" xfId="9293"/>
    <cellStyle name="Comma 11 2 3 2 2 2 6" xfId="11745"/>
    <cellStyle name="Comma 11 2 3 2 2 2 7" xfId="14197"/>
    <cellStyle name="Comma 11 2 3 2 2 2 8" xfId="16650"/>
    <cellStyle name="Comma 11 2 3 2 2 2 9" xfId="19098"/>
    <cellStyle name="Comma 11 2 3 2 2 3" xfId="1892"/>
    <cellStyle name="Comma 11 2 3 2 2 4" xfId="4351"/>
    <cellStyle name="Comma 11 2 3 2 2 5" xfId="6844"/>
    <cellStyle name="Comma 11 2 3 2 2 6" xfId="9292"/>
    <cellStyle name="Comma 11 2 3 2 2 7" xfId="11744"/>
    <cellStyle name="Comma 11 2 3 2 2 8" xfId="14196"/>
    <cellStyle name="Comma 11 2 3 2 2 9" xfId="16649"/>
    <cellStyle name="Comma 11 2 3 2 3" xfId="21626"/>
    <cellStyle name="Comma 11 2 3 2 3 2" xfId="1894"/>
    <cellStyle name="Comma 11 2 3 2 3 3" xfId="4353"/>
    <cellStyle name="Comma 11 2 3 2 3 4" xfId="6846"/>
    <cellStyle name="Comma 11 2 3 2 3 5" xfId="9294"/>
    <cellStyle name="Comma 11 2 3 2 3 6" xfId="11746"/>
    <cellStyle name="Comma 11 2 3 2 3 7" xfId="14198"/>
    <cellStyle name="Comma 11 2 3 2 3 8" xfId="16651"/>
    <cellStyle name="Comma 11 2 3 2 3 9" xfId="19099"/>
    <cellStyle name="Comma 11 2 3 2 4" xfId="21627"/>
    <cellStyle name="Comma 11 2 3 2 4 2" xfId="1895"/>
    <cellStyle name="Comma 11 2 3 2 4 3" xfId="4354"/>
    <cellStyle name="Comma 11 2 3 2 4 4" xfId="6847"/>
    <cellStyle name="Comma 11 2 3 2 4 5" xfId="9295"/>
    <cellStyle name="Comma 11 2 3 2 4 6" xfId="11747"/>
    <cellStyle name="Comma 11 2 3 2 4 7" xfId="14199"/>
    <cellStyle name="Comma 11 2 3 2 4 8" xfId="16652"/>
    <cellStyle name="Comma 11 2 3 2 4 9" xfId="19100"/>
    <cellStyle name="Comma 11 2 3 2 5" xfId="21628"/>
    <cellStyle name="Comma 11 2 3 2 5 2" xfId="1896"/>
    <cellStyle name="Comma 11 2 3 2 5 3" xfId="4355"/>
    <cellStyle name="Comma 11 2 3 2 5 4" xfId="6848"/>
    <cellStyle name="Comma 11 2 3 2 5 5" xfId="9296"/>
    <cellStyle name="Comma 11 2 3 2 5 6" xfId="11748"/>
    <cellStyle name="Comma 11 2 3 2 5 7" xfId="14200"/>
    <cellStyle name="Comma 11 2 3 2 5 8" xfId="16653"/>
    <cellStyle name="Comma 11 2 3 2 5 9" xfId="19101"/>
    <cellStyle name="Comma 11 2 3 2 6" xfId="21629"/>
    <cellStyle name="Comma 11 2 3 2 6 2" xfId="1897"/>
    <cellStyle name="Comma 11 2 3 2 6 3" xfId="4356"/>
    <cellStyle name="Comma 11 2 3 2 6 4" xfId="6849"/>
    <cellStyle name="Comma 11 2 3 2 6 5" xfId="9297"/>
    <cellStyle name="Comma 11 2 3 2 6 6" xfId="11749"/>
    <cellStyle name="Comma 11 2 3 2 6 7" xfId="14201"/>
    <cellStyle name="Comma 11 2 3 2 6 8" xfId="16654"/>
    <cellStyle name="Comma 11 2 3 2 6 9" xfId="19102"/>
    <cellStyle name="Comma 11 2 3 2 7" xfId="21630"/>
    <cellStyle name="Comma 11 2 3 2 7 2" xfId="1898"/>
    <cellStyle name="Comma 11 2 3 2 7 3" xfId="4357"/>
    <cellStyle name="Comma 11 2 3 2 7 4" xfId="6850"/>
    <cellStyle name="Comma 11 2 3 2 7 5" xfId="9298"/>
    <cellStyle name="Comma 11 2 3 2 7 6" xfId="11750"/>
    <cellStyle name="Comma 11 2 3 2 7 7" xfId="14202"/>
    <cellStyle name="Comma 11 2 3 2 7 8" xfId="16655"/>
    <cellStyle name="Comma 11 2 3 2 7 9" xfId="19103"/>
    <cellStyle name="Comma 11 2 3 2 8" xfId="21631"/>
    <cellStyle name="Comma 11 2 3 2 8 2" xfId="1899"/>
    <cellStyle name="Comma 11 2 3 2 8 3" xfId="4358"/>
    <cellStyle name="Comma 11 2 3 2 8 4" xfId="6851"/>
    <cellStyle name="Comma 11 2 3 2 8 5" xfId="9299"/>
    <cellStyle name="Comma 11 2 3 2 8 6" xfId="11751"/>
    <cellStyle name="Comma 11 2 3 2 8 7" xfId="14203"/>
    <cellStyle name="Comma 11 2 3 2 8 8" xfId="16656"/>
    <cellStyle name="Comma 11 2 3 2 8 9" xfId="19104"/>
    <cellStyle name="Comma 11 2 3 2 9" xfId="1891"/>
    <cellStyle name="Comma 11 2 3 3" xfId="21632"/>
    <cellStyle name="Comma 11 2 3 3 10" xfId="19105"/>
    <cellStyle name="Comma 11 2 3 3 2" xfId="21633"/>
    <cellStyle name="Comma 11 2 3 3 2 2" xfId="1901"/>
    <cellStyle name="Comma 11 2 3 3 2 3" xfId="4360"/>
    <cellStyle name="Comma 11 2 3 3 2 4" xfId="6853"/>
    <cellStyle name="Comma 11 2 3 3 2 5" xfId="9301"/>
    <cellStyle name="Comma 11 2 3 3 2 6" xfId="11753"/>
    <cellStyle name="Comma 11 2 3 3 2 7" xfId="14205"/>
    <cellStyle name="Comma 11 2 3 3 2 8" xfId="16658"/>
    <cellStyle name="Comma 11 2 3 3 2 9" xfId="19106"/>
    <cellStyle name="Comma 11 2 3 3 3" xfId="1900"/>
    <cellStyle name="Comma 11 2 3 3 4" xfId="4359"/>
    <cellStyle name="Comma 11 2 3 3 5" xfId="6852"/>
    <cellStyle name="Comma 11 2 3 3 6" xfId="9300"/>
    <cellStyle name="Comma 11 2 3 3 7" xfId="11752"/>
    <cellStyle name="Comma 11 2 3 3 8" xfId="14204"/>
    <cellStyle name="Comma 11 2 3 3 9" xfId="16657"/>
    <cellStyle name="Comma 11 2 3 4" xfId="21634"/>
    <cellStyle name="Comma 11 2 3 4 2" xfId="1902"/>
    <cellStyle name="Comma 11 2 3 4 3" xfId="4361"/>
    <cellStyle name="Comma 11 2 3 4 4" xfId="6854"/>
    <cellStyle name="Comma 11 2 3 4 5" xfId="9302"/>
    <cellStyle name="Comma 11 2 3 4 6" xfId="11754"/>
    <cellStyle name="Comma 11 2 3 4 7" xfId="14206"/>
    <cellStyle name="Comma 11 2 3 4 8" xfId="16659"/>
    <cellStyle name="Comma 11 2 3 4 9" xfId="19107"/>
    <cellStyle name="Comma 11 2 3 5" xfId="21635"/>
    <cellStyle name="Comma 11 2 3 5 2" xfId="1903"/>
    <cellStyle name="Comma 11 2 3 5 3" xfId="4362"/>
    <cellStyle name="Comma 11 2 3 5 4" xfId="6855"/>
    <cellStyle name="Comma 11 2 3 5 5" xfId="9303"/>
    <cellStyle name="Comma 11 2 3 5 6" xfId="11755"/>
    <cellStyle name="Comma 11 2 3 5 7" xfId="14207"/>
    <cellStyle name="Comma 11 2 3 5 8" xfId="16660"/>
    <cellStyle name="Comma 11 2 3 5 9" xfId="19108"/>
    <cellStyle name="Comma 11 2 3 6" xfId="21636"/>
    <cellStyle name="Comma 11 2 3 6 2" xfId="1904"/>
    <cellStyle name="Comma 11 2 3 6 3" xfId="4363"/>
    <cellStyle name="Comma 11 2 3 6 4" xfId="6856"/>
    <cellStyle name="Comma 11 2 3 6 5" xfId="9304"/>
    <cellStyle name="Comma 11 2 3 6 6" xfId="11756"/>
    <cellStyle name="Comma 11 2 3 6 7" xfId="14208"/>
    <cellStyle name="Comma 11 2 3 6 8" xfId="16661"/>
    <cellStyle name="Comma 11 2 3 6 9" xfId="19109"/>
    <cellStyle name="Comma 11 2 3 7" xfId="21637"/>
    <cellStyle name="Comma 11 2 3 7 2" xfId="1905"/>
    <cellStyle name="Comma 11 2 3 7 3" xfId="4364"/>
    <cellStyle name="Comma 11 2 3 7 4" xfId="6857"/>
    <cellStyle name="Comma 11 2 3 7 5" xfId="9305"/>
    <cellStyle name="Comma 11 2 3 7 6" xfId="11757"/>
    <cellStyle name="Comma 11 2 3 7 7" xfId="14209"/>
    <cellStyle name="Comma 11 2 3 7 8" xfId="16662"/>
    <cellStyle name="Comma 11 2 3 7 9" xfId="19110"/>
    <cellStyle name="Comma 11 2 3 8" xfId="21638"/>
    <cellStyle name="Comma 11 2 3 8 2" xfId="1906"/>
    <cellStyle name="Comma 11 2 3 8 3" xfId="4365"/>
    <cellStyle name="Comma 11 2 3 8 4" xfId="6858"/>
    <cellStyle name="Comma 11 2 3 8 5" xfId="9306"/>
    <cellStyle name="Comma 11 2 3 8 6" xfId="11758"/>
    <cellStyle name="Comma 11 2 3 8 7" xfId="14210"/>
    <cellStyle name="Comma 11 2 3 8 8" xfId="16663"/>
    <cellStyle name="Comma 11 2 3 8 9" xfId="19111"/>
    <cellStyle name="Comma 11 2 3 9" xfId="21639"/>
    <cellStyle name="Comma 11 2 3 9 2" xfId="1907"/>
    <cellStyle name="Comma 11 2 3 9 3" xfId="4366"/>
    <cellStyle name="Comma 11 2 3 9 4" xfId="6859"/>
    <cellStyle name="Comma 11 2 3 9 5" xfId="9307"/>
    <cellStyle name="Comma 11 2 3 9 6" xfId="11759"/>
    <cellStyle name="Comma 11 2 3 9 7" xfId="14211"/>
    <cellStyle name="Comma 11 2 3 9 8" xfId="16664"/>
    <cellStyle name="Comma 11 2 3 9 9" xfId="19112"/>
    <cellStyle name="Comma 11 2 4" xfId="21640"/>
    <cellStyle name="Comma 11 2 4 10" xfId="4367"/>
    <cellStyle name="Comma 11 2 4 11" xfId="6860"/>
    <cellStyle name="Comma 11 2 4 12" xfId="9308"/>
    <cellStyle name="Comma 11 2 4 13" xfId="11760"/>
    <cellStyle name="Comma 11 2 4 14" xfId="14212"/>
    <cellStyle name="Comma 11 2 4 15" xfId="16665"/>
    <cellStyle name="Comma 11 2 4 16" xfId="19113"/>
    <cellStyle name="Comma 11 2 4 2" xfId="21641"/>
    <cellStyle name="Comma 11 2 4 2 10" xfId="19114"/>
    <cellStyle name="Comma 11 2 4 2 2" xfId="21642"/>
    <cellStyle name="Comma 11 2 4 2 2 2" xfId="1910"/>
    <cellStyle name="Comma 11 2 4 2 2 3" xfId="4369"/>
    <cellStyle name="Comma 11 2 4 2 2 4" xfId="6862"/>
    <cellStyle name="Comma 11 2 4 2 2 5" xfId="9310"/>
    <cellStyle name="Comma 11 2 4 2 2 6" xfId="11762"/>
    <cellStyle name="Comma 11 2 4 2 2 7" xfId="14214"/>
    <cellStyle name="Comma 11 2 4 2 2 8" xfId="16667"/>
    <cellStyle name="Comma 11 2 4 2 2 9" xfId="19115"/>
    <cellStyle name="Comma 11 2 4 2 3" xfId="1909"/>
    <cellStyle name="Comma 11 2 4 2 4" xfId="4368"/>
    <cellStyle name="Comma 11 2 4 2 5" xfId="6861"/>
    <cellStyle name="Comma 11 2 4 2 6" xfId="9309"/>
    <cellStyle name="Comma 11 2 4 2 7" xfId="11761"/>
    <cellStyle name="Comma 11 2 4 2 8" xfId="14213"/>
    <cellStyle name="Comma 11 2 4 2 9" xfId="16666"/>
    <cellStyle name="Comma 11 2 4 3" xfId="21643"/>
    <cellStyle name="Comma 11 2 4 3 2" xfId="1911"/>
    <cellStyle name="Comma 11 2 4 3 3" xfId="4370"/>
    <cellStyle name="Comma 11 2 4 3 4" xfId="6863"/>
    <cellStyle name="Comma 11 2 4 3 5" xfId="9311"/>
    <cellStyle name="Comma 11 2 4 3 6" xfId="11763"/>
    <cellStyle name="Comma 11 2 4 3 7" xfId="14215"/>
    <cellStyle name="Comma 11 2 4 3 8" xfId="16668"/>
    <cellStyle name="Comma 11 2 4 3 9" xfId="19116"/>
    <cellStyle name="Comma 11 2 4 4" xfId="21644"/>
    <cellStyle name="Comma 11 2 4 4 2" xfId="1912"/>
    <cellStyle name="Comma 11 2 4 4 3" xfId="4371"/>
    <cellStyle name="Comma 11 2 4 4 4" xfId="6864"/>
    <cellStyle name="Comma 11 2 4 4 5" xfId="9312"/>
    <cellStyle name="Comma 11 2 4 4 6" xfId="11764"/>
    <cellStyle name="Comma 11 2 4 4 7" xfId="14216"/>
    <cellStyle name="Comma 11 2 4 4 8" xfId="16669"/>
    <cellStyle name="Comma 11 2 4 4 9" xfId="19117"/>
    <cellStyle name="Comma 11 2 4 5" xfId="21645"/>
    <cellStyle name="Comma 11 2 4 5 2" xfId="1913"/>
    <cellStyle name="Comma 11 2 4 5 3" xfId="4372"/>
    <cellStyle name="Comma 11 2 4 5 4" xfId="6865"/>
    <cellStyle name="Comma 11 2 4 5 5" xfId="9313"/>
    <cellStyle name="Comma 11 2 4 5 6" xfId="11765"/>
    <cellStyle name="Comma 11 2 4 5 7" xfId="14217"/>
    <cellStyle name="Comma 11 2 4 5 8" xfId="16670"/>
    <cellStyle name="Comma 11 2 4 5 9" xfId="19118"/>
    <cellStyle name="Comma 11 2 4 6" xfId="21646"/>
    <cellStyle name="Comma 11 2 4 6 2" xfId="1914"/>
    <cellStyle name="Comma 11 2 4 6 3" xfId="4373"/>
    <cellStyle name="Comma 11 2 4 6 4" xfId="6866"/>
    <cellStyle name="Comma 11 2 4 6 5" xfId="9314"/>
    <cellStyle name="Comma 11 2 4 6 6" xfId="11766"/>
    <cellStyle name="Comma 11 2 4 6 7" xfId="14218"/>
    <cellStyle name="Comma 11 2 4 6 8" xfId="16671"/>
    <cellStyle name="Comma 11 2 4 6 9" xfId="19119"/>
    <cellStyle name="Comma 11 2 4 7" xfId="21647"/>
    <cellStyle name="Comma 11 2 4 7 2" xfId="1915"/>
    <cellStyle name="Comma 11 2 4 7 3" xfId="4374"/>
    <cellStyle name="Comma 11 2 4 7 4" xfId="6867"/>
    <cellStyle name="Comma 11 2 4 7 5" xfId="9315"/>
    <cellStyle name="Comma 11 2 4 7 6" xfId="11767"/>
    <cellStyle name="Comma 11 2 4 7 7" xfId="14219"/>
    <cellStyle name="Comma 11 2 4 7 8" xfId="16672"/>
    <cellStyle name="Comma 11 2 4 7 9" xfId="19120"/>
    <cellStyle name="Comma 11 2 4 8" xfId="21648"/>
    <cellStyle name="Comma 11 2 4 8 2" xfId="1916"/>
    <cellStyle name="Comma 11 2 4 8 3" xfId="4375"/>
    <cellStyle name="Comma 11 2 4 8 4" xfId="6868"/>
    <cellStyle name="Comma 11 2 4 8 5" xfId="9316"/>
    <cellStyle name="Comma 11 2 4 8 6" xfId="11768"/>
    <cellStyle name="Comma 11 2 4 8 7" xfId="14220"/>
    <cellStyle name="Comma 11 2 4 8 8" xfId="16673"/>
    <cellStyle name="Comma 11 2 4 8 9" xfId="19121"/>
    <cellStyle name="Comma 11 2 4 9" xfId="1908"/>
    <cellStyle name="Comma 11 2 5" xfId="21649"/>
    <cellStyle name="Comma 11 2 5 10" xfId="19122"/>
    <cellStyle name="Comma 11 2 5 2" xfId="21650"/>
    <cellStyle name="Comma 11 2 5 2 2" xfId="1918"/>
    <cellStyle name="Comma 11 2 5 2 3" xfId="4377"/>
    <cellStyle name="Comma 11 2 5 2 4" xfId="6870"/>
    <cellStyle name="Comma 11 2 5 2 5" xfId="9318"/>
    <cellStyle name="Comma 11 2 5 2 6" xfId="11770"/>
    <cellStyle name="Comma 11 2 5 2 7" xfId="14222"/>
    <cellStyle name="Comma 11 2 5 2 8" xfId="16675"/>
    <cellStyle name="Comma 11 2 5 2 9" xfId="19123"/>
    <cellStyle name="Comma 11 2 5 3" xfId="1917"/>
    <cellStyle name="Comma 11 2 5 4" xfId="4376"/>
    <cellStyle name="Comma 11 2 5 5" xfId="6869"/>
    <cellStyle name="Comma 11 2 5 6" xfId="9317"/>
    <cellStyle name="Comma 11 2 5 7" xfId="11769"/>
    <cellStyle name="Comma 11 2 5 8" xfId="14221"/>
    <cellStyle name="Comma 11 2 5 9" xfId="16674"/>
    <cellStyle name="Comma 11 2 6" xfId="21651"/>
    <cellStyle name="Comma 11 2 6 2" xfId="1919"/>
    <cellStyle name="Comma 11 2 6 3" xfId="4378"/>
    <cellStyle name="Comma 11 2 6 4" xfId="6871"/>
    <cellStyle name="Comma 11 2 6 5" xfId="9319"/>
    <cellStyle name="Comma 11 2 6 6" xfId="11771"/>
    <cellStyle name="Comma 11 2 6 7" xfId="14223"/>
    <cellStyle name="Comma 11 2 6 8" xfId="16676"/>
    <cellStyle name="Comma 11 2 6 9" xfId="19124"/>
    <cellStyle name="Comma 11 2 7" xfId="21652"/>
    <cellStyle name="Comma 11 2 7 2" xfId="1920"/>
    <cellStyle name="Comma 11 2 7 3" xfId="4379"/>
    <cellStyle name="Comma 11 2 7 4" xfId="6872"/>
    <cellStyle name="Comma 11 2 7 5" xfId="9320"/>
    <cellStyle name="Comma 11 2 7 6" xfId="11772"/>
    <cellStyle name="Comma 11 2 7 7" xfId="14224"/>
    <cellStyle name="Comma 11 2 7 8" xfId="16677"/>
    <cellStyle name="Comma 11 2 7 9" xfId="19125"/>
    <cellStyle name="Comma 11 2 8" xfId="21653"/>
    <cellStyle name="Comma 11 2 8 2" xfId="1921"/>
    <cellStyle name="Comma 11 2 8 3" xfId="4380"/>
    <cellStyle name="Comma 11 2 8 4" xfId="6873"/>
    <cellStyle name="Comma 11 2 8 5" xfId="9321"/>
    <cellStyle name="Comma 11 2 8 6" xfId="11773"/>
    <cellStyle name="Comma 11 2 8 7" xfId="14225"/>
    <cellStyle name="Comma 11 2 8 8" xfId="16678"/>
    <cellStyle name="Comma 11 2 8 9" xfId="19126"/>
    <cellStyle name="Comma 11 2 9" xfId="21654"/>
    <cellStyle name="Comma 11 2 9 2" xfId="1922"/>
    <cellStyle name="Comma 11 2 9 3" xfId="4381"/>
    <cellStyle name="Comma 11 2 9 4" xfId="6874"/>
    <cellStyle name="Comma 11 2 9 5" xfId="9322"/>
    <cellStyle name="Comma 11 2 9 6" xfId="11774"/>
    <cellStyle name="Comma 11 2 9 7" xfId="14226"/>
    <cellStyle name="Comma 11 2 9 8" xfId="16679"/>
    <cellStyle name="Comma 11 2 9 9" xfId="19127"/>
    <cellStyle name="Comma 11 20" xfId="88"/>
    <cellStyle name="Comma 11 21" xfId="89"/>
    <cellStyle name="Comma 11 22" xfId="90"/>
    <cellStyle name="Comma 11 23" xfId="91"/>
    <cellStyle name="Comma 11 24" xfId="92"/>
    <cellStyle name="Comma 11 25" xfId="93"/>
    <cellStyle name="Comma 11 26" xfId="94"/>
    <cellStyle name="Comma 11 27" xfId="95"/>
    <cellStyle name="Comma 11 28" xfId="1847"/>
    <cellStyle name="Comma 11 29" xfId="4306"/>
    <cellStyle name="Comma 11 3" xfId="21655"/>
    <cellStyle name="Comma 11 3 10" xfId="21656"/>
    <cellStyle name="Comma 11 3 10 2" xfId="1924"/>
    <cellStyle name="Comma 11 3 10 3" xfId="4383"/>
    <cellStyle name="Comma 11 3 10 4" xfId="6876"/>
    <cellStyle name="Comma 11 3 10 5" xfId="9324"/>
    <cellStyle name="Comma 11 3 10 6" xfId="11776"/>
    <cellStyle name="Comma 11 3 10 7" xfId="14228"/>
    <cellStyle name="Comma 11 3 10 8" xfId="16681"/>
    <cellStyle name="Comma 11 3 10 9" xfId="19129"/>
    <cellStyle name="Comma 11 3 11" xfId="1923"/>
    <cellStyle name="Comma 11 3 12" xfId="4382"/>
    <cellStyle name="Comma 11 3 13" xfId="6875"/>
    <cellStyle name="Comma 11 3 14" xfId="9323"/>
    <cellStyle name="Comma 11 3 15" xfId="11775"/>
    <cellStyle name="Comma 11 3 16" xfId="14227"/>
    <cellStyle name="Comma 11 3 17" xfId="16680"/>
    <cellStyle name="Comma 11 3 18" xfId="19128"/>
    <cellStyle name="Comma 11 3 2" xfId="21657"/>
    <cellStyle name="Comma 11 3 2 10" xfId="1925"/>
    <cellStyle name="Comma 11 3 2 11" xfId="4384"/>
    <cellStyle name="Comma 11 3 2 12" xfId="6877"/>
    <cellStyle name="Comma 11 3 2 13" xfId="9325"/>
    <cellStyle name="Comma 11 3 2 14" xfId="11777"/>
    <cellStyle name="Comma 11 3 2 15" xfId="14229"/>
    <cellStyle name="Comma 11 3 2 16" xfId="16682"/>
    <cellStyle name="Comma 11 3 2 17" xfId="19130"/>
    <cellStyle name="Comma 11 3 2 2" xfId="21658"/>
    <cellStyle name="Comma 11 3 2 2 10" xfId="4385"/>
    <cellStyle name="Comma 11 3 2 2 11" xfId="6878"/>
    <cellStyle name="Comma 11 3 2 2 12" xfId="9326"/>
    <cellStyle name="Comma 11 3 2 2 13" xfId="11778"/>
    <cellStyle name="Comma 11 3 2 2 14" xfId="14230"/>
    <cellStyle name="Comma 11 3 2 2 15" xfId="16683"/>
    <cellStyle name="Comma 11 3 2 2 16" xfId="19131"/>
    <cellStyle name="Comma 11 3 2 2 2" xfId="21659"/>
    <cellStyle name="Comma 11 3 2 2 2 10" xfId="19132"/>
    <cellStyle name="Comma 11 3 2 2 2 2" xfId="21660"/>
    <cellStyle name="Comma 11 3 2 2 2 2 2" xfId="1928"/>
    <cellStyle name="Comma 11 3 2 2 2 2 3" xfId="4387"/>
    <cellStyle name="Comma 11 3 2 2 2 2 4" xfId="6880"/>
    <cellStyle name="Comma 11 3 2 2 2 2 5" xfId="9328"/>
    <cellStyle name="Comma 11 3 2 2 2 2 6" xfId="11780"/>
    <cellStyle name="Comma 11 3 2 2 2 2 7" xfId="14232"/>
    <cellStyle name="Comma 11 3 2 2 2 2 8" xfId="16685"/>
    <cellStyle name="Comma 11 3 2 2 2 2 9" xfId="19133"/>
    <cellStyle name="Comma 11 3 2 2 2 3" xfId="1927"/>
    <cellStyle name="Comma 11 3 2 2 2 4" xfId="4386"/>
    <cellStyle name="Comma 11 3 2 2 2 5" xfId="6879"/>
    <cellStyle name="Comma 11 3 2 2 2 6" xfId="9327"/>
    <cellStyle name="Comma 11 3 2 2 2 7" xfId="11779"/>
    <cellStyle name="Comma 11 3 2 2 2 8" xfId="14231"/>
    <cellStyle name="Comma 11 3 2 2 2 9" xfId="16684"/>
    <cellStyle name="Comma 11 3 2 2 3" xfId="21661"/>
    <cellStyle name="Comma 11 3 2 2 3 2" xfId="1929"/>
    <cellStyle name="Comma 11 3 2 2 3 3" xfId="4388"/>
    <cellStyle name="Comma 11 3 2 2 3 4" xfId="6881"/>
    <cellStyle name="Comma 11 3 2 2 3 5" xfId="9329"/>
    <cellStyle name="Comma 11 3 2 2 3 6" xfId="11781"/>
    <cellStyle name="Comma 11 3 2 2 3 7" xfId="14233"/>
    <cellStyle name="Comma 11 3 2 2 3 8" xfId="16686"/>
    <cellStyle name="Comma 11 3 2 2 3 9" xfId="19134"/>
    <cellStyle name="Comma 11 3 2 2 4" xfId="21662"/>
    <cellStyle name="Comma 11 3 2 2 4 2" xfId="1930"/>
    <cellStyle name="Comma 11 3 2 2 4 3" xfId="4389"/>
    <cellStyle name="Comma 11 3 2 2 4 4" xfId="6882"/>
    <cellStyle name="Comma 11 3 2 2 4 5" xfId="9330"/>
    <cellStyle name="Comma 11 3 2 2 4 6" xfId="11782"/>
    <cellStyle name="Comma 11 3 2 2 4 7" xfId="14234"/>
    <cellStyle name="Comma 11 3 2 2 4 8" xfId="16687"/>
    <cellStyle name="Comma 11 3 2 2 4 9" xfId="19135"/>
    <cellStyle name="Comma 11 3 2 2 5" xfId="21663"/>
    <cellStyle name="Comma 11 3 2 2 5 2" xfId="1931"/>
    <cellStyle name="Comma 11 3 2 2 5 3" xfId="4390"/>
    <cellStyle name="Comma 11 3 2 2 5 4" xfId="6883"/>
    <cellStyle name="Comma 11 3 2 2 5 5" xfId="9331"/>
    <cellStyle name="Comma 11 3 2 2 5 6" xfId="11783"/>
    <cellStyle name="Comma 11 3 2 2 5 7" xfId="14235"/>
    <cellStyle name="Comma 11 3 2 2 5 8" xfId="16688"/>
    <cellStyle name="Comma 11 3 2 2 5 9" xfId="19136"/>
    <cellStyle name="Comma 11 3 2 2 6" xfId="21664"/>
    <cellStyle name="Comma 11 3 2 2 6 2" xfId="1932"/>
    <cellStyle name="Comma 11 3 2 2 6 3" xfId="4391"/>
    <cellStyle name="Comma 11 3 2 2 6 4" xfId="6884"/>
    <cellStyle name="Comma 11 3 2 2 6 5" xfId="9332"/>
    <cellStyle name="Comma 11 3 2 2 6 6" xfId="11784"/>
    <cellStyle name="Comma 11 3 2 2 6 7" xfId="14236"/>
    <cellStyle name="Comma 11 3 2 2 6 8" xfId="16689"/>
    <cellStyle name="Comma 11 3 2 2 6 9" xfId="19137"/>
    <cellStyle name="Comma 11 3 2 2 7" xfId="21665"/>
    <cellStyle name="Comma 11 3 2 2 7 2" xfId="1933"/>
    <cellStyle name="Comma 11 3 2 2 7 3" xfId="4392"/>
    <cellStyle name="Comma 11 3 2 2 7 4" xfId="6885"/>
    <cellStyle name="Comma 11 3 2 2 7 5" xfId="9333"/>
    <cellStyle name="Comma 11 3 2 2 7 6" xfId="11785"/>
    <cellStyle name="Comma 11 3 2 2 7 7" xfId="14237"/>
    <cellStyle name="Comma 11 3 2 2 7 8" xfId="16690"/>
    <cellStyle name="Comma 11 3 2 2 7 9" xfId="19138"/>
    <cellStyle name="Comma 11 3 2 2 8" xfId="21666"/>
    <cellStyle name="Comma 11 3 2 2 8 2" xfId="1934"/>
    <cellStyle name="Comma 11 3 2 2 8 3" xfId="4393"/>
    <cellStyle name="Comma 11 3 2 2 8 4" xfId="6886"/>
    <cellStyle name="Comma 11 3 2 2 8 5" xfId="9334"/>
    <cellStyle name="Comma 11 3 2 2 8 6" xfId="11786"/>
    <cellStyle name="Comma 11 3 2 2 8 7" xfId="14238"/>
    <cellStyle name="Comma 11 3 2 2 8 8" xfId="16691"/>
    <cellStyle name="Comma 11 3 2 2 8 9" xfId="19139"/>
    <cellStyle name="Comma 11 3 2 2 9" xfId="1926"/>
    <cellStyle name="Comma 11 3 2 3" xfId="21667"/>
    <cellStyle name="Comma 11 3 2 3 10" xfId="19140"/>
    <cellStyle name="Comma 11 3 2 3 2" xfId="21668"/>
    <cellStyle name="Comma 11 3 2 3 2 2" xfId="1936"/>
    <cellStyle name="Comma 11 3 2 3 2 3" xfId="4395"/>
    <cellStyle name="Comma 11 3 2 3 2 4" xfId="6888"/>
    <cellStyle name="Comma 11 3 2 3 2 5" xfId="9336"/>
    <cellStyle name="Comma 11 3 2 3 2 6" xfId="11788"/>
    <cellStyle name="Comma 11 3 2 3 2 7" xfId="14240"/>
    <cellStyle name="Comma 11 3 2 3 2 8" xfId="16693"/>
    <cellStyle name="Comma 11 3 2 3 2 9" xfId="19141"/>
    <cellStyle name="Comma 11 3 2 3 3" xfId="1935"/>
    <cellStyle name="Comma 11 3 2 3 4" xfId="4394"/>
    <cellStyle name="Comma 11 3 2 3 5" xfId="6887"/>
    <cellStyle name="Comma 11 3 2 3 6" xfId="9335"/>
    <cellStyle name="Comma 11 3 2 3 7" xfId="11787"/>
    <cellStyle name="Comma 11 3 2 3 8" xfId="14239"/>
    <cellStyle name="Comma 11 3 2 3 9" xfId="16692"/>
    <cellStyle name="Comma 11 3 2 4" xfId="21669"/>
    <cellStyle name="Comma 11 3 2 4 2" xfId="1937"/>
    <cellStyle name="Comma 11 3 2 4 3" xfId="4396"/>
    <cellStyle name="Comma 11 3 2 4 4" xfId="6889"/>
    <cellStyle name="Comma 11 3 2 4 5" xfId="9337"/>
    <cellStyle name="Comma 11 3 2 4 6" xfId="11789"/>
    <cellStyle name="Comma 11 3 2 4 7" xfId="14241"/>
    <cellStyle name="Comma 11 3 2 4 8" xfId="16694"/>
    <cellStyle name="Comma 11 3 2 4 9" xfId="19142"/>
    <cellStyle name="Comma 11 3 2 5" xfId="21670"/>
    <cellStyle name="Comma 11 3 2 5 2" xfId="1938"/>
    <cellStyle name="Comma 11 3 2 5 3" xfId="4397"/>
    <cellStyle name="Comma 11 3 2 5 4" xfId="6890"/>
    <cellStyle name="Comma 11 3 2 5 5" xfId="9338"/>
    <cellStyle name="Comma 11 3 2 5 6" xfId="11790"/>
    <cellStyle name="Comma 11 3 2 5 7" xfId="14242"/>
    <cellStyle name="Comma 11 3 2 5 8" xfId="16695"/>
    <cellStyle name="Comma 11 3 2 5 9" xfId="19143"/>
    <cellStyle name="Comma 11 3 2 6" xfId="21671"/>
    <cellStyle name="Comma 11 3 2 6 2" xfId="1939"/>
    <cellStyle name="Comma 11 3 2 6 3" xfId="4398"/>
    <cellStyle name="Comma 11 3 2 6 4" xfId="6891"/>
    <cellStyle name="Comma 11 3 2 6 5" xfId="9339"/>
    <cellStyle name="Comma 11 3 2 6 6" xfId="11791"/>
    <cellStyle name="Comma 11 3 2 6 7" xfId="14243"/>
    <cellStyle name="Comma 11 3 2 6 8" xfId="16696"/>
    <cellStyle name="Comma 11 3 2 6 9" xfId="19144"/>
    <cellStyle name="Comma 11 3 2 7" xfId="21672"/>
    <cellStyle name="Comma 11 3 2 7 2" xfId="1940"/>
    <cellStyle name="Comma 11 3 2 7 3" xfId="4399"/>
    <cellStyle name="Comma 11 3 2 7 4" xfId="6892"/>
    <cellStyle name="Comma 11 3 2 7 5" xfId="9340"/>
    <cellStyle name="Comma 11 3 2 7 6" xfId="11792"/>
    <cellStyle name="Comma 11 3 2 7 7" xfId="14244"/>
    <cellStyle name="Comma 11 3 2 7 8" xfId="16697"/>
    <cellStyle name="Comma 11 3 2 7 9" xfId="19145"/>
    <cellStyle name="Comma 11 3 2 8" xfId="21673"/>
    <cellStyle name="Comma 11 3 2 8 2" xfId="1941"/>
    <cellStyle name="Comma 11 3 2 8 3" xfId="4400"/>
    <cellStyle name="Comma 11 3 2 8 4" xfId="6893"/>
    <cellStyle name="Comma 11 3 2 8 5" xfId="9341"/>
    <cellStyle name="Comma 11 3 2 8 6" xfId="11793"/>
    <cellStyle name="Comma 11 3 2 8 7" xfId="14245"/>
    <cellStyle name="Comma 11 3 2 8 8" xfId="16698"/>
    <cellStyle name="Comma 11 3 2 8 9" xfId="19146"/>
    <cellStyle name="Comma 11 3 2 9" xfId="21674"/>
    <cellStyle name="Comma 11 3 2 9 2" xfId="1942"/>
    <cellStyle name="Comma 11 3 2 9 3" xfId="4401"/>
    <cellStyle name="Comma 11 3 2 9 4" xfId="6894"/>
    <cellStyle name="Comma 11 3 2 9 5" xfId="9342"/>
    <cellStyle name="Comma 11 3 2 9 6" xfId="11794"/>
    <cellStyle name="Comma 11 3 2 9 7" xfId="14246"/>
    <cellStyle name="Comma 11 3 2 9 8" xfId="16699"/>
    <cellStyle name="Comma 11 3 2 9 9" xfId="19147"/>
    <cellStyle name="Comma 11 3 3" xfId="21675"/>
    <cellStyle name="Comma 11 3 3 10" xfId="4402"/>
    <cellStyle name="Comma 11 3 3 11" xfId="6895"/>
    <cellStyle name="Comma 11 3 3 12" xfId="9343"/>
    <cellStyle name="Comma 11 3 3 13" xfId="11795"/>
    <cellStyle name="Comma 11 3 3 14" xfId="14247"/>
    <cellStyle name="Comma 11 3 3 15" xfId="16700"/>
    <cellStyle name="Comma 11 3 3 16" xfId="19148"/>
    <cellStyle name="Comma 11 3 3 2" xfId="21676"/>
    <cellStyle name="Comma 11 3 3 2 10" xfId="19149"/>
    <cellStyle name="Comma 11 3 3 2 2" xfId="21677"/>
    <cellStyle name="Comma 11 3 3 2 2 2" xfId="1945"/>
    <cellStyle name="Comma 11 3 3 2 2 3" xfId="4404"/>
    <cellStyle name="Comma 11 3 3 2 2 4" xfId="6897"/>
    <cellStyle name="Comma 11 3 3 2 2 5" xfId="9345"/>
    <cellStyle name="Comma 11 3 3 2 2 6" xfId="11797"/>
    <cellStyle name="Comma 11 3 3 2 2 7" xfId="14249"/>
    <cellStyle name="Comma 11 3 3 2 2 8" xfId="16702"/>
    <cellStyle name="Comma 11 3 3 2 2 9" xfId="19150"/>
    <cellStyle name="Comma 11 3 3 2 3" xfId="1944"/>
    <cellStyle name="Comma 11 3 3 2 4" xfId="4403"/>
    <cellStyle name="Comma 11 3 3 2 5" xfId="6896"/>
    <cellStyle name="Comma 11 3 3 2 6" xfId="9344"/>
    <cellStyle name="Comma 11 3 3 2 7" xfId="11796"/>
    <cellStyle name="Comma 11 3 3 2 8" xfId="14248"/>
    <cellStyle name="Comma 11 3 3 2 9" xfId="16701"/>
    <cellStyle name="Comma 11 3 3 3" xfId="21678"/>
    <cellStyle name="Comma 11 3 3 3 2" xfId="1946"/>
    <cellStyle name="Comma 11 3 3 3 3" xfId="4405"/>
    <cellStyle name="Comma 11 3 3 3 4" xfId="6898"/>
    <cellStyle name="Comma 11 3 3 3 5" xfId="9346"/>
    <cellStyle name="Comma 11 3 3 3 6" xfId="11798"/>
    <cellStyle name="Comma 11 3 3 3 7" xfId="14250"/>
    <cellStyle name="Comma 11 3 3 3 8" xfId="16703"/>
    <cellStyle name="Comma 11 3 3 3 9" xfId="19151"/>
    <cellStyle name="Comma 11 3 3 4" xfId="21679"/>
    <cellStyle name="Comma 11 3 3 4 2" xfId="1947"/>
    <cellStyle name="Comma 11 3 3 4 3" xfId="4406"/>
    <cellStyle name="Comma 11 3 3 4 4" xfId="6899"/>
    <cellStyle name="Comma 11 3 3 4 5" xfId="9347"/>
    <cellStyle name="Comma 11 3 3 4 6" xfId="11799"/>
    <cellStyle name="Comma 11 3 3 4 7" xfId="14251"/>
    <cellStyle name="Comma 11 3 3 4 8" xfId="16704"/>
    <cellStyle name="Comma 11 3 3 4 9" xfId="19152"/>
    <cellStyle name="Comma 11 3 3 5" xfId="21680"/>
    <cellStyle name="Comma 11 3 3 5 2" xfId="1948"/>
    <cellStyle name="Comma 11 3 3 5 3" xfId="4407"/>
    <cellStyle name="Comma 11 3 3 5 4" xfId="6900"/>
    <cellStyle name="Comma 11 3 3 5 5" xfId="9348"/>
    <cellStyle name="Comma 11 3 3 5 6" xfId="11800"/>
    <cellStyle name="Comma 11 3 3 5 7" xfId="14252"/>
    <cellStyle name="Comma 11 3 3 5 8" xfId="16705"/>
    <cellStyle name="Comma 11 3 3 5 9" xfId="19153"/>
    <cellStyle name="Comma 11 3 3 6" xfId="21681"/>
    <cellStyle name="Comma 11 3 3 6 2" xfId="1949"/>
    <cellStyle name="Comma 11 3 3 6 3" xfId="4408"/>
    <cellStyle name="Comma 11 3 3 6 4" xfId="6901"/>
    <cellStyle name="Comma 11 3 3 6 5" xfId="9349"/>
    <cellStyle name="Comma 11 3 3 6 6" xfId="11801"/>
    <cellStyle name="Comma 11 3 3 6 7" xfId="14253"/>
    <cellStyle name="Comma 11 3 3 6 8" xfId="16706"/>
    <cellStyle name="Comma 11 3 3 6 9" xfId="19154"/>
    <cellStyle name="Comma 11 3 3 7" xfId="21682"/>
    <cellStyle name="Comma 11 3 3 7 2" xfId="1950"/>
    <cellStyle name="Comma 11 3 3 7 3" xfId="4409"/>
    <cellStyle name="Comma 11 3 3 7 4" xfId="6902"/>
    <cellStyle name="Comma 11 3 3 7 5" xfId="9350"/>
    <cellStyle name="Comma 11 3 3 7 6" xfId="11802"/>
    <cellStyle name="Comma 11 3 3 7 7" xfId="14254"/>
    <cellStyle name="Comma 11 3 3 7 8" xfId="16707"/>
    <cellStyle name="Comma 11 3 3 7 9" xfId="19155"/>
    <cellStyle name="Comma 11 3 3 8" xfId="21683"/>
    <cellStyle name="Comma 11 3 3 8 2" xfId="1951"/>
    <cellStyle name="Comma 11 3 3 8 3" xfId="4410"/>
    <cellStyle name="Comma 11 3 3 8 4" xfId="6903"/>
    <cellStyle name="Comma 11 3 3 8 5" xfId="9351"/>
    <cellStyle name="Comma 11 3 3 8 6" xfId="11803"/>
    <cellStyle name="Comma 11 3 3 8 7" xfId="14255"/>
    <cellStyle name="Comma 11 3 3 8 8" xfId="16708"/>
    <cellStyle name="Comma 11 3 3 8 9" xfId="19156"/>
    <cellStyle name="Comma 11 3 3 9" xfId="1943"/>
    <cellStyle name="Comma 11 3 4" xfId="21684"/>
    <cellStyle name="Comma 11 3 4 10" xfId="19157"/>
    <cellStyle name="Comma 11 3 4 2" xfId="21685"/>
    <cellStyle name="Comma 11 3 4 2 2" xfId="1953"/>
    <cellStyle name="Comma 11 3 4 2 3" xfId="4412"/>
    <cellStyle name="Comma 11 3 4 2 4" xfId="6905"/>
    <cellStyle name="Comma 11 3 4 2 5" xfId="9353"/>
    <cellStyle name="Comma 11 3 4 2 6" xfId="11805"/>
    <cellStyle name="Comma 11 3 4 2 7" xfId="14257"/>
    <cellStyle name="Comma 11 3 4 2 8" xfId="16710"/>
    <cellStyle name="Comma 11 3 4 2 9" xfId="19158"/>
    <cellStyle name="Comma 11 3 4 3" xfId="1952"/>
    <cellStyle name="Comma 11 3 4 4" xfId="4411"/>
    <cellStyle name="Comma 11 3 4 5" xfId="6904"/>
    <cellStyle name="Comma 11 3 4 6" xfId="9352"/>
    <cellStyle name="Comma 11 3 4 7" xfId="11804"/>
    <cellStyle name="Comma 11 3 4 8" xfId="14256"/>
    <cellStyle name="Comma 11 3 4 9" xfId="16709"/>
    <cellStyle name="Comma 11 3 5" xfId="21686"/>
    <cellStyle name="Comma 11 3 5 2" xfId="1954"/>
    <cellStyle name="Comma 11 3 5 3" xfId="4413"/>
    <cellStyle name="Comma 11 3 5 4" xfId="6906"/>
    <cellStyle name="Comma 11 3 5 5" xfId="9354"/>
    <cellStyle name="Comma 11 3 5 6" xfId="11806"/>
    <cellStyle name="Comma 11 3 5 7" xfId="14258"/>
    <cellStyle name="Comma 11 3 5 8" xfId="16711"/>
    <cellStyle name="Comma 11 3 5 9" xfId="19159"/>
    <cellStyle name="Comma 11 3 6" xfId="21687"/>
    <cellStyle name="Comma 11 3 6 2" xfId="1955"/>
    <cellStyle name="Comma 11 3 6 3" xfId="4414"/>
    <cellStyle name="Comma 11 3 6 4" xfId="6907"/>
    <cellStyle name="Comma 11 3 6 5" xfId="9355"/>
    <cellStyle name="Comma 11 3 6 6" xfId="11807"/>
    <cellStyle name="Comma 11 3 6 7" xfId="14259"/>
    <cellStyle name="Comma 11 3 6 8" xfId="16712"/>
    <cellStyle name="Comma 11 3 6 9" xfId="19160"/>
    <cellStyle name="Comma 11 3 7" xfId="21688"/>
    <cellStyle name="Comma 11 3 7 2" xfId="1956"/>
    <cellStyle name="Comma 11 3 7 3" xfId="4415"/>
    <cellStyle name="Comma 11 3 7 4" xfId="6908"/>
    <cellStyle name="Comma 11 3 7 5" xfId="9356"/>
    <cellStyle name="Comma 11 3 7 6" xfId="11808"/>
    <cellStyle name="Comma 11 3 7 7" xfId="14260"/>
    <cellStyle name="Comma 11 3 7 8" xfId="16713"/>
    <cellStyle name="Comma 11 3 7 9" xfId="19161"/>
    <cellStyle name="Comma 11 3 8" xfId="21689"/>
    <cellStyle name="Comma 11 3 8 2" xfId="1957"/>
    <cellStyle name="Comma 11 3 8 3" xfId="4416"/>
    <cellStyle name="Comma 11 3 8 4" xfId="6909"/>
    <cellStyle name="Comma 11 3 8 5" xfId="9357"/>
    <cellStyle name="Comma 11 3 8 6" xfId="11809"/>
    <cellStyle name="Comma 11 3 8 7" xfId="14261"/>
    <cellStyle name="Comma 11 3 8 8" xfId="16714"/>
    <cellStyle name="Comma 11 3 8 9" xfId="19162"/>
    <cellStyle name="Comma 11 3 9" xfId="21690"/>
    <cellStyle name="Comma 11 3 9 2" xfId="1958"/>
    <cellStyle name="Comma 11 3 9 3" xfId="4417"/>
    <cellStyle name="Comma 11 3 9 4" xfId="6910"/>
    <cellStyle name="Comma 11 3 9 5" xfId="9358"/>
    <cellStyle name="Comma 11 3 9 6" xfId="11810"/>
    <cellStyle name="Comma 11 3 9 7" xfId="14262"/>
    <cellStyle name="Comma 11 3 9 8" xfId="16715"/>
    <cellStyle name="Comma 11 3 9 9" xfId="19163"/>
    <cellStyle name="Comma 11 30" xfId="6799"/>
    <cellStyle name="Comma 11 31" xfId="9247"/>
    <cellStyle name="Comma 11 32" xfId="11699"/>
    <cellStyle name="Comma 11 33" xfId="14151"/>
    <cellStyle name="Comma 11 34" xfId="16604"/>
    <cellStyle name="Comma 11 35" xfId="19052"/>
    <cellStyle name="Comma 11 4" xfId="21691"/>
    <cellStyle name="Comma 11 4 10" xfId="1959"/>
    <cellStyle name="Comma 11 4 11" xfId="4418"/>
    <cellStyle name="Comma 11 4 12" xfId="6911"/>
    <cellStyle name="Comma 11 4 13" xfId="9359"/>
    <cellStyle name="Comma 11 4 14" xfId="11811"/>
    <cellStyle name="Comma 11 4 15" xfId="14263"/>
    <cellStyle name="Comma 11 4 16" xfId="16716"/>
    <cellStyle name="Comma 11 4 17" xfId="19164"/>
    <cellStyle name="Comma 11 4 2" xfId="21692"/>
    <cellStyle name="Comma 11 4 2 10" xfId="4419"/>
    <cellStyle name="Comma 11 4 2 11" xfId="6912"/>
    <cellStyle name="Comma 11 4 2 12" xfId="9360"/>
    <cellStyle name="Comma 11 4 2 13" xfId="11812"/>
    <cellStyle name="Comma 11 4 2 14" xfId="14264"/>
    <cellStyle name="Comma 11 4 2 15" xfId="16717"/>
    <cellStyle name="Comma 11 4 2 16" xfId="19165"/>
    <cellStyle name="Comma 11 4 2 2" xfId="21693"/>
    <cellStyle name="Comma 11 4 2 2 10" xfId="19166"/>
    <cellStyle name="Comma 11 4 2 2 2" xfId="21694"/>
    <cellStyle name="Comma 11 4 2 2 2 2" xfId="1962"/>
    <cellStyle name="Comma 11 4 2 2 2 3" xfId="4421"/>
    <cellStyle name="Comma 11 4 2 2 2 4" xfId="6914"/>
    <cellStyle name="Comma 11 4 2 2 2 5" xfId="9362"/>
    <cellStyle name="Comma 11 4 2 2 2 6" xfId="11814"/>
    <cellStyle name="Comma 11 4 2 2 2 7" xfId="14266"/>
    <cellStyle name="Comma 11 4 2 2 2 8" xfId="16719"/>
    <cellStyle name="Comma 11 4 2 2 2 9" xfId="19167"/>
    <cellStyle name="Comma 11 4 2 2 3" xfId="1961"/>
    <cellStyle name="Comma 11 4 2 2 4" xfId="4420"/>
    <cellStyle name="Comma 11 4 2 2 5" xfId="6913"/>
    <cellStyle name="Comma 11 4 2 2 6" xfId="9361"/>
    <cellStyle name="Comma 11 4 2 2 7" xfId="11813"/>
    <cellStyle name="Comma 11 4 2 2 8" xfId="14265"/>
    <cellStyle name="Comma 11 4 2 2 9" xfId="16718"/>
    <cellStyle name="Comma 11 4 2 3" xfId="21695"/>
    <cellStyle name="Comma 11 4 2 3 2" xfId="1963"/>
    <cellStyle name="Comma 11 4 2 3 3" xfId="4422"/>
    <cellStyle name="Comma 11 4 2 3 4" xfId="6915"/>
    <cellStyle name="Comma 11 4 2 3 5" xfId="9363"/>
    <cellStyle name="Comma 11 4 2 3 6" xfId="11815"/>
    <cellStyle name="Comma 11 4 2 3 7" xfId="14267"/>
    <cellStyle name="Comma 11 4 2 3 8" xfId="16720"/>
    <cellStyle name="Comma 11 4 2 3 9" xfId="19168"/>
    <cellStyle name="Comma 11 4 2 4" xfId="21696"/>
    <cellStyle name="Comma 11 4 2 4 2" xfId="1964"/>
    <cellStyle name="Comma 11 4 2 4 3" xfId="4423"/>
    <cellStyle name="Comma 11 4 2 4 4" xfId="6916"/>
    <cellStyle name="Comma 11 4 2 4 5" xfId="9364"/>
    <cellStyle name="Comma 11 4 2 4 6" xfId="11816"/>
    <cellStyle name="Comma 11 4 2 4 7" xfId="14268"/>
    <cellStyle name="Comma 11 4 2 4 8" xfId="16721"/>
    <cellStyle name="Comma 11 4 2 4 9" xfId="19169"/>
    <cellStyle name="Comma 11 4 2 5" xfId="21697"/>
    <cellStyle name="Comma 11 4 2 5 2" xfId="1965"/>
    <cellStyle name="Comma 11 4 2 5 3" xfId="4424"/>
    <cellStyle name="Comma 11 4 2 5 4" xfId="6917"/>
    <cellStyle name="Comma 11 4 2 5 5" xfId="9365"/>
    <cellStyle name="Comma 11 4 2 5 6" xfId="11817"/>
    <cellStyle name="Comma 11 4 2 5 7" xfId="14269"/>
    <cellStyle name="Comma 11 4 2 5 8" xfId="16722"/>
    <cellStyle name="Comma 11 4 2 5 9" xfId="19170"/>
    <cellStyle name="Comma 11 4 2 6" xfId="21698"/>
    <cellStyle name="Comma 11 4 2 6 2" xfId="1966"/>
    <cellStyle name="Comma 11 4 2 6 3" xfId="4425"/>
    <cellStyle name="Comma 11 4 2 6 4" xfId="6918"/>
    <cellStyle name="Comma 11 4 2 6 5" xfId="9366"/>
    <cellStyle name="Comma 11 4 2 6 6" xfId="11818"/>
    <cellStyle name="Comma 11 4 2 6 7" xfId="14270"/>
    <cellStyle name="Comma 11 4 2 6 8" xfId="16723"/>
    <cellStyle name="Comma 11 4 2 6 9" xfId="19171"/>
    <cellStyle name="Comma 11 4 2 7" xfId="21699"/>
    <cellStyle name="Comma 11 4 2 7 2" xfId="1967"/>
    <cellStyle name="Comma 11 4 2 7 3" xfId="4426"/>
    <cellStyle name="Comma 11 4 2 7 4" xfId="6919"/>
    <cellStyle name="Comma 11 4 2 7 5" xfId="9367"/>
    <cellStyle name="Comma 11 4 2 7 6" xfId="11819"/>
    <cellStyle name="Comma 11 4 2 7 7" xfId="14271"/>
    <cellStyle name="Comma 11 4 2 7 8" xfId="16724"/>
    <cellStyle name="Comma 11 4 2 7 9" xfId="19172"/>
    <cellStyle name="Comma 11 4 2 8" xfId="21700"/>
    <cellStyle name="Comma 11 4 2 8 2" xfId="1968"/>
    <cellStyle name="Comma 11 4 2 8 3" xfId="4427"/>
    <cellStyle name="Comma 11 4 2 8 4" xfId="6920"/>
    <cellStyle name="Comma 11 4 2 8 5" xfId="9368"/>
    <cellStyle name="Comma 11 4 2 8 6" xfId="11820"/>
    <cellStyle name="Comma 11 4 2 8 7" xfId="14272"/>
    <cellStyle name="Comma 11 4 2 8 8" xfId="16725"/>
    <cellStyle name="Comma 11 4 2 8 9" xfId="19173"/>
    <cellStyle name="Comma 11 4 2 9" xfId="1960"/>
    <cellStyle name="Comma 11 4 3" xfId="21701"/>
    <cellStyle name="Comma 11 4 3 10" xfId="19174"/>
    <cellStyle name="Comma 11 4 3 2" xfId="21702"/>
    <cellStyle name="Comma 11 4 3 2 2" xfId="1970"/>
    <cellStyle name="Comma 11 4 3 2 3" xfId="4429"/>
    <cellStyle name="Comma 11 4 3 2 4" xfId="6922"/>
    <cellStyle name="Comma 11 4 3 2 5" xfId="9370"/>
    <cellStyle name="Comma 11 4 3 2 6" xfId="11822"/>
    <cellStyle name="Comma 11 4 3 2 7" xfId="14274"/>
    <cellStyle name="Comma 11 4 3 2 8" xfId="16727"/>
    <cellStyle name="Comma 11 4 3 2 9" xfId="19175"/>
    <cellStyle name="Comma 11 4 3 3" xfId="1969"/>
    <cellStyle name="Comma 11 4 3 4" xfId="4428"/>
    <cellStyle name="Comma 11 4 3 5" xfId="6921"/>
    <cellStyle name="Comma 11 4 3 6" xfId="9369"/>
    <cellStyle name="Comma 11 4 3 7" xfId="11821"/>
    <cellStyle name="Comma 11 4 3 8" xfId="14273"/>
    <cellStyle name="Comma 11 4 3 9" xfId="16726"/>
    <cellStyle name="Comma 11 4 4" xfId="21703"/>
    <cellStyle name="Comma 11 4 4 2" xfId="1971"/>
    <cellStyle name="Comma 11 4 4 3" xfId="4430"/>
    <cellStyle name="Comma 11 4 4 4" xfId="6923"/>
    <cellStyle name="Comma 11 4 4 5" xfId="9371"/>
    <cellStyle name="Comma 11 4 4 6" xfId="11823"/>
    <cellStyle name="Comma 11 4 4 7" xfId="14275"/>
    <cellStyle name="Comma 11 4 4 8" xfId="16728"/>
    <cellStyle name="Comma 11 4 4 9" xfId="19176"/>
    <cellStyle name="Comma 11 4 5" xfId="21704"/>
    <cellStyle name="Comma 11 4 5 2" xfId="1972"/>
    <cellStyle name="Comma 11 4 5 3" xfId="4431"/>
    <cellStyle name="Comma 11 4 5 4" xfId="6924"/>
    <cellStyle name="Comma 11 4 5 5" xfId="9372"/>
    <cellStyle name="Comma 11 4 5 6" xfId="11824"/>
    <cellStyle name="Comma 11 4 5 7" xfId="14276"/>
    <cellStyle name="Comma 11 4 5 8" xfId="16729"/>
    <cellStyle name="Comma 11 4 5 9" xfId="19177"/>
    <cellStyle name="Comma 11 4 6" xfId="21705"/>
    <cellStyle name="Comma 11 4 6 2" xfId="1973"/>
    <cellStyle name="Comma 11 4 6 3" xfId="4432"/>
    <cellStyle name="Comma 11 4 6 4" xfId="6925"/>
    <cellStyle name="Comma 11 4 6 5" xfId="9373"/>
    <cellStyle name="Comma 11 4 6 6" xfId="11825"/>
    <cellStyle name="Comma 11 4 6 7" xfId="14277"/>
    <cellStyle name="Comma 11 4 6 8" xfId="16730"/>
    <cellStyle name="Comma 11 4 6 9" xfId="19178"/>
    <cellStyle name="Comma 11 4 7" xfId="21706"/>
    <cellStyle name="Comma 11 4 7 2" xfId="1974"/>
    <cellStyle name="Comma 11 4 7 3" xfId="4433"/>
    <cellStyle name="Comma 11 4 7 4" xfId="6926"/>
    <cellStyle name="Comma 11 4 7 5" xfId="9374"/>
    <cellStyle name="Comma 11 4 7 6" xfId="11826"/>
    <cellStyle name="Comma 11 4 7 7" xfId="14278"/>
    <cellStyle name="Comma 11 4 7 8" xfId="16731"/>
    <cellStyle name="Comma 11 4 7 9" xfId="19179"/>
    <cellStyle name="Comma 11 4 8" xfId="21707"/>
    <cellStyle name="Comma 11 4 8 2" xfId="1975"/>
    <cellStyle name="Comma 11 4 8 3" xfId="4434"/>
    <cellStyle name="Comma 11 4 8 4" xfId="6927"/>
    <cellStyle name="Comma 11 4 8 5" xfId="9375"/>
    <cellStyle name="Comma 11 4 8 6" xfId="11827"/>
    <cellStyle name="Comma 11 4 8 7" xfId="14279"/>
    <cellStyle name="Comma 11 4 8 8" xfId="16732"/>
    <cellStyle name="Comma 11 4 8 9" xfId="19180"/>
    <cellStyle name="Comma 11 4 9" xfId="21708"/>
    <cellStyle name="Comma 11 4 9 2" xfId="1976"/>
    <cellStyle name="Comma 11 4 9 3" xfId="4435"/>
    <cellStyle name="Comma 11 4 9 4" xfId="6928"/>
    <cellStyle name="Comma 11 4 9 5" xfId="9376"/>
    <cellStyle name="Comma 11 4 9 6" xfId="11828"/>
    <cellStyle name="Comma 11 4 9 7" xfId="14280"/>
    <cellStyle name="Comma 11 4 9 8" xfId="16733"/>
    <cellStyle name="Comma 11 4 9 9" xfId="19181"/>
    <cellStyle name="Comma 11 5" xfId="21709"/>
    <cellStyle name="Comma 11 5 10" xfId="4436"/>
    <cellStyle name="Comma 11 5 11" xfId="6929"/>
    <cellStyle name="Comma 11 5 12" xfId="9377"/>
    <cellStyle name="Comma 11 5 13" xfId="11829"/>
    <cellStyle name="Comma 11 5 14" xfId="14281"/>
    <cellStyle name="Comma 11 5 15" xfId="16734"/>
    <cellStyle name="Comma 11 5 16" xfId="19182"/>
    <cellStyle name="Comma 11 5 2" xfId="21710"/>
    <cellStyle name="Comma 11 5 2 10" xfId="19183"/>
    <cellStyle name="Comma 11 5 2 2" xfId="21711"/>
    <cellStyle name="Comma 11 5 2 2 2" xfId="1979"/>
    <cellStyle name="Comma 11 5 2 2 3" xfId="4438"/>
    <cellStyle name="Comma 11 5 2 2 4" xfId="6931"/>
    <cellStyle name="Comma 11 5 2 2 5" xfId="9379"/>
    <cellStyle name="Comma 11 5 2 2 6" xfId="11831"/>
    <cellStyle name="Comma 11 5 2 2 7" xfId="14283"/>
    <cellStyle name="Comma 11 5 2 2 8" xfId="16736"/>
    <cellStyle name="Comma 11 5 2 2 9" xfId="19184"/>
    <cellStyle name="Comma 11 5 2 3" xfId="1978"/>
    <cellStyle name="Comma 11 5 2 4" xfId="4437"/>
    <cellStyle name="Comma 11 5 2 5" xfId="6930"/>
    <cellStyle name="Comma 11 5 2 6" xfId="9378"/>
    <cellStyle name="Comma 11 5 2 7" xfId="11830"/>
    <cellStyle name="Comma 11 5 2 8" xfId="14282"/>
    <cellStyle name="Comma 11 5 2 9" xfId="16735"/>
    <cellStyle name="Comma 11 5 3" xfId="21712"/>
    <cellStyle name="Comma 11 5 3 2" xfId="1980"/>
    <cellStyle name="Comma 11 5 3 3" xfId="4439"/>
    <cellStyle name="Comma 11 5 3 4" xfId="6932"/>
    <cellStyle name="Comma 11 5 3 5" xfId="9380"/>
    <cellStyle name="Comma 11 5 3 6" xfId="11832"/>
    <cellStyle name="Comma 11 5 3 7" xfId="14284"/>
    <cellStyle name="Comma 11 5 3 8" xfId="16737"/>
    <cellStyle name="Comma 11 5 3 9" xfId="19185"/>
    <cellStyle name="Comma 11 5 4" xfId="21713"/>
    <cellStyle name="Comma 11 5 4 2" xfId="1981"/>
    <cellStyle name="Comma 11 5 4 3" xfId="4440"/>
    <cellStyle name="Comma 11 5 4 4" xfId="6933"/>
    <cellStyle name="Comma 11 5 4 5" xfId="9381"/>
    <cellStyle name="Comma 11 5 4 6" xfId="11833"/>
    <cellStyle name="Comma 11 5 4 7" xfId="14285"/>
    <cellStyle name="Comma 11 5 4 8" xfId="16738"/>
    <cellStyle name="Comma 11 5 4 9" xfId="19186"/>
    <cellStyle name="Comma 11 5 5" xfId="21714"/>
    <cellStyle name="Comma 11 5 5 2" xfId="1982"/>
    <cellStyle name="Comma 11 5 5 3" xfId="4441"/>
    <cellStyle name="Comma 11 5 5 4" xfId="6934"/>
    <cellStyle name="Comma 11 5 5 5" xfId="9382"/>
    <cellStyle name="Comma 11 5 5 6" xfId="11834"/>
    <cellStyle name="Comma 11 5 5 7" xfId="14286"/>
    <cellStyle name="Comma 11 5 5 8" xfId="16739"/>
    <cellStyle name="Comma 11 5 5 9" xfId="19187"/>
    <cellStyle name="Comma 11 5 6" xfId="21715"/>
    <cellStyle name="Comma 11 5 6 2" xfId="1983"/>
    <cellStyle name="Comma 11 5 6 3" xfId="4442"/>
    <cellStyle name="Comma 11 5 6 4" xfId="6935"/>
    <cellStyle name="Comma 11 5 6 5" xfId="9383"/>
    <cellStyle name="Comma 11 5 6 6" xfId="11835"/>
    <cellStyle name="Comma 11 5 6 7" xfId="14287"/>
    <cellStyle name="Comma 11 5 6 8" xfId="16740"/>
    <cellStyle name="Comma 11 5 6 9" xfId="19188"/>
    <cellStyle name="Comma 11 5 7" xfId="21716"/>
    <cellStyle name="Comma 11 5 7 2" xfId="1984"/>
    <cellStyle name="Comma 11 5 7 3" xfId="4443"/>
    <cellStyle name="Comma 11 5 7 4" xfId="6936"/>
    <cellStyle name="Comma 11 5 7 5" xfId="9384"/>
    <cellStyle name="Comma 11 5 7 6" xfId="11836"/>
    <cellStyle name="Comma 11 5 7 7" xfId="14288"/>
    <cellStyle name="Comma 11 5 7 8" xfId="16741"/>
    <cellStyle name="Comma 11 5 7 9" xfId="19189"/>
    <cellStyle name="Comma 11 5 8" xfId="21717"/>
    <cellStyle name="Comma 11 5 8 2" xfId="1985"/>
    <cellStyle name="Comma 11 5 8 3" xfId="4444"/>
    <cellStyle name="Comma 11 5 8 4" xfId="6937"/>
    <cellStyle name="Comma 11 5 8 5" xfId="9385"/>
    <cellStyle name="Comma 11 5 8 6" xfId="11837"/>
    <cellStyle name="Comma 11 5 8 7" xfId="14289"/>
    <cellStyle name="Comma 11 5 8 8" xfId="16742"/>
    <cellStyle name="Comma 11 5 8 9" xfId="19190"/>
    <cellStyle name="Comma 11 5 9" xfId="1977"/>
    <cellStyle name="Comma 11 6" xfId="96"/>
    <cellStyle name="Comma 11 6 10" xfId="19191"/>
    <cellStyle name="Comma 11 6 2" xfId="21718"/>
    <cellStyle name="Comma 11 6 2 2" xfId="1987"/>
    <cellStyle name="Comma 11 6 2 3" xfId="4446"/>
    <cellStyle name="Comma 11 6 2 4" xfId="6939"/>
    <cellStyle name="Comma 11 6 2 5" xfId="9387"/>
    <cellStyle name="Comma 11 6 2 6" xfId="11839"/>
    <cellStyle name="Comma 11 6 2 7" xfId="14291"/>
    <cellStyle name="Comma 11 6 2 8" xfId="16744"/>
    <cellStyle name="Comma 11 6 2 9" xfId="19192"/>
    <cellStyle name="Comma 11 6 3" xfId="1986"/>
    <cellStyle name="Comma 11 6 4" xfId="4445"/>
    <cellStyle name="Comma 11 6 5" xfId="6938"/>
    <cellStyle name="Comma 11 6 6" xfId="9386"/>
    <cellStyle name="Comma 11 6 7" xfId="11838"/>
    <cellStyle name="Comma 11 6 8" xfId="14290"/>
    <cellStyle name="Comma 11 6 9" xfId="16743"/>
    <cellStyle name="Comma 11 7" xfId="97"/>
    <cellStyle name="Comma 11 7 2" xfId="1988"/>
    <cellStyle name="Comma 11 7 3" xfId="4447"/>
    <cellStyle name="Comma 11 7 4" xfId="6940"/>
    <cellStyle name="Comma 11 7 5" xfId="9388"/>
    <cellStyle name="Comma 11 7 6" xfId="11840"/>
    <cellStyle name="Comma 11 7 7" xfId="14292"/>
    <cellStyle name="Comma 11 7 8" xfId="16745"/>
    <cellStyle name="Comma 11 7 9" xfId="19193"/>
    <cellStyle name="Comma 11 8" xfId="98"/>
    <cellStyle name="Comma 11 8 2" xfId="1989"/>
    <cellStyle name="Comma 11 8 3" xfId="4448"/>
    <cellStyle name="Comma 11 8 4" xfId="6941"/>
    <cellStyle name="Comma 11 8 5" xfId="9389"/>
    <cellStyle name="Comma 11 8 6" xfId="11841"/>
    <cellStyle name="Comma 11 8 7" xfId="14293"/>
    <cellStyle name="Comma 11 8 8" xfId="16746"/>
    <cellStyle name="Comma 11 8 9" xfId="19194"/>
    <cellStyle name="Comma 11 9" xfId="99"/>
    <cellStyle name="Comma 11 9 2" xfId="1990"/>
    <cellStyle name="Comma 11 9 3" xfId="4449"/>
    <cellStyle name="Comma 11 9 4" xfId="6942"/>
    <cellStyle name="Comma 11 9 5" xfId="9390"/>
    <cellStyle name="Comma 11 9 6" xfId="11842"/>
    <cellStyle name="Comma 11 9 7" xfId="14294"/>
    <cellStyle name="Comma 11 9 8" xfId="16747"/>
    <cellStyle name="Comma 11 9 9" xfId="19195"/>
    <cellStyle name="Comma 12" xfId="21719"/>
    <cellStyle name="Comma 12 10" xfId="100"/>
    <cellStyle name="Comma 12 10 2" xfId="1992"/>
    <cellStyle name="Comma 12 10 3" xfId="4451"/>
    <cellStyle name="Comma 12 10 4" xfId="6944"/>
    <cellStyle name="Comma 12 10 5" xfId="9392"/>
    <cellStyle name="Comma 12 10 6" xfId="11844"/>
    <cellStyle name="Comma 12 10 7" xfId="14296"/>
    <cellStyle name="Comma 12 10 8" xfId="16749"/>
    <cellStyle name="Comma 12 10 9" xfId="19197"/>
    <cellStyle name="Comma 12 11" xfId="101"/>
    <cellStyle name="Comma 12 11 2" xfId="1993"/>
    <cellStyle name="Comma 12 11 3" xfId="4452"/>
    <cellStyle name="Comma 12 11 4" xfId="6945"/>
    <cellStyle name="Comma 12 11 5" xfId="9393"/>
    <cellStyle name="Comma 12 11 6" xfId="11845"/>
    <cellStyle name="Comma 12 11 7" xfId="14297"/>
    <cellStyle name="Comma 12 11 8" xfId="16750"/>
    <cellStyle name="Comma 12 11 9" xfId="19198"/>
    <cellStyle name="Comma 12 12" xfId="102"/>
    <cellStyle name="Comma 12 12 2" xfId="1994"/>
    <cellStyle name="Comma 12 12 3" xfId="4453"/>
    <cellStyle name="Comma 12 12 4" xfId="6946"/>
    <cellStyle name="Comma 12 12 5" xfId="9394"/>
    <cellStyle name="Comma 12 12 6" xfId="11846"/>
    <cellStyle name="Comma 12 12 7" xfId="14298"/>
    <cellStyle name="Comma 12 12 8" xfId="16751"/>
    <cellStyle name="Comma 12 12 9" xfId="19199"/>
    <cellStyle name="Comma 12 13" xfId="103"/>
    <cellStyle name="Comma 12 14" xfId="104"/>
    <cellStyle name="Comma 12 15" xfId="105"/>
    <cellStyle name="Comma 12 16" xfId="106"/>
    <cellStyle name="Comma 12 17" xfId="107"/>
    <cellStyle name="Comma 12 18" xfId="108"/>
    <cellStyle name="Comma 12 19" xfId="109"/>
    <cellStyle name="Comma 12 2" xfId="21720"/>
    <cellStyle name="Comma 12 2 10" xfId="21721"/>
    <cellStyle name="Comma 12 2 10 2" xfId="1996"/>
    <cellStyle name="Comma 12 2 10 3" xfId="4455"/>
    <cellStyle name="Comma 12 2 10 4" xfId="6948"/>
    <cellStyle name="Comma 12 2 10 5" xfId="9396"/>
    <cellStyle name="Comma 12 2 10 6" xfId="11848"/>
    <cellStyle name="Comma 12 2 10 7" xfId="14300"/>
    <cellStyle name="Comma 12 2 10 8" xfId="16753"/>
    <cellStyle name="Comma 12 2 10 9" xfId="19201"/>
    <cellStyle name="Comma 12 2 11" xfId="21722"/>
    <cellStyle name="Comma 12 2 11 2" xfId="1997"/>
    <cellStyle name="Comma 12 2 11 3" xfId="4456"/>
    <cellStyle name="Comma 12 2 11 4" xfId="6949"/>
    <cellStyle name="Comma 12 2 11 5" xfId="9397"/>
    <cellStyle name="Comma 12 2 11 6" xfId="11849"/>
    <cellStyle name="Comma 12 2 11 7" xfId="14301"/>
    <cellStyle name="Comma 12 2 11 8" xfId="16754"/>
    <cellStyle name="Comma 12 2 11 9" xfId="19202"/>
    <cellStyle name="Comma 12 2 12" xfId="1995"/>
    <cellStyle name="Comma 12 2 13" xfId="4454"/>
    <cellStyle name="Comma 12 2 14" xfId="6947"/>
    <cellStyle name="Comma 12 2 15" xfId="9395"/>
    <cellStyle name="Comma 12 2 16" xfId="11847"/>
    <cellStyle name="Comma 12 2 17" xfId="14299"/>
    <cellStyle name="Comma 12 2 18" xfId="16752"/>
    <cellStyle name="Comma 12 2 19" xfId="19200"/>
    <cellStyle name="Comma 12 2 2" xfId="21723"/>
    <cellStyle name="Comma 12 2 2 10" xfId="21724"/>
    <cellStyle name="Comma 12 2 2 10 2" xfId="1999"/>
    <cellStyle name="Comma 12 2 2 10 3" xfId="4458"/>
    <cellStyle name="Comma 12 2 2 10 4" xfId="6951"/>
    <cellStyle name="Comma 12 2 2 10 5" xfId="9399"/>
    <cellStyle name="Comma 12 2 2 10 6" xfId="11851"/>
    <cellStyle name="Comma 12 2 2 10 7" xfId="14303"/>
    <cellStyle name="Comma 12 2 2 10 8" xfId="16756"/>
    <cellStyle name="Comma 12 2 2 10 9" xfId="19204"/>
    <cellStyle name="Comma 12 2 2 11" xfId="1998"/>
    <cellStyle name="Comma 12 2 2 12" xfId="4457"/>
    <cellStyle name="Comma 12 2 2 13" xfId="6950"/>
    <cellStyle name="Comma 12 2 2 14" xfId="9398"/>
    <cellStyle name="Comma 12 2 2 15" xfId="11850"/>
    <cellStyle name="Comma 12 2 2 16" xfId="14302"/>
    <cellStyle name="Comma 12 2 2 17" xfId="16755"/>
    <cellStyle name="Comma 12 2 2 18" xfId="19203"/>
    <cellStyle name="Comma 12 2 2 2" xfId="21725"/>
    <cellStyle name="Comma 12 2 2 2 10" xfId="2000"/>
    <cellStyle name="Comma 12 2 2 2 11" xfId="4459"/>
    <cellStyle name="Comma 12 2 2 2 12" xfId="6952"/>
    <cellStyle name="Comma 12 2 2 2 13" xfId="9400"/>
    <cellStyle name="Comma 12 2 2 2 14" xfId="11852"/>
    <cellStyle name="Comma 12 2 2 2 15" xfId="14304"/>
    <cellStyle name="Comma 12 2 2 2 16" xfId="16757"/>
    <cellStyle name="Comma 12 2 2 2 17" xfId="19205"/>
    <cellStyle name="Comma 12 2 2 2 2" xfId="21726"/>
    <cellStyle name="Comma 12 2 2 2 2 10" xfId="4460"/>
    <cellStyle name="Comma 12 2 2 2 2 11" xfId="6953"/>
    <cellStyle name="Comma 12 2 2 2 2 12" xfId="9401"/>
    <cellStyle name="Comma 12 2 2 2 2 13" xfId="11853"/>
    <cellStyle name="Comma 12 2 2 2 2 14" xfId="14305"/>
    <cellStyle name="Comma 12 2 2 2 2 15" xfId="16758"/>
    <cellStyle name="Comma 12 2 2 2 2 16" xfId="19206"/>
    <cellStyle name="Comma 12 2 2 2 2 2" xfId="21727"/>
    <cellStyle name="Comma 12 2 2 2 2 2 10" xfId="19207"/>
    <cellStyle name="Comma 12 2 2 2 2 2 2" xfId="21728"/>
    <cellStyle name="Comma 12 2 2 2 2 2 2 2" xfId="2003"/>
    <cellStyle name="Comma 12 2 2 2 2 2 2 3" xfId="4462"/>
    <cellStyle name="Comma 12 2 2 2 2 2 2 4" xfId="6955"/>
    <cellStyle name="Comma 12 2 2 2 2 2 2 5" xfId="9403"/>
    <cellStyle name="Comma 12 2 2 2 2 2 2 6" xfId="11855"/>
    <cellStyle name="Comma 12 2 2 2 2 2 2 7" xfId="14307"/>
    <cellStyle name="Comma 12 2 2 2 2 2 2 8" xfId="16760"/>
    <cellStyle name="Comma 12 2 2 2 2 2 2 9" xfId="19208"/>
    <cellStyle name="Comma 12 2 2 2 2 2 3" xfId="2002"/>
    <cellStyle name="Comma 12 2 2 2 2 2 4" xfId="4461"/>
    <cellStyle name="Comma 12 2 2 2 2 2 5" xfId="6954"/>
    <cellStyle name="Comma 12 2 2 2 2 2 6" xfId="9402"/>
    <cellStyle name="Comma 12 2 2 2 2 2 7" xfId="11854"/>
    <cellStyle name="Comma 12 2 2 2 2 2 8" xfId="14306"/>
    <cellStyle name="Comma 12 2 2 2 2 2 9" xfId="16759"/>
    <cellStyle name="Comma 12 2 2 2 2 3" xfId="21729"/>
    <cellStyle name="Comma 12 2 2 2 2 3 2" xfId="2004"/>
    <cellStyle name="Comma 12 2 2 2 2 3 3" xfId="4463"/>
    <cellStyle name="Comma 12 2 2 2 2 3 4" xfId="6956"/>
    <cellStyle name="Comma 12 2 2 2 2 3 5" xfId="9404"/>
    <cellStyle name="Comma 12 2 2 2 2 3 6" xfId="11856"/>
    <cellStyle name="Comma 12 2 2 2 2 3 7" xfId="14308"/>
    <cellStyle name="Comma 12 2 2 2 2 3 8" xfId="16761"/>
    <cellStyle name="Comma 12 2 2 2 2 3 9" xfId="19209"/>
    <cellStyle name="Comma 12 2 2 2 2 4" xfId="21730"/>
    <cellStyle name="Comma 12 2 2 2 2 4 2" xfId="2005"/>
    <cellStyle name="Comma 12 2 2 2 2 4 3" xfId="4464"/>
    <cellStyle name="Comma 12 2 2 2 2 4 4" xfId="6957"/>
    <cellStyle name="Comma 12 2 2 2 2 4 5" xfId="9405"/>
    <cellStyle name="Comma 12 2 2 2 2 4 6" xfId="11857"/>
    <cellStyle name="Comma 12 2 2 2 2 4 7" xfId="14309"/>
    <cellStyle name="Comma 12 2 2 2 2 4 8" xfId="16762"/>
    <cellStyle name="Comma 12 2 2 2 2 4 9" xfId="19210"/>
    <cellStyle name="Comma 12 2 2 2 2 5" xfId="21731"/>
    <cellStyle name="Comma 12 2 2 2 2 5 2" xfId="2006"/>
    <cellStyle name="Comma 12 2 2 2 2 5 3" xfId="4465"/>
    <cellStyle name="Comma 12 2 2 2 2 5 4" xfId="6958"/>
    <cellStyle name="Comma 12 2 2 2 2 5 5" xfId="9406"/>
    <cellStyle name="Comma 12 2 2 2 2 5 6" xfId="11858"/>
    <cellStyle name="Comma 12 2 2 2 2 5 7" xfId="14310"/>
    <cellStyle name="Comma 12 2 2 2 2 5 8" xfId="16763"/>
    <cellStyle name="Comma 12 2 2 2 2 5 9" xfId="19211"/>
    <cellStyle name="Comma 12 2 2 2 2 6" xfId="21732"/>
    <cellStyle name="Comma 12 2 2 2 2 6 2" xfId="2007"/>
    <cellStyle name="Comma 12 2 2 2 2 6 3" xfId="4466"/>
    <cellStyle name="Comma 12 2 2 2 2 6 4" xfId="6959"/>
    <cellStyle name="Comma 12 2 2 2 2 6 5" xfId="9407"/>
    <cellStyle name="Comma 12 2 2 2 2 6 6" xfId="11859"/>
    <cellStyle name="Comma 12 2 2 2 2 6 7" xfId="14311"/>
    <cellStyle name="Comma 12 2 2 2 2 6 8" xfId="16764"/>
    <cellStyle name="Comma 12 2 2 2 2 6 9" xfId="19212"/>
    <cellStyle name="Comma 12 2 2 2 2 7" xfId="21733"/>
    <cellStyle name="Comma 12 2 2 2 2 7 2" xfId="2008"/>
    <cellStyle name="Comma 12 2 2 2 2 7 3" xfId="4467"/>
    <cellStyle name="Comma 12 2 2 2 2 7 4" xfId="6960"/>
    <cellStyle name="Comma 12 2 2 2 2 7 5" xfId="9408"/>
    <cellStyle name="Comma 12 2 2 2 2 7 6" xfId="11860"/>
    <cellStyle name="Comma 12 2 2 2 2 7 7" xfId="14312"/>
    <cellStyle name="Comma 12 2 2 2 2 7 8" xfId="16765"/>
    <cellStyle name="Comma 12 2 2 2 2 7 9" xfId="19213"/>
    <cellStyle name="Comma 12 2 2 2 2 8" xfId="21734"/>
    <cellStyle name="Comma 12 2 2 2 2 8 2" xfId="2009"/>
    <cellStyle name="Comma 12 2 2 2 2 8 3" xfId="4468"/>
    <cellStyle name="Comma 12 2 2 2 2 8 4" xfId="6961"/>
    <cellStyle name="Comma 12 2 2 2 2 8 5" xfId="9409"/>
    <cellStyle name="Comma 12 2 2 2 2 8 6" xfId="11861"/>
    <cellStyle name="Comma 12 2 2 2 2 8 7" xfId="14313"/>
    <cellStyle name="Comma 12 2 2 2 2 8 8" xfId="16766"/>
    <cellStyle name="Comma 12 2 2 2 2 8 9" xfId="19214"/>
    <cellStyle name="Comma 12 2 2 2 2 9" xfId="2001"/>
    <cellStyle name="Comma 12 2 2 2 3" xfId="21735"/>
    <cellStyle name="Comma 12 2 2 2 3 10" xfId="19215"/>
    <cellStyle name="Comma 12 2 2 2 3 2" xfId="21736"/>
    <cellStyle name="Comma 12 2 2 2 3 2 2" xfId="2011"/>
    <cellStyle name="Comma 12 2 2 2 3 2 3" xfId="4470"/>
    <cellStyle name="Comma 12 2 2 2 3 2 4" xfId="6963"/>
    <cellStyle name="Comma 12 2 2 2 3 2 5" xfId="9411"/>
    <cellStyle name="Comma 12 2 2 2 3 2 6" xfId="11863"/>
    <cellStyle name="Comma 12 2 2 2 3 2 7" xfId="14315"/>
    <cellStyle name="Comma 12 2 2 2 3 2 8" xfId="16768"/>
    <cellStyle name="Comma 12 2 2 2 3 2 9" xfId="19216"/>
    <cellStyle name="Comma 12 2 2 2 3 3" xfId="2010"/>
    <cellStyle name="Comma 12 2 2 2 3 4" xfId="4469"/>
    <cellStyle name="Comma 12 2 2 2 3 5" xfId="6962"/>
    <cellStyle name="Comma 12 2 2 2 3 6" xfId="9410"/>
    <cellStyle name="Comma 12 2 2 2 3 7" xfId="11862"/>
    <cellStyle name="Comma 12 2 2 2 3 8" xfId="14314"/>
    <cellStyle name="Comma 12 2 2 2 3 9" xfId="16767"/>
    <cellStyle name="Comma 12 2 2 2 4" xfId="21737"/>
    <cellStyle name="Comma 12 2 2 2 4 2" xfId="2012"/>
    <cellStyle name="Comma 12 2 2 2 4 3" xfId="4471"/>
    <cellStyle name="Comma 12 2 2 2 4 4" xfId="6964"/>
    <cellStyle name="Comma 12 2 2 2 4 5" xfId="9412"/>
    <cellStyle name="Comma 12 2 2 2 4 6" xfId="11864"/>
    <cellStyle name="Comma 12 2 2 2 4 7" xfId="14316"/>
    <cellStyle name="Comma 12 2 2 2 4 8" xfId="16769"/>
    <cellStyle name="Comma 12 2 2 2 4 9" xfId="19217"/>
    <cellStyle name="Comma 12 2 2 2 5" xfId="21738"/>
    <cellStyle name="Comma 12 2 2 2 5 2" xfId="2013"/>
    <cellStyle name="Comma 12 2 2 2 5 3" xfId="4472"/>
    <cellStyle name="Comma 12 2 2 2 5 4" xfId="6965"/>
    <cellStyle name="Comma 12 2 2 2 5 5" xfId="9413"/>
    <cellStyle name="Comma 12 2 2 2 5 6" xfId="11865"/>
    <cellStyle name="Comma 12 2 2 2 5 7" xfId="14317"/>
    <cellStyle name="Comma 12 2 2 2 5 8" xfId="16770"/>
    <cellStyle name="Comma 12 2 2 2 5 9" xfId="19218"/>
    <cellStyle name="Comma 12 2 2 2 6" xfId="21739"/>
    <cellStyle name="Comma 12 2 2 2 6 2" xfId="2014"/>
    <cellStyle name="Comma 12 2 2 2 6 3" xfId="4473"/>
    <cellStyle name="Comma 12 2 2 2 6 4" xfId="6966"/>
    <cellStyle name="Comma 12 2 2 2 6 5" xfId="9414"/>
    <cellStyle name="Comma 12 2 2 2 6 6" xfId="11866"/>
    <cellStyle name="Comma 12 2 2 2 6 7" xfId="14318"/>
    <cellStyle name="Comma 12 2 2 2 6 8" xfId="16771"/>
    <cellStyle name="Comma 12 2 2 2 6 9" xfId="19219"/>
    <cellStyle name="Comma 12 2 2 2 7" xfId="21740"/>
    <cellStyle name="Comma 12 2 2 2 7 2" xfId="2015"/>
    <cellStyle name="Comma 12 2 2 2 7 3" xfId="4474"/>
    <cellStyle name="Comma 12 2 2 2 7 4" xfId="6967"/>
    <cellStyle name="Comma 12 2 2 2 7 5" xfId="9415"/>
    <cellStyle name="Comma 12 2 2 2 7 6" xfId="11867"/>
    <cellStyle name="Comma 12 2 2 2 7 7" xfId="14319"/>
    <cellStyle name="Comma 12 2 2 2 7 8" xfId="16772"/>
    <cellStyle name="Comma 12 2 2 2 7 9" xfId="19220"/>
    <cellStyle name="Comma 12 2 2 2 8" xfId="21741"/>
    <cellStyle name="Comma 12 2 2 2 8 2" xfId="2016"/>
    <cellStyle name="Comma 12 2 2 2 8 3" xfId="4475"/>
    <cellStyle name="Comma 12 2 2 2 8 4" xfId="6968"/>
    <cellStyle name="Comma 12 2 2 2 8 5" xfId="9416"/>
    <cellStyle name="Comma 12 2 2 2 8 6" xfId="11868"/>
    <cellStyle name="Comma 12 2 2 2 8 7" xfId="14320"/>
    <cellStyle name="Comma 12 2 2 2 8 8" xfId="16773"/>
    <cellStyle name="Comma 12 2 2 2 8 9" xfId="19221"/>
    <cellStyle name="Comma 12 2 2 2 9" xfId="21742"/>
    <cellStyle name="Comma 12 2 2 2 9 2" xfId="2017"/>
    <cellStyle name="Comma 12 2 2 2 9 3" xfId="4476"/>
    <cellStyle name="Comma 12 2 2 2 9 4" xfId="6969"/>
    <cellStyle name="Comma 12 2 2 2 9 5" xfId="9417"/>
    <cellStyle name="Comma 12 2 2 2 9 6" xfId="11869"/>
    <cellStyle name="Comma 12 2 2 2 9 7" xfId="14321"/>
    <cellStyle name="Comma 12 2 2 2 9 8" xfId="16774"/>
    <cellStyle name="Comma 12 2 2 2 9 9" xfId="19222"/>
    <cellStyle name="Comma 12 2 2 3" xfId="21743"/>
    <cellStyle name="Comma 12 2 2 3 10" xfId="4477"/>
    <cellStyle name="Comma 12 2 2 3 11" xfId="6970"/>
    <cellStyle name="Comma 12 2 2 3 12" xfId="9418"/>
    <cellStyle name="Comma 12 2 2 3 13" xfId="11870"/>
    <cellStyle name="Comma 12 2 2 3 14" xfId="14322"/>
    <cellStyle name="Comma 12 2 2 3 15" xfId="16775"/>
    <cellStyle name="Comma 12 2 2 3 16" xfId="19223"/>
    <cellStyle name="Comma 12 2 2 3 2" xfId="21744"/>
    <cellStyle name="Comma 12 2 2 3 2 10" xfId="19224"/>
    <cellStyle name="Comma 12 2 2 3 2 2" xfId="21745"/>
    <cellStyle name="Comma 12 2 2 3 2 2 2" xfId="2020"/>
    <cellStyle name="Comma 12 2 2 3 2 2 3" xfId="4479"/>
    <cellStyle name="Comma 12 2 2 3 2 2 4" xfId="6972"/>
    <cellStyle name="Comma 12 2 2 3 2 2 5" xfId="9420"/>
    <cellStyle name="Comma 12 2 2 3 2 2 6" xfId="11872"/>
    <cellStyle name="Comma 12 2 2 3 2 2 7" xfId="14324"/>
    <cellStyle name="Comma 12 2 2 3 2 2 8" xfId="16777"/>
    <cellStyle name="Comma 12 2 2 3 2 2 9" xfId="19225"/>
    <cellStyle name="Comma 12 2 2 3 2 3" xfId="2019"/>
    <cellStyle name="Comma 12 2 2 3 2 4" xfId="4478"/>
    <cellStyle name="Comma 12 2 2 3 2 5" xfId="6971"/>
    <cellStyle name="Comma 12 2 2 3 2 6" xfId="9419"/>
    <cellStyle name="Comma 12 2 2 3 2 7" xfId="11871"/>
    <cellStyle name="Comma 12 2 2 3 2 8" xfId="14323"/>
    <cellStyle name="Comma 12 2 2 3 2 9" xfId="16776"/>
    <cellStyle name="Comma 12 2 2 3 3" xfId="21746"/>
    <cellStyle name="Comma 12 2 2 3 3 2" xfId="2021"/>
    <cellStyle name="Comma 12 2 2 3 3 3" xfId="4480"/>
    <cellStyle name="Comma 12 2 2 3 3 4" xfId="6973"/>
    <cellStyle name="Comma 12 2 2 3 3 5" xfId="9421"/>
    <cellStyle name="Comma 12 2 2 3 3 6" xfId="11873"/>
    <cellStyle name="Comma 12 2 2 3 3 7" xfId="14325"/>
    <cellStyle name="Comma 12 2 2 3 3 8" xfId="16778"/>
    <cellStyle name="Comma 12 2 2 3 3 9" xfId="19226"/>
    <cellStyle name="Comma 12 2 2 3 4" xfId="21747"/>
    <cellStyle name="Comma 12 2 2 3 4 2" xfId="2022"/>
    <cellStyle name="Comma 12 2 2 3 4 3" xfId="4481"/>
    <cellStyle name="Comma 12 2 2 3 4 4" xfId="6974"/>
    <cellStyle name="Comma 12 2 2 3 4 5" xfId="9422"/>
    <cellStyle name="Comma 12 2 2 3 4 6" xfId="11874"/>
    <cellStyle name="Comma 12 2 2 3 4 7" xfId="14326"/>
    <cellStyle name="Comma 12 2 2 3 4 8" xfId="16779"/>
    <cellStyle name="Comma 12 2 2 3 4 9" xfId="19227"/>
    <cellStyle name="Comma 12 2 2 3 5" xfId="21748"/>
    <cellStyle name="Comma 12 2 2 3 5 2" xfId="2023"/>
    <cellStyle name="Comma 12 2 2 3 5 3" xfId="4482"/>
    <cellStyle name="Comma 12 2 2 3 5 4" xfId="6975"/>
    <cellStyle name="Comma 12 2 2 3 5 5" xfId="9423"/>
    <cellStyle name="Comma 12 2 2 3 5 6" xfId="11875"/>
    <cellStyle name="Comma 12 2 2 3 5 7" xfId="14327"/>
    <cellStyle name="Comma 12 2 2 3 5 8" xfId="16780"/>
    <cellStyle name="Comma 12 2 2 3 5 9" xfId="19228"/>
    <cellStyle name="Comma 12 2 2 3 6" xfId="21749"/>
    <cellStyle name="Comma 12 2 2 3 6 2" xfId="2024"/>
    <cellStyle name="Comma 12 2 2 3 6 3" xfId="4483"/>
    <cellStyle name="Comma 12 2 2 3 6 4" xfId="6976"/>
    <cellStyle name="Comma 12 2 2 3 6 5" xfId="9424"/>
    <cellStyle name="Comma 12 2 2 3 6 6" xfId="11876"/>
    <cellStyle name="Comma 12 2 2 3 6 7" xfId="14328"/>
    <cellStyle name="Comma 12 2 2 3 6 8" xfId="16781"/>
    <cellStyle name="Comma 12 2 2 3 6 9" xfId="19229"/>
    <cellStyle name="Comma 12 2 2 3 7" xfId="21750"/>
    <cellStyle name="Comma 12 2 2 3 7 2" xfId="2025"/>
    <cellStyle name="Comma 12 2 2 3 7 3" xfId="4484"/>
    <cellStyle name="Comma 12 2 2 3 7 4" xfId="6977"/>
    <cellStyle name="Comma 12 2 2 3 7 5" xfId="9425"/>
    <cellStyle name="Comma 12 2 2 3 7 6" xfId="11877"/>
    <cellStyle name="Comma 12 2 2 3 7 7" xfId="14329"/>
    <cellStyle name="Comma 12 2 2 3 7 8" xfId="16782"/>
    <cellStyle name="Comma 12 2 2 3 7 9" xfId="19230"/>
    <cellStyle name="Comma 12 2 2 3 8" xfId="21751"/>
    <cellStyle name="Comma 12 2 2 3 8 2" xfId="2026"/>
    <cellStyle name="Comma 12 2 2 3 8 3" xfId="4485"/>
    <cellStyle name="Comma 12 2 2 3 8 4" xfId="6978"/>
    <cellStyle name="Comma 12 2 2 3 8 5" xfId="9426"/>
    <cellStyle name="Comma 12 2 2 3 8 6" xfId="11878"/>
    <cellStyle name="Comma 12 2 2 3 8 7" xfId="14330"/>
    <cellStyle name="Comma 12 2 2 3 8 8" xfId="16783"/>
    <cellStyle name="Comma 12 2 2 3 8 9" xfId="19231"/>
    <cellStyle name="Comma 12 2 2 3 9" xfId="2018"/>
    <cellStyle name="Comma 12 2 2 4" xfId="21752"/>
    <cellStyle name="Comma 12 2 2 4 10" xfId="19232"/>
    <cellStyle name="Comma 12 2 2 4 2" xfId="21753"/>
    <cellStyle name="Comma 12 2 2 4 2 2" xfId="2028"/>
    <cellStyle name="Comma 12 2 2 4 2 3" xfId="4487"/>
    <cellStyle name="Comma 12 2 2 4 2 4" xfId="6980"/>
    <cellStyle name="Comma 12 2 2 4 2 5" xfId="9428"/>
    <cellStyle name="Comma 12 2 2 4 2 6" xfId="11880"/>
    <cellStyle name="Comma 12 2 2 4 2 7" xfId="14332"/>
    <cellStyle name="Comma 12 2 2 4 2 8" xfId="16785"/>
    <cellStyle name="Comma 12 2 2 4 2 9" xfId="19233"/>
    <cellStyle name="Comma 12 2 2 4 3" xfId="2027"/>
    <cellStyle name="Comma 12 2 2 4 4" xfId="4486"/>
    <cellStyle name="Comma 12 2 2 4 5" xfId="6979"/>
    <cellStyle name="Comma 12 2 2 4 6" xfId="9427"/>
    <cellStyle name="Comma 12 2 2 4 7" xfId="11879"/>
    <cellStyle name="Comma 12 2 2 4 8" xfId="14331"/>
    <cellStyle name="Comma 12 2 2 4 9" xfId="16784"/>
    <cellStyle name="Comma 12 2 2 5" xfId="21754"/>
    <cellStyle name="Comma 12 2 2 5 2" xfId="2029"/>
    <cellStyle name="Comma 12 2 2 5 3" xfId="4488"/>
    <cellStyle name="Comma 12 2 2 5 4" xfId="6981"/>
    <cellStyle name="Comma 12 2 2 5 5" xfId="9429"/>
    <cellStyle name="Comma 12 2 2 5 6" xfId="11881"/>
    <cellStyle name="Comma 12 2 2 5 7" xfId="14333"/>
    <cellStyle name="Comma 12 2 2 5 8" xfId="16786"/>
    <cellStyle name="Comma 12 2 2 5 9" xfId="19234"/>
    <cellStyle name="Comma 12 2 2 6" xfId="21755"/>
    <cellStyle name="Comma 12 2 2 6 2" xfId="2030"/>
    <cellStyle name="Comma 12 2 2 6 3" xfId="4489"/>
    <cellStyle name="Comma 12 2 2 6 4" xfId="6982"/>
    <cellStyle name="Comma 12 2 2 6 5" xfId="9430"/>
    <cellStyle name="Comma 12 2 2 6 6" xfId="11882"/>
    <cellStyle name="Comma 12 2 2 6 7" xfId="14334"/>
    <cellStyle name="Comma 12 2 2 6 8" xfId="16787"/>
    <cellStyle name="Comma 12 2 2 6 9" xfId="19235"/>
    <cellStyle name="Comma 12 2 2 7" xfId="21756"/>
    <cellStyle name="Comma 12 2 2 7 2" xfId="2031"/>
    <cellStyle name="Comma 12 2 2 7 3" xfId="4490"/>
    <cellStyle name="Comma 12 2 2 7 4" xfId="6983"/>
    <cellStyle name="Comma 12 2 2 7 5" xfId="9431"/>
    <cellStyle name="Comma 12 2 2 7 6" xfId="11883"/>
    <cellStyle name="Comma 12 2 2 7 7" xfId="14335"/>
    <cellStyle name="Comma 12 2 2 7 8" xfId="16788"/>
    <cellStyle name="Comma 12 2 2 7 9" xfId="19236"/>
    <cellStyle name="Comma 12 2 2 8" xfId="21757"/>
    <cellStyle name="Comma 12 2 2 8 2" xfId="2032"/>
    <cellStyle name="Comma 12 2 2 8 3" xfId="4491"/>
    <cellStyle name="Comma 12 2 2 8 4" xfId="6984"/>
    <cellStyle name="Comma 12 2 2 8 5" xfId="9432"/>
    <cellStyle name="Comma 12 2 2 8 6" xfId="11884"/>
    <cellStyle name="Comma 12 2 2 8 7" xfId="14336"/>
    <cellStyle name="Comma 12 2 2 8 8" xfId="16789"/>
    <cellStyle name="Comma 12 2 2 8 9" xfId="19237"/>
    <cellStyle name="Comma 12 2 2 9" xfId="21758"/>
    <cellStyle name="Comma 12 2 2 9 2" xfId="2033"/>
    <cellStyle name="Comma 12 2 2 9 3" xfId="4492"/>
    <cellStyle name="Comma 12 2 2 9 4" xfId="6985"/>
    <cellStyle name="Comma 12 2 2 9 5" xfId="9433"/>
    <cellStyle name="Comma 12 2 2 9 6" xfId="11885"/>
    <cellStyle name="Comma 12 2 2 9 7" xfId="14337"/>
    <cellStyle name="Comma 12 2 2 9 8" xfId="16790"/>
    <cellStyle name="Comma 12 2 2 9 9" xfId="19238"/>
    <cellStyle name="Comma 12 2 3" xfId="21759"/>
    <cellStyle name="Comma 12 2 3 10" xfId="2034"/>
    <cellStyle name="Comma 12 2 3 11" xfId="4493"/>
    <cellStyle name="Comma 12 2 3 12" xfId="6986"/>
    <cellStyle name="Comma 12 2 3 13" xfId="9434"/>
    <cellStyle name="Comma 12 2 3 14" xfId="11886"/>
    <cellStyle name="Comma 12 2 3 15" xfId="14338"/>
    <cellStyle name="Comma 12 2 3 16" xfId="16791"/>
    <cellStyle name="Comma 12 2 3 17" xfId="19239"/>
    <cellStyle name="Comma 12 2 3 2" xfId="21760"/>
    <cellStyle name="Comma 12 2 3 2 10" xfId="4494"/>
    <cellStyle name="Comma 12 2 3 2 11" xfId="6987"/>
    <cellStyle name="Comma 12 2 3 2 12" xfId="9435"/>
    <cellStyle name="Comma 12 2 3 2 13" xfId="11887"/>
    <cellStyle name="Comma 12 2 3 2 14" xfId="14339"/>
    <cellStyle name="Comma 12 2 3 2 15" xfId="16792"/>
    <cellStyle name="Comma 12 2 3 2 16" xfId="19240"/>
    <cellStyle name="Comma 12 2 3 2 2" xfId="21761"/>
    <cellStyle name="Comma 12 2 3 2 2 10" xfId="19241"/>
    <cellStyle name="Comma 12 2 3 2 2 2" xfId="21762"/>
    <cellStyle name="Comma 12 2 3 2 2 2 2" xfId="2037"/>
    <cellStyle name="Comma 12 2 3 2 2 2 3" xfId="4496"/>
    <cellStyle name="Comma 12 2 3 2 2 2 4" xfId="6989"/>
    <cellStyle name="Comma 12 2 3 2 2 2 5" xfId="9437"/>
    <cellStyle name="Comma 12 2 3 2 2 2 6" xfId="11889"/>
    <cellStyle name="Comma 12 2 3 2 2 2 7" xfId="14341"/>
    <cellStyle name="Comma 12 2 3 2 2 2 8" xfId="16794"/>
    <cellStyle name="Comma 12 2 3 2 2 2 9" xfId="19242"/>
    <cellStyle name="Comma 12 2 3 2 2 3" xfId="2036"/>
    <cellStyle name="Comma 12 2 3 2 2 4" xfId="4495"/>
    <cellStyle name="Comma 12 2 3 2 2 5" xfId="6988"/>
    <cellStyle name="Comma 12 2 3 2 2 6" xfId="9436"/>
    <cellStyle name="Comma 12 2 3 2 2 7" xfId="11888"/>
    <cellStyle name="Comma 12 2 3 2 2 8" xfId="14340"/>
    <cellStyle name="Comma 12 2 3 2 2 9" xfId="16793"/>
    <cellStyle name="Comma 12 2 3 2 3" xfId="21763"/>
    <cellStyle name="Comma 12 2 3 2 3 2" xfId="2038"/>
    <cellStyle name="Comma 12 2 3 2 3 3" xfId="4497"/>
    <cellStyle name="Comma 12 2 3 2 3 4" xfId="6990"/>
    <cellStyle name="Comma 12 2 3 2 3 5" xfId="9438"/>
    <cellStyle name="Comma 12 2 3 2 3 6" xfId="11890"/>
    <cellStyle name="Comma 12 2 3 2 3 7" xfId="14342"/>
    <cellStyle name="Comma 12 2 3 2 3 8" xfId="16795"/>
    <cellStyle name="Comma 12 2 3 2 3 9" xfId="19243"/>
    <cellStyle name="Comma 12 2 3 2 4" xfId="21764"/>
    <cellStyle name="Comma 12 2 3 2 4 2" xfId="2039"/>
    <cellStyle name="Comma 12 2 3 2 4 3" xfId="4498"/>
    <cellStyle name="Comma 12 2 3 2 4 4" xfId="6991"/>
    <cellStyle name="Comma 12 2 3 2 4 5" xfId="9439"/>
    <cellStyle name="Comma 12 2 3 2 4 6" xfId="11891"/>
    <cellStyle name="Comma 12 2 3 2 4 7" xfId="14343"/>
    <cellStyle name="Comma 12 2 3 2 4 8" xfId="16796"/>
    <cellStyle name="Comma 12 2 3 2 4 9" xfId="19244"/>
    <cellStyle name="Comma 12 2 3 2 5" xfId="21765"/>
    <cellStyle name="Comma 12 2 3 2 5 2" xfId="2040"/>
    <cellStyle name="Comma 12 2 3 2 5 3" xfId="4499"/>
    <cellStyle name="Comma 12 2 3 2 5 4" xfId="6992"/>
    <cellStyle name="Comma 12 2 3 2 5 5" xfId="9440"/>
    <cellStyle name="Comma 12 2 3 2 5 6" xfId="11892"/>
    <cellStyle name="Comma 12 2 3 2 5 7" xfId="14344"/>
    <cellStyle name="Comma 12 2 3 2 5 8" xfId="16797"/>
    <cellStyle name="Comma 12 2 3 2 5 9" xfId="19245"/>
    <cellStyle name="Comma 12 2 3 2 6" xfId="21766"/>
    <cellStyle name="Comma 12 2 3 2 6 2" xfId="2041"/>
    <cellStyle name="Comma 12 2 3 2 6 3" xfId="4500"/>
    <cellStyle name="Comma 12 2 3 2 6 4" xfId="6993"/>
    <cellStyle name="Comma 12 2 3 2 6 5" xfId="9441"/>
    <cellStyle name="Comma 12 2 3 2 6 6" xfId="11893"/>
    <cellStyle name="Comma 12 2 3 2 6 7" xfId="14345"/>
    <cellStyle name="Comma 12 2 3 2 6 8" xfId="16798"/>
    <cellStyle name="Comma 12 2 3 2 6 9" xfId="19246"/>
    <cellStyle name="Comma 12 2 3 2 7" xfId="21767"/>
    <cellStyle name="Comma 12 2 3 2 7 2" xfId="2042"/>
    <cellStyle name="Comma 12 2 3 2 7 3" xfId="4501"/>
    <cellStyle name="Comma 12 2 3 2 7 4" xfId="6994"/>
    <cellStyle name="Comma 12 2 3 2 7 5" xfId="9442"/>
    <cellStyle name="Comma 12 2 3 2 7 6" xfId="11894"/>
    <cellStyle name="Comma 12 2 3 2 7 7" xfId="14346"/>
    <cellStyle name="Comma 12 2 3 2 7 8" xfId="16799"/>
    <cellStyle name="Comma 12 2 3 2 7 9" xfId="19247"/>
    <cellStyle name="Comma 12 2 3 2 8" xfId="21768"/>
    <cellStyle name="Comma 12 2 3 2 8 2" xfId="2043"/>
    <cellStyle name="Comma 12 2 3 2 8 3" xfId="4502"/>
    <cellStyle name="Comma 12 2 3 2 8 4" xfId="6995"/>
    <cellStyle name="Comma 12 2 3 2 8 5" xfId="9443"/>
    <cellStyle name="Comma 12 2 3 2 8 6" xfId="11895"/>
    <cellStyle name="Comma 12 2 3 2 8 7" xfId="14347"/>
    <cellStyle name="Comma 12 2 3 2 8 8" xfId="16800"/>
    <cellStyle name="Comma 12 2 3 2 8 9" xfId="19248"/>
    <cellStyle name="Comma 12 2 3 2 9" xfId="2035"/>
    <cellStyle name="Comma 12 2 3 3" xfId="21769"/>
    <cellStyle name="Comma 12 2 3 3 10" xfId="19249"/>
    <cellStyle name="Comma 12 2 3 3 2" xfId="21770"/>
    <cellStyle name="Comma 12 2 3 3 2 2" xfId="2045"/>
    <cellStyle name="Comma 12 2 3 3 2 3" xfId="4504"/>
    <cellStyle name="Comma 12 2 3 3 2 4" xfId="6997"/>
    <cellStyle name="Comma 12 2 3 3 2 5" xfId="9445"/>
    <cellStyle name="Comma 12 2 3 3 2 6" xfId="11897"/>
    <cellStyle name="Comma 12 2 3 3 2 7" xfId="14349"/>
    <cellStyle name="Comma 12 2 3 3 2 8" xfId="16802"/>
    <cellStyle name="Comma 12 2 3 3 2 9" xfId="19250"/>
    <cellStyle name="Comma 12 2 3 3 3" xfId="2044"/>
    <cellStyle name="Comma 12 2 3 3 4" xfId="4503"/>
    <cellStyle name="Comma 12 2 3 3 5" xfId="6996"/>
    <cellStyle name="Comma 12 2 3 3 6" xfId="9444"/>
    <cellStyle name="Comma 12 2 3 3 7" xfId="11896"/>
    <cellStyle name="Comma 12 2 3 3 8" xfId="14348"/>
    <cellStyle name="Comma 12 2 3 3 9" xfId="16801"/>
    <cellStyle name="Comma 12 2 3 4" xfId="21771"/>
    <cellStyle name="Comma 12 2 3 4 2" xfId="2046"/>
    <cellStyle name="Comma 12 2 3 4 3" xfId="4505"/>
    <cellStyle name="Comma 12 2 3 4 4" xfId="6998"/>
    <cellStyle name="Comma 12 2 3 4 5" xfId="9446"/>
    <cellStyle name="Comma 12 2 3 4 6" xfId="11898"/>
    <cellStyle name="Comma 12 2 3 4 7" xfId="14350"/>
    <cellStyle name="Comma 12 2 3 4 8" xfId="16803"/>
    <cellStyle name="Comma 12 2 3 4 9" xfId="19251"/>
    <cellStyle name="Comma 12 2 3 5" xfId="21772"/>
    <cellStyle name="Comma 12 2 3 5 2" xfId="2047"/>
    <cellStyle name="Comma 12 2 3 5 3" xfId="4506"/>
    <cellStyle name="Comma 12 2 3 5 4" xfId="6999"/>
    <cellStyle name="Comma 12 2 3 5 5" xfId="9447"/>
    <cellStyle name="Comma 12 2 3 5 6" xfId="11899"/>
    <cellStyle name="Comma 12 2 3 5 7" xfId="14351"/>
    <cellStyle name="Comma 12 2 3 5 8" xfId="16804"/>
    <cellStyle name="Comma 12 2 3 5 9" xfId="19252"/>
    <cellStyle name="Comma 12 2 3 6" xfId="21773"/>
    <cellStyle name="Comma 12 2 3 6 2" xfId="2048"/>
    <cellStyle name="Comma 12 2 3 6 3" xfId="4507"/>
    <cellStyle name="Comma 12 2 3 6 4" xfId="7000"/>
    <cellStyle name="Comma 12 2 3 6 5" xfId="9448"/>
    <cellStyle name="Comma 12 2 3 6 6" xfId="11900"/>
    <cellStyle name="Comma 12 2 3 6 7" xfId="14352"/>
    <cellStyle name="Comma 12 2 3 6 8" xfId="16805"/>
    <cellStyle name="Comma 12 2 3 6 9" xfId="19253"/>
    <cellStyle name="Comma 12 2 3 7" xfId="21774"/>
    <cellStyle name="Comma 12 2 3 7 2" xfId="2049"/>
    <cellStyle name="Comma 12 2 3 7 3" xfId="4508"/>
    <cellStyle name="Comma 12 2 3 7 4" xfId="7001"/>
    <cellStyle name="Comma 12 2 3 7 5" xfId="9449"/>
    <cellStyle name="Comma 12 2 3 7 6" xfId="11901"/>
    <cellStyle name="Comma 12 2 3 7 7" xfId="14353"/>
    <cellStyle name="Comma 12 2 3 7 8" xfId="16806"/>
    <cellStyle name="Comma 12 2 3 7 9" xfId="19254"/>
    <cellStyle name="Comma 12 2 3 8" xfId="21775"/>
    <cellStyle name="Comma 12 2 3 8 2" xfId="2050"/>
    <cellStyle name="Comma 12 2 3 8 3" xfId="4509"/>
    <cellStyle name="Comma 12 2 3 8 4" xfId="7002"/>
    <cellStyle name="Comma 12 2 3 8 5" xfId="9450"/>
    <cellStyle name="Comma 12 2 3 8 6" xfId="11902"/>
    <cellStyle name="Comma 12 2 3 8 7" xfId="14354"/>
    <cellStyle name="Comma 12 2 3 8 8" xfId="16807"/>
    <cellStyle name="Comma 12 2 3 8 9" xfId="19255"/>
    <cellStyle name="Comma 12 2 3 9" xfId="21776"/>
    <cellStyle name="Comma 12 2 3 9 2" xfId="2051"/>
    <cellStyle name="Comma 12 2 3 9 3" xfId="4510"/>
    <cellStyle name="Comma 12 2 3 9 4" xfId="7003"/>
    <cellStyle name="Comma 12 2 3 9 5" xfId="9451"/>
    <cellStyle name="Comma 12 2 3 9 6" xfId="11903"/>
    <cellStyle name="Comma 12 2 3 9 7" xfId="14355"/>
    <cellStyle name="Comma 12 2 3 9 8" xfId="16808"/>
    <cellStyle name="Comma 12 2 3 9 9" xfId="19256"/>
    <cellStyle name="Comma 12 2 4" xfId="21777"/>
    <cellStyle name="Comma 12 2 4 10" xfId="4511"/>
    <cellStyle name="Comma 12 2 4 11" xfId="7004"/>
    <cellStyle name="Comma 12 2 4 12" xfId="9452"/>
    <cellStyle name="Comma 12 2 4 13" xfId="11904"/>
    <cellStyle name="Comma 12 2 4 14" xfId="14356"/>
    <cellStyle name="Comma 12 2 4 15" xfId="16809"/>
    <cellStyle name="Comma 12 2 4 16" xfId="19257"/>
    <cellStyle name="Comma 12 2 4 2" xfId="21778"/>
    <cellStyle name="Comma 12 2 4 2 10" xfId="19258"/>
    <cellStyle name="Comma 12 2 4 2 2" xfId="21779"/>
    <cellStyle name="Comma 12 2 4 2 2 2" xfId="2054"/>
    <cellStyle name="Comma 12 2 4 2 2 3" xfId="4513"/>
    <cellStyle name="Comma 12 2 4 2 2 4" xfId="7006"/>
    <cellStyle name="Comma 12 2 4 2 2 5" xfId="9454"/>
    <cellStyle name="Comma 12 2 4 2 2 6" xfId="11906"/>
    <cellStyle name="Comma 12 2 4 2 2 7" xfId="14358"/>
    <cellStyle name="Comma 12 2 4 2 2 8" xfId="16811"/>
    <cellStyle name="Comma 12 2 4 2 2 9" xfId="19259"/>
    <cellStyle name="Comma 12 2 4 2 3" xfId="2053"/>
    <cellStyle name="Comma 12 2 4 2 4" xfId="4512"/>
    <cellStyle name="Comma 12 2 4 2 5" xfId="7005"/>
    <cellStyle name="Comma 12 2 4 2 6" xfId="9453"/>
    <cellStyle name="Comma 12 2 4 2 7" xfId="11905"/>
    <cellStyle name="Comma 12 2 4 2 8" xfId="14357"/>
    <cellStyle name="Comma 12 2 4 2 9" xfId="16810"/>
    <cellStyle name="Comma 12 2 4 3" xfId="21780"/>
    <cellStyle name="Comma 12 2 4 3 2" xfId="2055"/>
    <cellStyle name="Comma 12 2 4 3 3" xfId="4514"/>
    <cellStyle name="Comma 12 2 4 3 4" xfId="7007"/>
    <cellStyle name="Comma 12 2 4 3 5" xfId="9455"/>
    <cellStyle name="Comma 12 2 4 3 6" xfId="11907"/>
    <cellStyle name="Comma 12 2 4 3 7" xfId="14359"/>
    <cellStyle name="Comma 12 2 4 3 8" xfId="16812"/>
    <cellStyle name="Comma 12 2 4 3 9" xfId="19260"/>
    <cellStyle name="Comma 12 2 4 4" xfId="21781"/>
    <cellStyle name="Comma 12 2 4 4 2" xfId="2056"/>
    <cellStyle name="Comma 12 2 4 4 3" xfId="4515"/>
    <cellStyle name="Comma 12 2 4 4 4" xfId="7008"/>
    <cellStyle name="Comma 12 2 4 4 5" xfId="9456"/>
    <cellStyle name="Comma 12 2 4 4 6" xfId="11908"/>
    <cellStyle name="Comma 12 2 4 4 7" xfId="14360"/>
    <cellStyle name="Comma 12 2 4 4 8" xfId="16813"/>
    <cellStyle name="Comma 12 2 4 4 9" xfId="19261"/>
    <cellStyle name="Comma 12 2 4 5" xfId="21782"/>
    <cellStyle name="Comma 12 2 4 5 2" xfId="2057"/>
    <cellStyle name="Comma 12 2 4 5 3" xfId="4516"/>
    <cellStyle name="Comma 12 2 4 5 4" xfId="7009"/>
    <cellStyle name="Comma 12 2 4 5 5" xfId="9457"/>
    <cellStyle name="Comma 12 2 4 5 6" xfId="11909"/>
    <cellStyle name="Comma 12 2 4 5 7" xfId="14361"/>
    <cellStyle name="Comma 12 2 4 5 8" xfId="16814"/>
    <cellStyle name="Comma 12 2 4 5 9" xfId="19262"/>
    <cellStyle name="Comma 12 2 4 6" xfId="21783"/>
    <cellStyle name="Comma 12 2 4 6 2" xfId="2058"/>
    <cellStyle name="Comma 12 2 4 6 3" xfId="4517"/>
    <cellStyle name="Comma 12 2 4 6 4" xfId="7010"/>
    <cellStyle name="Comma 12 2 4 6 5" xfId="9458"/>
    <cellStyle name="Comma 12 2 4 6 6" xfId="11910"/>
    <cellStyle name="Comma 12 2 4 6 7" xfId="14362"/>
    <cellStyle name="Comma 12 2 4 6 8" xfId="16815"/>
    <cellStyle name="Comma 12 2 4 6 9" xfId="19263"/>
    <cellStyle name="Comma 12 2 4 7" xfId="21784"/>
    <cellStyle name="Comma 12 2 4 7 2" xfId="2059"/>
    <cellStyle name="Comma 12 2 4 7 3" xfId="4518"/>
    <cellStyle name="Comma 12 2 4 7 4" xfId="7011"/>
    <cellStyle name="Comma 12 2 4 7 5" xfId="9459"/>
    <cellStyle name="Comma 12 2 4 7 6" xfId="11911"/>
    <cellStyle name="Comma 12 2 4 7 7" xfId="14363"/>
    <cellStyle name="Comma 12 2 4 7 8" xfId="16816"/>
    <cellStyle name="Comma 12 2 4 7 9" xfId="19264"/>
    <cellStyle name="Comma 12 2 4 8" xfId="21785"/>
    <cellStyle name="Comma 12 2 4 8 2" xfId="2060"/>
    <cellStyle name="Comma 12 2 4 8 3" xfId="4519"/>
    <cellStyle name="Comma 12 2 4 8 4" xfId="7012"/>
    <cellStyle name="Comma 12 2 4 8 5" xfId="9460"/>
    <cellStyle name="Comma 12 2 4 8 6" xfId="11912"/>
    <cellStyle name="Comma 12 2 4 8 7" xfId="14364"/>
    <cellStyle name="Comma 12 2 4 8 8" xfId="16817"/>
    <cellStyle name="Comma 12 2 4 8 9" xfId="19265"/>
    <cellStyle name="Comma 12 2 4 9" xfId="2052"/>
    <cellStyle name="Comma 12 2 5" xfId="21786"/>
    <cellStyle name="Comma 12 2 5 10" xfId="19266"/>
    <cellStyle name="Comma 12 2 5 2" xfId="21787"/>
    <cellStyle name="Comma 12 2 5 2 2" xfId="2062"/>
    <cellStyle name="Comma 12 2 5 2 3" xfId="4521"/>
    <cellStyle name="Comma 12 2 5 2 4" xfId="7014"/>
    <cellStyle name="Comma 12 2 5 2 5" xfId="9462"/>
    <cellStyle name="Comma 12 2 5 2 6" xfId="11914"/>
    <cellStyle name="Comma 12 2 5 2 7" xfId="14366"/>
    <cellStyle name="Comma 12 2 5 2 8" xfId="16819"/>
    <cellStyle name="Comma 12 2 5 2 9" xfId="19267"/>
    <cellStyle name="Comma 12 2 5 3" xfId="2061"/>
    <cellStyle name="Comma 12 2 5 4" xfId="4520"/>
    <cellStyle name="Comma 12 2 5 5" xfId="7013"/>
    <cellStyle name="Comma 12 2 5 6" xfId="9461"/>
    <cellStyle name="Comma 12 2 5 7" xfId="11913"/>
    <cellStyle name="Comma 12 2 5 8" xfId="14365"/>
    <cellStyle name="Comma 12 2 5 9" xfId="16818"/>
    <cellStyle name="Comma 12 2 6" xfId="21788"/>
    <cellStyle name="Comma 12 2 6 2" xfId="2063"/>
    <cellStyle name="Comma 12 2 6 3" xfId="4522"/>
    <cellStyle name="Comma 12 2 6 4" xfId="7015"/>
    <cellStyle name="Comma 12 2 6 5" xfId="9463"/>
    <cellStyle name="Comma 12 2 6 6" xfId="11915"/>
    <cellStyle name="Comma 12 2 6 7" xfId="14367"/>
    <cellStyle name="Comma 12 2 6 8" xfId="16820"/>
    <cellStyle name="Comma 12 2 6 9" xfId="19268"/>
    <cellStyle name="Comma 12 2 7" xfId="21789"/>
    <cellStyle name="Comma 12 2 7 2" xfId="2064"/>
    <cellStyle name="Comma 12 2 7 3" xfId="4523"/>
    <cellStyle name="Comma 12 2 7 4" xfId="7016"/>
    <cellStyle name="Comma 12 2 7 5" xfId="9464"/>
    <cellStyle name="Comma 12 2 7 6" xfId="11916"/>
    <cellStyle name="Comma 12 2 7 7" xfId="14368"/>
    <cellStyle name="Comma 12 2 7 8" xfId="16821"/>
    <cellStyle name="Comma 12 2 7 9" xfId="19269"/>
    <cellStyle name="Comma 12 2 8" xfId="21790"/>
    <cellStyle name="Comma 12 2 8 2" xfId="2065"/>
    <cellStyle name="Comma 12 2 8 3" xfId="4524"/>
    <cellStyle name="Comma 12 2 8 4" xfId="7017"/>
    <cellStyle name="Comma 12 2 8 5" xfId="9465"/>
    <cellStyle name="Comma 12 2 8 6" xfId="11917"/>
    <cellStyle name="Comma 12 2 8 7" xfId="14369"/>
    <cellStyle name="Comma 12 2 8 8" xfId="16822"/>
    <cellStyle name="Comma 12 2 8 9" xfId="19270"/>
    <cellStyle name="Comma 12 2 9" xfId="21791"/>
    <cellStyle name="Comma 12 2 9 2" xfId="2066"/>
    <cellStyle name="Comma 12 2 9 3" xfId="4525"/>
    <cellStyle name="Comma 12 2 9 4" xfId="7018"/>
    <cellStyle name="Comma 12 2 9 5" xfId="9466"/>
    <cellStyle name="Comma 12 2 9 6" xfId="11918"/>
    <cellStyle name="Comma 12 2 9 7" xfId="14370"/>
    <cellStyle name="Comma 12 2 9 8" xfId="16823"/>
    <cellStyle name="Comma 12 2 9 9" xfId="19271"/>
    <cellStyle name="Comma 12 20" xfId="110"/>
    <cellStyle name="Comma 12 21" xfId="111"/>
    <cellStyle name="Comma 12 22" xfId="112"/>
    <cellStyle name="Comma 12 23" xfId="113"/>
    <cellStyle name="Comma 12 24" xfId="114"/>
    <cellStyle name="Comma 12 25" xfId="115"/>
    <cellStyle name="Comma 12 26" xfId="116"/>
    <cellStyle name="Comma 12 27" xfId="117"/>
    <cellStyle name="Comma 12 28" xfId="1991"/>
    <cellStyle name="Comma 12 29" xfId="4450"/>
    <cellStyle name="Comma 12 3" xfId="21792"/>
    <cellStyle name="Comma 12 3 10" xfId="21793"/>
    <cellStyle name="Comma 12 3 10 2" xfId="2068"/>
    <cellStyle name="Comma 12 3 10 3" xfId="4527"/>
    <cellStyle name="Comma 12 3 10 4" xfId="7020"/>
    <cellStyle name="Comma 12 3 10 5" xfId="9468"/>
    <cellStyle name="Comma 12 3 10 6" xfId="11920"/>
    <cellStyle name="Comma 12 3 10 7" xfId="14372"/>
    <cellStyle name="Comma 12 3 10 8" xfId="16825"/>
    <cellStyle name="Comma 12 3 10 9" xfId="19273"/>
    <cellStyle name="Comma 12 3 11" xfId="2067"/>
    <cellStyle name="Comma 12 3 12" xfId="4526"/>
    <cellStyle name="Comma 12 3 13" xfId="7019"/>
    <cellStyle name="Comma 12 3 14" xfId="9467"/>
    <cellStyle name="Comma 12 3 15" xfId="11919"/>
    <cellStyle name="Comma 12 3 16" xfId="14371"/>
    <cellStyle name="Comma 12 3 17" xfId="16824"/>
    <cellStyle name="Comma 12 3 18" xfId="19272"/>
    <cellStyle name="Comma 12 3 2" xfId="21794"/>
    <cellStyle name="Comma 12 3 2 10" xfId="2069"/>
    <cellStyle name="Comma 12 3 2 11" xfId="4528"/>
    <cellStyle name="Comma 12 3 2 12" xfId="7021"/>
    <cellStyle name="Comma 12 3 2 13" xfId="9469"/>
    <cellStyle name="Comma 12 3 2 14" xfId="11921"/>
    <cellStyle name="Comma 12 3 2 15" xfId="14373"/>
    <cellStyle name="Comma 12 3 2 16" xfId="16826"/>
    <cellStyle name="Comma 12 3 2 17" xfId="19274"/>
    <cellStyle name="Comma 12 3 2 2" xfId="21795"/>
    <cellStyle name="Comma 12 3 2 2 10" xfId="4529"/>
    <cellStyle name="Comma 12 3 2 2 11" xfId="7022"/>
    <cellStyle name="Comma 12 3 2 2 12" xfId="9470"/>
    <cellStyle name="Comma 12 3 2 2 13" xfId="11922"/>
    <cellStyle name="Comma 12 3 2 2 14" xfId="14374"/>
    <cellStyle name="Comma 12 3 2 2 15" xfId="16827"/>
    <cellStyle name="Comma 12 3 2 2 16" xfId="19275"/>
    <cellStyle name="Comma 12 3 2 2 2" xfId="21796"/>
    <cellStyle name="Comma 12 3 2 2 2 10" xfId="19276"/>
    <cellStyle name="Comma 12 3 2 2 2 2" xfId="21797"/>
    <cellStyle name="Comma 12 3 2 2 2 2 2" xfId="2072"/>
    <cellStyle name="Comma 12 3 2 2 2 2 3" xfId="4531"/>
    <cellStyle name="Comma 12 3 2 2 2 2 4" xfId="7024"/>
    <cellStyle name="Comma 12 3 2 2 2 2 5" xfId="9472"/>
    <cellStyle name="Comma 12 3 2 2 2 2 6" xfId="11924"/>
    <cellStyle name="Comma 12 3 2 2 2 2 7" xfId="14376"/>
    <cellStyle name="Comma 12 3 2 2 2 2 8" xfId="16829"/>
    <cellStyle name="Comma 12 3 2 2 2 2 9" xfId="19277"/>
    <cellStyle name="Comma 12 3 2 2 2 3" xfId="2071"/>
    <cellStyle name="Comma 12 3 2 2 2 4" xfId="4530"/>
    <cellStyle name="Comma 12 3 2 2 2 5" xfId="7023"/>
    <cellStyle name="Comma 12 3 2 2 2 6" xfId="9471"/>
    <cellStyle name="Comma 12 3 2 2 2 7" xfId="11923"/>
    <cellStyle name="Comma 12 3 2 2 2 8" xfId="14375"/>
    <cellStyle name="Comma 12 3 2 2 2 9" xfId="16828"/>
    <cellStyle name="Comma 12 3 2 2 3" xfId="21798"/>
    <cellStyle name="Comma 12 3 2 2 3 2" xfId="2073"/>
    <cellStyle name="Comma 12 3 2 2 3 3" xfId="4532"/>
    <cellStyle name="Comma 12 3 2 2 3 4" xfId="7025"/>
    <cellStyle name="Comma 12 3 2 2 3 5" xfId="9473"/>
    <cellStyle name="Comma 12 3 2 2 3 6" xfId="11925"/>
    <cellStyle name="Comma 12 3 2 2 3 7" xfId="14377"/>
    <cellStyle name="Comma 12 3 2 2 3 8" xfId="16830"/>
    <cellStyle name="Comma 12 3 2 2 3 9" xfId="19278"/>
    <cellStyle name="Comma 12 3 2 2 4" xfId="21799"/>
    <cellStyle name="Comma 12 3 2 2 4 2" xfId="2074"/>
    <cellStyle name="Comma 12 3 2 2 4 3" xfId="4533"/>
    <cellStyle name="Comma 12 3 2 2 4 4" xfId="7026"/>
    <cellStyle name="Comma 12 3 2 2 4 5" xfId="9474"/>
    <cellStyle name="Comma 12 3 2 2 4 6" xfId="11926"/>
    <cellStyle name="Comma 12 3 2 2 4 7" xfId="14378"/>
    <cellStyle name="Comma 12 3 2 2 4 8" xfId="16831"/>
    <cellStyle name="Comma 12 3 2 2 4 9" xfId="19279"/>
    <cellStyle name="Comma 12 3 2 2 5" xfId="21800"/>
    <cellStyle name="Comma 12 3 2 2 5 2" xfId="2075"/>
    <cellStyle name="Comma 12 3 2 2 5 3" xfId="4534"/>
    <cellStyle name="Comma 12 3 2 2 5 4" xfId="7027"/>
    <cellStyle name="Comma 12 3 2 2 5 5" xfId="9475"/>
    <cellStyle name="Comma 12 3 2 2 5 6" xfId="11927"/>
    <cellStyle name="Comma 12 3 2 2 5 7" xfId="14379"/>
    <cellStyle name="Comma 12 3 2 2 5 8" xfId="16832"/>
    <cellStyle name="Comma 12 3 2 2 5 9" xfId="19280"/>
    <cellStyle name="Comma 12 3 2 2 6" xfId="21801"/>
    <cellStyle name="Comma 12 3 2 2 6 2" xfId="2076"/>
    <cellStyle name="Comma 12 3 2 2 6 3" xfId="4535"/>
    <cellStyle name="Comma 12 3 2 2 6 4" xfId="7028"/>
    <cellStyle name="Comma 12 3 2 2 6 5" xfId="9476"/>
    <cellStyle name="Comma 12 3 2 2 6 6" xfId="11928"/>
    <cellStyle name="Comma 12 3 2 2 6 7" xfId="14380"/>
    <cellStyle name="Comma 12 3 2 2 6 8" xfId="16833"/>
    <cellStyle name="Comma 12 3 2 2 6 9" xfId="19281"/>
    <cellStyle name="Comma 12 3 2 2 7" xfId="21802"/>
    <cellStyle name="Comma 12 3 2 2 7 2" xfId="2077"/>
    <cellStyle name="Comma 12 3 2 2 7 3" xfId="4536"/>
    <cellStyle name="Comma 12 3 2 2 7 4" xfId="7029"/>
    <cellStyle name="Comma 12 3 2 2 7 5" xfId="9477"/>
    <cellStyle name="Comma 12 3 2 2 7 6" xfId="11929"/>
    <cellStyle name="Comma 12 3 2 2 7 7" xfId="14381"/>
    <cellStyle name="Comma 12 3 2 2 7 8" xfId="16834"/>
    <cellStyle name="Comma 12 3 2 2 7 9" xfId="19282"/>
    <cellStyle name="Comma 12 3 2 2 8" xfId="21803"/>
    <cellStyle name="Comma 12 3 2 2 8 2" xfId="2078"/>
    <cellStyle name="Comma 12 3 2 2 8 3" xfId="4537"/>
    <cellStyle name="Comma 12 3 2 2 8 4" xfId="7030"/>
    <cellStyle name="Comma 12 3 2 2 8 5" xfId="9478"/>
    <cellStyle name="Comma 12 3 2 2 8 6" xfId="11930"/>
    <cellStyle name="Comma 12 3 2 2 8 7" xfId="14382"/>
    <cellStyle name="Comma 12 3 2 2 8 8" xfId="16835"/>
    <cellStyle name="Comma 12 3 2 2 8 9" xfId="19283"/>
    <cellStyle name="Comma 12 3 2 2 9" xfId="2070"/>
    <cellStyle name="Comma 12 3 2 3" xfId="21804"/>
    <cellStyle name="Comma 12 3 2 3 10" xfId="19284"/>
    <cellStyle name="Comma 12 3 2 3 2" xfId="21805"/>
    <cellStyle name="Comma 12 3 2 3 2 2" xfId="2080"/>
    <cellStyle name="Comma 12 3 2 3 2 3" xfId="4539"/>
    <cellStyle name="Comma 12 3 2 3 2 4" xfId="7032"/>
    <cellStyle name="Comma 12 3 2 3 2 5" xfId="9480"/>
    <cellStyle name="Comma 12 3 2 3 2 6" xfId="11932"/>
    <cellStyle name="Comma 12 3 2 3 2 7" xfId="14384"/>
    <cellStyle name="Comma 12 3 2 3 2 8" xfId="16837"/>
    <cellStyle name="Comma 12 3 2 3 2 9" xfId="19285"/>
    <cellStyle name="Comma 12 3 2 3 3" xfId="2079"/>
    <cellStyle name="Comma 12 3 2 3 4" xfId="4538"/>
    <cellStyle name="Comma 12 3 2 3 5" xfId="7031"/>
    <cellStyle name="Comma 12 3 2 3 6" xfId="9479"/>
    <cellStyle name="Comma 12 3 2 3 7" xfId="11931"/>
    <cellStyle name="Comma 12 3 2 3 8" xfId="14383"/>
    <cellStyle name="Comma 12 3 2 3 9" xfId="16836"/>
    <cellStyle name="Comma 12 3 2 4" xfId="21806"/>
    <cellStyle name="Comma 12 3 2 4 2" xfId="2081"/>
    <cellStyle name="Comma 12 3 2 4 3" xfId="4540"/>
    <cellStyle name="Comma 12 3 2 4 4" xfId="7033"/>
    <cellStyle name="Comma 12 3 2 4 5" xfId="9481"/>
    <cellStyle name="Comma 12 3 2 4 6" xfId="11933"/>
    <cellStyle name="Comma 12 3 2 4 7" xfId="14385"/>
    <cellStyle name="Comma 12 3 2 4 8" xfId="16838"/>
    <cellStyle name="Comma 12 3 2 4 9" xfId="19286"/>
    <cellStyle name="Comma 12 3 2 5" xfId="21807"/>
    <cellStyle name="Comma 12 3 2 5 2" xfId="2082"/>
    <cellStyle name="Comma 12 3 2 5 3" xfId="4541"/>
    <cellStyle name="Comma 12 3 2 5 4" xfId="7034"/>
    <cellStyle name="Comma 12 3 2 5 5" xfId="9482"/>
    <cellStyle name="Comma 12 3 2 5 6" xfId="11934"/>
    <cellStyle name="Comma 12 3 2 5 7" xfId="14386"/>
    <cellStyle name="Comma 12 3 2 5 8" xfId="16839"/>
    <cellStyle name="Comma 12 3 2 5 9" xfId="19287"/>
    <cellStyle name="Comma 12 3 2 6" xfId="21808"/>
    <cellStyle name="Comma 12 3 2 6 2" xfId="2083"/>
    <cellStyle name="Comma 12 3 2 6 3" xfId="4542"/>
    <cellStyle name="Comma 12 3 2 6 4" xfId="7035"/>
    <cellStyle name="Comma 12 3 2 6 5" xfId="9483"/>
    <cellStyle name="Comma 12 3 2 6 6" xfId="11935"/>
    <cellStyle name="Comma 12 3 2 6 7" xfId="14387"/>
    <cellStyle name="Comma 12 3 2 6 8" xfId="16840"/>
    <cellStyle name="Comma 12 3 2 6 9" xfId="19288"/>
    <cellStyle name="Comma 12 3 2 7" xfId="21809"/>
    <cellStyle name="Comma 12 3 2 7 2" xfId="2084"/>
    <cellStyle name="Comma 12 3 2 7 3" xfId="4543"/>
    <cellStyle name="Comma 12 3 2 7 4" xfId="7036"/>
    <cellStyle name="Comma 12 3 2 7 5" xfId="9484"/>
    <cellStyle name="Comma 12 3 2 7 6" xfId="11936"/>
    <cellStyle name="Comma 12 3 2 7 7" xfId="14388"/>
    <cellStyle name="Comma 12 3 2 7 8" xfId="16841"/>
    <cellStyle name="Comma 12 3 2 7 9" xfId="19289"/>
    <cellStyle name="Comma 12 3 2 8" xfId="21810"/>
    <cellStyle name="Comma 12 3 2 8 2" xfId="2085"/>
    <cellStyle name="Comma 12 3 2 8 3" xfId="4544"/>
    <cellStyle name="Comma 12 3 2 8 4" xfId="7037"/>
    <cellStyle name="Comma 12 3 2 8 5" xfId="9485"/>
    <cellStyle name="Comma 12 3 2 8 6" xfId="11937"/>
    <cellStyle name="Comma 12 3 2 8 7" xfId="14389"/>
    <cellStyle name="Comma 12 3 2 8 8" xfId="16842"/>
    <cellStyle name="Comma 12 3 2 8 9" xfId="19290"/>
    <cellStyle name="Comma 12 3 2 9" xfId="21811"/>
    <cellStyle name="Comma 12 3 2 9 2" xfId="2086"/>
    <cellStyle name="Comma 12 3 2 9 3" xfId="4545"/>
    <cellStyle name="Comma 12 3 2 9 4" xfId="7038"/>
    <cellStyle name="Comma 12 3 2 9 5" xfId="9486"/>
    <cellStyle name="Comma 12 3 2 9 6" xfId="11938"/>
    <cellStyle name="Comma 12 3 2 9 7" xfId="14390"/>
    <cellStyle name="Comma 12 3 2 9 8" xfId="16843"/>
    <cellStyle name="Comma 12 3 2 9 9" xfId="19291"/>
    <cellStyle name="Comma 12 3 3" xfId="21812"/>
    <cellStyle name="Comma 12 3 3 10" xfId="4546"/>
    <cellStyle name="Comma 12 3 3 11" xfId="7039"/>
    <cellStyle name="Comma 12 3 3 12" xfId="9487"/>
    <cellStyle name="Comma 12 3 3 13" xfId="11939"/>
    <cellStyle name="Comma 12 3 3 14" xfId="14391"/>
    <cellStyle name="Comma 12 3 3 15" xfId="16844"/>
    <cellStyle name="Comma 12 3 3 16" xfId="19292"/>
    <cellStyle name="Comma 12 3 3 2" xfId="21813"/>
    <cellStyle name="Comma 12 3 3 2 10" xfId="19293"/>
    <cellStyle name="Comma 12 3 3 2 2" xfId="21814"/>
    <cellStyle name="Comma 12 3 3 2 2 2" xfId="2089"/>
    <cellStyle name="Comma 12 3 3 2 2 3" xfId="4548"/>
    <cellStyle name="Comma 12 3 3 2 2 4" xfId="7041"/>
    <cellStyle name="Comma 12 3 3 2 2 5" xfId="9489"/>
    <cellStyle name="Comma 12 3 3 2 2 6" xfId="11941"/>
    <cellStyle name="Comma 12 3 3 2 2 7" xfId="14393"/>
    <cellStyle name="Comma 12 3 3 2 2 8" xfId="16846"/>
    <cellStyle name="Comma 12 3 3 2 2 9" xfId="19294"/>
    <cellStyle name="Comma 12 3 3 2 3" xfId="2088"/>
    <cellStyle name="Comma 12 3 3 2 4" xfId="4547"/>
    <cellStyle name="Comma 12 3 3 2 5" xfId="7040"/>
    <cellStyle name="Comma 12 3 3 2 6" xfId="9488"/>
    <cellStyle name="Comma 12 3 3 2 7" xfId="11940"/>
    <cellStyle name="Comma 12 3 3 2 8" xfId="14392"/>
    <cellStyle name="Comma 12 3 3 2 9" xfId="16845"/>
    <cellStyle name="Comma 12 3 3 3" xfId="21815"/>
    <cellStyle name="Comma 12 3 3 3 2" xfId="2090"/>
    <cellStyle name="Comma 12 3 3 3 3" xfId="4549"/>
    <cellStyle name="Comma 12 3 3 3 4" xfId="7042"/>
    <cellStyle name="Comma 12 3 3 3 5" xfId="9490"/>
    <cellStyle name="Comma 12 3 3 3 6" xfId="11942"/>
    <cellStyle name="Comma 12 3 3 3 7" xfId="14394"/>
    <cellStyle name="Comma 12 3 3 3 8" xfId="16847"/>
    <cellStyle name="Comma 12 3 3 3 9" xfId="19295"/>
    <cellStyle name="Comma 12 3 3 4" xfId="21816"/>
    <cellStyle name="Comma 12 3 3 4 2" xfId="2091"/>
    <cellStyle name="Comma 12 3 3 4 3" xfId="4550"/>
    <cellStyle name="Comma 12 3 3 4 4" xfId="7043"/>
    <cellStyle name="Comma 12 3 3 4 5" xfId="9491"/>
    <cellStyle name="Comma 12 3 3 4 6" xfId="11943"/>
    <cellStyle name="Comma 12 3 3 4 7" xfId="14395"/>
    <cellStyle name="Comma 12 3 3 4 8" xfId="16848"/>
    <cellStyle name="Comma 12 3 3 4 9" xfId="19296"/>
    <cellStyle name="Comma 12 3 3 5" xfId="21817"/>
    <cellStyle name="Comma 12 3 3 5 2" xfId="2092"/>
    <cellStyle name="Comma 12 3 3 5 3" xfId="4551"/>
    <cellStyle name="Comma 12 3 3 5 4" xfId="7044"/>
    <cellStyle name="Comma 12 3 3 5 5" xfId="9492"/>
    <cellStyle name="Comma 12 3 3 5 6" xfId="11944"/>
    <cellStyle name="Comma 12 3 3 5 7" xfId="14396"/>
    <cellStyle name="Comma 12 3 3 5 8" xfId="16849"/>
    <cellStyle name="Comma 12 3 3 5 9" xfId="19297"/>
    <cellStyle name="Comma 12 3 3 6" xfId="21818"/>
    <cellStyle name="Comma 12 3 3 6 2" xfId="2093"/>
    <cellStyle name="Comma 12 3 3 6 3" xfId="4552"/>
    <cellStyle name="Comma 12 3 3 6 4" xfId="7045"/>
    <cellStyle name="Comma 12 3 3 6 5" xfId="9493"/>
    <cellStyle name="Comma 12 3 3 6 6" xfId="11945"/>
    <cellStyle name="Comma 12 3 3 6 7" xfId="14397"/>
    <cellStyle name="Comma 12 3 3 6 8" xfId="16850"/>
    <cellStyle name="Comma 12 3 3 6 9" xfId="19298"/>
    <cellStyle name="Comma 12 3 3 7" xfId="21819"/>
    <cellStyle name="Comma 12 3 3 7 2" xfId="2094"/>
    <cellStyle name="Comma 12 3 3 7 3" xfId="4553"/>
    <cellStyle name="Comma 12 3 3 7 4" xfId="7046"/>
    <cellStyle name="Comma 12 3 3 7 5" xfId="9494"/>
    <cellStyle name="Comma 12 3 3 7 6" xfId="11946"/>
    <cellStyle name="Comma 12 3 3 7 7" xfId="14398"/>
    <cellStyle name="Comma 12 3 3 7 8" xfId="16851"/>
    <cellStyle name="Comma 12 3 3 7 9" xfId="19299"/>
    <cellStyle name="Comma 12 3 3 8" xfId="21820"/>
    <cellStyle name="Comma 12 3 3 8 2" xfId="2095"/>
    <cellStyle name="Comma 12 3 3 8 3" xfId="4554"/>
    <cellStyle name="Comma 12 3 3 8 4" xfId="7047"/>
    <cellStyle name="Comma 12 3 3 8 5" xfId="9495"/>
    <cellStyle name="Comma 12 3 3 8 6" xfId="11947"/>
    <cellStyle name="Comma 12 3 3 8 7" xfId="14399"/>
    <cellStyle name="Comma 12 3 3 8 8" xfId="16852"/>
    <cellStyle name="Comma 12 3 3 8 9" xfId="19300"/>
    <cellStyle name="Comma 12 3 3 9" xfId="2087"/>
    <cellStyle name="Comma 12 3 4" xfId="21821"/>
    <cellStyle name="Comma 12 3 4 10" xfId="19301"/>
    <cellStyle name="Comma 12 3 4 2" xfId="21822"/>
    <cellStyle name="Comma 12 3 4 2 2" xfId="2097"/>
    <cellStyle name="Comma 12 3 4 2 3" xfId="4556"/>
    <cellStyle name="Comma 12 3 4 2 4" xfId="7049"/>
    <cellStyle name="Comma 12 3 4 2 5" xfId="9497"/>
    <cellStyle name="Comma 12 3 4 2 6" xfId="11949"/>
    <cellStyle name="Comma 12 3 4 2 7" xfId="14401"/>
    <cellStyle name="Comma 12 3 4 2 8" xfId="16854"/>
    <cellStyle name="Comma 12 3 4 2 9" xfId="19302"/>
    <cellStyle name="Comma 12 3 4 3" xfId="2096"/>
    <cellStyle name="Comma 12 3 4 4" xfId="4555"/>
    <cellStyle name="Comma 12 3 4 5" xfId="7048"/>
    <cellStyle name="Comma 12 3 4 6" xfId="9496"/>
    <cellStyle name="Comma 12 3 4 7" xfId="11948"/>
    <cellStyle name="Comma 12 3 4 8" xfId="14400"/>
    <cellStyle name="Comma 12 3 4 9" xfId="16853"/>
    <cellStyle name="Comma 12 3 5" xfId="21823"/>
    <cellStyle name="Comma 12 3 5 2" xfId="2098"/>
    <cellStyle name="Comma 12 3 5 3" xfId="4557"/>
    <cellStyle name="Comma 12 3 5 4" xfId="7050"/>
    <cellStyle name="Comma 12 3 5 5" xfId="9498"/>
    <cellStyle name="Comma 12 3 5 6" xfId="11950"/>
    <cellStyle name="Comma 12 3 5 7" xfId="14402"/>
    <cellStyle name="Comma 12 3 5 8" xfId="16855"/>
    <cellStyle name="Comma 12 3 5 9" xfId="19303"/>
    <cellStyle name="Comma 12 3 6" xfId="21824"/>
    <cellStyle name="Comma 12 3 6 2" xfId="2099"/>
    <cellStyle name="Comma 12 3 6 3" xfId="4558"/>
    <cellStyle name="Comma 12 3 6 4" xfId="7051"/>
    <cellStyle name="Comma 12 3 6 5" xfId="9499"/>
    <cellStyle name="Comma 12 3 6 6" xfId="11951"/>
    <cellStyle name="Comma 12 3 6 7" xfId="14403"/>
    <cellStyle name="Comma 12 3 6 8" xfId="16856"/>
    <cellStyle name="Comma 12 3 6 9" xfId="19304"/>
    <cellStyle name="Comma 12 3 7" xfId="21825"/>
    <cellStyle name="Comma 12 3 7 2" xfId="2100"/>
    <cellStyle name="Comma 12 3 7 3" xfId="4559"/>
    <cellStyle name="Comma 12 3 7 4" xfId="7052"/>
    <cellStyle name="Comma 12 3 7 5" xfId="9500"/>
    <cellStyle name="Comma 12 3 7 6" xfId="11952"/>
    <cellStyle name="Comma 12 3 7 7" xfId="14404"/>
    <cellStyle name="Comma 12 3 7 8" xfId="16857"/>
    <cellStyle name="Comma 12 3 7 9" xfId="19305"/>
    <cellStyle name="Comma 12 3 8" xfId="21826"/>
    <cellStyle name="Comma 12 3 8 2" xfId="2101"/>
    <cellStyle name="Comma 12 3 8 3" xfId="4560"/>
    <cellStyle name="Comma 12 3 8 4" xfId="7053"/>
    <cellStyle name="Comma 12 3 8 5" xfId="9501"/>
    <cellStyle name="Comma 12 3 8 6" xfId="11953"/>
    <cellStyle name="Comma 12 3 8 7" xfId="14405"/>
    <cellStyle name="Comma 12 3 8 8" xfId="16858"/>
    <cellStyle name="Comma 12 3 8 9" xfId="19306"/>
    <cellStyle name="Comma 12 3 9" xfId="21827"/>
    <cellStyle name="Comma 12 3 9 2" xfId="2102"/>
    <cellStyle name="Comma 12 3 9 3" xfId="4561"/>
    <cellStyle name="Comma 12 3 9 4" xfId="7054"/>
    <cellStyle name="Comma 12 3 9 5" xfId="9502"/>
    <cellStyle name="Comma 12 3 9 6" xfId="11954"/>
    <cellStyle name="Comma 12 3 9 7" xfId="14406"/>
    <cellStyle name="Comma 12 3 9 8" xfId="16859"/>
    <cellStyle name="Comma 12 3 9 9" xfId="19307"/>
    <cellStyle name="Comma 12 30" xfId="6943"/>
    <cellStyle name="Comma 12 31" xfId="9391"/>
    <cellStyle name="Comma 12 32" xfId="11843"/>
    <cellStyle name="Comma 12 33" xfId="14295"/>
    <cellStyle name="Comma 12 34" xfId="16748"/>
    <cellStyle name="Comma 12 35" xfId="19196"/>
    <cellStyle name="Comma 12 4" xfId="21828"/>
    <cellStyle name="Comma 12 4 10" xfId="2103"/>
    <cellStyle name="Comma 12 4 11" xfId="4562"/>
    <cellStyle name="Comma 12 4 12" xfId="7055"/>
    <cellStyle name="Comma 12 4 13" xfId="9503"/>
    <cellStyle name="Comma 12 4 14" xfId="11955"/>
    <cellStyle name="Comma 12 4 15" xfId="14407"/>
    <cellStyle name="Comma 12 4 16" xfId="16860"/>
    <cellStyle name="Comma 12 4 17" xfId="19308"/>
    <cellStyle name="Comma 12 4 2" xfId="21829"/>
    <cellStyle name="Comma 12 4 2 10" xfId="4563"/>
    <cellStyle name="Comma 12 4 2 11" xfId="7056"/>
    <cellStyle name="Comma 12 4 2 12" xfId="9504"/>
    <cellStyle name="Comma 12 4 2 13" xfId="11956"/>
    <cellStyle name="Comma 12 4 2 14" xfId="14408"/>
    <cellStyle name="Comma 12 4 2 15" xfId="16861"/>
    <cellStyle name="Comma 12 4 2 16" xfId="19309"/>
    <cellStyle name="Comma 12 4 2 2" xfId="21830"/>
    <cellStyle name="Comma 12 4 2 2 10" xfId="19310"/>
    <cellStyle name="Comma 12 4 2 2 2" xfId="21831"/>
    <cellStyle name="Comma 12 4 2 2 2 2" xfId="2106"/>
    <cellStyle name="Comma 12 4 2 2 2 3" xfId="4565"/>
    <cellStyle name="Comma 12 4 2 2 2 4" xfId="7058"/>
    <cellStyle name="Comma 12 4 2 2 2 5" xfId="9506"/>
    <cellStyle name="Comma 12 4 2 2 2 6" xfId="11958"/>
    <cellStyle name="Comma 12 4 2 2 2 7" xfId="14410"/>
    <cellStyle name="Comma 12 4 2 2 2 8" xfId="16863"/>
    <cellStyle name="Comma 12 4 2 2 2 9" xfId="19311"/>
    <cellStyle name="Comma 12 4 2 2 3" xfId="2105"/>
    <cellStyle name="Comma 12 4 2 2 4" xfId="4564"/>
    <cellStyle name="Comma 12 4 2 2 5" xfId="7057"/>
    <cellStyle name="Comma 12 4 2 2 6" xfId="9505"/>
    <cellStyle name="Comma 12 4 2 2 7" xfId="11957"/>
    <cellStyle name="Comma 12 4 2 2 8" xfId="14409"/>
    <cellStyle name="Comma 12 4 2 2 9" xfId="16862"/>
    <cellStyle name="Comma 12 4 2 3" xfId="21832"/>
    <cellStyle name="Comma 12 4 2 3 2" xfId="2107"/>
    <cellStyle name="Comma 12 4 2 3 3" xfId="4566"/>
    <cellStyle name="Comma 12 4 2 3 4" xfId="7059"/>
    <cellStyle name="Comma 12 4 2 3 5" xfId="9507"/>
    <cellStyle name="Comma 12 4 2 3 6" xfId="11959"/>
    <cellStyle name="Comma 12 4 2 3 7" xfId="14411"/>
    <cellStyle name="Comma 12 4 2 3 8" xfId="16864"/>
    <cellStyle name="Comma 12 4 2 3 9" xfId="19312"/>
    <cellStyle name="Comma 12 4 2 4" xfId="21833"/>
    <cellStyle name="Comma 12 4 2 4 2" xfId="2108"/>
    <cellStyle name="Comma 12 4 2 4 3" xfId="4567"/>
    <cellStyle name="Comma 12 4 2 4 4" xfId="7060"/>
    <cellStyle name="Comma 12 4 2 4 5" xfId="9508"/>
    <cellStyle name="Comma 12 4 2 4 6" xfId="11960"/>
    <cellStyle name="Comma 12 4 2 4 7" xfId="14412"/>
    <cellStyle name="Comma 12 4 2 4 8" xfId="16865"/>
    <cellStyle name="Comma 12 4 2 4 9" xfId="19313"/>
    <cellStyle name="Comma 12 4 2 5" xfId="21834"/>
    <cellStyle name="Comma 12 4 2 5 2" xfId="2109"/>
    <cellStyle name="Comma 12 4 2 5 3" xfId="4568"/>
    <cellStyle name="Comma 12 4 2 5 4" xfId="7061"/>
    <cellStyle name="Comma 12 4 2 5 5" xfId="9509"/>
    <cellStyle name="Comma 12 4 2 5 6" xfId="11961"/>
    <cellStyle name="Comma 12 4 2 5 7" xfId="14413"/>
    <cellStyle name="Comma 12 4 2 5 8" xfId="16866"/>
    <cellStyle name="Comma 12 4 2 5 9" xfId="19314"/>
    <cellStyle name="Comma 12 4 2 6" xfId="21835"/>
    <cellStyle name="Comma 12 4 2 6 2" xfId="2110"/>
    <cellStyle name="Comma 12 4 2 6 3" xfId="4569"/>
    <cellStyle name="Comma 12 4 2 6 4" xfId="7062"/>
    <cellStyle name="Comma 12 4 2 6 5" xfId="9510"/>
    <cellStyle name="Comma 12 4 2 6 6" xfId="11962"/>
    <cellStyle name="Comma 12 4 2 6 7" xfId="14414"/>
    <cellStyle name="Comma 12 4 2 6 8" xfId="16867"/>
    <cellStyle name="Comma 12 4 2 6 9" xfId="19315"/>
    <cellStyle name="Comma 12 4 2 7" xfId="21836"/>
    <cellStyle name="Comma 12 4 2 7 2" xfId="2111"/>
    <cellStyle name="Comma 12 4 2 7 3" xfId="4570"/>
    <cellStyle name="Comma 12 4 2 7 4" xfId="7063"/>
    <cellStyle name="Comma 12 4 2 7 5" xfId="9511"/>
    <cellStyle name="Comma 12 4 2 7 6" xfId="11963"/>
    <cellStyle name="Comma 12 4 2 7 7" xfId="14415"/>
    <cellStyle name="Comma 12 4 2 7 8" xfId="16868"/>
    <cellStyle name="Comma 12 4 2 7 9" xfId="19316"/>
    <cellStyle name="Comma 12 4 2 8" xfId="21837"/>
    <cellStyle name="Comma 12 4 2 8 2" xfId="2112"/>
    <cellStyle name="Comma 12 4 2 8 3" xfId="4571"/>
    <cellStyle name="Comma 12 4 2 8 4" xfId="7064"/>
    <cellStyle name="Comma 12 4 2 8 5" xfId="9512"/>
    <cellStyle name="Comma 12 4 2 8 6" xfId="11964"/>
    <cellStyle name="Comma 12 4 2 8 7" xfId="14416"/>
    <cellStyle name="Comma 12 4 2 8 8" xfId="16869"/>
    <cellStyle name="Comma 12 4 2 8 9" xfId="19317"/>
    <cellStyle name="Comma 12 4 2 9" xfId="2104"/>
    <cellStyle name="Comma 12 4 3" xfId="21838"/>
    <cellStyle name="Comma 12 4 3 10" xfId="19318"/>
    <cellStyle name="Comma 12 4 3 2" xfId="21839"/>
    <cellStyle name="Comma 12 4 3 2 2" xfId="2114"/>
    <cellStyle name="Comma 12 4 3 2 3" xfId="4573"/>
    <cellStyle name="Comma 12 4 3 2 4" xfId="7066"/>
    <cellStyle name="Comma 12 4 3 2 5" xfId="9514"/>
    <cellStyle name="Comma 12 4 3 2 6" xfId="11966"/>
    <cellStyle name="Comma 12 4 3 2 7" xfId="14418"/>
    <cellStyle name="Comma 12 4 3 2 8" xfId="16871"/>
    <cellStyle name="Comma 12 4 3 2 9" xfId="19319"/>
    <cellStyle name="Comma 12 4 3 3" xfId="2113"/>
    <cellStyle name="Comma 12 4 3 4" xfId="4572"/>
    <cellStyle name="Comma 12 4 3 5" xfId="7065"/>
    <cellStyle name="Comma 12 4 3 6" xfId="9513"/>
    <cellStyle name="Comma 12 4 3 7" xfId="11965"/>
    <cellStyle name="Comma 12 4 3 8" xfId="14417"/>
    <cellStyle name="Comma 12 4 3 9" xfId="16870"/>
    <cellStyle name="Comma 12 4 4" xfId="21840"/>
    <cellStyle name="Comma 12 4 4 2" xfId="2115"/>
    <cellStyle name="Comma 12 4 4 3" xfId="4574"/>
    <cellStyle name="Comma 12 4 4 4" xfId="7067"/>
    <cellStyle name="Comma 12 4 4 5" xfId="9515"/>
    <cellStyle name="Comma 12 4 4 6" xfId="11967"/>
    <cellStyle name="Comma 12 4 4 7" xfId="14419"/>
    <cellStyle name="Comma 12 4 4 8" xfId="16872"/>
    <cellStyle name="Comma 12 4 4 9" xfId="19320"/>
    <cellStyle name="Comma 12 4 5" xfId="21841"/>
    <cellStyle name="Comma 12 4 5 2" xfId="2116"/>
    <cellStyle name="Comma 12 4 5 3" xfId="4575"/>
    <cellStyle name="Comma 12 4 5 4" xfId="7068"/>
    <cellStyle name="Comma 12 4 5 5" xfId="9516"/>
    <cellStyle name="Comma 12 4 5 6" xfId="11968"/>
    <cellStyle name="Comma 12 4 5 7" xfId="14420"/>
    <cellStyle name="Comma 12 4 5 8" xfId="16873"/>
    <cellStyle name="Comma 12 4 5 9" xfId="19321"/>
    <cellStyle name="Comma 12 4 6" xfId="21842"/>
    <cellStyle name="Comma 12 4 6 2" xfId="2117"/>
    <cellStyle name="Comma 12 4 6 3" xfId="4576"/>
    <cellStyle name="Comma 12 4 6 4" xfId="7069"/>
    <cellStyle name="Comma 12 4 6 5" xfId="9517"/>
    <cellStyle name="Comma 12 4 6 6" xfId="11969"/>
    <cellStyle name="Comma 12 4 6 7" xfId="14421"/>
    <cellStyle name="Comma 12 4 6 8" xfId="16874"/>
    <cellStyle name="Comma 12 4 6 9" xfId="19322"/>
    <cellStyle name="Comma 12 4 7" xfId="21843"/>
    <cellStyle name="Comma 12 4 7 2" xfId="2118"/>
    <cellStyle name="Comma 12 4 7 3" xfId="4577"/>
    <cellStyle name="Comma 12 4 7 4" xfId="7070"/>
    <cellStyle name="Comma 12 4 7 5" xfId="9518"/>
    <cellStyle name="Comma 12 4 7 6" xfId="11970"/>
    <cellStyle name="Comma 12 4 7 7" xfId="14422"/>
    <cellStyle name="Comma 12 4 7 8" xfId="16875"/>
    <cellStyle name="Comma 12 4 7 9" xfId="19323"/>
    <cellStyle name="Comma 12 4 8" xfId="21844"/>
    <cellStyle name="Comma 12 4 8 2" xfId="2119"/>
    <cellStyle name="Comma 12 4 8 3" xfId="4578"/>
    <cellStyle name="Comma 12 4 8 4" xfId="7071"/>
    <cellStyle name="Comma 12 4 8 5" xfId="9519"/>
    <cellStyle name="Comma 12 4 8 6" xfId="11971"/>
    <cellStyle name="Comma 12 4 8 7" xfId="14423"/>
    <cellStyle name="Comma 12 4 8 8" xfId="16876"/>
    <cellStyle name="Comma 12 4 8 9" xfId="19324"/>
    <cellStyle name="Comma 12 4 9" xfId="21845"/>
    <cellStyle name="Comma 12 4 9 2" xfId="2120"/>
    <cellStyle name="Comma 12 4 9 3" xfId="4579"/>
    <cellStyle name="Comma 12 4 9 4" xfId="7072"/>
    <cellStyle name="Comma 12 4 9 5" xfId="9520"/>
    <cellStyle name="Comma 12 4 9 6" xfId="11972"/>
    <cellStyle name="Comma 12 4 9 7" xfId="14424"/>
    <cellStyle name="Comma 12 4 9 8" xfId="16877"/>
    <cellStyle name="Comma 12 4 9 9" xfId="19325"/>
    <cellStyle name="Comma 12 5" xfId="21846"/>
    <cellStyle name="Comma 12 5 10" xfId="4580"/>
    <cellStyle name="Comma 12 5 11" xfId="7073"/>
    <cellStyle name="Comma 12 5 12" xfId="9521"/>
    <cellStyle name="Comma 12 5 13" xfId="11973"/>
    <cellStyle name="Comma 12 5 14" xfId="14425"/>
    <cellStyle name="Comma 12 5 15" xfId="16878"/>
    <cellStyle name="Comma 12 5 16" xfId="19326"/>
    <cellStyle name="Comma 12 5 2" xfId="21847"/>
    <cellStyle name="Comma 12 5 2 10" xfId="19327"/>
    <cellStyle name="Comma 12 5 2 2" xfId="21848"/>
    <cellStyle name="Comma 12 5 2 2 2" xfId="2123"/>
    <cellStyle name="Comma 12 5 2 2 3" xfId="4582"/>
    <cellStyle name="Comma 12 5 2 2 4" xfId="7075"/>
    <cellStyle name="Comma 12 5 2 2 5" xfId="9523"/>
    <cellStyle name="Comma 12 5 2 2 6" xfId="11975"/>
    <cellStyle name="Comma 12 5 2 2 7" xfId="14427"/>
    <cellStyle name="Comma 12 5 2 2 8" xfId="16880"/>
    <cellStyle name="Comma 12 5 2 2 9" xfId="19328"/>
    <cellStyle name="Comma 12 5 2 3" xfId="2122"/>
    <cellStyle name="Comma 12 5 2 4" xfId="4581"/>
    <cellStyle name="Comma 12 5 2 5" xfId="7074"/>
    <cellStyle name="Comma 12 5 2 6" xfId="9522"/>
    <cellStyle name="Comma 12 5 2 7" xfId="11974"/>
    <cellStyle name="Comma 12 5 2 8" xfId="14426"/>
    <cellStyle name="Comma 12 5 2 9" xfId="16879"/>
    <cellStyle name="Comma 12 5 3" xfId="21849"/>
    <cellStyle name="Comma 12 5 3 2" xfId="2124"/>
    <cellStyle name="Comma 12 5 3 3" xfId="4583"/>
    <cellStyle name="Comma 12 5 3 4" xfId="7076"/>
    <cellStyle name="Comma 12 5 3 5" xfId="9524"/>
    <cellStyle name="Comma 12 5 3 6" xfId="11976"/>
    <cellStyle name="Comma 12 5 3 7" xfId="14428"/>
    <cellStyle name="Comma 12 5 3 8" xfId="16881"/>
    <cellStyle name="Comma 12 5 3 9" xfId="19329"/>
    <cellStyle name="Comma 12 5 4" xfId="21850"/>
    <cellStyle name="Comma 12 5 4 2" xfId="2125"/>
    <cellStyle name="Comma 12 5 4 3" xfId="4584"/>
    <cellStyle name="Comma 12 5 4 4" xfId="7077"/>
    <cellStyle name="Comma 12 5 4 5" xfId="9525"/>
    <cellStyle name="Comma 12 5 4 6" xfId="11977"/>
    <cellStyle name="Comma 12 5 4 7" xfId="14429"/>
    <cellStyle name="Comma 12 5 4 8" xfId="16882"/>
    <cellStyle name="Comma 12 5 4 9" xfId="19330"/>
    <cellStyle name="Comma 12 5 5" xfId="21851"/>
    <cellStyle name="Comma 12 5 5 2" xfId="2126"/>
    <cellStyle name="Comma 12 5 5 3" xfId="4585"/>
    <cellStyle name="Comma 12 5 5 4" xfId="7078"/>
    <cellStyle name="Comma 12 5 5 5" xfId="9526"/>
    <cellStyle name="Comma 12 5 5 6" xfId="11978"/>
    <cellStyle name="Comma 12 5 5 7" xfId="14430"/>
    <cellStyle name="Comma 12 5 5 8" xfId="16883"/>
    <cellStyle name="Comma 12 5 5 9" xfId="19331"/>
    <cellStyle name="Comma 12 5 6" xfId="21852"/>
    <cellStyle name="Comma 12 5 6 2" xfId="2127"/>
    <cellStyle name="Comma 12 5 6 3" xfId="4586"/>
    <cellStyle name="Comma 12 5 6 4" xfId="7079"/>
    <cellStyle name="Comma 12 5 6 5" xfId="9527"/>
    <cellStyle name="Comma 12 5 6 6" xfId="11979"/>
    <cellStyle name="Comma 12 5 6 7" xfId="14431"/>
    <cellStyle name="Comma 12 5 6 8" xfId="16884"/>
    <cellStyle name="Comma 12 5 6 9" xfId="19332"/>
    <cellStyle name="Comma 12 5 7" xfId="21853"/>
    <cellStyle name="Comma 12 5 7 2" xfId="2128"/>
    <cellStyle name="Comma 12 5 7 3" xfId="4587"/>
    <cellStyle name="Comma 12 5 7 4" xfId="7080"/>
    <cellStyle name="Comma 12 5 7 5" xfId="9528"/>
    <cellStyle name="Comma 12 5 7 6" xfId="11980"/>
    <cellStyle name="Comma 12 5 7 7" xfId="14432"/>
    <cellStyle name="Comma 12 5 7 8" xfId="16885"/>
    <cellStyle name="Comma 12 5 7 9" xfId="19333"/>
    <cellStyle name="Comma 12 5 8" xfId="21854"/>
    <cellStyle name="Comma 12 5 8 2" xfId="2129"/>
    <cellStyle name="Comma 12 5 8 3" xfId="4588"/>
    <cellStyle name="Comma 12 5 8 4" xfId="7081"/>
    <cellStyle name="Comma 12 5 8 5" xfId="9529"/>
    <cellStyle name="Comma 12 5 8 6" xfId="11981"/>
    <cellStyle name="Comma 12 5 8 7" xfId="14433"/>
    <cellStyle name="Comma 12 5 8 8" xfId="16886"/>
    <cellStyle name="Comma 12 5 8 9" xfId="19334"/>
    <cellStyle name="Comma 12 5 9" xfId="2121"/>
    <cellStyle name="Comma 12 6" xfId="118"/>
    <cellStyle name="Comma 12 6 10" xfId="19335"/>
    <cellStyle name="Comma 12 6 2" xfId="21855"/>
    <cellStyle name="Comma 12 6 2 2" xfId="2131"/>
    <cellStyle name="Comma 12 6 2 3" xfId="4590"/>
    <cellStyle name="Comma 12 6 2 4" xfId="7083"/>
    <cellStyle name="Comma 12 6 2 5" xfId="9531"/>
    <cellStyle name="Comma 12 6 2 6" xfId="11983"/>
    <cellStyle name="Comma 12 6 2 7" xfId="14435"/>
    <cellStyle name="Comma 12 6 2 8" xfId="16888"/>
    <cellStyle name="Comma 12 6 2 9" xfId="19336"/>
    <cellStyle name="Comma 12 6 3" xfId="2130"/>
    <cellStyle name="Comma 12 6 4" xfId="4589"/>
    <cellStyle name="Comma 12 6 5" xfId="7082"/>
    <cellStyle name="Comma 12 6 6" xfId="9530"/>
    <cellStyle name="Comma 12 6 7" xfId="11982"/>
    <cellStyle name="Comma 12 6 8" xfId="14434"/>
    <cellStyle name="Comma 12 6 9" xfId="16887"/>
    <cellStyle name="Comma 12 7" xfId="119"/>
    <cellStyle name="Comma 12 7 2" xfId="2132"/>
    <cellStyle name="Comma 12 7 3" xfId="4591"/>
    <cellStyle name="Comma 12 7 4" xfId="7084"/>
    <cellStyle name="Comma 12 7 5" xfId="9532"/>
    <cellStyle name="Comma 12 7 6" xfId="11984"/>
    <cellStyle name="Comma 12 7 7" xfId="14436"/>
    <cellStyle name="Comma 12 7 8" xfId="16889"/>
    <cellStyle name="Comma 12 7 9" xfId="19337"/>
    <cellStyle name="Comma 12 8" xfId="120"/>
    <cellStyle name="Comma 12 8 2" xfId="2133"/>
    <cellStyle name="Comma 12 8 3" xfId="4592"/>
    <cellStyle name="Comma 12 8 4" xfId="7085"/>
    <cellStyle name="Comma 12 8 5" xfId="9533"/>
    <cellStyle name="Comma 12 8 6" xfId="11985"/>
    <cellStyle name="Comma 12 8 7" xfId="14437"/>
    <cellStyle name="Comma 12 8 8" xfId="16890"/>
    <cellStyle name="Comma 12 8 9" xfId="19338"/>
    <cellStyle name="Comma 12 9" xfId="121"/>
    <cellStyle name="Comma 12 9 2" xfId="2134"/>
    <cellStyle name="Comma 12 9 3" xfId="4593"/>
    <cellStyle name="Comma 12 9 4" xfId="7086"/>
    <cellStyle name="Comma 12 9 5" xfId="9534"/>
    <cellStyle name="Comma 12 9 6" xfId="11986"/>
    <cellStyle name="Comma 12 9 7" xfId="14438"/>
    <cellStyle name="Comma 12 9 8" xfId="16891"/>
    <cellStyle name="Comma 12 9 9" xfId="19339"/>
    <cellStyle name="Comma 13" xfId="21856"/>
    <cellStyle name="Comma 13 10" xfId="122"/>
    <cellStyle name="Comma 13 10 2" xfId="2136"/>
    <cellStyle name="Comma 13 10 3" xfId="4595"/>
    <cellStyle name="Comma 13 10 4" xfId="7088"/>
    <cellStyle name="Comma 13 10 5" xfId="9536"/>
    <cellStyle name="Comma 13 10 6" xfId="11988"/>
    <cellStyle name="Comma 13 10 7" xfId="14440"/>
    <cellStyle name="Comma 13 10 8" xfId="16893"/>
    <cellStyle name="Comma 13 10 9" xfId="19341"/>
    <cellStyle name="Comma 13 11" xfId="123"/>
    <cellStyle name="Comma 13 11 2" xfId="2137"/>
    <cellStyle name="Comma 13 11 3" xfId="4596"/>
    <cellStyle name="Comma 13 11 4" xfId="7089"/>
    <cellStyle name="Comma 13 11 5" xfId="9537"/>
    <cellStyle name="Comma 13 11 6" xfId="11989"/>
    <cellStyle name="Comma 13 11 7" xfId="14441"/>
    <cellStyle name="Comma 13 11 8" xfId="16894"/>
    <cellStyle name="Comma 13 11 9" xfId="19342"/>
    <cellStyle name="Comma 13 12" xfId="124"/>
    <cellStyle name="Comma 13 12 2" xfId="2138"/>
    <cellStyle name="Comma 13 12 3" xfId="4597"/>
    <cellStyle name="Comma 13 12 4" xfId="7090"/>
    <cellStyle name="Comma 13 12 5" xfId="9538"/>
    <cellStyle name="Comma 13 12 6" xfId="11990"/>
    <cellStyle name="Comma 13 12 7" xfId="14442"/>
    <cellStyle name="Comma 13 12 8" xfId="16895"/>
    <cellStyle name="Comma 13 12 9" xfId="19343"/>
    <cellStyle name="Comma 13 13" xfId="125"/>
    <cellStyle name="Comma 13 14" xfId="126"/>
    <cellStyle name="Comma 13 15" xfId="127"/>
    <cellStyle name="Comma 13 16" xfId="128"/>
    <cellStyle name="Comma 13 17" xfId="129"/>
    <cellStyle name="Comma 13 18" xfId="130"/>
    <cellStyle name="Comma 13 19" xfId="131"/>
    <cellStyle name="Comma 13 2" xfId="21857"/>
    <cellStyle name="Comma 13 2 10" xfId="21858"/>
    <cellStyle name="Comma 13 2 10 2" xfId="2140"/>
    <cellStyle name="Comma 13 2 10 3" xfId="4599"/>
    <cellStyle name="Comma 13 2 10 4" xfId="7092"/>
    <cellStyle name="Comma 13 2 10 5" xfId="9540"/>
    <cellStyle name="Comma 13 2 10 6" xfId="11992"/>
    <cellStyle name="Comma 13 2 10 7" xfId="14444"/>
    <cellStyle name="Comma 13 2 10 8" xfId="16897"/>
    <cellStyle name="Comma 13 2 10 9" xfId="19345"/>
    <cellStyle name="Comma 13 2 11" xfId="21859"/>
    <cellStyle name="Comma 13 2 11 2" xfId="2141"/>
    <cellStyle name="Comma 13 2 11 3" xfId="4600"/>
    <cellStyle name="Comma 13 2 11 4" xfId="7093"/>
    <cellStyle name="Comma 13 2 11 5" xfId="9541"/>
    <cellStyle name="Comma 13 2 11 6" xfId="11993"/>
    <cellStyle name="Comma 13 2 11 7" xfId="14445"/>
    <cellStyle name="Comma 13 2 11 8" xfId="16898"/>
    <cellStyle name="Comma 13 2 11 9" xfId="19346"/>
    <cellStyle name="Comma 13 2 12" xfId="2139"/>
    <cellStyle name="Comma 13 2 13" xfId="4598"/>
    <cellStyle name="Comma 13 2 14" xfId="7091"/>
    <cellStyle name="Comma 13 2 15" xfId="9539"/>
    <cellStyle name="Comma 13 2 16" xfId="11991"/>
    <cellStyle name="Comma 13 2 17" xfId="14443"/>
    <cellStyle name="Comma 13 2 18" xfId="16896"/>
    <cellStyle name="Comma 13 2 19" xfId="19344"/>
    <cellStyle name="Comma 13 2 2" xfId="21860"/>
    <cellStyle name="Comma 13 2 2 10" xfId="21861"/>
    <cellStyle name="Comma 13 2 2 10 2" xfId="2143"/>
    <cellStyle name="Comma 13 2 2 10 3" xfId="4602"/>
    <cellStyle name="Comma 13 2 2 10 4" xfId="7095"/>
    <cellStyle name="Comma 13 2 2 10 5" xfId="9543"/>
    <cellStyle name="Comma 13 2 2 10 6" xfId="11995"/>
    <cellStyle name="Comma 13 2 2 10 7" xfId="14447"/>
    <cellStyle name="Comma 13 2 2 10 8" xfId="16900"/>
    <cellStyle name="Comma 13 2 2 10 9" xfId="19348"/>
    <cellStyle name="Comma 13 2 2 11" xfId="2142"/>
    <cellStyle name="Comma 13 2 2 12" xfId="4601"/>
    <cellStyle name="Comma 13 2 2 13" xfId="7094"/>
    <cellStyle name="Comma 13 2 2 14" xfId="9542"/>
    <cellStyle name="Comma 13 2 2 15" xfId="11994"/>
    <cellStyle name="Comma 13 2 2 16" xfId="14446"/>
    <cellStyle name="Comma 13 2 2 17" xfId="16899"/>
    <cellStyle name="Comma 13 2 2 18" xfId="19347"/>
    <cellStyle name="Comma 13 2 2 2" xfId="21862"/>
    <cellStyle name="Comma 13 2 2 2 10" xfId="2144"/>
    <cellStyle name="Comma 13 2 2 2 11" xfId="4603"/>
    <cellStyle name="Comma 13 2 2 2 12" xfId="7096"/>
    <cellStyle name="Comma 13 2 2 2 13" xfId="9544"/>
    <cellStyle name="Comma 13 2 2 2 14" xfId="11996"/>
    <cellStyle name="Comma 13 2 2 2 15" xfId="14448"/>
    <cellStyle name="Comma 13 2 2 2 16" xfId="16901"/>
    <cellStyle name="Comma 13 2 2 2 17" xfId="19349"/>
    <cellStyle name="Comma 13 2 2 2 2" xfId="21863"/>
    <cellStyle name="Comma 13 2 2 2 2 10" xfId="4604"/>
    <cellStyle name="Comma 13 2 2 2 2 11" xfId="7097"/>
    <cellStyle name="Comma 13 2 2 2 2 12" xfId="9545"/>
    <cellStyle name="Comma 13 2 2 2 2 13" xfId="11997"/>
    <cellStyle name="Comma 13 2 2 2 2 14" xfId="14449"/>
    <cellStyle name="Comma 13 2 2 2 2 15" xfId="16902"/>
    <cellStyle name="Comma 13 2 2 2 2 16" xfId="19350"/>
    <cellStyle name="Comma 13 2 2 2 2 2" xfId="21864"/>
    <cellStyle name="Comma 13 2 2 2 2 2 10" xfId="19351"/>
    <cellStyle name="Comma 13 2 2 2 2 2 2" xfId="21865"/>
    <cellStyle name="Comma 13 2 2 2 2 2 2 2" xfId="2147"/>
    <cellStyle name="Comma 13 2 2 2 2 2 2 3" xfId="4606"/>
    <cellStyle name="Comma 13 2 2 2 2 2 2 4" xfId="7099"/>
    <cellStyle name="Comma 13 2 2 2 2 2 2 5" xfId="9547"/>
    <cellStyle name="Comma 13 2 2 2 2 2 2 6" xfId="11999"/>
    <cellStyle name="Comma 13 2 2 2 2 2 2 7" xfId="14451"/>
    <cellStyle name="Comma 13 2 2 2 2 2 2 8" xfId="16904"/>
    <cellStyle name="Comma 13 2 2 2 2 2 2 9" xfId="19352"/>
    <cellStyle name="Comma 13 2 2 2 2 2 3" xfId="2146"/>
    <cellStyle name="Comma 13 2 2 2 2 2 4" xfId="4605"/>
    <cellStyle name="Comma 13 2 2 2 2 2 5" xfId="7098"/>
    <cellStyle name="Comma 13 2 2 2 2 2 6" xfId="9546"/>
    <cellStyle name="Comma 13 2 2 2 2 2 7" xfId="11998"/>
    <cellStyle name="Comma 13 2 2 2 2 2 8" xfId="14450"/>
    <cellStyle name="Comma 13 2 2 2 2 2 9" xfId="16903"/>
    <cellStyle name="Comma 13 2 2 2 2 3" xfId="21866"/>
    <cellStyle name="Comma 13 2 2 2 2 3 2" xfId="2148"/>
    <cellStyle name="Comma 13 2 2 2 2 3 3" xfId="4607"/>
    <cellStyle name="Comma 13 2 2 2 2 3 4" xfId="7100"/>
    <cellStyle name="Comma 13 2 2 2 2 3 5" xfId="9548"/>
    <cellStyle name="Comma 13 2 2 2 2 3 6" xfId="12000"/>
    <cellStyle name="Comma 13 2 2 2 2 3 7" xfId="14452"/>
    <cellStyle name="Comma 13 2 2 2 2 3 8" xfId="16905"/>
    <cellStyle name="Comma 13 2 2 2 2 3 9" xfId="19353"/>
    <cellStyle name="Comma 13 2 2 2 2 4" xfId="21867"/>
    <cellStyle name="Comma 13 2 2 2 2 4 2" xfId="2149"/>
    <cellStyle name="Comma 13 2 2 2 2 4 3" xfId="4608"/>
    <cellStyle name="Comma 13 2 2 2 2 4 4" xfId="7101"/>
    <cellStyle name="Comma 13 2 2 2 2 4 5" xfId="9549"/>
    <cellStyle name="Comma 13 2 2 2 2 4 6" xfId="12001"/>
    <cellStyle name="Comma 13 2 2 2 2 4 7" xfId="14453"/>
    <cellStyle name="Comma 13 2 2 2 2 4 8" xfId="16906"/>
    <cellStyle name="Comma 13 2 2 2 2 4 9" xfId="19354"/>
    <cellStyle name="Comma 13 2 2 2 2 5" xfId="21868"/>
    <cellStyle name="Comma 13 2 2 2 2 5 2" xfId="2150"/>
    <cellStyle name="Comma 13 2 2 2 2 5 3" xfId="4609"/>
    <cellStyle name="Comma 13 2 2 2 2 5 4" xfId="7102"/>
    <cellStyle name="Comma 13 2 2 2 2 5 5" xfId="9550"/>
    <cellStyle name="Comma 13 2 2 2 2 5 6" xfId="12002"/>
    <cellStyle name="Comma 13 2 2 2 2 5 7" xfId="14454"/>
    <cellStyle name="Comma 13 2 2 2 2 5 8" xfId="16907"/>
    <cellStyle name="Comma 13 2 2 2 2 5 9" xfId="19355"/>
    <cellStyle name="Comma 13 2 2 2 2 6" xfId="21869"/>
    <cellStyle name="Comma 13 2 2 2 2 6 2" xfId="2151"/>
    <cellStyle name="Comma 13 2 2 2 2 6 3" xfId="4610"/>
    <cellStyle name="Comma 13 2 2 2 2 6 4" xfId="7103"/>
    <cellStyle name="Comma 13 2 2 2 2 6 5" xfId="9551"/>
    <cellStyle name="Comma 13 2 2 2 2 6 6" xfId="12003"/>
    <cellStyle name="Comma 13 2 2 2 2 6 7" xfId="14455"/>
    <cellStyle name="Comma 13 2 2 2 2 6 8" xfId="16908"/>
    <cellStyle name="Comma 13 2 2 2 2 6 9" xfId="19356"/>
    <cellStyle name="Comma 13 2 2 2 2 7" xfId="21870"/>
    <cellStyle name="Comma 13 2 2 2 2 7 2" xfId="2152"/>
    <cellStyle name="Comma 13 2 2 2 2 7 3" xfId="4611"/>
    <cellStyle name="Comma 13 2 2 2 2 7 4" xfId="7104"/>
    <cellStyle name="Comma 13 2 2 2 2 7 5" xfId="9552"/>
    <cellStyle name="Comma 13 2 2 2 2 7 6" xfId="12004"/>
    <cellStyle name="Comma 13 2 2 2 2 7 7" xfId="14456"/>
    <cellStyle name="Comma 13 2 2 2 2 7 8" xfId="16909"/>
    <cellStyle name="Comma 13 2 2 2 2 7 9" xfId="19357"/>
    <cellStyle name="Comma 13 2 2 2 2 8" xfId="21871"/>
    <cellStyle name="Comma 13 2 2 2 2 8 2" xfId="2153"/>
    <cellStyle name="Comma 13 2 2 2 2 8 3" xfId="4612"/>
    <cellStyle name="Comma 13 2 2 2 2 8 4" xfId="7105"/>
    <cellStyle name="Comma 13 2 2 2 2 8 5" xfId="9553"/>
    <cellStyle name="Comma 13 2 2 2 2 8 6" xfId="12005"/>
    <cellStyle name="Comma 13 2 2 2 2 8 7" xfId="14457"/>
    <cellStyle name="Comma 13 2 2 2 2 8 8" xfId="16910"/>
    <cellStyle name="Comma 13 2 2 2 2 8 9" xfId="19358"/>
    <cellStyle name="Comma 13 2 2 2 2 9" xfId="2145"/>
    <cellStyle name="Comma 13 2 2 2 3" xfId="21872"/>
    <cellStyle name="Comma 13 2 2 2 3 10" xfId="19359"/>
    <cellStyle name="Comma 13 2 2 2 3 2" xfId="21873"/>
    <cellStyle name="Comma 13 2 2 2 3 2 2" xfId="2155"/>
    <cellStyle name="Comma 13 2 2 2 3 2 3" xfId="4614"/>
    <cellStyle name="Comma 13 2 2 2 3 2 4" xfId="7107"/>
    <cellStyle name="Comma 13 2 2 2 3 2 5" xfId="9555"/>
    <cellStyle name="Comma 13 2 2 2 3 2 6" xfId="12007"/>
    <cellStyle name="Comma 13 2 2 2 3 2 7" xfId="14459"/>
    <cellStyle name="Comma 13 2 2 2 3 2 8" xfId="16912"/>
    <cellStyle name="Comma 13 2 2 2 3 2 9" xfId="19360"/>
    <cellStyle name="Comma 13 2 2 2 3 3" xfId="2154"/>
    <cellStyle name="Comma 13 2 2 2 3 4" xfId="4613"/>
    <cellStyle name="Comma 13 2 2 2 3 5" xfId="7106"/>
    <cellStyle name="Comma 13 2 2 2 3 6" xfId="9554"/>
    <cellStyle name="Comma 13 2 2 2 3 7" xfId="12006"/>
    <cellStyle name="Comma 13 2 2 2 3 8" xfId="14458"/>
    <cellStyle name="Comma 13 2 2 2 3 9" xfId="16911"/>
    <cellStyle name="Comma 13 2 2 2 4" xfId="21874"/>
    <cellStyle name="Comma 13 2 2 2 4 2" xfId="2156"/>
    <cellStyle name="Comma 13 2 2 2 4 3" xfId="4615"/>
    <cellStyle name="Comma 13 2 2 2 4 4" xfId="7108"/>
    <cellStyle name="Comma 13 2 2 2 4 5" xfId="9556"/>
    <cellStyle name="Comma 13 2 2 2 4 6" xfId="12008"/>
    <cellStyle name="Comma 13 2 2 2 4 7" xfId="14460"/>
    <cellStyle name="Comma 13 2 2 2 4 8" xfId="16913"/>
    <cellStyle name="Comma 13 2 2 2 4 9" xfId="19361"/>
    <cellStyle name="Comma 13 2 2 2 5" xfId="21875"/>
    <cellStyle name="Comma 13 2 2 2 5 2" xfId="2157"/>
    <cellStyle name="Comma 13 2 2 2 5 3" xfId="4616"/>
    <cellStyle name="Comma 13 2 2 2 5 4" xfId="7109"/>
    <cellStyle name="Comma 13 2 2 2 5 5" xfId="9557"/>
    <cellStyle name="Comma 13 2 2 2 5 6" xfId="12009"/>
    <cellStyle name="Comma 13 2 2 2 5 7" xfId="14461"/>
    <cellStyle name="Comma 13 2 2 2 5 8" xfId="16914"/>
    <cellStyle name="Comma 13 2 2 2 5 9" xfId="19362"/>
    <cellStyle name="Comma 13 2 2 2 6" xfId="21876"/>
    <cellStyle name="Comma 13 2 2 2 6 2" xfId="2158"/>
    <cellStyle name="Comma 13 2 2 2 6 3" xfId="4617"/>
    <cellStyle name="Comma 13 2 2 2 6 4" xfId="7110"/>
    <cellStyle name="Comma 13 2 2 2 6 5" xfId="9558"/>
    <cellStyle name="Comma 13 2 2 2 6 6" xfId="12010"/>
    <cellStyle name="Comma 13 2 2 2 6 7" xfId="14462"/>
    <cellStyle name="Comma 13 2 2 2 6 8" xfId="16915"/>
    <cellStyle name="Comma 13 2 2 2 6 9" xfId="19363"/>
    <cellStyle name="Comma 13 2 2 2 7" xfId="21877"/>
    <cellStyle name="Comma 13 2 2 2 7 2" xfId="2159"/>
    <cellStyle name="Comma 13 2 2 2 7 3" xfId="4618"/>
    <cellStyle name="Comma 13 2 2 2 7 4" xfId="7111"/>
    <cellStyle name="Comma 13 2 2 2 7 5" xfId="9559"/>
    <cellStyle name="Comma 13 2 2 2 7 6" xfId="12011"/>
    <cellStyle name="Comma 13 2 2 2 7 7" xfId="14463"/>
    <cellStyle name="Comma 13 2 2 2 7 8" xfId="16916"/>
    <cellStyle name="Comma 13 2 2 2 7 9" xfId="19364"/>
    <cellStyle name="Comma 13 2 2 2 8" xfId="21878"/>
    <cellStyle name="Comma 13 2 2 2 8 2" xfId="2160"/>
    <cellStyle name="Comma 13 2 2 2 8 3" xfId="4619"/>
    <cellStyle name="Comma 13 2 2 2 8 4" xfId="7112"/>
    <cellStyle name="Comma 13 2 2 2 8 5" xfId="9560"/>
    <cellStyle name="Comma 13 2 2 2 8 6" xfId="12012"/>
    <cellStyle name="Comma 13 2 2 2 8 7" xfId="14464"/>
    <cellStyle name="Comma 13 2 2 2 8 8" xfId="16917"/>
    <cellStyle name="Comma 13 2 2 2 8 9" xfId="19365"/>
    <cellStyle name="Comma 13 2 2 2 9" xfId="21879"/>
    <cellStyle name="Comma 13 2 2 2 9 2" xfId="2161"/>
    <cellStyle name="Comma 13 2 2 2 9 3" xfId="4620"/>
    <cellStyle name="Comma 13 2 2 2 9 4" xfId="7113"/>
    <cellStyle name="Comma 13 2 2 2 9 5" xfId="9561"/>
    <cellStyle name="Comma 13 2 2 2 9 6" xfId="12013"/>
    <cellStyle name="Comma 13 2 2 2 9 7" xfId="14465"/>
    <cellStyle name="Comma 13 2 2 2 9 8" xfId="16918"/>
    <cellStyle name="Comma 13 2 2 2 9 9" xfId="19366"/>
    <cellStyle name="Comma 13 2 2 3" xfId="21880"/>
    <cellStyle name="Comma 13 2 2 3 10" xfId="4621"/>
    <cellStyle name="Comma 13 2 2 3 11" xfId="7114"/>
    <cellStyle name="Comma 13 2 2 3 12" xfId="9562"/>
    <cellStyle name="Comma 13 2 2 3 13" xfId="12014"/>
    <cellStyle name="Comma 13 2 2 3 14" xfId="14466"/>
    <cellStyle name="Comma 13 2 2 3 15" xfId="16919"/>
    <cellStyle name="Comma 13 2 2 3 16" xfId="19367"/>
    <cellStyle name="Comma 13 2 2 3 2" xfId="21881"/>
    <cellStyle name="Comma 13 2 2 3 2 10" xfId="19368"/>
    <cellStyle name="Comma 13 2 2 3 2 2" xfId="21882"/>
    <cellStyle name="Comma 13 2 2 3 2 2 2" xfId="2164"/>
    <cellStyle name="Comma 13 2 2 3 2 2 3" xfId="4623"/>
    <cellStyle name="Comma 13 2 2 3 2 2 4" xfId="7116"/>
    <cellStyle name="Comma 13 2 2 3 2 2 5" xfId="9564"/>
    <cellStyle name="Comma 13 2 2 3 2 2 6" xfId="12016"/>
    <cellStyle name="Comma 13 2 2 3 2 2 7" xfId="14468"/>
    <cellStyle name="Comma 13 2 2 3 2 2 8" xfId="16921"/>
    <cellStyle name="Comma 13 2 2 3 2 2 9" xfId="19369"/>
    <cellStyle name="Comma 13 2 2 3 2 3" xfId="2163"/>
    <cellStyle name="Comma 13 2 2 3 2 4" xfId="4622"/>
    <cellStyle name="Comma 13 2 2 3 2 5" xfId="7115"/>
    <cellStyle name="Comma 13 2 2 3 2 6" xfId="9563"/>
    <cellStyle name="Comma 13 2 2 3 2 7" xfId="12015"/>
    <cellStyle name="Comma 13 2 2 3 2 8" xfId="14467"/>
    <cellStyle name="Comma 13 2 2 3 2 9" xfId="16920"/>
    <cellStyle name="Comma 13 2 2 3 3" xfId="21883"/>
    <cellStyle name="Comma 13 2 2 3 3 2" xfId="2165"/>
    <cellStyle name="Comma 13 2 2 3 3 3" xfId="4624"/>
    <cellStyle name="Comma 13 2 2 3 3 4" xfId="7117"/>
    <cellStyle name="Comma 13 2 2 3 3 5" xfId="9565"/>
    <cellStyle name="Comma 13 2 2 3 3 6" xfId="12017"/>
    <cellStyle name="Comma 13 2 2 3 3 7" xfId="14469"/>
    <cellStyle name="Comma 13 2 2 3 3 8" xfId="16922"/>
    <cellStyle name="Comma 13 2 2 3 3 9" xfId="19370"/>
    <cellStyle name="Comma 13 2 2 3 4" xfId="21884"/>
    <cellStyle name="Comma 13 2 2 3 4 2" xfId="2166"/>
    <cellStyle name="Comma 13 2 2 3 4 3" xfId="4625"/>
    <cellStyle name="Comma 13 2 2 3 4 4" xfId="7118"/>
    <cellStyle name="Comma 13 2 2 3 4 5" xfId="9566"/>
    <cellStyle name="Comma 13 2 2 3 4 6" xfId="12018"/>
    <cellStyle name="Comma 13 2 2 3 4 7" xfId="14470"/>
    <cellStyle name="Comma 13 2 2 3 4 8" xfId="16923"/>
    <cellStyle name="Comma 13 2 2 3 4 9" xfId="19371"/>
    <cellStyle name="Comma 13 2 2 3 5" xfId="21885"/>
    <cellStyle name="Comma 13 2 2 3 5 2" xfId="2167"/>
    <cellStyle name="Comma 13 2 2 3 5 3" xfId="4626"/>
    <cellStyle name="Comma 13 2 2 3 5 4" xfId="7119"/>
    <cellStyle name="Comma 13 2 2 3 5 5" xfId="9567"/>
    <cellStyle name="Comma 13 2 2 3 5 6" xfId="12019"/>
    <cellStyle name="Comma 13 2 2 3 5 7" xfId="14471"/>
    <cellStyle name="Comma 13 2 2 3 5 8" xfId="16924"/>
    <cellStyle name="Comma 13 2 2 3 5 9" xfId="19372"/>
    <cellStyle name="Comma 13 2 2 3 6" xfId="21886"/>
    <cellStyle name="Comma 13 2 2 3 6 2" xfId="2168"/>
    <cellStyle name="Comma 13 2 2 3 6 3" xfId="4627"/>
    <cellStyle name="Comma 13 2 2 3 6 4" xfId="7120"/>
    <cellStyle name="Comma 13 2 2 3 6 5" xfId="9568"/>
    <cellStyle name="Comma 13 2 2 3 6 6" xfId="12020"/>
    <cellStyle name="Comma 13 2 2 3 6 7" xfId="14472"/>
    <cellStyle name="Comma 13 2 2 3 6 8" xfId="16925"/>
    <cellStyle name="Comma 13 2 2 3 6 9" xfId="19373"/>
    <cellStyle name="Comma 13 2 2 3 7" xfId="21887"/>
    <cellStyle name="Comma 13 2 2 3 7 2" xfId="2169"/>
    <cellStyle name="Comma 13 2 2 3 7 3" xfId="4628"/>
    <cellStyle name="Comma 13 2 2 3 7 4" xfId="7121"/>
    <cellStyle name="Comma 13 2 2 3 7 5" xfId="9569"/>
    <cellStyle name="Comma 13 2 2 3 7 6" xfId="12021"/>
    <cellStyle name="Comma 13 2 2 3 7 7" xfId="14473"/>
    <cellStyle name="Comma 13 2 2 3 7 8" xfId="16926"/>
    <cellStyle name="Comma 13 2 2 3 7 9" xfId="19374"/>
    <cellStyle name="Comma 13 2 2 3 8" xfId="21888"/>
    <cellStyle name="Comma 13 2 2 3 8 2" xfId="2170"/>
    <cellStyle name="Comma 13 2 2 3 8 3" xfId="4629"/>
    <cellStyle name="Comma 13 2 2 3 8 4" xfId="7122"/>
    <cellStyle name="Comma 13 2 2 3 8 5" xfId="9570"/>
    <cellStyle name="Comma 13 2 2 3 8 6" xfId="12022"/>
    <cellStyle name="Comma 13 2 2 3 8 7" xfId="14474"/>
    <cellStyle name="Comma 13 2 2 3 8 8" xfId="16927"/>
    <cellStyle name="Comma 13 2 2 3 8 9" xfId="19375"/>
    <cellStyle name="Comma 13 2 2 3 9" xfId="2162"/>
    <cellStyle name="Comma 13 2 2 4" xfId="21889"/>
    <cellStyle name="Comma 13 2 2 4 10" xfId="19376"/>
    <cellStyle name="Comma 13 2 2 4 2" xfId="21890"/>
    <cellStyle name="Comma 13 2 2 4 2 2" xfId="2172"/>
    <cellStyle name="Comma 13 2 2 4 2 3" xfId="4631"/>
    <cellStyle name="Comma 13 2 2 4 2 4" xfId="7124"/>
    <cellStyle name="Comma 13 2 2 4 2 5" xfId="9572"/>
    <cellStyle name="Comma 13 2 2 4 2 6" xfId="12024"/>
    <cellStyle name="Comma 13 2 2 4 2 7" xfId="14476"/>
    <cellStyle name="Comma 13 2 2 4 2 8" xfId="16929"/>
    <cellStyle name="Comma 13 2 2 4 2 9" xfId="19377"/>
    <cellStyle name="Comma 13 2 2 4 3" xfId="2171"/>
    <cellStyle name="Comma 13 2 2 4 4" xfId="4630"/>
    <cellStyle name="Comma 13 2 2 4 5" xfId="7123"/>
    <cellStyle name="Comma 13 2 2 4 6" xfId="9571"/>
    <cellStyle name="Comma 13 2 2 4 7" xfId="12023"/>
    <cellStyle name="Comma 13 2 2 4 8" xfId="14475"/>
    <cellStyle name="Comma 13 2 2 4 9" xfId="16928"/>
    <cellStyle name="Comma 13 2 2 5" xfId="21891"/>
    <cellStyle name="Comma 13 2 2 5 2" xfId="2173"/>
    <cellStyle name="Comma 13 2 2 5 3" xfId="4632"/>
    <cellStyle name="Comma 13 2 2 5 4" xfId="7125"/>
    <cellStyle name="Comma 13 2 2 5 5" xfId="9573"/>
    <cellStyle name="Comma 13 2 2 5 6" xfId="12025"/>
    <cellStyle name="Comma 13 2 2 5 7" xfId="14477"/>
    <cellStyle name="Comma 13 2 2 5 8" xfId="16930"/>
    <cellStyle name="Comma 13 2 2 5 9" xfId="19378"/>
    <cellStyle name="Comma 13 2 2 6" xfId="21892"/>
    <cellStyle name="Comma 13 2 2 6 2" xfId="2174"/>
    <cellStyle name="Comma 13 2 2 6 3" xfId="4633"/>
    <cellStyle name="Comma 13 2 2 6 4" xfId="7126"/>
    <cellStyle name="Comma 13 2 2 6 5" xfId="9574"/>
    <cellStyle name="Comma 13 2 2 6 6" xfId="12026"/>
    <cellStyle name="Comma 13 2 2 6 7" xfId="14478"/>
    <cellStyle name="Comma 13 2 2 6 8" xfId="16931"/>
    <cellStyle name="Comma 13 2 2 6 9" xfId="19379"/>
    <cellStyle name="Comma 13 2 2 7" xfId="21893"/>
    <cellStyle name="Comma 13 2 2 7 2" xfId="2175"/>
    <cellStyle name="Comma 13 2 2 7 3" xfId="4634"/>
    <cellStyle name="Comma 13 2 2 7 4" xfId="7127"/>
    <cellStyle name="Comma 13 2 2 7 5" xfId="9575"/>
    <cellStyle name="Comma 13 2 2 7 6" xfId="12027"/>
    <cellStyle name="Comma 13 2 2 7 7" xfId="14479"/>
    <cellStyle name="Comma 13 2 2 7 8" xfId="16932"/>
    <cellStyle name="Comma 13 2 2 7 9" xfId="19380"/>
    <cellStyle name="Comma 13 2 2 8" xfId="21894"/>
    <cellStyle name="Comma 13 2 2 8 2" xfId="2176"/>
    <cellStyle name="Comma 13 2 2 8 3" xfId="4635"/>
    <cellStyle name="Comma 13 2 2 8 4" xfId="7128"/>
    <cellStyle name="Comma 13 2 2 8 5" xfId="9576"/>
    <cellStyle name="Comma 13 2 2 8 6" xfId="12028"/>
    <cellStyle name="Comma 13 2 2 8 7" xfId="14480"/>
    <cellStyle name="Comma 13 2 2 8 8" xfId="16933"/>
    <cellStyle name="Comma 13 2 2 8 9" xfId="19381"/>
    <cellStyle name="Comma 13 2 2 9" xfId="21895"/>
    <cellStyle name="Comma 13 2 2 9 2" xfId="2177"/>
    <cellStyle name="Comma 13 2 2 9 3" xfId="4636"/>
    <cellStyle name="Comma 13 2 2 9 4" xfId="7129"/>
    <cellStyle name="Comma 13 2 2 9 5" xfId="9577"/>
    <cellStyle name="Comma 13 2 2 9 6" xfId="12029"/>
    <cellStyle name="Comma 13 2 2 9 7" xfId="14481"/>
    <cellStyle name="Comma 13 2 2 9 8" xfId="16934"/>
    <cellStyle name="Comma 13 2 2 9 9" xfId="19382"/>
    <cellStyle name="Comma 13 2 3" xfId="21896"/>
    <cellStyle name="Comma 13 2 3 10" xfId="2178"/>
    <cellStyle name="Comma 13 2 3 11" xfId="4637"/>
    <cellStyle name="Comma 13 2 3 12" xfId="7130"/>
    <cellStyle name="Comma 13 2 3 13" xfId="9578"/>
    <cellStyle name="Comma 13 2 3 14" xfId="12030"/>
    <cellStyle name="Comma 13 2 3 15" xfId="14482"/>
    <cellStyle name="Comma 13 2 3 16" xfId="16935"/>
    <cellStyle name="Comma 13 2 3 17" xfId="19383"/>
    <cellStyle name="Comma 13 2 3 2" xfId="21897"/>
    <cellStyle name="Comma 13 2 3 2 10" xfId="4638"/>
    <cellStyle name="Comma 13 2 3 2 11" xfId="7131"/>
    <cellStyle name="Comma 13 2 3 2 12" xfId="9579"/>
    <cellStyle name="Comma 13 2 3 2 13" xfId="12031"/>
    <cellStyle name="Comma 13 2 3 2 14" xfId="14483"/>
    <cellStyle name="Comma 13 2 3 2 15" xfId="16936"/>
    <cellStyle name="Comma 13 2 3 2 16" xfId="19384"/>
    <cellStyle name="Comma 13 2 3 2 2" xfId="21898"/>
    <cellStyle name="Comma 13 2 3 2 2 10" xfId="19385"/>
    <cellStyle name="Comma 13 2 3 2 2 2" xfId="21899"/>
    <cellStyle name="Comma 13 2 3 2 2 2 2" xfId="2181"/>
    <cellStyle name="Comma 13 2 3 2 2 2 3" xfId="4640"/>
    <cellStyle name="Comma 13 2 3 2 2 2 4" xfId="7133"/>
    <cellStyle name="Comma 13 2 3 2 2 2 5" xfId="9581"/>
    <cellStyle name="Comma 13 2 3 2 2 2 6" xfId="12033"/>
    <cellStyle name="Comma 13 2 3 2 2 2 7" xfId="14485"/>
    <cellStyle name="Comma 13 2 3 2 2 2 8" xfId="16938"/>
    <cellStyle name="Comma 13 2 3 2 2 2 9" xfId="19386"/>
    <cellStyle name="Comma 13 2 3 2 2 3" xfId="2180"/>
    <cellStyle name="Comma 13 2 3 2 2 4" xfId="4639"/>
    <cellStyle name="Comma 13 2 3 2 2 5" xfId="7132"/>
    <cellStyle name="Comma 13 2 3 2 2 6" xfId="9580"/>
    <cellStyle name="Comma 13 2 3 2 2 7" xfId="12032"/>
    <cellStyle name="Comma 13 2 3 2 2 8" xfId="14484"/>
    <cellStyle name="Comma 13 2 3 2 2 9" xfId="16937"/>
    <cellStyle name="Comma 13 2 3 2 3" xfId="21900"/>
    <cellStyle name="Comma 13 2 3 2 3 2" xfId="2182"/>
    <cellStyle name="Comma 13 2 3 2 3 3" xfId="4641"/>
    <cellStyle name="Comma 13 2 3 2 3 4" xfId="7134"/>
    <cellStyle name="Comma 13 2 3 2 3 5" xfId="9582"/>
    <cellStyle name="Comma 13 2 3 2 3 6" xfId="12034"/>
    <cellStyle name="Comma 13 2 3 2 3 7" xfId="14486"/>
    <cellStyle name="Comma 13 2 3 2 3 8" xfId="16939"/>
    <cellStyle name="Comma 13 2 3 2 3 9" xfId="19387"/>
    <cellStyle name="Comma 13 2 3 2 4" xfId="21901"/>
    <cellStyle name="Comma 13 2 3 2 4 2" xfId="2183"/>
    <cellStyle name="Comma 13 2 3 2 4 3" xfId="4642"/>
    <cellStyle name="Comma 13 2 3 2 4 4" xfId="7135"/>
    <cellStyle name="Comma 13 2 3 2 4 5" xfId="9583"/>
    <cellStyle name="Comma 13 2 3 2 4 6" xfId="12035"/>
    <cellStyle name="Comma 13 2 3 2 4 7" xfId="14487"/>
    <cellStyle name="Comma 13 2 3 2 4 8" xfId="16940"/>
    <cellStyle name="Comma 13 2 3 2 4 9" xfId="19388"/>
    <cellStyle name="Comma 13 2 3 2 5" xfId="21902"/>
    <cellStyle name="Comma 13 2 3 2 5 2" xfId="2184"/>
    <cellStyle name="Comma 13 2 3 2 5 3" xfId="4643"/>
    <cellStyle name="Comma 13 2 3 2 5 4" xfId="7136"/>
    <cellStyle name="Comma 13 2 3 2 5 5" xfId="9584"/>
    <cellStyle name="Comma 13 2 3 2 5 6" xfId="12036"/>
    <cellStyle name="Comma 13 2 3 2 5 7" xfId="14488"/>
    <cellStyle name="Comma 13 2 3 2 5 8" xfId="16941"/>
    <cellStyle name="Comma 13 2 3 2 5 9" xfId="19389"/>
    <cellStyle name="Comma 13 2 3 2 6" xfId="21903"/>
    <cellStyle name="Comma 13 2 3 2 6 2" xfId="2185"/>
    <cellStyle name="Comma 13 2 3 2 6 3" xfId="4644"/>
    <cellStyle name="Comma 13 2 3 2 6 4" xfId="7137"/>
    <cellStyle name="Comma 13 2 3 2 6 5" xfId="9585"/>
    <cellStyle name="Comma 13 2 3 2 6 6" xfId="12037"/>
    <cellStyle name="Comma 13 2 3 2 6 7" xfId="14489"/>
    <cellStyle name="Comma 13 2 3 2 6 8" xfId="16942"/>
    <cellStyle name="Comma 13 2 3 2 6 9" xfId="19390"/>
    <cellStyle name="Comma 13 2 3 2 7" xfId="21904"/>
    <cellStyle name="Comma 13 2 3 2 7 2" xfId="2186"/>
    <cellStyle name="Comma 13 2 3 2 7 3" xfId="4645"/>
    <cellStyle name="Comma 13 2 3 2 7 4" xfId="7138"/>
    <cellStyle name="Comma 13 2 3 2 7 5" xfId="9586"/>
    <cellStyle name="Comma 13 2 3 2 7 6" xfId="12038"/>
    <cellStyle name="Comma 13 2 3 2 7 7" xfId="14490"/>
    <cellStyle name="Comma 13 2 3 2 7 8" xfId="16943"/>
    <cellStyle name="Comma 13 2 3 2 7 9" xfId="19391"/>
    <cellStyle name="Comma 13 2 3 2 8" xfId="21905"/>
    <cellStyle name="Comma 13 2 3 2 8 2" xfId="2187"/>
    <cellStyle name="Comma 13 2 3 2 8 3" xfId="4646"/>
    <cellStyle name="Comma 13 2 3 2 8 4" xfId="7139"/>
    <cellStyle name="Comma 13 2 3 2 8 5" xfId="9587"/>
    <cellStyle name="Comma 13 2 3 2 8 6" xfId="12039"/>
    <cellStyle name="Comma 13 2 3 2 8 7" xfId="14491"/>
    <cellStyle name="Comma 13 2 3 2 8 8" xfId="16944"/>
    <cellStyle name="Comma 13 2 3 2 8 9" xfId="19392"/>
    <cellStyle name="Comma 13 2 3 2 9" xfId="2179"/>
    <cellStyle name="Comma 13 2 3 3" xfId="21906"/>
    <cellStyle name="Comma 13 2 3 3 10" xfId="19393"/>
    <cellStyle name="Comma 13 2 3 3 2" xfId="21907"/>
    <cellStyle name="Comma 13 2 3 3 2 2" xfId="2189"/>
    <cellStyle name="Comma 13 2 3 3 2 3" xfId="4648"/>
    <cellStyle name="Comma 13 2 3 3 2 4" xfId="7141"/>
    <cellStyle name="Comma 13 2 3 3 2 5" xfId="9589"/>
    <cellStyle name="Comma 13 2 3 3 2 6" xfId="12041"/>
    <cellStyle name="Comma 13 2 3 3 2 7" xfId="14493"/>
    <cellStyle name="Comma 13 2 3 3 2 8" xfId="16946"/>
    <cellStyle name="Comma 13 2 3 3 2 9" xfId="19394"/>
    <cellStyle name="Comma 13 2 3 3 3" xfId="2188"/>
    <cellStyle name="Comma 13 2 3 3 4" xfId="4647"/>
    <cellStyle name="Comma 13 2 3 3 5" xfId="7140"/>
    <cellStyle name="Comma 13 2 3 3 6" xfId="9588"/>
    <cellStyle name="Comma 13 2 3 3 7" xfId="12040"/>
    <cellStyle name="Comma 13 2 3 3 8" xfId="14492"/>
    <cellStyle name="Comma 13 2 3 3 9" xfId="16945"/>
    <cellStyle name="Comma 13 2 3 4" xfId="21908"/>
    <cellStyle name="Comma 13 2 3 4 2" xfId="2190"/>
    <cellStyle name="Comma 13 2 3 4 3" xfId="4649"/>
    <cellStyle name="Comma 13 2 3 4 4" xfId="7142"/>
    <cellStyle name="Comma 13 2 3 4 5" xfId="9590"/>
    <cellStyle name="Comma 13 2 3 4 6" xfId="12042"/>
    <cellStyle name="Comma 13 2 3 4 7" xfId="14494"/>
    <cellStyle name="Comma 13 2 3 4 8" xfId="16947"/>
    <cellStyle name="Comma 13 2 3 4 9" xfId="19395"/>
    <cellStyle name="Comma 13 2 3 5" xfId="21909"/>
    <cellStyle name="Comma 13 2 3 5 2" xfId="2191"/>
    <cellStyle name="Comma 13 2 3 5 3" xfId="4650"/>
    <cellStyle name="Comma 13 2 3 5 4" xfId="7143"/>
    <cellStyle name="Comma 13 2 3 5 5" xfId="9591"/>
    <cellStyle name="Comma 13 2 3 5 6" xfId="12043"/>
    <cellStyle name="Comma 13 2 3 5 7" xfId="14495"/>
    <cellStyle name="Comma 13 2 3 5 8" xfId="16948"/>
    <cellStyle name="Comma 13 2 3 5 9" xfId="19396"/>
    <cellStyle name="Comma 13 2 3 6" xfId="21910"/>
    <cellStyle name="Comma 13 2 3 6 2" xfId="2192"/>
    <cellStyle name="Comma 13 2 3 6 3" xfId="4651"/>
    <cellStyle name="Comma 13 2 3 6 4" xfId="7144"/>
    <cellStyle name="Comma 13 2 3 6 5" xfId="9592"/>
    <cellStyle name="Comma 13 2 3 6 6" xfId="12044"/>
    <cellStyle name="Comma 13 2 3 6 7" xfId="14496"/>
    <cellStyle name="Comma 13 2 3 6 8" xfId="16949"/>
    <cellStyle name="Comma 13 2 3 6 9" xfId="19397"/>
    <cellStyle name="Comma 13 2 3 7" xfId="21911"/>
    <cellStyle name="Comma 13 2 3 7 2" xfId="2193"/>
    <cellStyle name="Comma 13 2 3 7 3" xfId="4652"/>
    <cellStyle name="Comma 13 2 3 7 4" xfId="7145"/>
    <cellStyle name="Comma 13 2 3 7 5" xfId="9593"/>
    <cellStyle name="Comma 13 2 3 7 6" xfId="12045"/>
    <cellStyle name="Comma 13 2 3 7 7" xfId="14497"/>
    <cellStyle name="Comma 13 2 3 7 8" xfId="16950"/>
    <cellStyle name="Comma 13 2 3 7 9" xfId="19398"/>
    <cellStyle name="Comma 13 2 3 8" xfId="21912"/>
    <cellStyle name="Comma 13 2 3 8 2" xfId="2194"/>
    <cellStyle name="Comma 13 2 3 8 3" xfId="4653"/>
    <cellStyle name="Comma 13 2 3 8 4" xfId="7146"/>
    <cellStyle name="Comma 13 2 3 8 5" xfId="9594"/>
    <cellStyle name="Comma 13 2 3 8 6" xfId="12046"/>
    <cellStyle name="Comma 13 2 3 8 7" xfId="14498"/>
    <cellStyle name="Comma 13 2 3 8 8" xfId="16951"/>
    <cellStyle name="Comma 13 2 3 8 9" xfId="19399"/>
    <cellStyle name="Comma 13 2 3 9" xfId="21913"/>
    <cellStyle name="Comma 13 2 3 9 2" xfId="2195"/>
    <cellStyle name="Comma 13 2 3 9 3" xfId="4654"/>
    <cellStyle name="Comma 13 2 3 9 4" xfId="7147"/>
    <cellStyle name="Comma 13 2 3 9 5" xfId="9595"/>
    <cellStyle name="Comma 13 2 3 9 6" xfId="12047"/>
    <cellStyle name="Comma 13 2 3 9 7" xfId="14499"/>
    <cellStyle name="Comma 13 2 3 9 8" xfId="16952"/>
    <cellStyle name="Comma 13 2 3 9 9" xfId="19400"/>
    <cellStyle name="Comma 13 2 4" xfId="21914"/>
    <cellStyle name="Comma 13 2 4 10" xfId="4655"/>
    <cellStyle name="Comma 13 2 4 11" xfId="7148"/>
    <cellStyle name="Comma 13 2 4 12" xfId="9596"/>
    <cellStyle name="Comma 13 2 4 13" xfId="12048"/>
    <cellStyle name="Comma 13 2 4 14" xfId="14500"/>
    <cellStyle name="Comma 13 2 4 15" xfId="16953"/>
    <cellStyle name="Comma 13 2 4 16" xfId="19401"/>
    <cellStyle name="Comma 13 2 4 2" xfId="21915"/>
    <cellStyle name="Comma 13 2 4 2 10" xfId="19402"/>
    <cellStyle name="Comma 13 2 4 2 2" xfId="21916"/>
    <cellStyle name="Comma 13 2 4 2 2 2" xfId="2198"/>
    <cellStyle name="Comma 13 2 4 2 2 3" xfId="4657"/>
    <cellStyle name="Comma 13 2 4 2 2 4" xfId="7150"/>
    <cellStyle name="Comma 13 2 4 2 2 5" xfId="9598"/>
    <cellStyle name="Comma 13 2 4 2 2 6" xfId="12050"/>
    <cellStyle name="Comma 13 2 4 2 2 7" xfId="14502"/>
    <cellStyle name="Comma 13 2 4 2 2 8" xfId="16955"/>
    <cellStyle name="Comma 13 2 4 2 2 9" xfId="19403"/>
    <cellStyle name="Comma 13 2 4 2 3" xfId="2197"/>
    <cellStyle name="Comma 13 2 4 2 4" xfId="4656"/>
    <cellStyle name="Comma 13 2 4 2 5" xfId="7149"/>
    <cellStyle name="Comma 13 2 4 2 6" xfId="9597"/>
    <cellStyle name="Comma 13 2 4 2 7" xfId="12049"/>
    <cellStyle name="Comma 13 2 4 2 8" xfId="14501"/>
    <cellStyle name="Comma 13 2 4 2 9" xfId="16954"/>
    <cellStyle name="Comma 13 2 4 3" xfId="21917"/>
    <cellStyle name="Comma 13 2 4 3 2" xfId="2199"/>
    <cellStyle name="Comma 13 2 4 3 3" xfId="4658"/>
    <cellStyle name="Comma 13 2 4 3 4" xfId="7151"/>
    <cellStyle name="Comma 13 2 4 3 5" xfId="9599"/>
    <cellStyle name="Comma 13 2 4 3 6" xfId="12051"/>
    <cellStyle name="Comma 13 2 4 3 7" xfId="14503"/>
    <cellStyle name="Comma 13 2 4 3 8" xfId="16956"/>
    <cellStyle name="Comma 13 2 4 3 9" xfId="19404"/>
    <cellStyle name="Comma 13 2 4 4" xfId="21918"/>
    <cellStyle name="Comma 13 2 4 4 2" xfId="2200"/>
    <cellStyle name="Comma 13 2 4 4 3" xfId="4659"/>
    <cellStyle name="Comma 13 2 4 4 4" xfId="7152"/>
    <cellStyle name="Comma 13 2 4 4 5" xfId="9600"/>
    <cellStyle name="Comma 13 2 4 4 6" xfId="12052"/>
    <cellStyle name="Comma 13 2 4 4 7" xfId="14504"/>
    <cellStyle name="Comma 13 2 4 4 8" xfId="16957"/>
    <cellStyle name="Comma 13 2 4 4 9" xfId="19405"/>
    <cellStyle name="Comma 13 2 4 5" xfId="21919"/>
    <cellStyle name="Comma 13 2 4 5 2" xfId="2201"/>
    <cellStyle name="Comma 13 2 4 5 3" xfId="4660"/>
    <cellStyle name="Comma 13 2 4 5 4" xfId="7153"/>
    <cellStyle name="Comma 13 2 4 5 5" xfId="9601"/>
    <cellStyle name="Comma 13 2 4 5 6" xfId="12053"/>
    <cellStyle name="Comma 13 2 4 5 7" xfId="14505"/>
    <cellStyle name="Comma 13 2 4 5 8" xfId="16958"/>
    <cellStyle name="Comma 13 2 4 5 9" xfId="19406"/>
    <cellStyle name="Comma 13 2 4 6" xfId="21920"/>
    <cellStyle name="Comma 13 2 4 6 2" xfId="2202"/>
    <cellStyle name="Comma 13 2 4 6 3" xfId="4661"/>
    <cellStyle name="Comma 13 2 4 6 4" xfId="7154"/>
    <cellStyle name="Comma 13 2 4 6 5" xfId="9602"/>
    <cellStyle name="Comma 13 2 4 6 6" xfId="12054"/>
    <cellStyle name="Comma 13 2 4 6 7" xfId="14506"/>
    <cellStyle name="Comma 13 2 4 6 8" xfId="16959"/>
    <cellStyle name="Comma 13 2 4 6 9" xfId="19407"/>
    <cellStyle name="Comma 13 2 4 7" xfId="21921"/>
    <cellStyle name="Comma 13 2 4 7 2" xfId="2203"/>
    <cellStyle name="Comma 13 2 4 7 3" xfId="4662"/>
    <cellStyle name="Comma 13 2 4 7 4" xfId="7155"/>
    <cellStyle name="Comma 13 2 4 7 5" xfId="9603"/>
    <cellStyle name="Comma 13 2 4 7 6" xfId="12055"/>
    <cellStyle name="Comma 13 2 4 7 7" xfId="14507"/>
    <cellStyle name="Comma 13 2 4 7 8" xfId="16960"/>
    <cellStyle name="Comma 13 2 4 7 9" xfId="19408"/>
    <cellStyle name="Comma 13 2 4 8" xfId="21922"/>
    <cellStyle name="Comma 13 2 4 8 2" xfId="2204"/>
    <cellStyle name="Comma 13 2 4 8 3" xfId="4663"/>
    <cellStyle name="Comma 13 2 4 8 4" xfId="7156"/>
    <cellStyle name="Comma 13 2 4 8 5" xfId="9604"/>
    <cellStyle name="Comma 13 2 4 8 6" xfId="12056"/>
    <cellStyle name="Comma 13 2 4 8 7" xfId="14508"/>
    <cellStyle name="Comma 13 2 4 8 8" xfId="16961"/>
    <cellStyle name="Comma 13 2 4 8 9" xfId="19409"/>
    <cellStyle name="Comma 13 2 4 9" xfId="2196"/>
    <cellStyle name="Comma 13 2 5" xfId="21923"/>
    <cellStyle name="Comma 13 2 5 10" xfId="19410"/>
    <cellStyle name="Comma 13 2 5 2" xfId="21924"/>
    <cellStyle name="Comma 13 2 5 2 2" xfId="2206"/>
    <cellStyle name="Comma 13 2 5 2 3" xfId="4665"/>
    <cellStyle name="Comma 13 2 5 2 4" xfId="7158"/>
    <cellStyle name="Comma 13 2 5 2 5" xfId="9606"/>
    <cellStyle name="Comma 13 2 5 2 6" xfId="12058"/>
    <cellStyle name="Comma 13 2 5 2 7" xfId="14510"/>
    <cellStyle name="Comma 13 2 5 2 8" xfId="16963"/>
    <cellStyle name="Comma 13 2 5 2 9" xfId="19411"/>
    <cellStyle name="Comma 13 2 5 3" xfId="2205"/>
    <cellStyle name="Comma 13 2 5 4" xfId="4664"/>
    <cellStyle name="Comma 13 2 5 5" xfId="7157"/>
    <cellStyle name="Comma 13 2 5 6" xfId="9605"/>
    <cellStyle name="Comma 13 2 5 7" xfId="12057"/>
    <cellStyle name="Comma 13 2 5 8" xfId="14509"/>
    <cellStyle name="Comma 13 2 5 9" xfId="16962"/>
    <cellStyle name="Comma 13 2 6" xfId="21925"/>
    <cellStyle name="Comma 13 2 6 2" xfId="2207"/>
    <cellStyle name="Comma 13 2 6 3" xfId="4666"/>
    <cellStyle name="Comma 13 2 6 4" xfId="7159"/>
    <cellStyle name="Comma 13 2 6 5" xfId="9607"/>
    <cellStyle name="Comma 13 2 6 6" xfId="12059"/>
    <cellStyle name="Comma 13 2 6 7" xfId="14511"/>
    <cellStyle name="Comma 13 2 6 8" xfId="16964"/>
    <cellStyle name="Comma 13 2 6 9" xfId="19412"/>
    <cellStyle name="Comma 13 2 7" xfId="21926"/>
    <cellStyle name="Comma 13 2 7 2" xfId="2208"/>
    <cellStyle name="Comma 13 2 7 3" xfId="4667"/>
    <cellStyle name="Comma 13 2 7 4" xfId="7160"/>
    <cellStyle name="Comma 13 2 7 5" xfId="9608"/>
    <cellStyle name="Comma 13 2 7 6" xfId="12060"/>
    <cellStyle name="Comma 13 2 7 7" xfId="14512"/>
    <cellStyle name="Comma 13 2 7 8" xfId="16965"/>
    <cellStyle name="Comma 13 2 7 9" xfId="19413"/>
    <cellStyle name="Comma 13 2 8" xfId="21927"/>
    <cellStyle name="Comma 13 2 8 2" xfId="2209"/>
    <cellStyle name="Comma 13 2 8 3" xfId="4668"/>
    <cellStyle name="Comma 13 2 8 4" xfId="7161"/>
    <cellStyle name="Comma 13 2 8 5" xfId="9609"/>
    <cellStyle name="Comma 13 2 8 6" xfId="12061"/>
    <cellStyle name="Comma 13 2 8 7" xfId="14513"/>
    <cellStyle name="Comma 13 2 8 8" xfId="16966"/>
    <cellStyle name="Comma 13 2 8 9" xfId="19414"/>
    <cellStyle name="Comma 13 2 9" xfId="21928"/>
    <cellStyle name="Comma 13 2 9 2" xfId="2210"/>
    <cellStyle name="Comma 13 2 9 3" xfId="4669"/>
    <cellStyle name="Comma 13 2 9 4" xfId="7162"/>
    <cellStyle name="Comma 13 2 9 5" xfId="9610"/>
    <cellStyle name="Comma 13 2 9 6" xfId="12062"/>
    <cellStyle name="Comma 13 2 9 7" xfId="14514"/>
    <cellStyle name="Comma 13 2 9 8" xfId="16967"/>
    <cellStyle name="Comma 13 2 9 9" xfId="19415"/>
    <cellStyle name="Comma 13 20" xfId="132"/>
    <cellStyle name="Comma 13 21" xfId="133"/>
    <cellStyle name="Comma 13 22" xfId="134"/>
    <cellStyle name="Comma 13 23" xfId="135"/>
    <cellStyle name="Comma 13 24" xfId="136"/>
    <cellStyle name="Comma 13 25" xfId="137"/>
    <cellStyle name="Comma 13 26" xfId="138"/>
    <cellStyle name="Comma 13 27" xfId="139"/>
    <cellStyle name="Comma 13 28" xfId="2135"/>
    <cellStyle name="Comma 13 29" xfId="4594"/>
    <cellStyle name="Comma 13 3" xfId="21929"/>
    <cellStyle name="Comma 13 3 10" xfId="21930"/>
    <cellStyle name="Comma 13 3 10 2" xfId="2212"/>
    <cellStyle name="Comma 13 3 10 3" xfId="4671"/>
    <cellStyle name="Comma 13 3 10 4" xfId="7164"/>
    <cellStyle name="Comma 13 3 10 5" xfId="9612"/>
    <cellStyle name="Comma 13 3 10 6" xfId="12064"/>
    <cellStyle name="Comma 13 3 10 7" xfId="14516"/>
    <cellStyle name="Comma 13 3 10 8" xfId="16969"/>
    <cellStyle name="Comma 13 3 10 9" xfId="19417"/>
    <cellStyle name="Comma 13 3 11" xfId="2211"/>
    <cellStyle name="Comma 13 3 12" xfId="4670"/>
    <cellStyle name="Comma 13 3 13" xfId="7163"/>
    <cellStyle name="Comma 13 3 14" xfId="9611"/>
    <cellStyle name="Comma 13 3 15" xfId="12063"/>
    <cellStyle name="Comma 13 3 16" xfId="14515"/>
    <cellStyle name="Comma 13 3 17" xfId="16968"/>
    <cellStyle name="Comma 13 3 18" xfId="19416"/>
    <cellStyle name="Comma 13 3 2" xfId="21931"/>
    <cellStyle name="Comma 13 3 2 10" xfId="2213"/>
    <cellStyle name="Comma 13 3 2 11" xfId="4672"/>
    <cellStyle name="Comma 13 3 2 12" xfId="7165"/>
    <cellStyle name="Comma 13 3 2 13" xfId="9613"/>
    <cellStyle name="Comma 13 3 2 14" xfId="12065"/>
    <cellStyle name="Comma 13 3 2 15" xfId="14517"/>
    <cellStyle name="Comma 13 3 2 16" xfId="16970"/>
    <cellStyle name="Comma 13 3 2 17" xfId="19418"/>
    <cellStyle name="Comma 13 3 2 2" xfId="21932"/>
    <cellStyle name="Comma 13 3 2 2 10" xfId="4673"/>
    <cellStyle name="Comma 13 3 2 2 11" xfId="7166"/>
    <cellStyle name="Comma 13 3 2 2 12" xfId="9614"/>
    <cellStyle name="Comma 13 3 2 2 13" xfId="12066"/>
    <cellStyle name="Comma 13 3 2 2 14" xfId="14518"/>
    <cellStyle name="Comma 13 3 2 2 15" xfId="16971"/>
    <cellStyle name="Comma 13 3 2 2 16" xfId="19419"/>
    <cellStyle name="Comma 13 3 2 2 2" xfId="21933"/>
    <cellStyle name="Comma 13 3 2 2 2 10" xfId="19420"/>
    <cellStyle name="Comma 13 3 2 2 2 2" xfId="21934"/>
    <cellStyle name="Comma 13 3 2 2 2 2 2" xfId="2216"/>
    <cellStyle name="Comma 13 3 2 2 2 2 3" xfId="4675"/>
    <cellStyle name="Comma 13 3 2 2 2 2 4" xfId="7168"/>
    <cellStyle name="Comma 13 3 2 2 2 2 5" xfId="9616"/>
    <cellStyle name="Comma 13 3 2 2 2 2 6" xfId="12068"/>
    <cellStyle name="Comma 13 3 2 2 2 2 7" xfId="14520"/>
    <cellStyle name="Comma 13 3 2 2 2 2 8" xfId="16973"/>
    <cellStyle name="Comma 13 3 2 2 2 2 9" xfId="19421"/>
    <cellStyle name="Comma 13 3 2 2 2 3" xfId="2215"/>
    <cellStyle name="Comma 13 3 2 2 2 4" xfId="4674"/>
    <cellStyle name="Comma 13 3 2 2 2 5" xfId="7167"/>
    <cellStyle name="Comma 13 3 2 2 2 6" xfId="9615"/>
    <cellStyle name="Comma 13 3 2 2 2 7" xfId="12067"/>
    <cellStyle name="Comma 13 3 2 2 2 8" xfId="14519"/>
    <cellStyle name="Comma 13 3 2 2 2 9" xfId="16972"/>
    <cellStyle name="Comma 13 3 2 2 3" xfId="21935"/>
    <cellStyle name="Comma 13 3 2 2 3 2" xfId="2217"/>
    <cellStyle name="Comma 13 3 2 2 3 3" xfId="4676"/>
    <cellStyle name="Comma 13 3 2 2 3 4" xfId="7169"/>
    <cellStyle name="Comma 13 3 2 2 3 5" xfId="9617"/>
    <cellStyle name="Comma 13 3 2 2 3 6" xfId="12069"/>
    <cellStyle name="Comma 13 3 2 2 3 7" xfId="14521"/>
    <cellStyle name="Comma 13 3 2 2 3 8" xfId="16974"/>
    <cellStyle name="Comma 13 3 2 2 3 9" xfId="19422"/>
    <cellStyle name="Comma 13 3 2 2 4" xfId="21936"/>
    <cellStyle name="Comma 13 3 2 2 4 2" xfId="2218"/>
    <cellStyle name="Comma 13 3 2 2 4 3" xfId="4677"/>
    <cellStyle name="Comma 13 3 2 2 4 4" xfId="7170"/>
    <cellStyle name="Comma 13 3 2 2 4 5" xfId="9618"/>
    <cellStyle name="Comma 13 3 2 2 4 6" xfId="12070"/>
    <cellStyle name="Comma 13 3 2 2 4 7" xfId="14522"/>
    <cellStyle name="Comma 13 3 2 2 4 8" xfId="16975"/>
    <cellStyle name="Comma 13 3 2 2 4 9" xfId="19423"/>
    <cellStyle name="Comma 13 3 2 2 5" xfId="21937"/>
    <cellStyle name="Comma 13 3 2 2 5 2" xfId="2219"/>
    <cellStyle name="Comma 13 3 2 2 5 3" xfId="4678"/>
    <cellStyle name="Comma 13 3 2 2 5 4" xfId="7171"/>
    <cellStyle name="Comma 13 3 2 2 5 5" xfId="9619"/>
    <cellStyle name="Comma 13 3 2 2 5 6" xfId="12071"/>
    <cellStyle name="Comma 13 3 2 2 5 7" xfId="14523"/>
    <cellStyle name="Comma 13 3 2 2 5 8" xfId="16976"/>
    <cellStyle name="Comma 13 3 2 2 5 9" xfId="19424"/>
    <cellStyle name="Comma 13 3 2 2 6" xfId="21938"/>
    <cellStyle name="Comma 13 3 2 2 6 2" xfId="2220"/>
    <cellStyle name="Comma 13 3 2 2 6 3" xfId="4679"/>
    <cellStyle name="Comma 13 3 2 2 6 4" xfId="7172"/>
    <cellStyle name="Comma 13 3 2 2 6 5" xfId="9620"/>
    <cellStyle name="Comma 13 3 2 2 6 6" xfId="12072"/>
    <cellStyle name="Comma 13 3 2 2 6 7" xfId="14524"/>
    <cellStyle name="Comma 13 3 2 2 6 8" xfId="16977"/>
    <cellStyle name="Comma 13 3 2 2 6 9" xfId="19425"/>
    <cellStyle name="Comma 13 3 2 2 7" xfId="21939"/>
    <cellStyle name="Comma 13 3 2 2 7 2" xfId="2221"/>
    <cellStyle name="Comma 13 3 2 2 7 3" xfId="4680"/>
    <cellStyle name="Comma 13 3 2 2 7 4" xfId="7173"/>
    <cellStyle name="Comma 13 3 2 2 7 5" xfId="9621"/>
    <cellStyle name="Comma 13 3 2 2 7 6" xfId="12073"/>
    <cellStyle name="Comma 13 3 2 2 7 7" xfId="14525"/>
    <cellStyle name="Comma 13 3 2 2 7 8" xfId="16978"/>
    <cellStyle name="Comma 13 3 2 2 7 9" xfId="19426"/>
    <cellStyle name="Comma 13 3 2 2 8" xfId="21940"/>
    <cellStyle name="Comma 13 3 2 2 8 2" xfId="2222"/>
    <cellStyle name="Comma 13 3 2 2 8 3" xfId="4681"/>
    <cellStyle name="Comma 13 3 2 2 8 4" xfId="7174"/>
    <cellStyle name="Comma 13 3 2 2 8 5" xfId="9622"/>
    <cellStyle name="Comma 13 3 2 2 8 6" xfId="12074"/>
    <cellStyle name="Comma 13 3 2 2 8 7" xfId="14526"/>
    <cellStyle name="Comma 13 3 2 2 8 8" xfId="16979"/>
    <cellStyle name="Comma 13 3 2 2 8 9" xfId="19427"/>
    <cellStyle name="Comma 13 3 2 2 9" xfId="2214"/>
    <cellStyle name="Comma 13 3 2 3" xfId="21941"/>
    <cellStyle name="Comma 13 3 2 3 10" xfId="19428"/>
    <cellStyle name="Comma 13 3 2 3 2" xfId="21942"/>
    <cellStyle name="Comma 13 3 2 3 2 2" xfId="2224"/>
    <cellStyle name="Comma 13 3 2 3 2 3" xfId="4683"/>
    <cellStyle name="Comma 13 3 2 3 2 4" xfId="7176"/>
    <cellStyle name="Comma 13 3 2 3 2 5" xfId="9624"/>
    <cellStyle name="Comma 13 3 2 3 2 6" xfId="12076"/>
    <cellStyle name="Comma 13 3 2 3 2 7" xfId="14528"/>
    <cellStyle name="Comma 13 3 2 3 2 8" xfId="16981"/>
    <cellStyle name="Comma 13 3 2 3 2 9" xfId="19429"/>
    <cellStyle name="Comma 13 3 2 3 3" xfId="2223"/>
    <cellStyle name="Comma 13 3 2 3 4" xfId="4682"/>
    <cellStyle name="Comma 13 3 2 3 5" xfId="7175"/>
    <cellStyle name="Comma 13 3 2 3 6" xfId="9623"/>
    <cellStyle name="Comma 13 3 2 3 7" xfId="12075"/>
    <cellStyle name="Comma 13 3 2 3 8" xfId="14527"/>
    <cellStyle name="Comma 13 3 2 3 9" xfId="16980"/>
    <cellStyle name="Comma 13 3 2 4" xfId="21943"/>
    <cellStyle name="Comma 13 3 2 4 2" xfId="2225"/>
    <cellStyle name="Comma 13 3 2 4 3" xfId="4684"/>
    <cellStyle name="Comma 13 3 2 4 4" xfId="7177"/>
    <cellStyle name="Comma 13 3 2 4 5" xfId="9625"/>
    <cellStyle name="Comma 13 3 2 4 6" xfId="12077"/>
    <cellStyle name="Comma 13 3 2 4 7" xfId="14529"/>
    <cellStyle name="Comma 13 3 2 4 8" xfId="16982"/>
    <cellStyle name="Comma 13 3 2 4 9" xfId="19430"/>
    <cellStyle name="Comma 13 3 2 5" xfId="21944"/>
    <cellStyle name="Comma 13 3 2 5 2" xfId="2226"/>
    <cellStyle name="Comma 13 3 2 5 3" xfId="4685"/>
    <cellStyle name="Comma 13 3 2 5 4" xfId="7178"/>
    <cellStyle name="Comma 13 3 2 5 5" xfId="9626"/>
    <cellStyle name="Comma 13 3 2 5 6" xfId="12078"/>
    <cellStyle name="Comma 13 3 2 5 7" xfId="14530"/>
    <cellStyle name="Comma 13 3 2 5 8" xfId="16983"/>
    <cellStyle name="Comma 13 3 2 5 9" xfId="19431"/>
    <cellStyle name="Comma 13 3 2 6" xfId="21945"/>
    <cellStyle name="Comma 13 3 2 6 2" xfId="2227"/>
    <cellStyle name="Comma 13 3 2 6 3" xfId="4686"/>
    <cellStyle name="Comma 13 3 2 6 4" xfId="7179"/>
    <cellStyle name="Comma 13 3 2 6 5" xfId="9627"/>
    <cellStyle name="Comma 13 3 2 6 6" xfId="12079"/>
    <cellStyle name="Comma 13 3 2 6 7" xfId="14531"/>
    <cellStyle name="Comma 13 3 2 6 8" xfId="16984"/>
    <cellStyle name="Comma 13 3 2 6 9" xfId="19432"/>
    <cellStyle name="Comma 13 3 2 7" xfId="21946"/>
    <cellStyle name="Comma 13 3 2 7 2" xfId="2228"/>
    <cellStyle name="Comma 13 3 2 7 3" xfId="4687"/>
    <cellStyle name="Comma 13 3 2 7 4" xfId="7180"/>
    <cellStyle name="Comma 13 3 2 7 5" xfId="9628"/>
    <cellStyle name="Comma 13 3 2 7 6" xfId="12080"/>
    <cellStyle name="Comma 13 3 2 7 7" xfId="14532"/>
    <cellStyle name="Comma 13 3 2 7 8" xfId="16985"/>
    <cellStyle name="Comma 13 3 2 7 9" xfId="19433"/>
    <cellStyle name="Comma 13 3 2 8" xfId="21947"/>
    <cellStyle name="Comma 13 3 2 8 2" xfId="2229"/>
    <cellStyle name="Comma 13 3 2 8 3" xfId="4688"/>
    <cellStyle name="Comma 13 3 2 8 4" xfId="7181"/>
    <cellStyle name="Comma 13 3 2 8 5" xfId="9629"/>
    <cellStyle name="Comma 13 3 2 8 6" xfId="12081"/>
    <cellStyle name="Comma 13 3 2 8 7" xfId="14533"/>
    <cellStyle name="Comma 13 3 2 8 8" xfId="16986"/>
    <cellStyle name="Comma 13 3 2 8 9" xfId="19434"/>
    <cellStyle name="Comma 13 3 2 9" xfId="21948"/>
    <cellStyle name="Comma 13 3 2 9 2" xfId="2230"/>
    <cellStyle name="Comma 13 3 2 9 3" xfId="4689"/>
    <cellStyle name="Comma 13 3 2 9 4" xfId="7182"/>
    <cellStyle name="Comma 13 3 2 9 5" xfId="9630"/>
    <cellStyle name="Comma 13 3 2 9 6" xfId="12082"/>
    <cellStyle name="Comma 13 3 2 9 7" xfId="14534"/>
    <cellStyle name="Comma 13 3 2 9 8" xfId="16987"/>
    <cellStyle name="Comma 13 3 2 9 9" xfId="19435"/>
    <cellStyle name="Comma 13 3 3" xfId="21949"/>
    <cellStyle name="Comma 13 3 3 10" xfId="4690"/>
    <cellStyle name="Comma 13 3 3 11" xfId="7183"/>
    <cellStyle name="Comma 13 3 3 12" xfId="9631"/>
    <cellStyle name="Comma 13 3 3 13" xfId="12083"/>
    <cellStyle name="Comma 13 3 3 14" xfId="14535"/>
    <cellStyle name="Comma 13 3 3 15" xfId="16988"/>
    <cellStyle name="Comma 13 3 3 16" xfId="19436"/>
    <cellStyle name="Comma 13 3 3 2" xfId="21950"/>
    <cellStyle name="Comma 13 3 3 2 10" xfId="19437"/>
    <cellStyle name="Comma 13 3 3 2 2" xfId="21951"/>
    <cellStyle name="Comma 13 3 3 2 2 2" xfId="2233"/>
    <cellStyle name="Comma 13 3 3 2 2 3" xfId="4692"/>
    <cellStyle name="Comma 13 3 3 2 2 4" xfId="7185"/>
    <cellStyle name="Comma 13 3 3 2 2 5" xfId="9633"/>
    <cellStyle name="Comma 13 3 3 2 2 6" xfId="12085"/>
    <cellStyle name="Comma 13 3 3 2 2 7" xfId="14537"/>
    <cellStyle name="Comma 13 3 3 2 2 8" xfId="16990"/>
    <cellStyle name="Comma 13 3 3 2 2 9" xfId="19438"/>
    <cellStyle name="Comma 13 3 3 2 3" xfId="2232"/>
    <cellStyle name="Comma 13 3 3 2 4" xfId="4691"/>
    <cellStyle name="Comma 13 3 3 2 5" xfId="7184"/>
    <cellStyle name="Comma 13 3 3 2 6" xfId="9632"/>
    <cellStyle name="Comma 13 3 3 2 7" xfId="12084"/>
    <cellStyle name="Comma 13 3 3 2 8" xfId="14536"/>
    <cellStyle name="Comma 13 3 3 2 9" xfId="16989"/>
    <cellStyle name="Comma 13 3 3 3" xfId="21952"/>
    <cellStyle name="Comma 13 3 3 3 2" xfId="2234"/>
    <cellStyle name="Comma 13 3 3 3 3" xfId="4693"/>
    <cellStyle name="Comma 13 3 3 3 4" xfId="7186"/>
    <cellStyle name="Comma 13 3 3 3 5" xfId="9634"/>
    <cellStyle name="Comma 13 3 3 3 6" xfId="12086"/>
    <cellStyle name="Comma 13 3 3 3 7" xfId="14538"/>
    <cellStyle name="Comma 13 3 3 3 8" xfId="16991"/>
    <cellStyle name="Comma 13 3 3 3 9" xfId="19439"/>
    <cellStyle name="Comma 13 3 3 4" xfId="21953"/>
    <cellStyle name="Comma 13 3 3 4 2" xfId="2235"/>
    <cellStyle name="Comma 13 3 3 4 3" xfId="4694"/>
    <cellStyle name="Comma 13 3 3 4 4" xfId="7187"/>
    <cellStyle name="Comma 13 3 3 4 5" xfId="9635"/>
    <cellStyle name="Comma 13 3 3 4 6" xfId="12087"/>
    <cellStyle name="Comma 13 3 3 4 7" xfId="14539"/>
    <cellStyle name="Comma 13 3 3 4 8" xfId="16992"/>
    <cellStyle name="Comma 13 3 3 4 9" xfId="19440"/>
    <cellStyle name="Comma 13 3 3 5" xfId="21954"/>
    <cellStyle name="Comma 13 3 3 5 2" xfId="2236"/>
    <cellStyle name="Comma 13 3 3 5 3" xfId="4695"/>
    <cellStyle name="Comma 13 3 3 5 4" xfId="7188"/>
    <cellStyle name="Comma 13 3 3 5 5" xfId="9636"/>
    <cellStyle name="Comma 13 3 3 5 6" xfId="12088"/>
    <cellStyle name="Comma 13 3 3 5 7" xfId="14540"/>
    <cellStyle name="Comma 13 3 3 5 8" xfId="16993"/>
    <cellStyle name="Comma 13 3 3 5 9" xfId="19441"/>
    <cellStyle name="Comma 13 3 3 6" xfId="21955"/>
    <cellStyle name="Comma 13 3 3 6 2" xfId="2237"/>
    <cellStyle name="Comma 13 3 3 6 3" xfId="4696"/>
    <cellStyle name="Comma 13 3 3 6 4" xfId="7189"/>
    <cellStyle name="Comma 13 3 3 6 5" xfId="9637"/>
    <cellStyle name="Comma 13 3 3 6 6" xfId="12089"/>
    <cellStyle name="Comma 13 3 3 6 7" xfId="14541"/>
    <cellStyle name="Comma 13 3 3 6 8" xfId="16994"/>
    <cellStyle name="Comma 13 3 3 6 9" xfId="19442"/>
    <cellStyle name="Comma 13 3 3 7" xfId="21956"/>
    <cellStyle name="Comma 13 3 3 7 2" xfId="2238"/>
    <cellStyle name="Comma 13 3 3 7 3" xfId="4697"/>
    <cellStyle name="Comma 13 3 3 7 4" xfId="7190"/>
    <cellStyle name="Comma 13 3 3 7 5" xfId="9638"/>
    <cellStyle name="Comma 13 3 3 7 6" xfId="12090"/>
    <cellStyle name="Comma 13 3 3 7 7" xfId="14542"/>
    <cellStyle name="Comma 13 3 3 7 8" xfId="16995"/>
    <cellStyle name="Comma 13 3 3 7 9" xfId="19443"/>
    <cellStyle name="Comma 13 3 3 8" xfId="21957"/>
    <cellStyle name="Comma 13 3 3 8 2" xfId="2239"/>
    <cellStyle name="Comma 13 3 3 8 3" xfId="4698"/>
    <cellStyle name="Comma 13 3 3 8 4" xfId="7191"/>
    <cellStyle name="Comma 13 3 3 8 5" xfId="9639"/>
    <cellStyle name="Comma 13 3 3 8 6" xfId="12091"/>
    <cellStyle name="Comma 13 3 3 8 7" xfId="14543"/>
    <cellStyle name="Comma 13 3 3 8 8" xfId="16996"/>
    <cellStyle name="Comma 13 3 3 8 9" xfId="19444"/>
    <cellStyle name="Comma 13 3 3 9" xfId="2231"/>
    <cellStyle name="Comma 13 3 4" xfId="21958"/>
    <cellStyle name="Comma 13 3 4 10" xfId="19445"/>
    <cellStyle name="Comma 13 3 4 2" xfId="21959"/>
    <cellStyle name="Comma 13 3 4 2 2" xfId="2241"/>
    <cellStyle name="Comma 13 3 4 2 3" xfId="4700"/>
    <cellStyle name="Comma 13 3 4 2 4" xfId="7193"/>
    <cellStyle name="Comma 13 3 4 2 5" xfId="9641"/>
    <cellStyle name="Comma 13 3 4 2 6" xfId="12093"/>
    <cellStyle name="Comma 13 3 4 2 7" xfId="14545"/>
    <cellStyle name="Comma 13 3 4 2 8" xfId="16998"/>
    <cellStyle name="Comma 13 3 4 2 9" xfId="19446"/>
    <cellStyle name="Comma 13 3 4 3" xfId="2240"/>
    <cellStyle name="Comma 13 3 4 4" xfId="4699"/>
    <cellStyle name="Comma 13 3 4 5" xfId="7192"/>
    <cellStyle name="Comma 13 3 4 6" xfId="9640"/>
    <cellStyle name="Comma 13 3 4 7" xfId="12092"/>
    <cellStyle name="Comma 13 3 4 8" xfId="14544"/>
    <cellStyle name="Comma 13 3 4 9" xfId="16997"/>
    <cellStyle name="Comma 13 3 5" xfId="21960"/>
    <cellStyle name="Comma 13 3 5 2" xfId="2242"/>
    <cellStyle name="Comma 13 3 5 3" xfId="4701"/>
    <cellStyle name="Comma 13 3 5 4" xfId="7194"/>
    <cellStyle name="Comma 13 3 5 5" xfId="9642"/>
    <cellStyle name="Comma 13 3 5 6" xfId="12094"/>
    <cellStyle name="Comma 13 3 5 7" xfId="14546"/>
    <cellStyle name="Comma 13 3 5 8" xfId="16999"/>
    <cellStyle name="Comma 13 3 5 9" xfId="19447"/>
    <cellStyle name="Comma 13 3 6" xfId="21961"/>
    <cellStyle name="Comma 13 3 6 2" xfId="2243"/>
    <cellStyle name="Comma 13 3 6 3" xfId="4702"/>
    <cellStyle name="Comma 13 3 6 4" xfId="7195"/>
    <cellStyle name="Comma 13 3 6 5" xfId="9643"/>
    <cellStyle name="Comma 13 3 6 6" xfId="12095"/>
    <cellStyle name="Comma 13 3 6 7" xfId="14547"/>
    <cellStyle name="Comma 13 3 6 8" xfId="17000"/>
    <cellStyle name="Comma 13 3 6 9" xfId="19448"/>
    <cellStyle name="Comma 13 3 7" xfId="21962"/>
    <cellStyle name="Comma 13 3 7 2" xfId="2244"/>
    <cellStyle name="Comma 13 3 7 3" xfId="4703"/>
    <cellStyle name="Comma 13 3 7 4" xfId="7196"/>
    <cellStyle name="Comma 13 3 7 5" xfId="9644"/>
    <cellStyle name="Comma 13 3 7 6" xfId="12096"/>
    <cellStyle name="Comma 13 3 7 7" xfId="14548"/>
    <cellStyle name="Comma 13 3 7 8" xfId="17001"/>
    <cellStyle name="Comma 13 3 7 9" xfId="19449"/>
    <cellStyle name="Comma 13 3 8" xfId="21963"/>
    <cellStyle name="Comma 13 3 8 2" xfId="2245"/>
    <cellStyle name="Comma 13 3 8 3" xfId="4704"/>
    <cellStyle name="Comma 13 3 8 4" xfId="7197"/>
    <cellStyle name="Comma 13 3 8 5" xfId="9645"/>
    <cellStyle name="Comma 13 3 8 6" xfId="12097"/>
    <cellStyle name="Comma 13 3 8 7" xfId="14549"/>
    <cellStyle name="Comma 13 3 8 8" xfId="17002"/>
    <cellStyle name="Comma 13 3 8 9" xfId="19450"/>
    <cellStyle name="Comma 13 3 9" xfId="21964"/>
    <cellStyle name="Comma 13 3 9 2" xfId="2246"/>
    <cellStyle name="Comma 13 3 9 3" xfId="4705"/>
    <cellStyle name="Comma 13 3 9 4" xfId="7198"/>
    <cellStyle name="Comma 13 3 9 5" xfId="9646"/>
    <cellStyle name="Comma 13 3 9 6" xfId="12098"/>
    <cellStyle name="Comma 13 3 9 7" xfId="14550"/>
    <cellStyle name="Comma 13 3 9 8" xfId="17003"/>
    <cellStyle name="Comma 13 3 9 9" xfId="19451"/>
    <cellStyle name="Comma 13 30" xfId="7087"/>
    <cellStyle name="Comma 13 31" xfId="9535"/>
    <cellStyle name="Comma 13 32" xfId="11987"/>
    <cellStyle name="Comma 13 33" xfId="14439"/>
    <cellStyle name="Comma 13 34" xfId="16892"/>
    <cellStyle name="Comma 13 35" xfId="19340"/>
    <cellStyle name="Comma 13 4" xfId="21965"/>
    <cellStyle name="Comma 13 4 10" xfId="2247"/>
    <cellStyle name="Comma 13 4 11" xfId="4706"/>
    <cellStyle name="Comma 13 4 12" xfId="7199"/>
    <cellStyle name="Comma 13 4 13" xfId="9647"/>
    <cellStyle name="Comma 13 4 14" xfId="12099"/>
    <cellStyle name="Comma 13 4 15" xfId="14551"/>
    <cellStyle name="Comma 13 4 16" xfId="17004"/>
    <cellStyle name="Comma 13 4 17" xfId="19452"/>
    <cellStyle name="Comma 13 4 2" xfId="21966"/>
    <cellStyle name="Comma 13 4 2 10" xfId="4707"/>
    <cellStyle name="Comma 13 4 2 11" xfId="7200"/>
    <cellStyle name="Comma 13 4 2 12" xfId="9648"/>
    <cellStyle name="Comma 13 4 2 13" xfId="12100"/>
    <cellStyle name="Comma 13 4 2 14" xfId="14552"/>
    <cellStyle name="Comma 13 4 2 15" xfId="17005"/>
    <cellStyle name="Comma 13 4 2 16" xfId="19453"/>
    <cellStyle name="Comma 13 4 2 2" xfId="21967"/>
    <cellStyle name="Comma 13 4 2 2 10" xfId="19454"/>
    <cellStyle name="Comma 13 4 2 2 2" xfId="21968"/>
    <cellStyle name="Comma 13 4 2 2 2 2" xfId="2250"/>
    <cellStyle name="Comma 13 4 2 2 2 3" xfId="4709"/>
    <cellStyle name="Comma 13 4 2 2 2 4" xfId="7202"/>
    <cellStyle name="Comma 13 4 2 2 2 5" xfId="9650"/>
    <cellStyle name="Comma 13 4 2 2 2 6" xfId="12102"/>
    <cellStyle name="Comma 13 4 2 2 2 7" xfId="14554"/>
    <cellStyle name="Comma 13 4 2 2 2 8" xfId="17007"/>
    <cellStyle name="Comma 13 4 2 2 2 9" xfId="19455"/>
    <cellStyle name="Comma 13 4 2 2 3" xfId="2249"/>
    <cellStyle name="Comma 13 4 2 2 4" xfId="4708"/>
    <cellStyle name="Comma 13 4 2 2 5" xfId="7201"/>
    <cellStyle name="Comma 13 4 2 2 6" xfId="9649"/>
    <cellStyle name="Comma 13 4 2 2 7" xfId="12101"/>
    <cellStyle name="Comma 13 4 2 2 8" xfId="14553"/>
    <cellStyle name="Comma 13 4 2 2 9" xfId="17006"/>
    <cellStyle name="Comma 13 4 2 3" xfId="21969"/>
    <cellStyle name="Comma 13 4 2 3 2" xfId="2251"/>
    <cellStyle name="Comma 13 4 2 3 3" xfId="4710"/>
    <cellStyle name="Comma 13 4 2 3 4" xfId="7203"/>
    <cellStyle name="Comma 13 4 2 3 5" xfId="9651"/>
    <cellStyle name="Comma 13 4 2 3 6" xfId="12103"/>
    <cellStyle name="Comma 13 4 2 3 7" xfId="14555"/>
    <cellStyle name="Comma 13 4 2 3 8" xfId="17008"/>
    <cellStyle name="Comma 13 4 2 3 9" xfId="19456"/>
    <cellStyle name="Comma 13 4 2 4" xfId="21970"/>
    <cellStyle name="Comma 13 4 2 4 2" xfId="2252"/>
    <cellStyle name="Comma 13 4 2 4 3" xfId="4711"/>
    <cellStyle name="Comma 13 4 2 4 4" xfId="7204"/>
    <cellStyle name="Comma 13 4 2 4 5" xfId="9652"/>
    <cellStyle name="Comma 13 4 2 4 6" xfId="12104"/>
    <cellStyle name="Comma 13 4 2 4 7" xfId="14556"/>
    <cellStyle name="Comma 13 4 2 4 8" xfId="17009"/>
    <cellStyle name="Comma 13 4 2 4 9" xfId="19457"/>
    <cellStyle name="Comma 13 4 2 5" xfId="21971"/>
    <cellStyle name="Comma 13 4 2 5 2" xfId="2253"/>
    <cellStyle name="Comma 13 4 2 5 3" xfId="4712"/>
    <cellStyle name="Comma 13 4 2 5 4" xfId="7205"/>
    <cellStyle name="Comma 13 4 2 5 5" xfId="9653"/>
    <cellStyle name="Comma 13 4 2 5 6" xfId="12105"/>
    <cellStyle name="Comma 13 4 2 5 7" xfId="14557"/>
    <cellStyle name="Comma 13 4 2 5 8" xfId="17010"/>
    <cellStyle name="Comma 13 4 2 5 9" xfId="19458"/>
    <cellStyle name="Comma 13 4 2 6" xfId="21972"/>
    <cellStyle name="Comma 13 4 2 6 2" xfId="2254"/>
    <cellStyle name="Comma 13 4 2 6 3" xfId="4713"/>
    <cellStyle name="Comma 13 4 2 6 4" xfId="7206"/>
    <cellStyle name="Comma 13 4 2 6 5" xfId="9654"/>
    <cellStyle name="Comma 13 4 2 6 6" xfId="12106"/>
    <cellStyle name="Comma 13 4 2 6 7" xfId="14558"/>
    <cellStyle name="Comma 13 4 2 6 8" xfId="17011"/>
    <cellStyle name="Comma 13 4 2 6 9" xfId="19459"/>
    <cellStyle name="Comma 13 4 2 7" xfId="21973"/>
    <cellStyle name="Comma 13 4 2 7 2" xfId="2255"/>
    <cellStyle name="Comma 13 4 2 7 3" xfId="4714"/>
    <cellStyle name="Comma 13 4 2 7 4" xfId="7207"/>
    <cellStyle name="Comma 13 4 2 7 5" xfId="9655"/>
    <cellStyle name="Comma 13 4 2 7 6" xfId="12107"/>
    <cellStyle name="Comma 13 4 2 7 7" xfId="14559"/>
    <cellStyle name="Comma 13 4 2 7 8" xfId="17012"/>
    <cellStyle name="Comma 13 4 2 7 9" xfId="19460"/>
    <cellStyle name="Comma 13 4 2 8" xfId="21974"/>
    <cellStyle name="Comma 13 4 2 8 2" xfId="2256"/>
    <cellStyle name="Comma 13 4 2 8 3" xfId="4715"/>
    <cellStyle name="Comma 13 4 2 8 4" xfId="7208"/>
    <cellStyle name="Comma 13 4 2 8 5" xfId="9656"/>
    <cellStyle name="Comma 13 4 2 8 6" xfId="12108"/>
    <cellStyle name="Comma 13 4 2 8 7" xfId="14560"/>
    <cellStyle name="Comma 13 4 2 8 8" xfId="17013"/>
    <cellStyle name="Comma 13 4 2 8 9" xfId="19461"/>
    <cellStyle name="Comma 13 4 2 9" xfId="2248"/>
    <cellStyle name="Comma 13 4 3" xfId="21975"/>
    <cellStyle name="Comma 13 4 3 10" xfId="19462"/>
    <cellStyle name="Comma 13 4 3 2" xfId="21976"/>
    <cellStyle name="Comma 13 4 3 2 2" xfId="2258"/>
    <cellStyle name="Comma 13 4 3 2 3" xfId="4717"/>
    <cellStyle name="Comma 13 4 3 2 4" xfId="7210"/>
    <cellStyle name="Comma 13 4 3 2 5" xfId="9658"/>
    <cellStyle name="Comma 13 4 3 2 6" xfId="12110"/>
    <cellStyle name="Comma 13 4 3 2 7" xfId="14562"/>
    <cellStyle name="Comma 13 4 3 2 8" xfId="17015"/>
    <cellStyle name="Comma 13 4 3 2 9" xfId="19463"/>
    <cellStyle name="Comma 13 4 3 3" xfId="2257"/>
    <cellStyle name="Comma 13 4 3 4" xfId="4716"/>
    <cellStyle name="Comma 13 4 3 5" xfId="7209"/>
    <cellStyle name="Comma 13 4 3 6" xfId="9657"/>
    <cellStyle name="Comma 13 4 3 7" xfId="12109"/>
    <cellStyle name="Comma 13 4 3 8" xfId="14561"/>
    <cellStyle name="Comma 13 4 3 9" xfId="17014"/>
    <cellStyle name="Comma 13 4 4" xfId="21977"/>
    <cellStyle name="Comma 13 4 4 2" xfId="2259"/>
    <cellStyle name="Comma 13 4 4 3" xfId="4718"/>
    <cellStyle name="Comma 13 4 4 4" xfId="7211"/>
    <cellStyle name="Comma 13 4 4 5" xfId="9659"/>
    <cellStyle name="Comma 13 4 4 6" xfId="12111"/>
    <cellStyle name="Comma 13 4 4 7" xfId="14563"/>
    <cellStyle name="Comma 13 4 4 8" xfId="17016"/>
    <cellStyle name="Comma 13 4 4 9" xfId="19464"/>
    <cellStyle name="Comma 13 4 5" xfId="21978"/>
    <cellStyle name="Comma 13 4 5 2" xfId="2260"/>
    <cellStyle name="Comma 13 4 5 3" xfId="4719"/>
    <cellStyle name="Comma 13 4 5 4" xfId="7212"/>
    <cellStyle name="Comma 13 4 5 5" xfId="9660"/>
    <cellStyle name="Comma 13 4 5 6" xfId="12112"/>
    <cellStyle name="Comma 13 4 5 7" xfId="14564"/>
    <cellStyle name="Comma 13 4 5 8" xfId="17017"/>
    <cellStyle name="Comma 13 4 5 9" xfId="19465"/>
    <cellStyle name="Comma 13 4 6" xfId="21979"/>
    <cellStyle name="Comma 13 4 6 2" xfId="2261"/>
    <cellStyle name="Comma 13 4 6 3" xfId="4720"/>
    <cellStyle name="Comma 13 4 6 4" xfId="7213"/>
    <cellStyle name="Comma 13 4 6 5" xfId="9661"/>
    <cellStyle name="Comma 13 4 6 6" xfId="12113"/>
    <cellStyle name="Comma 13 4 6 7" xfId="14565"/>
    <cellStyle name="Comma 13 4 6 8" xfId="17018"/>
    <cellStyle name="Comma 13 4 6 9" xfId="19466"/>
    <cellStyle name="Comma 13 4 7" xfId="21980"/>
    <cellStyle name="Comma 13 4 7 2" xfId="2262"/>
    <cellStyle name="Comma 13 4 7 3" xfId="4721"/>
    <cellStyle name="Comma 13 4 7 4" xfId="7214"/>
    <cellStyle name="Comma 13 4 7 5" xfId="9662"/>
    <cellStyle name="Comma 13 4 7 6" xfId="12114"/>
    <cellStyle name="Comma 13 4 7 7" xfId="14566"/>
    <cellStyle name="Comma 13 4 7 8" xfId="17019"/>
    <cellStyle name="Comma 13 4 7 9" xfId="19467"/>
    <cellStyle name="Comma 13 4 8" xfId="21981"/>
    <cellStyle name="Comma 13 4 8 2" xfId="2263"/>
    <cellStyle name="Comma 13 4 8 3" xfId="4722"/>
    <cellStyle name="Comma 13 4 8 4" xfId="7215"/>
    <cellStyle name="Comma 13 4 8 5" xfId="9663"/>
    <cellStyle name="Comma 13 4 8 6" xfId="12115"/>
    <cellStyle name="Comma 13 4 8 7" xfId="14567"/>
    <cellStyle name="Comma 13 4 8 8" xfId="17020"/>
    <cellStyle name="Comma 13 4 8 9" xfId="19468"/>
    <cellStyle name="Comma 13 4 9" xfId="21982"/>
    <cellStyle name="Comma 13 4 9 2" xfId="2264"/>
    <cellStyle name="Comma 13 4 9 3" xfId="4723"/>
    <cellStyle name="Comma 13 4 9 4" xfId="7216"/>
    <cellStyle name="Comma 13 4 9 5" xfId="9664"/>
    <cellStyle name="Comma 13 4 9 6" xfId="12116"/>
    <cellStyle name="Comma 13 4 9 7" xfId="14568"/>
    <cellStyle name="Comma 13 4 9 8" xfId="17021"/>
    <cellStyle name="Comma 13 4 9 9" xfId="19469"/>
    <cellStyle name="Comma 13 5" xfId="21983"/>
    <cellStyle name="Comma 13 5 10" xfId="4724"/>
    <cellStyle name="Comma 13 5 11" xfId="7217"/>
    <cellStyle name="Comma 13 5 12" xfId="9665"/>
    <cellStyle name="Comma 13 5 13" xfId="12117"/>
    <cellStyle name="Comma 13 5 14" xfId="14569"/>
    <cellStyle name="Comma 13 5 15" xfId="17022"/>
    <cellStyle name="Comma 13 5 16" xfId="19470"/>
    <cellStyle name="Comma 13 5 2" xfId="21984"/>
    <cellStyle name="Comma 13 5 2 10" xfId="19471"/>
    <cellStyle name="Comma 13 5 2 2" xfId="21985"/>
    <cellStyle name="Comma 13 5 2 2 2" xfId="2267"/>
    <cellStyle name="Comma 13 5 2 2 3" xfId="4726"/>
    <cellStyle name="Comma 13 5 2 2 4" xfId="7219"/>
    <cellStyle name="Comma 13 5 2 2 5" xfId="9667"/>
    <cellStyle name="Comma 13 5 2 2 6" xfId="12119"/>
    <cellStyle name="Comma 13 5 2 2 7" xfId="14571"/>
    <cellStyle name="Comma 13 5 2 2 8" xfId="17024"/>
    <cellStyle name="Comma 13 5 2 2 9" xfId="19472"/>
    <cellStyle name="Comma 13 5 2 3" xfId="2266"/>
    <cellStyle name="Comma 13 5 2 4" xfId="4725"/>
    <cellStyle name="Comma 13 5 2 5" xfId="7218"/>
    <cellStyle name="Comma 13 5 2 6" xfId="9666"/>
    <cellStyle name="Comma 13 5 2 7" xfId="12118"/>
    <cellStyle name="Comma 13 5 2 8" xfId="14570"/>
    <cellStyle name="Comma 13 5 2 9" xfId="17023"/>
    <cellStyle name="Comma 13 5 3" xfId="21986"/>
    <cellStyle name="Comma 13 5 3 2" xfId="2268"/>
    <cellStyle name="Comma 13 5 3 3" xfId="4727"/>
    <cellStyle name="Comma 13 5 3 4" xfId="7220"/>
    <cellStyle name="Comma 13 5 3 5" xfId="9668"/>
    <cellStyle name="Comma 13 5 3 6" xfId="12120"/>
    <cellStyle name="Comma 13 5 3 7" xfId="14572"/>
    <cellStyle name="Comma 13 5 3 8" xfId="17025"/>
    <cellStyle name="Comma 13 5 3 9" xfId="19473"/>
    <cellStyle name="Comma 13 5 4" xfId="21987"/>
    <cellStyle name="Comma 13 5 4 2" xfId="2269"/>
    <cellStyle name="Comma 13 5 4 3" xfId="4728"/>
    <cellStyle name="Comma 13 5 4 4" xfId="7221"/>
    <cellStyle name="Comma 13 5 4 5" xfId="9669"/>
    <cellStyle name="Comma 13 5 4 6" xfId="12121"/>
    <cellStyle name="Comma 13 5 4 7" xfId="14573"/>
    <cellStyle name="Comma 13 5 4 8" xfId="17026"/>
    <cellStyle name="Comma 13 5 4 9" xfId="19474"/>
    <cellStyle name="Comma 13 5 5" xfId="21988"/>
    <cellStyle name="Comma 13 5 5 2" xfId="2270"/>
    <cellStyle name="Comma 13 5 5 3" xfId="4729"/>
    <cellStyle name="Comma 13 5 5 4" xfId="7222"/>
    <cellStyle name="Comma 13 5 5 5" xfId="9670"/>
    <cellStyle name="Comma 13 5 5 6" xfId="12122"/>
    <cellStyle name="Comma 13 5 5 7" xfId="14574"/>
    <cellStyle name="Comma 13 5 5 8" xfId="17027"/>
    <cellStyle name="Comma 13 5 5 9" xfId="19475"/>
    <cellStyle name="Comma 13 5 6" xfId="21989"/>
    <cellStyle name="Comma 13 5 6 2" xfId="2271"/>
    <cellStyle name="Comma 13 5 6 3" xfId="4730"/>
    <cellStyle name="Comma 13 5 6 4" xfId="7223"/>
    <cellStyle name="Comma 13 5 6 5" xfId="9671"/>
    <cellStyle name="Comma 13 5 6 6" xfId="12123"/>
    <cellStyle name="Comma 13 5 6 7" xfId="14575"/>
    <cellStyle name="Comma 13 5 6 8" xfId="17028"/>
    <cellStyle name="Comma 13 5 6 9" xfId="19476"/>
    <cellStyle name="Comma 13 5 7" xfId="21990"/>
    <cellStyle name="Comma 13 5 7 2" xfId="2272"/>
    <cellStyle name="Comma 13 5 7 3" xfId="4731"/>
    <cellStyle name="Comma 13 5 7 4" xfId="7224"/>
    <cellStyle name="Comma 13 5 7 5" xfId="9672"/>
    <cellStyle name="Comma 13 5 7 6" xfId="12124"/>
    <cellStyle name="Comma 13 5 7 7" xfId="14576"/>
    <cellStyle name="Comma 13 5 7 8" xfId="17029"/>
    <cellStyle name="Comma 13 5 7 9" xfId="19477"/>
    <cellStyle name="Comma 13 5 8" xfId="21991"/>
    <cellStyle name="Comma 13 5 8 2" xfId="2273"/>
    <cellStyle name="Comma 13 5 8 3" xfId="4732"/>
    <cellStyle name="Comma 13 5 8 4" xfId="7225"/>
    <cellStyle name="Comma 13 5 8 5" xfId="9673"/>
    <cellStyle name="Comma 13 5 8 6" xfId="12125"/>
    <cellStyle name="Comma 13 5 8 7" xfId="14577"/>
    <cellStyle name="Comma 13 5 8 8" xfId="17030"/>
    <cellStyle name="Comma 13 5 8 9" xfId="19478"/>
    <cellStyle name="Comma 13 5 9" xfId="2265"/>
    <cellStyle name="Comma 13 6" xfId="140"/>
    <cellStyle name="Comma 13 6 10" xfId="19479"/>
    <cellStyle name="Comma 13 6 2" xfId="21992"/>
    <cellStyle name="Comma 13 6 2 2" xfId="2275"/>
    <cellStyle name="Comma 13 6 2 3" xfId="4734"/>
    <cellStyle name="Comma 13 6 2 4" xfId="7227"/>
    <cellStyle name="Comma 13 6 2 5" xfId="9675"/>
    <cellStyle name="Comma 13 6 2 6" xfId="12127"/>
    <cellStyle name="Comma 13 6 2 7" xfId="14579"/>
    <cellStyle name="Comma 13 6 2 8" xfId="17032"/>
    <cellStyle name="Comma 13 6 2 9" xfId="19480"/>
    <cellStyle name="Comma 13 6 3" xfId="2274"/>
    <cellStyle name="Comma 13 6 4" xfId="4733"/>
    <cellStyle name="Comma 13 6 5" xfId="7226"/>
    <cellStyle name="Comma 13 6 6" xfId="9674"/>
    <cellStyle name="Comma 13 6 7" xfId="12126"/>
    <cellStyle name="Comma 13 6 8" xfId="14578"/>
    <cellStyle name="Comma 13 6 9" xfId="17031"/>
    <cellStyle name="Comma 13 7" xfId="141"/>
    <cellStyle name="Comma 13 7 2" xfId="2276"/>
    <cellStyle name="Comma 13 7 3" xfId="4735"/>
    <cellStyle name="Comma 13 7 4" xfId="7228"/>
    <cellStyle name="Comma 13 7 5" xfId="9676"/>
    <cellStyle name="Comma 13 7 6" xfId="12128"/>
    <cellStyle name="Comma 13 7 7" xfId="14580"/>
    <cellStyle name="Comma 13 7 8" xfId="17033"/>
    <cellStyle name="Comma 13 7 9" xfId="19481"/>
    <cellStyle name="Comma 13 8" xfId="142"/>
    <cellStyle name="Comma 13 8 2" xfId="2277"/>
    <cellStyle name="Comma 13 8 3" xfId="4736"/>
    <cellStyle name="Comma 13 8 4" xfId="7229"/>
    <cellStyle name="Comma 13 8 5" xfId="9677"/>
    <cellStyle name="Comma 13 8 6" xfId="12129"/>
    <cellStyle name="Comma 13 8 7" xfId="14581"/>
    <cellStyle name="Comma 13 8 8" xfId="17034"/>
    <cellStyle name="Comma 13 8 9" xfId="19482"/>
    <cellStyle name="Comma 13 9" xfId="143"/>
    <cellStyle name="Comma 13 9 2" xfId="2278"/>
    <cellStyle name="Comma 13 9 3" xfId="4737"/>
    <cellStyle name="Comma 13 9 4" xfId="7230"/>
    <cellStyle name="Comma 13 9 5" xfId="9678"/>
    <cellStyle name="Comma 13 9 6" xfId="12130"/>
    <cellStyle name="Comma 13 9 7" xfId="14582"/>
    <cellStyle name="Comma 13 9 8" xfId="17035"/>
    <cellStyle name="Comma 13 9 9" xfId="19483"/>
    <cellStyle name="Comma 14" xfId="21993"/>
    <cellStyle name="Comma 14 10" xfId="144"/>
    <cellStyle name="Comma 14 10 2" xfId="2280"/>
    <cellStyle name="Comma 14 10 3" xfId="4739"/>
    <cellStyle name="Comma 14 10 4" xfId="7232"/>
    <cellStyle name="Comma 14 10 5" xfId="9680"/>
    <cellStyle name="Comma 14 10 6" xfId="12132"/>
    <cellStyle name="Comma 14 10 7" xfId="14584"/>
    <cellStyle name="Comma 14 10 8" xfId="17037"/>
    <cellStyle name="Comma 14 10 9" xfId="19485"/>
    <cellStyle name="Comma 14 11" xfId="145"/>
    <cellStyle name="Comma 14 11 2" xfId="2281"/>
    <cellStyle name="Comma 14 11 3" xfId="4740"/>
    <cellStyle name="Comma 14 11 4" xfId="7233"/>
    <cellStyle name="Comma 14 11 5" xfId="9681"/>
    <cellStyle name="Comma 14 11 6" xfId="12133"/>
    <cellStyle name="Comma 14 11 7" xfId="14585"/>
    <cellStyle name="Comma 14 11 8" xfId="17038"/>
    <cellStyle name="Comma 14 11 9" xfId="19486"/>
    <cellStyle name="Comma 14 12" xfId="146"/>
    <cellStyle name="Comma 14 12 2" xfId="2282"/>
    <cellStyle name="Comma 14 12 3" xfId="4741"/>
    <cellStyle name="Comma 14 12 4" xfId="7234"/>
    <cellStyle name="Comma 14 12 5" xfId="9682"/>
    <cellStyle name="Comma 14 12 6" xfId="12134"/>
    <cellStyle name="Comma 14 12 7" xfId="14586"/>
    <cellStyle name="Comma 14 12 8" xfId="17039"/>
    <cellStyle name="Comma 14 12 9" xfId="19487"/>
    <cellStyle name="Comma 14 13" xfId="147"/>
    <cellStyle name="Comma 14 14" xfId="148"/>
    <cellStyle name="Comma 14 15" xfId="149"/>
    <cellStyle name="Comma 14 16" xfId="150"/>
    <cellStyle name="Comma 14 17" xfId="151"/>
    <cellStyle name="Comma 14 18" xfId="152"/>
    <cellStyle name="Comma 14 19" xfId="153"/>
    <cellStyle name="Comma 14 2" xfId="21994"/>
    <cellStyle name="Comma 14 2 10" xfId="21995"/>
    <cellStyle name="Comma 14 2 10 2" xfId="2284"/>
    <cellStyle name="Comma 14 2 10 3" xfId="4743"/>
    <cellStyle name="Comma 14 2 10 4" xfId="7236"/>
    <cellStyle name="Comma 14 2 10 5" xfId="9684"/>
    <cellStyle name="Comma 14 2 10 6" xfId="12136"/>
    <cellStyle name="Comma 14 2 10 7" xfId="14588"/>
    <cellStyle name="Comma 14 2 10 8" xfId="17041"/>
    <cellStyle name="Comma 14 2 10 9" xfId="19489"/>
    <cellStyle name="Comma 14 2 11" xfId="21996"/>
    <cellStyle name="Comma 14 2 11 2" xfId="2285"/>
    <cellStyle name="Comma 14 2 11 3" xfId="4744"/>
    <cellStyle name="Comma 14 2 11 4" xfId="7237"/>
    <cellStyle name="Comma 14 2 11 5" xfId="9685"/>
    <cellStyle name="Comma 14 2 11 6" xfId="12137"/>
    <cellStyle name="Comma 14 2 11 7" xfId="14589"/>
    <cellStyle name="Comma 14 2 11 8" xfId="17042"/>
    <cellStyle name="Comma 14 2 11 9" xfId="19490"/>
    <cellStyle name="Comma 14 2 12" xfId="2283"/>
    <cellStyle name="Comma 14 2 13" xfId="4742"/>
    <cellStyle name="Comma 14 2 14" xfId="7235"/>
    <cellStyle name="Comma 14 2 15" xfId="9683"/>
    <cellStyle name="Comma 14 2 16" xfId="12135"/>
    <cellStyle name="Comma 14 2 17" xfId="14587"/>
    <cellStyle name="Comma 14 2 18" xfId="17040"/>
    <cellStyle name="Comma 14 2 19" xfId="19488"/>
    <cellStyle name="Comma 14 2 2" xfId="21997"/>
    <cellStyle name="Comma 14 2 2 10" xfId="21998"/>
    <cellStyle name="Comma 14 2 2 10 2" xfId="2287"/>
    <cellStyle name="Comma 14 2 2 10 3" xfId="4746"/>
    <cellStyle name="Comma 14 2 2 10 4" xfId="7239"/>
    <cellStyle name="Comma 14 2 2 10 5" xfId="9687"/>
    <cellStyle name="Comma 14 2 2 10 6" xfId="12139"/>
    <cellStyle name="Comma 14 2 2 10 7" xfId="14591"/>
    <cellStyle name="Comma 14 2 2 10 8" xfId="17044"/>
    <cellStyle name="Comma 14 2 2 10 9" xfId="19492"/>
    <cellStyle name="Comma 14 2 2 11" xfId="2286"/>
    <cellStyle name="Comma 14 2 2 12" xfId="4745"/>
    <cellStyle name="Comma 14 2 2 13" xfId="7238"/>
    <cellStyle name="Comma 14 2 2 14" xfId="9686"/>
    <cellStyle name="Comma 14 2 2 15" xfId="12138"/>
    <cellStyle name="Comma 14 2 2 16" xfId="14590"/>
    <cellStyle name="Comma 14 2 2 17" xfId="17043"/>
    <cellStyle name="Comma 14 2 2 18" xfId="19491"/>
    <cellStyle name="Comma 14 2 2 2" xfId="21999"/>
    <cellStyle name="Comma 14 2 2 2 10" xfId="2288"/>
    <cellStyle name="Comma 14 2 2 2 11" xfId="4747"/>
    <cellStyle name="Comma 14 2 2 2 12" xfId="7240"/>
    <cellStyle name="Comma 14 2 2 2 13" xfId="9688"/>
    <cellStyle name="Comma 14 2 2 2 14" xfId="12140"/>
    <cellStyle name="Comma 14 2 2 2 15" xfId="14592"/>
    <cellStyle name="Comma 14 2 2 2 16" xfId="17045"/>
    <cellStyle name="Comma 14 2 2 2 17" xfId="19493"/>
    <cellStyle name="Comma 14 2 2 2 2" xfId="22000"/>
    <cellStyle name="Comma 14 2 2 2 2 10" xfId="4748"/>
    <cellStyle name="Comma 14 2 2 2 2 11" xfId="7241"/>
    <cellStyle name="Comma 14 2 2 2 2 12" xfId="9689"/>
    <cellStyle name="Comma 14 2 2 2 2 13" xfId="12141"/>
    <cellStyle name="Comma 14 2 2 2 2 14" xfId="14593"/>
    <cellStyle name="Comma 14 2 2 2 2 15" xfId="17046"/>
    <cellStyle name="Comma 14 2 2 2 2 16" xfId="19494"/>
    <cellStyle name="Comma 14 2 2 2 2 2" xfId="22001"/>
    <cellStyle name="Comma 14 2 2 2 2 2 10" xfId="19495"/>
    <cellStyle name="Comma 14 2 2 2 2 2 2" xfId="22002"/>
    <cellStyle name="Comma 14 2 2 2 2 2 2 2" xfId="2291"/>
    <cellStyle name="Comma 14 2 2 2 2 2 2 3" xfId="4750"/>
    <cellStyle name="Comma 14 2 2 2 2 2 2 4" xfId="7243"/>
    <cellStyle name="Comma 14 2 2 2 2 2 2 5" xfId="9691"/>
    <cellStyle name="Comma 14 2 2 2 2 2 2 6" xfId="12143"/>
    <cellStyle name="Comma 14 2 2 2 2 2 2 7" xfId="14595"/>
    <cellStyle name="Comma 14 2 2 2 2 2 2 8" xfId="17048"/>
    <cellStyle name="Comma 14 2 2 2 2 2 2 9" xfId="19496"/>
    <cellStyle name="Comma 14 2 2 2 2 2 3" xfId="2290"/>
    <cellStyle name="Comma 14 2 2 2 2 2 4" xfId="4749"/>
    <cellStyle name="Comma 14 2 2 2 2 2 5" xfId="7242"/>
    <cellStyle name="Comma 14 2 2 2 2 2 6" xfId="9690"/>
    <cellStyle name="Comma 14 2 2 2 2 2 7" xfId="12142"/>
    <cellStyle name="Comma 14 2 2 2 2 2 8" xfId="14594"/>
    <cellStyle name="Comma 14 2 2 2 2 2 9" xfId="17047"/>
    <cellStyle name="Comma 14 2 2 2 2 3" xfId="22003"/>
    <cellStyle name="Comma 14 2 2 2 2 3 2" xfId="2292"/>
    <cellStyle name="Comma 14 2 2 2 2 3 3" xfId="4751"/>
    <cellStyle name="Comma 14 2 2 2 2 3 4" xfId="7244"/>
    <cellStyle name="Comma 14 2 2 2 2 3 5" xfId="9692"/>
    <cellStyle name="Comma 14 2 2 2 2 3 6" xfId="12144"/>
    <cellStyle name="Comma 14 2 2 2 2 3 7" xfId="14596"/>
    <cellStyle name="Comma 14 2 2 2 2 3 8" xfId="17049"/>
    <cellStyle name="Comma 14 2 2 2 2 3 9" xfId="19497"/>
    <cellStyle name="Comma 14 2 2 2 2 4" xfId="22004"/>
    <cellStyle name="Comma 14 2 2 2 2 4 2" xfId="2293"/>
    <cellStyle name="Comma 14 2 2 2 2 4 3" xfId="4752"/>
    <cellStyle name="Comma 14 2 2 2 2 4 4" xfId="7245"/>
    <cellStyle name="Comma 14 2 2 2 2 4 5" xfId="9693"/>
    <cellStyle name="Comma 14 2 2 2 2 4 6" xfId="12145"/>
    <cellStyle name="Comma 14 2 2 2 2 4 7" xfId="14597"/>
    <cellStyle name="Comma 14 2 2 2 2 4 8" xfId="17050"/>
    <cellStyle name="Comma 14 2 2 2 2 4 9" xfId="19498"/>
    <cellStyle name="Comma 14 2 2 2 2 5" xfId="22005"/>
    <cellStyle name="Comma 14 2 2 2 2 5 2" xfId="2294"/>
    <cellStyle name="Comma 14 2 2 2 2 5 3" xfId="4753"/>
    <cellStyle name="Comma 14 2 2 2 2 5 4" xfId="7246"/>
    <cellStyle name="Comma 14 2 2 2 2 5 5" xfId="9694"/>
    <cellStyle name="Comma 14 2 2 2 2 5 6" xfId="12146"/>
    <cellStyle name="Comma 14 2 2 2 2 5 7" xfId="14598"/>
    <cellStyle name="Comma 14 2 2 2 2 5 8" xfId="17051"/>
    <cellStyle name="Comma 14 2 2 2 2 5 9" xfId="19499"/>
    <cellStyle name="Comma 14 2 2 2 2 6" xfId="22006"/>
    <cellStyle name="Comma 14 2 2 2 2 6 2" xfId="2295"/>
    <cellStyle name="Comma 14 2 2 2 2 6 3" xfId="4754"/>
    <cellStyle name="Comma 14 2 2 2 2 6 4" xfId="7247"/>
    <cellStyle name="Comma 14 2 2 2 2 6 5" xfId="9695"/>
    <cellStyle name="Comma 14 2 2 2 2 6 6" xfId="12147"/>
    <cellStyle name="Comma 14 2 2 2 2 6 7" xfId="14599"/>
    <cellStyle name="Comma 14 2 2 2 2 6 8" xfId="17052"/>
    <cellStyle name="Comma 14 2 2 2 2 6 9" xfId="19500"/>
    <cellStyle name="Comma 14 2 2 2 2 7" xfId="22007"/>
    <cellStyle name="Comma 14 2 2 2 2 7 2" xfId="2296"/>
    <cellStyle name="Comma 14 2 2 2 2 7 3" xfId="4755"/>
    <cellStyle name="Comma 14 2 2 2 2 7 4" xfId="7248"/>
    <cellStyle name="Comma 14 2 2 2 2 7 5" xfId="9696"/>
    <cellStyle name="Comma 14 2 2 2 2 7 6" xfId="12148"/>
    <cellStyle name="Comma 14 2 2 2 2 7 7" xfId="14600"/>
    <cellStyle name="Comma 14 2 2 2 2 7 8" xfId="17053"/>
    <cellStyle name="Comma 14 2 2 2 2 7 9" xfId="19501"/>
    <cellStyle name="Comma 14 2 2 2 2 8" xfId="22008"/>
    <cellStyle name="Comma 14 2 2 2 2 8 2" xfId="2297"/>
    <cellStyle name="Comma 14 2 2 2 2 8 3" xfId="4756"/>
    <cellStyle name="Comma 14 2 2 2 2 8 4" xfId="7249"/>
    <cellStyle name="Comma 14 2 2 2 2 8 5" xfId="9697"/>
    <cellStyle name="Comma 14 2 2 2 2 8 6" xfId="12149"/>
    <cellStyle name="Comma 14 2 2 2 2 8 7" xfId="14601"/>
    <cellStyle name="Comma 14 2 2 2 2 8 8" xfId="17054"/>
    <cellStyle name="Comma 14 2 2 2 2 8 9" xfId="19502"/>
    <cellStyle name="Comma 14 2 2 2 2 9" xfId="2289"/>
    <cellStyle name="Comma 14 2 2 2 3" xfId="22009"/>
    <cellStyle name="Comma 14 2 2 2 3 10" xfId="19503"/>
    <cellStyle name="Comma 14 2 2 2 3 2" xfId="22010"/>
    <cellStyle name="Comma 14 2 2 2 3 2 2" xfId="2299"/>
    <cellStyle name="Comma 14 2 2 2 3 2 3" xfId="4758"/>
    <cellStyle name="Comma 14 2 2 2 3 2 4" xfId="7251"/>
    <cellStyle name="Comma 14 2 2 2 3 2 5" xfId="9699"/>
    <cellStyle name="Comma 14 2 2 2 3 2 6" xfId="12151"/>
    <cellStyle name="Comma 14 2 2 2 3 2 7" xfId="14603"/>
    <cellStyle name="Comma 14 2 2 2 3 2 8" xfId="17056"/>
    <cellStyle name="Comma 14 2 2 2 3 2 9" xfId="19504"/>
    <cellStyle name="Comma 14 2 2 2 3 3" xfId="2298"/>
    <cellStyle name="Comma 14 2 2 2 3 4" xfId="4757"/>
    <cellStyle name="Comma 14 2 2 2 3 5" xfId="7250"/>
    <cellStyle name="Comma 14 2 2 2 3 6" xfId="9698"/>
    <cellStyle name="Comma 14 2 2 2 3 7" xfId="12150"/>
    <cellStyle name="Comma 14 2 2 2 3 8" xfId="14602"/>
    <cellStyle name="Comma 14 2 2 2 3 9" xfId="17055"/>
    <cellStyle name="Comma 14 2 2 2 4" xfId="22011"/>
    <cellStyle name="Comma 14 2 2 2 4 2" xfId="2300"/>
    <cellStyle name="Comma 14 2 2 2 4 3" xfId="4759"/>
    <cellStyle name="Comma 14 2 2 2 4 4" xfId="7252"/>
    <cellStyle name="Comma 14 2 2 2 4 5" xfId="9700"/>
    <cellStyle name="Comma 14 2 2 2 4 6" xfId="12152"/>
    <cellStyle name="Comma 14 2 2 2 4 7" xfId="14604"/>
    <cellStyle name="Comma 14 2 2 2 4 8" xfId="17057"/>
    <cellStyle name="Comma 14 2 2 2 4 9" xfId="19505"/>
    <cellStyle name="Comma 14 2 2 2 5" xfId="22012"/>
    <cellStyle name="Comma 14 2 2 2 5 2" xfId="2301"/>
    <cellStyle name="Comma 14 2 2 2 5 3" xfId="4760"/>
    <cellStyle name="Comma 14 2 2 2 5 4" xfId="7253"/>
    <cellStyle name="Comma 14 2 2 2 5 5" xfId="9701"/>
    <cellStyle name="Comma 14 2 2 2 5 6" xfId="12153"/>
    <cellStyle name="Comma 14 2 2 2 5 7" xfId="14605"/>
    <cellStyle name="Comma 14 2 2 2 5 8" xfId="17058"/>
    <cellStyle name="Comma 14 2 2 2 5 9" xfId="19506"/>
    <cellStyle name="Comma 14 2 2 2 6" xfId="22013"/>
    <cellStyle name="Comma 14 2 2 2 6 2" xfId="2302"/>
    <cellStyle name="Comma 14 2 2 2 6 3" xfId="4761"/>
    <cellStyle name="Comma 14 2 2 2 6 4" xfId="7254"/>
    <cellStyle name="Comma 14 2 2 2 6 5" xfId="9702"/>
    <cellStyle name="Comma 14 2 2 2 6 6" xfId="12154"/>
    <cellStyle name="Comma 14 2 2 2 6 7" xfId="14606"/>
    <cellStyle name="Comma 14 2 2 2 6 8" xfId="17059"/>
    <cellStyle name="Comma 14 2 2 2 6 9" xfId="19507"/>
    <cellStyle name="Comma 14 2 2 2 7" xfId="22014"/>
    <cellStyle name="Comma 14 2 2 2 7 2" xfId="2303"/>
    <cellStyle name="Comma 14 2 2 2 7 3" xfId="4762"/>
    <cellStyle name="Comma 14 2 2 2 7 4" xfId="7255"/>
    <cellStyle name="Comma 14 2 2 2 7 5" xfId="9703"/>
    <cellStyle name="Comma 14 2 2 2 7 6" xfId="12155"/>
    <cellStyle name="Comma 14 2 2 2 7 7" xfId="14607"/>
    <cellStyle name="Comma 14 2 2 2 7 8" xfId="17060"/>
    <cellStyle name="Comma 14 2 2 2 7 9" xfId="19508"/>
    <cellStyle name="Comma 14 2 2 2 8" xfId="22015"/>
    <cellStyle name="Comma 14 2 2 2 8 2" xfId="2304"/>
    <cellStyle name="Comma 14 2 2 2 8 3" xfId="4763"/>
    <cellStyle name="Comma 14 2 2 2 8 4" xfId="7256"/>
    <cellStyle name="Comma 14 2 2 2 8 5" xfId="9704"/>
    <cellStyle name="Comma 14 2 2 2 8 6" xfId="12156"/>
    <cellStyle name="Comma 14 2 2 2 8 7" xfId="14608"/>
    <cellStyle name="Comma 14 2 2 2 8 8" xfId="17061"/>
    <cellStyle name="Comma 14 2 2 2 8 9" xfId="19509"/>
    <cellStyle name="Comma 14 2 2 2 9" xfId="22016"/>
    <cellStyle name="Comma 14 2 2 2 9 2" xfId="2305"/>
    <cellStyle name="Comma 14 2 2 2 9 3" xfId="4764"/>
    <cellStyle name="Comma 14 2 2 2 9 4" xfId="7257"/>
    <cellStyle name="Comma 14 2 2 2 9 5" xfId="9705"/>
    <cellStyle name="Comma 14 2 2 2 9 6" xfId="12157"/>
    <cellStyle name="Comma 14 2 2 2 9 7" xfId="14609"/>
    <cellStyle name="Comma 14 2 2 2 9 8" xfId="17062"/>
    <cellStyle name="Comma 14 2 2 2 9 9" xfId="19510"/>
    <cellStyle name="Comma 14 2 2 3" xfId="22017"/>
    <cellStyle name="Comma 14 2 2 3 10" xfId="4765"/>
    <cellStyle name="Comma 14 2 2 3 11" xfId="7258"/>
    <cellStyle name="Comma 14 2 2 3 12" xfId="9706"/>
    <cellStyle name="Comma 14 2 2 3 13" xfId="12158"/>
    <cellStyle name="Comma 14 2 2 3 14" xfId="14610"/>
    <cellStyle name="Comma 14 2 2 3 15" xfId="17063"/>
    <cellStyle name="Comma 14 2 2 3 16" xfId="19511"/>
    <cellStyle name="Comma 14 2 2 3 2" xfId="22018"/>
    <cellStyle name="Comma 14 2 2 3 2 10" xfId="19512"/>
    <cellStyle name="Comma 14 2 2 3 2 2" xfId="22019"/>
    <cellStyle name="Comma 14 2 2 3 2 2 2" xfId="2308"/>
    <cellStyle name="Comma 14 2 2 3 2 2 3" xfId="4767"/>
    <cellStyle name="Comma 14 2 2 3 2 2 4" xfId="7260"/>
    <cellStyle name="Comma 14 2 2 3 2 2 5" xfId="9708"/>
    <cellStyle name="Comma 14 2 2 3 2 2 6" xfId="12160"/>
    <cellStyle name="Comma 14 2 2 3 2 2 7" xfId="14612"/>
    <cellStyle name="Comma 14 2 2 3 2 2 8" xfId="17065"/>
    <cellStyle name="Comma 14 2 2 3 2 2 9" xfId="19513"/>
    <cellStyle name="Comma 14 2 2 3 2 3" xfId="2307"/>
    <cellStyle name="Comma 14 2 2 3 2 4" xfId="4766"/>
    <cellStyle name="Comma 14 2 2 3 2 5" xfId="7259"/>
    <cellStyle name="Comma 14 2 2 3 2 6" xfId="9707"/>
    <cellStyle name="Comma 14 2 2 3 2 7" xfId="12159"/>
    <cellStyle name="Comma 14 2 2 3 2 8" xfId="14611"/>
    <cellStyle name="Comma 14 2 2 3 2 9" xfId="17064"/>
    <cellStyle name="Comma 14 2 2 3 3" xfId="22020"/>
    <cellStyle name="Comma 14 2 2 3 3 2" xfId="2309"/>
    <cellStyle name="Comma 14 2 2 3 3 3" xfId="4768"/>
    <cellStyle name="Comma 14 2 2 3 3 4" xfId="7261"/>
    <cellStyle name="Comma 14 2 2 3 3 5" xfId="9709"/>
    <cellStyle name="Comma 14 2 2 3 3 6" xfId="12161"/>
    <cellStyle name="Comma 14 2 2 3 3 7" xfId="14613"/>
    <cellStyle name="Comma 14 2 2 3 3 8" xfId="17066"/>
    <cellStyle name="Comma 14 2 2 3 3 9" xfId="19514"/>
    <cellStyle name="Comma 14 2 2 3 4" xfId="22021"/>
    <cellStyle name="Comma 14 2 2 3 4 2" xfId="2310"/>
    <cellStyle name="Comma 14 2 2 3 4 3" xfId="4769"/>
    <cellStyle name="Comma 14 2 2 3 4 4" xfId="7262"/>
    <cellStyle name="Comma 14 2 2 3 4 5" xfId="9710"/>
    <cellStyle name="Comma 14 2 2 3 4 6" xfId="12162"/>
    <cellStyle name="Comma 14 2 2 3 4 7" xfId="14614"/>
    <cellStyle name="Comma 14 2 2 3 4 8" xfId="17067"/>
    <cellStyle name="Comma 14 2 2 3 4 9" xfId="19515"/>
    <cellStyle name="Comma 14 2 2 3 5" xfId="22022"/>
    <cellStyle name="Comma 14 2 2 3 5 2" xfId="2311"/>
    <cellStyle name="Comma 14 2 2 3 5 3" xfId="4770"/>
    <cellStyle name="Comma 14 2 2 3 5 4" xfId="7263"/>
    <cellStyle name="Comma 14 2 2 3 5 5" xfId="9711"/>
    <cellStyle name="Comma 14 2 2 3 5 6" xfId="12163"/>
    <cellStyle name="Comma 14 2 2 3 5 7" xfId="14615"/>
    <cellStyle name="Comma 14 2 2 3 5 8" xfId="17068"/>
    <cellStyle name="Comma 14 2 2 3 5 9" xfId="19516"/>
    <cellStyle name="Comma 14 2 2 3 6" xfId="22023"/>
    <cellStyle name="Comma 14 2 2 3 6 2" xfId="2312"/>
    <cellStyle name="Comma 14 2 2 3 6 3" xfId="4771"/>
    <cellStyle name="Comma 14 2 2 3 6 4" xfId="7264"/>
    <cellStyle name="Comma 14 2 2 3 6 5" xfId="9712"/>
    <cellStyle name="Comma 14 2 2 3 6 6" xfId="12164"/>
    <cellStyle name="Comma 14 2 2 3 6 7" xfId="14616"/>
    <cellStyle name="Comma 14 2 2 3 6 8" xfId="17069"/>
    <cellStyle name="Comma 14 2 2 3 6 9" xfId="19517"/>
    <cellStyle name="Comma 14 2 2 3 7" xfId="22024"/>
    <cellStyle name="Comma 14 2 2 3 7 2" xfId="2313"/>
    <cellStyle name="Comma 14 2 2 3 7 3" xfId="4772"/>
    <cellStyle name="Comma 14 2 2 3 7 4" xfId="7265"/>
    <cellStyle name="Comma 14 2 2 3 7 5" xfId="9713"/>
    <cellStyle name="Comma 14 2 2 3 7 6" xfId="12165"/>
    <cellStyle name="Comma 14 2 2 3 7 7" xfId="14617"/>
    <cellStyle name="Comma 14 2 2 3 7 8" xfId="17070"/>
    <cellStyle name="Comma 14 2 2 3 7 9" xfId="19518"/>
    <cellStyle name="Comma 14 2 2 3 8" xfId="22025"/>
    <cellStyle name="Comma 14 2 2 3 8 2" xfId="2314"/>
    <cellStyle name="Comma 14 2 2 3 8 3" xfId="4773"/>
    <cellStyle name="Comma 14 2 2 3 8 4" xfId="7266"/>
    <cellStyle name="Comma 14 2 2 3 8 5" xfId="9714"/>
    <cellStyle name="Comma 14 2 2 3 8 6" xfId="12166"/>
    <cellStyle name="Comma 14 2 2 3 8 7" xfId="14618"/>
    <cellStyle name="Comma 14 2 2 3 8 8" xfId="17071"/>
    <cellStyle name="Comma 14 2 2 3 8 9" xfId="19519"/>
    <cellStyle name="Comma 14 2 2 3 9" xfId="2306"/>
    <cellStyle name="Comma 14 2 2 4" xfId="22026"/>
    <cellStyle name="Comma 14 2 2 4 10" xfId="19520"/>
    <cellStyle name="Comma 14 2 2 4 2" xfId="22027"/>
    <cellStyle name="Comma 14 2 2 4 2 2" xfId="2316"/>
    <cellStyle name="Comma 14 2 2 4 2 3" xfId="4775"/>
    <cellStyle name="Comma 14 2 2 4 2 4" xfId="7268"/>
    <cellStyle name="Comma 14 2 2 4 2 5" xfId="9716"/>
    <cellStyle name="Comma 14 2 2 4 2 6" xfId="12168"/>
    <cellStyle name="Comma 14 2 2 4 2 7" xfId="14620"/>
    <cellStyle name="Comma 14 2 2 4 2 8" xfId="17073"/>
    <cellStyle name="Comma 14 2 2 4 2 9" xfId="19521"/>
    <cellStyle name="Comma 14 2 2 4 3" xfId="2315"/>
    <cellStyle name="Comma 14 2 2 4 4" xfId="4774"/>
    <cellStyle name="Comma 14 2 2 4 5" xfId="7267"/>
    <cellStyle name="Comma 14 2 2 4 6" xfId="9715"/>
    <cellStyle name="Comma 14 2 2 4 7" xfId="12167"/>
    <cellStyle name="Comma 14 2 2 4 8" xfId="14619"/>
    <cellStyle name="Comma 14 2 2 4 9" xfId="17072"/>
    <cellStyle name="Comma 14 2 2 5" xfId="22028"/>
    <cellStyle name="Comma 14 2 2 5 2" xfId="2317"/>
    <cellStyle name="Comma 14 2 2 5 3" xfId="4776"/>
    <cellStyle name="Comma 14 2 2 5 4" xfId="7269"/>
    <cellStyle name="Comma 14 2 2 5 5" xfId="9717"/>
    <cellStyle name="Comma 14 2 2 5 6" xfId="12169"/>
    <cellStyle name="Comma 14 2 2 5 7" xfId="14621"/>
    <cellStyle name="Comma 14 2 2 5 8" xfId="17074"/>
    <cellStyle name="Comma 14 2 2 5 9" xfId="19522"/>
    <cellStyle name="Comma 14 2 2 6" xfId="22029"/>
    <cellStyle name="Comma 14 2 2 6 2" xfId="2318"/>
    <cellStyle name="Comma 14 2 2 6 3" xfId="4777"/>
    <cellStyle name="Comma 14 2 2 6 4" xfId="7270"/>
    <cellStyle name="Comma 14 2 2 6 5" xfId="9718"/>
    <cellStyle name="Comma 14 2 2 6 6" xfId="12170"/>
    <cellStyle name="Comma 14 2 2 6 7" xfId="14622"/>
    <cellStyle name="Comma 14 2 2 6 8" xfId="17075"/>
    <cellStyle name="Comma 14 2 2 6 9" xfId="19523"/>
    <cellStyle name="Comma 14 2 2 7" xfId="22030"/>
    <cellStyle name="Comma 14 2 2 7 2" xfId="2319"/>
    <cellStyle name="Comma 14 2 2 7 3" xfId="4778"/>
    <cellStyle name="Comma 14 2 2 7 4" xfId="7271"/>
    <cellStyle name="Comma 14 2 2 7 5" xfId="9719"/>
    <cellStyle name="Comma 14 2 2 7 6" xfId="12171"/>
    <cellStyle name="Comma 14 2 2 7 7" xfId="14623"/>
    <cellStyle name="Comma 14 2 2 7 8" xfId="17076"/>
    <cellStyle name="Comma 14 2 2 7 9" xfId="19524"/>
    <cellStyle name="Comma 14 2 2 8" xfId="22031"/>
    <cellStyle name="Comma 14 2 2 8 2" xfId="2320"/>
    <cellStyle name="Comma 14 2 2 8 3" xfId="4779"/>
    <cellStyle name="Comma 14 2 2 8 4" xfId="7272"/>
    <cellStyle name="Comma 14 2 2 8 5" xfId="9720"/>
    <cellStyle name="Comma 14 2 2 8 6" xfId="12172"/>
    <cellStyle name="Comma 14 2 2 8 7" xfId="14624"/>
    <cellStyle name="Comma 14 2 2 8 8" xfId="17077"/>
    <cellStyle name="Comma 14 2 2 8 9" xfId="19525"/>
    <cellStyle name="Comma 14 2 2 9" xfId="22032"/>
    <cellStyle name="Comma 14 2 2 9 2" xfId="2321"/>
    <cellStyle name="Comma 14 2 2 9 3" xfId="4780"/>
    <cellStyle name="Comma 14 2 2 9 4" xfId="7273"/>
    <cellStyle name="Comma 14 2 2 9 5" xfId="9721"/>
    <cellStyle name="Comma 14 2 2 9 6" xfId="12173"/>
    <cellStyle name="Comma 14 2 2 9 7" xfId="14625"/>
    <cellStyle name="Comma 14 2 2 9 8" xfId="17078"/>
    <cellStyle name="Comma 14 2 2 9 9" xfId="19526"/>
    <cellStyle name="Comma 14 2 3" xfId="22033"/>
    <cellStyle name="Comma 14 2 3 10" xfId="2322"/>
    <cellStyle name="Comma 14 2 3 11" xfId="4781"/>
    <cellStyle name="Comma 14 2 3 12" xfId="7274"/>
    <cellStyle name="Comma 14 2 3 13" xfId="9722"/>
    <cellStyle name="Comma 14 2 3 14" xfId="12174"/>
    <cellStyle name="Comma 14 2 3 15" xfId="14626"/>
    <cellStyle name="Comma 14 2 3 16" xfId="17079"/>
    <cellStyle name="Comma 14 2 3 17" xfId="19527"/>
    <cellStyle name="Comma 14 2 3 2" xfId="22034"/>
    <cellStyle name="Comma 14 2 3 2 10" xfId="4782"/>
    <cellStyle name="Comma 14 2 3 2 11" xfId="7275"/>
    <cellStyle name="Comma 14 2 3 2 12" xfId="9723"/>
    <cellStyle name="Comma 14 2 3 2 13" xfId="12175"/>
    <cellStyle name="Comma 14 2 3 2 14" xfId="14627"/>
    <cellStyle name="Comma 14 2 3 2 15" xfId="17080"/>
    <cellStyle name="Comma 14 2 3 2 16" xfId="19528"/>
    <cellStyle name="Comma 14 2 3 2 2" xfId="22035"/>
    <cellStyle name="Comma 14 2 3 2 2 10" xfId="19529"/>
    <cellStyle name="Comma 14 2 3 2 2 2" xfId="22036"/>
    <cellStyle name="Comma 14 2 3 2 2 2 2" xfId="2325"/>
    <cellStyle name="Comma 14 2 3 2 2 2 3" xfId="4784"/>
    <cellStyle name="Comma 14 2 3 2 2 2 4" xfId="7277"/>
    <cellStyle name="Comma 14 2 3 2 2 2 5" xfId="9725"/>
    <cellStyle name="Comma 14 2 3 2 2 2 6" xfId="12177"/>
    <cellStyle name="Comma 14 2 3 2 2 2 7" xfId="14629"/>
    <cellStyle name="Comma 14 2 3 2 2 2 8" xfId="17082"/>
    <cellStyle name="Comma 14 2 3 2 2 2 9" xfId="19530"/>
    <cellStyle name="Comma 14 2 3 2 2 3" xfId="2324"/>
    <cellStyle name="Comma 14 2 3 2 2 4" xfId="4783"/>
    <cellStyle name="Comma 14 2 3 2 2 5" xfId="7276"/>
    <cellStyle name="Comma 14 2 3 2 2 6" xfId="9724"/>
    <cellStyle name="Comma 14 2 3 2 2 7" xfId="12176"/>
    <cellStyle name="Comma 14 2 3 2 2 8" xfId="14628"/>
    <cellStyle name="Comma 14 2 3 2 2 9" xfId="17081"/>
    <cellStyle name="Comma 14 2 3 2 3" xfId="22037"/>
    <cellStyle name="Comma 14 2 3 2 3 2" xfId="2326"/>
    <cellStyle name="Comma 14 2 3 2 3 3" xfId="4785"/>
    <cellStyle name="Comma 14 2 3 2 3 4" xfId="7278"/>
    <cellStyle name="Comma 14 2 3 2 3 5" xfId="9726"/>
    <cellStyle name="Comma 14 2 3 2 3 6" xfId="12178"/>
    <cellStyle name="Comma 14 2 3 2 3 7" xfId="14630"/>
    <cellStyle name="Comma 14 2 3 2 3 8" xfId="17083"/>
    <cellStyle name="Comma 14 2 3 2 3 9" xfId="19531"/>
    <cellStyle name="Comma 14 2 3 2 4" xfId="22038"/>
    <cellStyle name="Comma 14 2 3 2 4 2" xfId="2327"/>
    <cellStyle name="Comma 14 2 3 2 4 3" xfId="4786"/>
    <cellStyle name="Comma 14 2 3 2 4 4" xfId="7279"/>
    <cellStyle name="Comma 14 2 3 2 4 5" xfId="9727"/>
    <cellStyle name="Comma 14 2 3 2 4 6" xfId="12179"/>
    <cellStyle name="Comma 14 2 3 2 4 7" xfId="14631"/>
    <cellStyle name="Comma 14 2 3 2 4 8" xfId="17084"/>
    <cellStyle name="Comma 14 2 3 2 4 9" xfId="19532"/>
    <cellStyle name="Comma 14 2 3 2 5" xfId="22039"/>
    <cellStyle name="Comma 14 2 3 2 5 2" xfId="2328"/>
    <cellStyle name="Comma 14 2 3 2 5 3" xfId="4787"/>
    <cellStyle name="Comma 14 2 3 2 5 4" xfId="7280"/>
    <cellStyle name="Comma 14 2 3 2 5 5" xfId="9728"/>
    <cellStyle name="Comma 14 2 3 2 5 6" xfId="12180"/>
    <cellStyle name="Comma 14 2 3 2 5 7" xfId="14632"/>
    <cellStyle name="Comma 14 2 3 2 5 8" xfId="17085"/>
    <cellStyle name="Comma 14 2 3 2 5 9" xfId="19533"/>
    <cellStyle name="Comma 14 2 3 2 6" xfId="22040"/>
    <cellStyle name="Comma 14 2 3 2 6 2" xfId="2329"/>
    <cellStyle name="Comma 14 2 3 2 6 3" xfId="4788"/>
    <cellStyle name="Comma 14 2 3 2 6 4" xfId="7281"/>
    <cellStyle name="Comma 14 2 3 2 6 5" xfId="9729"/>
    <cellStyle name="Comma 14 2 3 2 6 6" xfId="12181"/>
    <cellStyle name="Comma 14 2 3 2 6 7" xfId="14633"/>
    <cellStyle name="Comma 14 2 3 2 6 8" xfId="17086"/>
    <cellStyle name="Comma 14 2 3 2 6 9" xfId="19534"/>
    <cellStyle name="Comma 14 2 3 2 7" xfId="22041"/>
    <cellStyle name="Comma 14 2 3 2 7 2" xfId="2330"/>
    <cellStyle name="Comma 14 2 3 2 7 3" xfId="4789"/>
    <cellStyle name="Comma 14 2 3 2 7 4" xfId="7282"/>
    <cellStyle name="Comma 14 2 3 2 7 5" xfId="9730"/>
    <cellStyle name="Comma 14 2 3 2 7 6" xfId="12182"/>
    <cellStyle name="Comma 14 2 3 2 7 7" xfId="14634"/>
    <cellStyle name="Comma 14 2 3 2 7 8" xfId="17087"/>
    <cellStyle name="Comma 14 2 3 2 7 9" xfId="19535"/>
    <cellStyle name="Comma 14 2 3 2 8" xfId="22042"/>
    <cellStyle name="Comma 14 2 3 2 8 2" xfId="2331"/>
    <cellStyle name="Comma 14 2 3 2 8 3" xfId="4790"/>
    <cellStyle name="Comma 14 2 3 2 8 4" xfId="7283"/>
    <cellStyle name="Comma 14 2 3 2 8 5" xfId="9731"/>
    <cellStyle name="Comma 14 2 3 2 8 6" xfId="12183"/>
    <cellStyle name="Comma 14 2 3 2 8 7" xfId="14635"/>
    <cellStyle name="Comma 14 2 3 2 8 8" xfId="17088"/>
    <cellStyle name="Comma 14 2 3 2 8 9" xfId="19536"/>
    <cellStyle name="Comma 14 2 3 2 9" xfId="2323"/>
    <cellStyle name="Comma 14 2 3 3" xfId="22043"/>
    <cellStyle name="Comma 14 2 3 3 10" xfId="19537"/>
    <cellStyle name="Comma 14 2 3 3 2" xfId="22044"/>
    <cellStyle name="Comma 14 2 3 3 2 2" xfId="2333"/>
    <cellStyle name="Comma 14 2 3 3 2 3" xfId="4792"/>
    <cellStyle name="Comma 14 2 3 3 2 4" xfId="7285"/>
    <cellStyle name="Comma 14 2 3 3 2 5" xfId="9733"/>
    <cellStyle name="Comma 14 2 3 3 2 6" xfId="12185"/>
    <cellStyle name="Comma 14 2 3 3 2 7" xfId="14637"/>
    <cellStyle name="Comma 14 2 3 3 2 8" xfId="17090"/>
    <cellStyle name="Comma 14 2 3 3 2 9" xfId="19538"/>
    <cellStyle name="Comma 14 2 3 3 3" xfId="2332"/>
    <cellStyle name="Comma 14 2 3 3 4" xfId="4791"/>
    <cellStyle name="Comma 14 2 3 3 5" xfId="7284"/>
    <cellStyle name="Comma 14 2 3 3 6" xfId="9732"/>
    <cellStyle name="Comma 14 2 3 3 7" xfId="12184"/>
    <cellStyle name="Comma 14 2 3 3 8" xfId="14636"/>
    <cellStyle name="Comma 14 2 3 3 9" xfId="17089"/>
    <cellStyle name="Comma 14 2 3 4" xfId="22045"/>
    <cellStyle name="Comma 14 2 3 4 2" xfId="2334"/>
    <cellStyle name="Comma 14 2 3 4 3" xfId="4793"/>
    <cellStyle name="Comma 14 2 3 4 4" xfId="7286"/>
    <cellStyle name="Comma 14 2 3 4 5" xfId="9734"/>
    <cellStyle name="Comma 14 2 3 4 6" xfId="12186"/>
    <cellStyle name="Comma 14 2 3 4 7" xfId="14638"/>
    <cellStyle name="Comma 14 2 3 4 8" xfId="17091"/>
    <cellStyle name="Comma 14 2 3 4 9" xfId="19539"/>
    <cellStyle name="Comma 14 2 3 5" xfId="22046"/>
    <cellStyle name="Comma 14 2 3 5 2" xfId="2335"/>
    <cellStyle name="Comma 14 2 3 5 3" xfId="4794"/>
    <cellStyle name="Comma 14 2 3 5 4" xfId="7287"/>
    <cellStyle name="Comma 14 2 3 5 5" xfId="9735"/>
    <cellStyle name="Comma 14 2 3 5 6" xfId="12187"/>
    <cellStyle name="Comma 14 2 3 5 7" xfId="14639"/>
    <cellStyle name="Comma 14 2 3 5 8" xfId="17092"/>
    <cellStyle name="Comma 14 2 3 5 9" xfId="19540"/>
    <cellStyle name="Comma 14 2 3 6" xfId="22047"/>
    <cellStyle name="Comma 14 2 3 6 2" xfId="2336"/>
    <cellStyle name="Comma 14 2 3 6 3" xfId="4795"/>
    <cellStyle name="Comma 14 2 3 6 4" xfId="7288"/>
    <cellStyle name="Comma 14 2 3 6 5" xfId="9736"/>
    <cellStyle name="Comma 14 2 3 6 6" xfId="12188"/>
    <cellStyle name="Comma 14 2 3 6 7" xfId="14640"/>
    <cellStyle name="Comma 14 2 3 6 8" xfId="17093"/>
    <cellStyle name="Comma 14 2 3 6 9" xfId="19541"/>
    <cellStyle name="Comma 14 2 3 7" xfId="22048"/>
    <cellStyle name="Comma 14 2 3 7 2" xfId="2337"/>
    <cellStyle name="Comma 14 2 3 7 3" xfId="4796"/>
    <cellStyle name="Comma 14 2 3 7 4" xfId="7289"/>
    <cellStyle name="Comma 14 2 3 7 5" xfId="9737"/>
    <cellStyle name="Comma 14 2 3 7 6" xfId="12189"/>
    <cellStyle name="Comma 14 2 3 7 7" xfId="14641"/>
    <cellStyle name="Comma 14 2 3 7 8" xfId="17094"/>
    <cellStyle name="Comma 14 2 3 7 9" xfId="19542"/>
    <cellStyle name="Comma 14 2 3 8" xfId="22049"/>
    <cellStyle name="Comma 14 2 3 8 2" xfId="2338"/>
    <cellStyle name="Comma 14 2 3 8 3" xfId="4797"/>
    <cellStyle name="Comma 14 2 3 8 4" xfId="7290"/>
    <cellStyle name="Comma 14 2 3 8 5" xfId="9738"/>
    <cellStyle name="Comma 14 2 3 8 6" xfId="12190"/>
    <cellStyle name="Comma 14 2 3 8 7" xfId="14642"/>
    <cellStyle name="Comma 14 2 3 8 8" xfId="17095"/>
    <cellStyle name="Comma 14 2 3 8 9" xfId="19543"/>
    <cellStyle name="Comma 14 2 3 9" xfId="22050"/>
    <cellStyle name="Comma 14 2 3 9 2" xfId="2339"/>
    <cellStyle name="Comma 14 2 3 9 3" xfId="4798"/>
    <cellStyle name="Comma 14 2 3 9 4" xfId="7291"/>
    <cellStyle name="Comma 14 2 3 9 5" xfId="9739"/>
    <cellStyle name="Comma 14 2 3 9 6" xfId="12191"/>
    <cellStyle name="Comma 14 2 3 9 7" xfId="14643"/>
    <cellStyle name="Comma 14 2 3 9 8" xfId="17096"/>
    <cellStyle name="Comma 14 2 3 9 9" xfId="19544"/>
    <cellStyle name="Comma 14 2 4" xfId="22051"/>
    <cellStyle name="Comma 14 2 4 10" xfId="4799"/>
    <cellStyle name="Comma 14 2 4 11" xfId="7292"/>
    <cellStyle name="Comma 14 2 4 12" xfId="9740"/>
    <cellStyle name="Comma 14 2 4 13" xfId="12192"/>
    <cellStyle name="Comma 14 2 4 14" xfId="14644"/>
    <cellStyle name="Comma 14 2 4 15" xfId="17097"/>
    <cellStyle name="Comma 14 2 4 16" xfId="19545"/>
    <cellStyle name="Comma 14 2 4 2" xfId="22052"/>
    <cellStyle name="Comma 14 2 4 2 10" xfId="19546"/>
    <cellStyle name="Comma 14 2 4 2 2" xfId="22053"/>
    <cellStyle name="Comma 14 2 4 2 2 2" xfId="2342"/>
    <cellStyle name="Comma 14 2 4 2 2 3" xfId="4801"/>
    <cellStyle name="Comma 14 2 4 2 2 4" xfId="7294"/>
    <cellStyle name="Comma 14 2 4 2 2 5" xfId="9742"/>
    <cellStyle name="Comma 14 2 4 2 2 6" xfId="12194"/>
    <cellStyle name="Comma 14 2 4 2 2 7" xfId="14646"/>
    <cellStyle name="Comma 14 2 4 2 2 8" xfId="17099"/>
    <cellStyle name="Comma 14 2 4 2 2 9" xfId="19547"/>
    <cellStyle name="Comma 14 2 4 2 3" xfId="2341"/>
    <cellStyle name="Comma 14 2 4 2 4" xfId="4800"/>
    <cellStyle name="Comma 14 2 4 2 5" xfId="7293"/>
    <cellStyle name="Comma 14 2 4 2 6" xfId="9741"/>
    <cellStyle name="Comma 14 2 4 2 7" xfId="12193"/>
    <cellStyle name="Comma 14 2 4 2 8" xfId="14645"/>
    <cellStyle name="Comma 14 2 4 2 9" xfId="17098"/>
    <cellStyle name="Comma 14 2 4 3" xfId="22054"/>
    <cellStyle name="Comma 14 2 4 3 2" xfId="2343"/>
    <cellStyle name="Comma 14 2 4 3 3" xfId="4802"/>
    <cellStyle name="Comma 14 2 4 3 4" xfId="7295"/>
    <cellStyle name="Comma 14 2 4 3 5" xfId="9743"/>
    <cellStyle name="Comma 14 2 4 3 6" xfId="12195"/>
    <cellStyle name="Comma 14 2 4 3 7" xfId="14647"/>
    <cellStyle name="Comma 14 2 4 3 8" xfId="17100"/>
    <cellStyle name="Comma 14 2 4 3 9" xfId="19548"/>
    <cellStyle name="Comma 14 2 4 4" xfId="22055"/>
    <cellStyle name="Comma 14 2 4 4 2" xfId="2344"/>
    <cellStyle name="Comma 14 2 4 4 3" xfId="4803"/>
    <cellStyle name="Comma 14 2 4 4 4" xfId="7296"/>
    <cellStyle name="Comma 14 2 4 4 5" xfId="9744"/>
    <cellStyle name="Comma 14 2 4 4 6" xfId="12196"/>
    <cellStyle name="Comma 14 2 4 4 7" xfId="14648"/>
    <cellStyle name="Comma 14 2 4 4 8" xfId="17101"/>
    <cellStyle name="Comma 14 2 4 4 9" xfId="19549"/>
    <cellStyle name="Comma 14 2 4 5" xfId="22056"/>
    <cellStyle name="Comma 14 2 4 5 2" xfId="2345"/>
    <cellStyle name="Comma 14 2 4 5 3" xfId="4804"/>
    <cellStyle name="Comma 14 2 4 5 4" xfId="7297"/>
    <cellStyle name="Comma 14 2 4 5 5" xfId="9745"/>
    <cellStyle name="Comma 14 2 4 5 6" xfId="12197"/>
    <cellStyle name="Comma 14 2 4 5 7" xfId="14649"/>
    <cellStyle name="Comma 14 2 4 5 8" xfId="17102"/>
    <cellStyle name="Comma 14 2 4 5 9" xfId="19550"/>
    <cellStyle name="Comma 14 2 4 6" xfId="22057"/>
    <cellStyle name="Comma 14 2 4 6 2" xfId="2346"/>
    <cellStyle name="Comma 14 2 4 6 3" xfId="4805"/>
    <cellStyle name="Comma 14 2 4 6 4" xfId="7298"/>
    <cellStyle name="Comma 14 2 4 6 5" xfId="9746"/>
    <cellStyle name="Comma 14 2 4 6 6" xfId="12198"/>
    <cellStyle name="Comma 14 2 4 6 7" xfId="14650"/>
    <cellStyle name="Comma 14 2 4 6 8" xfId="17103"/>
    <cellStyle name="Comma 14 2 4 6 9" xfId="19551"/>
    <cellStyle name="Comma 14 2 4 7" xfId="22058"/>
    <cellStyle name="Comma 14 2 4 7 2" xfId="2347"/>
    <cellStyle name="Comma 14 2 4 7 3" xfId="4806"/>
    <cellStyle name="Comma 14 2 4 7 4" xfId="7299"/>
    <cellStyle name="Comma 14 2 4 7 5" xfId="9747"/>
    <cellStyle name="Comma 14 2 4 7 6" xfId="12199"/>
    <cellStyle name="Comma 14 2 4 7 7" xfId="14651"/>
    <cellStyle name="Comma 14 2 4 7 8" xfId="17104"/>
    <cellStyle name="Comma 14 2 4 7 9" xfId="19552"/>
    <cellStyle name="Comma 14 2 4 8" xfId="22059"/>
    <cellStyle name="Comma 14 2 4 8 2" xfId="2348"/>
    <cellStyle name="Comma 14 2 4 8 3" xfId="4807"/>
    <cellStyle name="Comma 14 2 4 8 4" xfId="7300"/>
    <cellStyle name="Comma 14 2 4 8 5" xfId="9748"/>
    <cellStyle name="Comma 14 2 4 8 6" xfId="12200"/>
    <cellStyle name="Comma 14 2 4 8 7" xfId="14652"/>
    <cellStyle name="Comma 14 2 4 8 8" xfId="17105"/>
    <cellStyle name="Comma 14 2 4 8 9" xfId="19553"/>
    <cellStyle name="Comma 14 2 4 9" xfId="2340"/>
    <cellStyle name="Comma 14 2 5" xfId="22060"/>
    <cellStyle name="Comma 14 2 5 10" xfId="19554"/>
    <cellStyle name="Comma 14 2 5 2" xfId="22061"/>
    <cellStyle name="Comma 14 2 5 2 2" xfId="2350"/>
    <cellStyle name="Comma 14 2 5 2 3" xfId="4809"/>
    <cellStyle name="Comma 14 2 5 2 4" xfId="7302"/>
    <cellStyle name="Comma 14 2 5 2 5" xfId="9750"/>
    <cellStyle name="Comma 14 2 5 2 6" xfId="12202"/>
    <cellStyle name="Comma 14 2 5 2 7" xfId="14654"/>
    <cellStyle name="Comma 14 2 5 2 8" xfId="17107"/>
    <cellStyle name="Comma 14 2 5 2 9" xfId="19555"/>
    <cellStyle name="Comma 14 2 5 3" xfId="2349"/>
    <cellStyle name="Comma 14 2 5 4" xfId="4808"/>
    <cellStyle name="Comma 14 2 5 5" xfId="7301"/>
    <cellStyle name="Comma 14 2 5 6" xfId="9749"/>
    <cellStyle name="Comma 14 2 5 7" xfId="12201"/>
    <cellStyle name="Comma 14 2 5 8" xfId="14653"/>
    <cellStyle name="Comma 14 2 5 9" xfId="17106"/>
    <cellStyle name="Comma 14 2 6" xfId="22062"/>
    <cellStyle name="Comma 14 2 6 2" xfId="2351"/>
    <cellStyle name="Comma 14 2 6 3" xfId="4810"/>
    <cellStyle name="Comma 14 2 6 4" xfId="7303"/>
    <cellStyle name="Comma 14 2 6 5" xfId="9751"/>
    <cellStyle name="Comma 14 2 6 6" xfId="12203"/>
    <cellStyle name="Comma 14 2 6 7" xfId="14655"/>
    <cellStyle name="Comma 14 2 6 8" xfId="17108"/>
    <cellStyle name="Comma 14 2 6 9" xfId="19556"/>
    <cellStyle name="Comma 14 2 7" xfId="22063"/>
    <cellStyle name="Comma 14 2 7 2" xfId="2352"/>
    <cellStyle name="Comma 14 2 7 3" xfId="4811"/>
    <cellStyle name="Comma 14 2 7 4" xfId="7304"/>
    <cellStyle name="Comma 14 2 7 5" xfId="9752"/>
    <cellStyle name="Comma 14 2 7 6" xfId="12204"/>
    <cellStyle name="Comma 14 2 7 7" xfId="14656"/>
    <cellStyle name="Comma 14 2 7 8" xfId="17109"/>
    <cellStyle name="Comma 14 2 7 9" xfId="19557"/>
    <cellStyle name="Comma 14 2 8" xfId="22064"/>
    <cellStyle name="Comma 14 2 8 2" xfId="2353"/>
    <cellStyle name="Comma 14 2 8 3" xfId="4812"/>
    <cellStyle name="Comma 14 2 8 4" xfId="7305"/>
    <cellStyle name="Comma 14 2 8 5" xfId="9753"/>
    <cellStyle name="Comma 14 2 8 6" xfId="12205"/>
    <cellStyle name="Comma 14 2 8 7" xfId="14657"/>
    <cellStyle name="Comma 14 2 8 8" xfId="17110"/>
    <cellStyle name="Comma 14 2 8 9" xfId="19558"/>
    <cellStyle name="Comma 14 2 9" xfId="22065"/>
    <cellStyle name="Comma 14 2 9 2" xfId="2354"/>
    <cellStyle name="Comma 14 2 9 3" xfId="4813"/>
    <cellStyle name="Comma 14 2 9 4" xfId="7306"/>
    <cellStyle name="Comma 14 2 9 5" xfId="9754"/>
    <cellStyle name="Comma 14 2 9 6" xfId="12206"/>
    <cellStyle name="Comma 14 2 9 7" xfId="14658"/>
    <cellStyle name="Comma 14 2 9 8" xfId="17111"/>
    <cellStyle name="Comma 14 2 9 9" xfId="19559"/>
    <cellStyle name="Comma 14 20" xfId="154"/>
    <cellStyle name="Comma 14 21" xfId="155"/>
    <cellStyle name="Comma 14 22" xfId="156"/>
    <cellStyle name="Comma 14 23" xfId="157"/>
    <cellStyle name="Comma 14 24" xfId="158"/>
    <cellStyle name="Comma 14 25" xfId="159"/>
    <cellStyle name="Comma 14 26" xfId="160"/>
    <cellStyle name="Comma 14 27" xfId="161"/>
    <cellStyle name="Comma 14 28" xfId="2279"/>
    <cellStyle name="Comma 14 29" xfId="4738"/>
    <cellStyle name="Comma 14 3" xfId="22066"/>
    <cellStyle name="Comma 14 3 10" xfId="22067"/>
    <cellStyle name="Comma 14 3 10 2" xfId="2356"/>
    <cellStyle name="Comma 14 3 10 3" xfId="4815"/>
    <cellStyle name="Comma 14 3 10 4" xfId="7308"/>
    <cellStyle name="Comma 14 3 10 5" xfId="9756"/>
    <cellStyle name="Comma 14 3 10 6" xfId="12208"/>
    <cellStyle name="Comma 14 3 10 7" xfId="14660"/>
    <cellStyle name="Comma 14 3 10 8" xfId="17113"/>
    <cellStyle name="Comma 14 3 10 9" xfId="19561"/>
    <cellStyle name="Comma 14 3 11" xfId="2355"/>
    <cellStyle name="Comma 14 3 12" xfId="4814"/>
    <cellStyle name="Comma 14 3 13" xfId="7307"/>
    <cellStyle name="Comma 14 3 14" xfId="9755"/>
    <cellStyle name="Comma 14 3 15" xfId="12207"/>
    <cellStyle name="Comma 14 3 16" xfId="14659"/>
    <cellStyle name="Comma 14 3 17" xfId="17112"/>
    <cellStyle name="Comma 14 3 18" xfId="19560"/>
    <cellStyle name="Comma 14 3 2" xfId="22068"/>
    <cellStyle name="Comma 14 3 2 10" xfId="2357"/>
    <cellStyle name="Comma 14 3 2 11" xfId="4816"/>
    <cellStyle name="Comma 14 3 2 12" xfId="7309"/>
    <cellStyle name="Comma 14 3 2 13" xfId="9757"/>
    <cellStyle name="Comma 14 3 2 14" xfId="12209"/>
    <cellStyle name="Comma 14 3 2 15" xfId="14661"/>
    <cellStyle name="Comma 14 3 2 16" xfId="17114"/>
    <cellStyle name="Comma 14 3 2 17" xfId="19562"/>
    <cellStyle name="Comma 14 3 2 2" xfId="22069"/>
    <cellStyle name="Comma 14 3 2 2 10" xfId="4817"/>
    <cellStyle name="Comma 14 3 2 2 11" xfId="7310"/>
    <cellStyle name="Comma 14 3 2 2 12" xfId="9758"/>
    <cellStyle name="Comma 14 3 2 2 13" xfId="12210"/>
    <cellStyle name="Comma 14 3 2 2 14" xfId="14662"/>
    <cellStyle name="Comma 14 3 2 2 15" xfId="17115"/>
    <cellStyle name="Comma 14 3 2 2 16" xfId="19563"/>
    <cellStyle name="Comma 14 3 2 2 2" xfId="22070"/>
    <cellStyle name="Comma 14 3 2 2 2 10" xfId="19564"/>
    <cellStyle name="Comma 14 3 2 2 2 2" xfId="22071"/>
    <cellStyle name="Comma 14 3 2 2 2 2 2" xfId="2360"/>
    <cellStyle name="Comma 14 3 2 2 2 2 3" xfId="4819"/>
    <cellStyle name="Comma 14 3 2 2 2 2 4" xfId="7312"/>
    <cellStyle name="Comma 14 3 2 2 2 2 5" xfId="9760"/>
    <cellStyle name="Comma 14 3 2 2 2 2 6" xfId="12212"/>
    <cellStyle name="Comma 14 3 2 2 2 2 7" xfId="14664"/>
    <cellStyle name="Comma 14 3 2 2 2 2 8" xfId="17117"/>
    <cellStyle name="Comma 14 3 2 2 2 2 9" xfId="19565"/>
    <cellStyle name="Comma 14 3 2 2 2 3" xfId="2359"/>
    <cellStyle name="Comma 14 3 2 2 2 4" xfId="4818"/>
    <cellStyle name="Comma 14 3 2 2 2 5" xfId="7311"/>
    <cellStyle name="Comma 14 3 2 2 2 6" xfId="9759"/>
    <cellStyle name="Comma 14 3 2 2 2 7" xfId="12211"/>
    <cellStyle name="Comma 14 3 2 2 2 8" xfId="14663"/>
    <cellStyle name="Comma 14 3 2 2 2 9" xfId="17116"/>
    <cellStyle name="Comma 14 3 2 2 3" xfId="22072"/>
    <cellStyle name="Comma 14 3 2 2 3 2" xfId="2361"/>
    <cellStyle name="Comma 14 3 2 2 3 3" xfId="4820"/>
    <cellStyle name="Comma 14 3 2 2 3 4" xfId="7313"/>
    <cellStyle name="Comma 14 3 2 2 3 5" xfId="9761"/>
    <cellStyle name="Comma 14 3 2 2 3 6" xfId="12213"/>
    <cellStyle name="Comma 14 3 2 2 3 7" xfId="14665"/>
    <cellStyle name="Comma 14 3 2 2 3 8" xfId="17118"/>
    <cellStyle name="Comma 14 3 2 2 3 9" xfId="19566"/>
    <cellStyle name="Comma 14 3 2 2 4" xfId="22073"/>
    <cellStyle name="Comma 14 3 2 2 4 2" xfId="2362"/>
    <cellStyle name="Comma 14 3 2 2 4 3" xfId="4821"/>
    <cellStyle name="Comma 14 3 2 2 4 4" xfId="7314"/>
    <cellStyle name="Comma 14 3 2 2 4 5" xfId="9762"/>
    <cellStyle name="Comma 14 3 2 2 4 6" xfId="12214"/>
    <cellStyle name="Comma 14 3 2 2 4 7" xfId="14666"/>
    <cellStyle name="Comma 14 3 2 2 4 8" xfId="17119"/>
    <cellStyle name="Comma 14 3 2 2 4 9" xfId="19567"/>
    <cellStyle name="Comma 14 3 2 2 5" xfId="22074"/>
    <cellStyle name="Comma 14 3 2 2 5 2" xfId="2363"/>
    <cellStyle name="Comma 14 3 2 2 5 3" xfId="4822"/>
    <cellStyle name="Comma 14 3 2 2 5 4" xfId="7315"/>
    <cellStyle name="Comma 14 3 2 2 5 5" xfId="9763"/>
    <cellStyle name="Comma 14 3 2 2 5 6" xfId="12215"/>
    <cellStyle name="Comma 14 3 2 2 5 7" xfId="14667"/>
    <cellStyle name="Comma 14 3 2 2 5 8" xfId="17120"/>
    <cellStyle name="Comma 14 3 2 2 5 9" xfId="19568"/>
    <cellStyle name="Comma 14 3 2 2 6" xfId="22075"/>
    <cellStyle name="Comma 14 3 2 2 6 2" xfId="2364"/>
    <cellStyle name="Comma 14 3 2 2 6 3" xfId="4823"/>
    <cellStyle name="Comma 14 3 2 2 6 4" xfId="7316"/>
    <cellStyle name="Comma 14 3 2 2 6 5" xfId="9764"/>
    <cellStyle name="Comma 14 3 2 2 6 6" xfId="12216"/>
    <cellStyle name="Comma 14 3 2 2 6 7" xfId="14668"/>
    <cellStyle name="Comma 14 3 2 2 6 8" xfId="17121"/>
    <cellStyle name="Comma 14 3 2 2 6 9" xfId="19569"/>
    <cellStyle name="Comma 14 3 2 2 7" xfId="22076"/>
    <cellStyle name="Comma 14 3 2 2 7 2" xfId="2365"/>
    <cellStyle name="Comma 14 3 2 2 7 3" xfId="4824"/>
    <cellStyle name="Comma 14 3 2 2 7 4" xfId="7317"/>
    <cellStyle name="Comma 14 3 2 2 7 5" xfId="9765"/>
    <cellStyle name="Comma 14 3 2 2 7 6" xfId="12217"/>
    <cellStyle name="Comma 14 3 2 2 7 7" xfId="14669"/>
    <cellStyle name="Comma 14 3 2 2 7 8" xfId="17122"/>
    <cellStyle name="Comma 14 3 2 2 7 9" xfId="19570"/>
    <cellStyle name="Comma 14 3 2 2 8" xfId="22077"/>
    <cellStyle name="Comma 14 3 2 2 8 2" xfId="2366"/>
    <cellStyle name="Comma 14 3 2 2 8 3" xfId="4825"/>
    <cellStyle name="Comma 14 3 2 2 8 4" xfId="7318"/>
    <cellStyle name="Comma 14 3 2 2 8 5" xfId="9766"/>
    <cellStyle name="Comma 14 3 2 2 8 6" xfId="12218"/>
    <cellStyle name="Comma 14 3 2 2 8 7" xfId="14670"/>
    <cellStyle name="Comma 14 3 2 2 8 8" xfId="17123"/>
    <cellStyle name="Comma 14 3 2 2 8 9" xfId="19571"/>
    <cellStyle name="Comma 14 3 2 2 9" xfId="2358"/>
    <cellStyle name="Comma 14 3 2 3" xfId="22078"/>
    <cellStyle name="Comma 14 3 2 3 10" xfId="19572"/>
    <cellStyle name="Comma 14 3 2 3 2" xfId="22079"/>
    <cellStyle name="Comma 14 3 2 3 2 2" xfId="2368"/>
    <cellStyle name="Comma 14 3 2 3 2 3" xfId="4827"/>
    <cellStyle name="Comma 14 3 2 3 2 4" xfId="7320"/>
    <cellStyle name="Comma 14 3 2 3 2 5" xfId="9768"/>
    <cellStyle name="Comma 14 3 2 3 2 6" xfId="12220"/>
    <cellStyle name="Comma 14 3 2 3 2 7" xfId="14672"/>
    <cellStyle name="Comma 14 3 2 3 2 8" xfId="17125"/>
    <cellStyle name="Comma 14 3 2 3 2 9" xfId="19573"/>
    <cellStyle name="Comma 14 3 2 3 3" xfId="2367"/>
    <cellStyle name="Comma 14 3 2 3 4" xfId="4826"/>
    <cellStyle name="Comma 14 3 2 3 5" xfId="7319"/>
    <cellStyle name="Comma 14 3 2 3 6" xfId="9767"/>
    <cellStyle name="Comma 14 3 2 3 7" xfId="12219"/>
    <cellStyle name="Comma 14 3 2 3 8" xfId="14671"/>
    <cellStyle name="Comma 14 3 2 3 9" xfId="17124"/>
    <cellStyle name="Comma 14 3 2 4" xfId="22080"/>
    <cellStyle name="Comma 14 3 2 4 2" xfId="2369"/>
    <cellStyle name="Comma 14 3 2 4 3" xfId="4828"/>
    <cellStyle name="Comma 14 3 2 4 4" xfId="7321"/>
    <cellStyle name="Comma 14 3 2 4 5" xfId="9769"/>
    <cellStyle name="Comma 14 3 2 4 6" xfId="12221"/>
    <cellStyle name="Comma 14 3 2 4 7" xfId="14673"/>
    <cellStyle name="Comma 14 3 2 4 8" xfId="17126"/>
    <cellStyle name="Comma 14 3 2 4 9" xfId="19574"/>
    <cellStyle name="Comma 14 3 2 5" xfId="22081"/>
    <cellStyle name="Comma 14 3 2 5 2" xfId="2370"/>
    <cellStyle name="Comma 14 3 2 5 3" xfId="4829"/>
    <cellStyle name="Comma 14 3 2 5 4" xfId="7322"/>
    <cellStyle name="Comma 14 3 2 5 5" xfId="9770"/>
    <cellStyle name="Comma 14 3 2 5 6" xfId="12222"/>
    <cellStyle name="Comma 14 3 2 5 7" xfId="14674"/>
    <cellStyle name="Comma 14 3 2 5 8" xfId="17127"/>
    <cellStyle name="Comma 14 3 2 5 9" xfId="19575"/>
    <cellStyle name="Comma 14 3 2 6" xfId="22082"/>
    <cellStyle name="Comma 14 3 2 6 2" xfId="2371"/>
    <cellStyle name="Comma 14 3 2 6 3" xfId="4830"/>
    <cellStyle name="Comma 14 3 2 6 4" xfId="7323"/>
    <cellStyle name="Comma 14 3 2 6 5" xfId="9771"/>
    <cellStyle name="Comma 14 3 2 6 6" xfId="12223"/>
    <cellStyle name="Comma 14 3 2 6 7" xfId="14675"/>
    <cellStyle name="Comma 14 3 2 6 8" xfId="17128"/>
    <cellStyle name="Comma 14 3 2 6 9" xfId="19576"/>
    <cellStyle name="Comma 14 3 2 7" xfId="22083"/>
    <cellStyle name="Comma 14 3 2 7 2" xfId="2372"/>
    <cellStyle name="Comma 14 3 2 7 3" xfId="4831"/>
    <cellStyle name="Comma 14 3 2 7 4" xfId="7324"/>
    <cellStyle name="Comma 14 3 2 7 5" xfId="9772"/>
    <cellStyle name="Comma 14 3 2 7 6" xfId="12224"/>
    <cellStyle name="Comma 14 3 2 7 7" xfId="14676"/>
    <cellStyle name="Comma 14 3 2 7 8" xfId="17129"/>
    <cellStyle name="Comma 14 3 2 7 9" xfId="19577"/>
    <cellStyle name="Comma 14 3 2 8" xfId="22084"/>
    <cellStyle name="Comma 14 3 2 8 2" xfId="2373"/>
    <cellStyle name="Comma 14 3 2 8 3" xfId="4832"/>
    <cellStyle name="Comma 14 3 2 8 4" xfId="7325"/>
    <cellStyle name="Comma 14 3 2 8 5" xfId="9773"/>
    <cellStyle name="Comma 14 3 2 8 6" xfId="12225"/>
    <cellStyle name="Comma 14 3 2 8 7" xfId="14677"/>
    <cellStyle name="Comma 14 3 2 8 8" xfId="17130"/>
    <cellStyle name="Comma 14 3 2 8 9" xfId="19578"/>
    <cellStyle name="Comma 14 3 2 9" xfId="22085"/>
    <cellStyle name="Comma 14 3 2 9 2" xfId="2374"/>
    <cellStyle name="Comma 14 3 2 9 3" xfId="4833"/>
    <cellStyle name="Comma 14 3 2 9 4" xfId="7326"/>
    <cellStyle name="Comma 14 3 2 9 5" xfId="9774"/>
    <cellStyle name="Comma 14 3 2 9 6" xfId="12226"/>
    <cellStyle name="Comma 14 3 2 9 7" xfId="14678"/>
    <cellStyle name="Comma 14 3 2 9 8" xfId="17131"/>
    <cellStyle name="Comma 14 3 2 9 9" xfId="19579"/>
    <cellStyle name="Comma 14 3 3" xfId="22086"/>
    <cellStyle name="Comma 14 3 3 10" xfId="4834"/>
    <cellStyle name="Comma 14 3 3 11" xfId="7327"/>
    <cellStyle name="Comma 14 3 3 12" xfId="9775"/>
    <cellStyle name="Comma 14 3 3 13" xfId="12227"/>
    <cellStyle name="Comma 14 3 3 14" xfId="14679"/>
    <cellStyle name="Comma 14 3 3 15" xfId="17132"/>
    <cellStyle name="Comma 14 3 3 16" xfId="19580"/>
    <cellStyle name="Comma 14 3 3 2" xfId="22087"/>
    <cellStyle name="Comma 14 3 3 2 10" xfId="19581"/>
    <cellStyle name="Comma 14 3 3 2 2" xfId="22088"/>
    <cellStyle name="Comma 14 3 3 2 2 2" xfId="2377"/>
    <cellStyle name="Comma 14 3 3 2 2 3" xfId="4836"/>
    <cellStyle name="Comma 14 3 3 2 2 4" xfId="7329"/>
    <cellStyle name="Comma 14 3 3 2 2 5" xfId="9777"/>
    <cellStyle name="Comma 14 3 3 2 2 6" xfId="12229"/>
    <cellStyle name="Comma 14 3 3 2 2 7" xfId="14681"/>
    <cellStyle name="Comma 14 3 3 2 2 8" xfId="17134"/>
    <cellStyle name="Comma 14 3 3 2 2 9" xfId="19582"/>
    <cellStyle name="Comma 14 3 3 2 3" xfId="2376"/>
    <cellStyle name="Comma 14 3 3 2 4" xfId="4835"/>
    <cellStyle name="Comma 14 3 3 2 5" xfId="7328"/>
    <cellStyle name="Comma 14 3 3 2 6" xfId="9776"/>
    <cellStyle name="Comma 14 3 3 2 7" xfId="12228"/>
    <cellStyle name="Comma 14 3 3 2 8" xfId="14680"/>
    <cellStyle name="Comma 14 3 3 2 9" xfId="17133"/>
    <cellStyle name="Comma 14 3 3 3" xfId="22089"/>
    <cellStyle name="Comma 14 3 3 3 2" xfId="2378"/>
    <cellStyle name="Comma 14 3 3 3 3" xfId="4837"/>
    <cellStyle name="Comma 14 3 3 3 4" xfId="7330"/>
    <cellStyle name="Comma 14 3 3 3 5" xfId="9778"/>
    <cellStyle name="Comma 14 3 3 3 6" xfId="12230"/>
    <cellStyle name="Comma 14 3 3 3 7" xfId="14682"/>
    <cellStyle name="Comma 14 3 3 3 8" xfId="17135"/>
    <cellStyle name="Comma 14 3 3 3 9" xfId="19583"/>
    <cellStyle name="Comma 14 3 3 4" xfId="22090"/>
    <cellStyle name="Comma 14 3 3 4 2" xfId="2379"/>
    <cellStyle name="Comma 14 3 3 4 3" xfId="4838"/>
    <cellStyle name="Comma 14 3 3 4 4" xfId="7331"/>
    <cellStyle name="Comma 14 3 3 4 5" xfId="9779"/>
    <cellStyle name="Comma 14 3 3 4 6" xfId="12231"/>
    <cellStyle name="Comma 14 3 3 4 7" xfId="14683"/>
    <cellStyle name="Comma 14 3 3 4 8" xfId="17136"/>
    <cellStyle name="Comma 14 3 3 4 9" xfId="19584"/>
    <cellStyle name="Comma 14 3 3 5" xfId="22091"/>
    <cellStyle name="Comma 14 3 3 5 2" xfId="2380"/>
    <cellStyle name="Comma 14 3 3 5 3" xfId="4839"/>
    <cellStyle name="Comma 14 3 3 5 4" xfId="7332"/>
    <cellStyle name="Comma 14 3 3 5 5" xfId="9780"/>
    <cellStyle name="Comma 14 3 3 5 6" xfId="12232"/>
    <cellStyle name="Comma 14 3 3 5 7" xfId="14684"/>
    <cellStyle name="Comma 14 3 3 5 8" xfId="17137"/>
    <cellStyle name="Comma 14 3 3 5 9" xfId="19585"/>
    <cellStyle name="Comma 14 3 3 6" xfId="22092"/>
    <cellStyle name="Comma 14 3 3 6 2" xfId="2381"/>
    <cellStyle name="Comma 14 3 3 6 3" xfId="4840"/>
    <cellStyle name="Comma 14 3 3 6 4" xfId="7333"/>
    <cellStyle name="Comma 14 3 3 6 5" xfId="9781"/>
    <cellStyle name="Comma 14 3 3 6 6" xfId="12233"/>
    <cellStyle name="Comma 14 3 3 6 7" xfId="14685"/>
    <cellStyle name="Comma 14 3 3 6 8" xfId="17138"/>
    <cellStyle name="Comma 14 3 3 6 9" xfId="19586"/>
    <cellStyle name="Comma 14 3 3 7" xfId="22093"/>
    <cellStyle name="Comma 14 3 3 7 2" xfId="2382"/>
    <cellStyle name="Comma 14 3 3 7 3" xfId="4841"/>
    <cellStyle name="Comma 14 3 3 7 4" xfId="7334"/>
    <cellStyle name="Comma 14 3 3 7 5" xfId="9782"/>
    <cellStyle name="Comma 14 3 3 7 6" xfId="12234"/>
    <cellStyle name="Comma 14 3 3 7 7" xfId="14686"/>
    <cellStyle name="Comma 14 3 3 7 8" xfId="17139"/>
    <cellStyle name="Comma 14 3 3 7 9" xfId="19587"/>
    <cellStyle name="Comma 14 3 3 8" xfId="22094"/>
    <cellStyle name="Comma 14 3 3 8 2" xfId="2383"/>
    <cellStyle name="Comma 14 3 3 8 3" xfId="4842"/>
    <cellStyle name="Comma 14 3 3 8 4" xfId="7335"/>
    <cellStyle name="Comma 14 3 3 8 5" xfId="9783"/>
    <cellStyle name="Comma 14 3 3 8 6" xfId="12235"/>
    <cellStyle name="Comma 14 3 3 8 7" xfId="14687"/>
    <cellStyle name="Comma 14 3 3 8 8" xfId="17140"/>
    <cellStyle name="Comma 14 3 3 8 9" xfId="19588"/>
    <cellStyle name="Comma 14 3 3 9" xfId="2375"/>
    <cellStyle name="Comma 14 3 4" xfId="22095"/>
    <cellStyle name="Comma 14 3 4 10" xfId="19589"/>
    <cellStyle name="Comma 14 3 4 2" xfId="22096"/>
    <cellStyle name="Comma 14 3 4 2 2" xfId="2385"/>
    <cellStyle name="Comma 14 3 4 2 3" xfId="4844"/>
    <cellStyle name="Comma 14 3 4 2 4" xfId="7337"/>
    <cellStyle name="Comma 14 3 4 2 5" xfId="9785"/>
    <cellStyle name="Comma 14 3 4 2 6" xfId="12237"/>
    <cellStyle name="Comma 14 3 4 2 7" xfId="14689"/>
    <cellStyle name="Comma 14 3 4 2 8" xfId="17142"/>
    <cellStyle name="Comma 14 3 4 2 9" xfId="19590"/>
    <cellStyle name="Comma 14 3 4 3" xfId="2384"/>
    <cellStyle name="Comma 14 3 4 4" xfId="4843"/>
    <cellStyle name="Comma 14 3 4 5" xfId="7336"/>
    <cellStyle name="Comma 14 3 4 6" xfId="9784"/>
    <cellStyle name="Comma 14 3 4 7" xfId="12236"/>
    <cellStyle name="Comma 14 3 4 8" xfId="14688"/>
    <cellStyle name="Comma 14 3 4 9" xfId="17141"/>
    <cellStyle name="Comma 14 3 5" xfId="22097"/>
    <cellStyle name="Comma 14 3 5 2" xfId="2386"/>
    <cellStyle name="Comma 14 3 5 3" xfId="4845"/>
    <cellStyle name="Comma 14 3 5 4" xfId="7338"/>
    <cellStyle name="Comma 14 3 5 5" xfId="9786"/>
    <cellStyle name="Comma 14 3 5 6" xfId="12238"/>
    <cellStyle name="Comma 14 3 5 7" xfId="14690"/>
    <cellStyle name="Comma 14 3 5 8" xfId="17143"/>
    <cellStyle name="Comma 14 3 5 9" xfId="19591"/>
    <cellStyle name="Comma 14 3 6" xfId="22098"/>
    <cellStyle name="Comma 14 3 6 2" xfId="2387"/>
    <cellStyle name="Comma 14 3 6 3" xfId="4846"/>
    <cellStyle name="Comma 14 3 6 4" xfId="7339"/>
    <cellStyle name="Comma 14 3 6 5" xfId="9787"/>
    <cellStyle name="Comma 14 3 6 6" xfId="12239"/>
    <cellStyle name="Comma 14 3 6 7" xfId="14691"/>
    <cellStyle name="Comma 14 3 6 8" xfId="17144"/>
    <cellStyle name="Comma 14 3 6 9" xfId="19592"/>
    <cellStyle name="Comma 14 3 7" xfId="22099"/>
    <cellStyle name="Comma 14 3 7 2" xfId="2388"/>
    <cellStyle name="Comma 14 3 7 3" xfId="4847"/>
    <cellStyle name="Comma 14 3 7 4" xfId="7340"/>
    <cellStyle name="Comma 14 3 7 5" xfId="9788"/>
    <cellStyle name="Comma 14 3 7 6" xfId="12240"/>
    <cellStyle name="Comma 14 3 7 7" xfId="14692"/>
    <cellStyle name="Comma 14 3 7 8" xfId="17145"/>
    <cellStyle name="Comma 14 3 7 9" xfId="19593"/>
    <cellStyle name="Comma 14 3 8" xfId="22100"/>
    <cellStyle name="Comma 14 3 8 2" xfId="2389"/>
    <cellStyle name="Comma 14 3 8 3" xfId="4848"/>
    <cellStyle name="Comma 14 3 8 4" xfId="7341"/>
    <cellStyle name="Comma 14 3 8 5" xfId="9789"/>
    <cellStyle name="Comma 14 3 8 6" xfId="12241"/>
    <cellStyle name="Comma 14 3 8 7" xfId="14693"/>
    <cellStyle name="Comma 14 3 8 8" xfId="17146"/>
    <cellStyle name="Comma 14 3 8 9" xfId="19594"/>
    <cellStyle name="Comma 14 3 9" xfId="22101"/>
    <cellStyle name="Comma 14 3 9 2" xfId="2390"/>
    <cellStyle name="Comma 14 3 9 3" xfId="4849"/>
    <cellStyle name="Comma 14 3 9 4" xfId="7342"/>
    <cellStyle name="Comma 14 3 9 5" xfId="9790"/>
    <cellStyle name="Comma 14 3 9 6" xfId="12242"/>
    <cellStyle name="Comma 14 3 9 7" xfId="14694"/>
    <cellStyle name="Comma 14 3 9 8" xfId="17147"/>
    <cellStyle name="Comma 14 3 9 9" xfId="19595"/>
    <cellStyle name="Comma 14 30" xfId="7231"/>
    <cellStyle name="Comma 14 31" xfId="9679"/>
    <cellStyle name="Comma 14 32" xfId="12131"/>
    <cellStyle name="Comma 14 33" xfId="14583"/>
    <cellStyle name="Comma 14 34" xfId="17036"/>
    <cellStyle name="Comma 14 35" xfId="19484"/>
    <cellStyle name="Comma 14 4" xfId="22102"/>
    <cellStyle name="Comma 14 4 10" xfId="2391"/>
    <cellStyle name="Comma 14 4 11" xfId="4850"/>
    <cellStyle name="Comma 14 4 12" xfId="7343"/>
    <cellStyle name="Comma 14 4 13" xfId="9791"/>
    <cellStyle name="Comma 14 4 14" xfId="12243"/>
    <cellStyle name="Comma 14 4 15" xfId="14695"/>
    <cellStyle name="Comma 14 4 16" xfId="17148"/>
    <cellStyle name="Comma 14 4 17" xfId="19596"/>
    <cellStyle name="Comma 14 4 2" xfId="22103"/>
    <cellStyle name="Comma 14 4 2 10" xfId="4851"/>
    <cellStyle name="Comma 14 4 2 11" xfId="7344"/>
    <cellStyle name="Comma 14 4 2 12" xfId="9792"/>
    <cellStyle name="Comma 14 4 2 13" xfId="12244"/>
    <cellStyle name="Comma 14 4 2 14" xfId="14696"/>
    <cellStyle name="Comma 14 4 2 15" xfId="17149"/>
    <cellStyle name="Comma 14 4 2 16" xfId="19597"/>
    <cellStyle name="Comma 14 4 2 2" xfId="22104"/>
    <cellStyle name="Comma 14 4 2 2 10" xfId="19598"/>
    <cellStyle name="Comma 14 4 2 2 2" xfId="22105"/>
    <cellStyle name="Comma 14 4 2 2 2 2" xfId="2394"/>
    <cellStyle name="Comma 14 4 2 2 2 3" xfId="4853"/>
    <cellStyle name="Comma 14 4 2 2 2 4" xfId="7346"/>
    <cellStyle name="Comma 14 4 2 2 2 5" xfId="9794"/>
    <cellStyle name="Comma 14 4 2 2 2 6" xfId="12246"/>
    <cellStyle name="Comma 14 4 2 2 2 7" xfId="14698"/>
    <cellStyle name="Comma 14 4 2 2 2 8" xfId="17151"/>
    <cellStyle name="Comma 14 4 2 2 2 9" xfId="19599"/>
    <cellStyle name="Comma 14 4 2 2 3" xfId="2393"/>
    <cellStyle name="Comma 14 4 2 2 4" xfId="4852"/>
    <cellStyle name="Comma 14 4 2 2 5" xfId="7345"/>
    <cellStyle name="Comma 14 4 2 2 6" xfId="9793"/>
    <cellStyle name="Comma 14 4 2 2 7" xfId="12245"/>
    <cellStyle name="Comma 14 4 2 2 8" xfId="14697"/>
    <cellStyle name="Comma 14 4 2 2 9" xfId="17150"/>
    <cellStyle name="Comma 14 4 2 3" xfId="22106"/>
    <cellStyle name="Comma 14 4 2 3 2" xfId="2395"/>
    <cellStyle name="Comma 14 4 2 3 3" xfId="4854"/>
    <cellStyle name="Comma 14 4 2 3 4" xfId="7347"/>
    <cellStyle name="Comma 14 4 2 3 5" xfId="9795"/>
    <cellStyle name="Comma 14 4 2 3 6" xfId="12247"/>
    <cellStyle name="Comma 14 4 2 3 7" xfId="14699"/>
    <cellStyle name="Comma 14 4 2 3 8" xfId="17152"/>
    <cellStyle name="Comma 14 4 2 3 9" xfId="19600"/>
    <cellStyle name="Comma 14 4 2 4" xfId="22107"/>
    <cellStyle name="Comma 14 4 2 4 2" xfId="2396"/>
    <cellStyle name="Comma 14 4 2 4 3" xfId="4855"/>
    <cellStyle name="Comma 14 4 2 4 4" xfId="7348"/>
    <cellStyle name="Comma 14 4 2 4 5" xfId="9796"/>
    <cellStyle name="Comma 14 4 2 4 6" xfId="12248"/>
    <cellStyle name="Comma 14 4 2 4 7" xfId="14700"/>
    <cellStyle name="Comma 14 4 2 4 8" xfId="17153"/>
    <cellStyle name="Comma 14 4 2 4 9" xfId="19601"/>
    <cellStyle name="Comma 14 4 2 5" xfId="22108"/>
    <cellStyle name="Comma 14 4 2 5 2" xfId="2397"/>
    <cellStyle name="Comma 14 4 2 5 3" xfId="4856"/>
    <cellStyle name="Comma 14 4 2 5 4" xfId="7349"/>
    <cellStyle name="Comma 14 4 2 5 5" xfId="9797"/>
    <cellStyle name="Comma 14 4 2 5 6" xfId="12249"/>
    <cellStyle name="Comma 14 4 2 5 7" xfId="14701"/>
    <cellStyle name="Comma 14 4 2 5 8" xfId="17154"/>
    <cellStyle name="Comma 14 4 2 5 9" xfId="19602"/>
    <cellStyle name="Comma 14 4 2 6" xfId="22109"/>
    <cellStyle name="Comma 14 4 2 6 2" xfId="2398"/>
    <cellStyle name="Comma 14 4 2 6 3" xfId="4857"/>
    <cellStyle name="Comma 14 4 2 6 4" xfId="7350"/>
    <cellStyle name="Comma 14 4 2 6 5" xfId="9798"/>
    <cellStyle name="Comma 14 4 2 6 6" xfId="12250"/>
    <cellStyle name="Comma 14 4 2 6 7" xfId="14702"/>
    <cellStyle name="Comma 14 4 2 6 8" xfId="17155"/>
    <cellStyle name="Comma 14 4 2 6 9" xfId="19603"/>
    <cellStyle name="Comma 14 4 2 7" xfId="22110"/>
    <cellStyle name="Comma 14 4 2 7 2" xfId="2399"/>
    <cellStyle name="Comma 14 4 2 7 3" xfId="4858"/>
    <cellStyle name="Comma 14 4 2 7 4" xfId="7351"/>
    <cellStyle name="Comma 14 4 2 7 5" xfId="9799"/>
    <cellStyle name="Comma 14 4 2 7 6" xfId="12251"/>
    <cellStyle name="Comma 14 4 2 7 7" xfId="14703"/>
    <cellStyle name="Comma 14 4 2 7 8" xfId="17156"/>
    <cellStyle name="Comma 14 4 2 7 9" xfId="19604"/>
    <cellStyle name="Comma 14 4 2 8" xfId="22111"/>
    <cellStyle name="Comma 14 4 2 8 2" xfId="2400"/>
    <cellStyle name="Comma 14 4 2 8 3" xfId="4859"/>
    <cellStyle name="Comma 14 4 2 8 4" xfId="7352"/>
    <cellStyle name="Comma 14 4 2 8 5" xfId="9800"/>
    <cellStyle name="Comma 14 4 2 8 6" xfId="12252"/>
    <cellStyle name="Comma 14 4 2 8 7" xfId="14704"/>
    <cellStyle name="Comma 14 4 2 8 8" xfId="17157"/>
    <cellStyle name="Comma 14 4 2 8 9" xfId="19605"/>
    <cellStyle name="Comma 14 4 2 9" xfId="2392"/>
    <cellStyle name="Comma 14 4 3" xfId="22112"/>
    <cellStyle name="Comma 14 4 3 10" xfId="19606"/>
    <cellStyle name="Comma 14 4 3 2" xfId="22113"/>
    <cellStyle name="Comma 14 4 3 2 2" xfId="2402"/>
    <cellStyle name="Comma 14 4 3 2 3" xfId="4861"/>
    <cellStyle name="Comma 14 4 3 2 4" xfId="7354"/>
    <cellStyle name="Comma 14 4 3 2 5" xfId="9802"/>
    <cellStyle name="Comma 14 4 3 2 6" xfId="12254"/>
    <cellStyle name="Comma 14 4 3 2 7" xfId="14706"/>
    <cellStyle name="Comma 14 4 3 2 8" xfId="17159"/>
    <cellStyle name="Comma 14 4 3 2 9" xfId="19607"/>
    <cellStyle name="Comma 14 4 3 3" xfId="2401"/>
    <cellStyle name="Comma 14 4 3 4" xfId="4860"/>
    <cellStyle name="Comma 14 4 3 5" xfId="7353"/>
    <cellStyle name="Comma 14 4 3 6" xfId="9801"/>
    <cellStyle name="Comma 14 4 3 7" xfId="12253"/>
    <cellStyle name="Comma 14 4 3 8" xfId="14705"/>
    <cellStyle name="Comma 14 4 3 9" xfId="17158"/>
    <cellStyle name="Comma 14 4 4" xfId="22114"/>
    <cellStyle name="Comma 14 4 4 2" xfId="2403"/>
    <cellStyle name="Comma 14 4 4 3" xfId="4862"/>
    <cellStyle name="Comma 14 4 4 4" xfId="7355"/>
    <cellStyle name="Comma 14 4 4 5" xfId="9803"/>
    <cellStyle name="Comma 14 4 4 6" xfId="12255"/>
    <cellStyle name="Comma 14 4 4 7" xfId="14707"/>
    <cellStyle name="Comma 14 4 4 8" xfId="17160"/>
    <cellStyle name="Comma 14 4 4 9" xfId="19608"/>
    <cellStyle name="Comma 14 4 5" xfId="22115"/>
    <cellStyle name="Comma 14 4 5 2" xfId="2404"/>
    <cellStyle name="Comma 14 4 5 3" xfId="4863"/>
    <cellStyle name="Comma 14 4 5 4" xfId="7356"/>
    <cellStyle name="Comma 14 4 5 5" xfId="9804"/>
    <cellStyle name="Comma 14 4 5 6" xfId="12256"/>
    <cellStyle name="Comma 14 4 5 7" xfId="14708"/>
    <cellStyle name="Comma 14 4 5 8" xfId="17161"/>
    <cellStyle name="Comma 14 4 5 9" xfId="19609"/>
    <cellStyle name="Comma 14 4 6" xfId="22116"/>
    <cellStyle name="Comma 14 4 6 2" xfId="2405"/>
    <cellStyle name="Comma 14 4 6 3" xfId="4864"/>
    <cellStyle name="Comma 14 4 6 4" xfId="7357"/>
    <cellStyle name="Comma 14 4 6 5" xfId="9805"/>
    <cellStyle name="Comma 14 4 6 6" xfId="12257"/>
    <cellStyle name="Comma 14 4 6 7" xfId="14709"/>
    <cellStyle name="Comma 14 4 6 8" xfId="17162"/>
    <cellStyle name="Comma 14 4 6 9" xfId="19610"/>
    <cellStyle name="Comma 14 4 7" xfId="22117"/>
    <cellStyle name="Comma 14 4 7 2" xfId="2406"/>
    <cellStyle name="Comma 14 4 7 3" xfId="4865"/>
    <cellStyle name="Comma 14 4 7 4" xfId="7358"/>
    <cellStyle name="Comma 14 4 7 5" xfId="9806"/>
    <cellStyle name="Comma 14 4 7 6" xfId="12258"/>
    <cellStyle name="Comma 14 4 7 7" xfId="14710"/>
    <cellStyle name="Comma 14 4 7 8" xfId="17163"/>
    <cellStyle name="Comma 14 4 7 9" xfId="19611"/>
    <cellStyle name="Comma 14 4 8" xfId="22118"/>
    <cellStyle name="Comma 14 4 8 2" xfId="2407"/>
    <cellStyle name="Comma 14 4 8 3" xfId="4866"/>
    <cellStyle name="Comma 14 4 8 4" xfId="7359"/>
    <cellStyle name="Comma 14 4 8 5" xfId="9807"/>
    <cellStyle name="Comma 14 4 8 6" xfId="12259"/>
    <cellStyle name="Comma 14 4 8 7" xfId="14711"/>
    <cellStyle name="Comma 14 4 8 8" xfId="17164"/>
    <cellStyle name="Comma 14 4 8 9" xfId="19612"/>
    <cellStyle name="Comma 14 4 9" xfId="22119"/>
    <cellStyle name="Comma 14 4 9 2" xfId="2408"/>
    <cellStyle name="Comma 14 4 9 3" xfId="4867"/>
    <cellStyle name="Comma 14 4 9 4" xfId="7360"/>
    <cellStyle name="Comma 14 4 9 5" xfId="9808"/>
    <cellStyle name="Comma 14 4 9 6" xfId="12260"/>
    <cellStyle name="Comma 14 4 9 7" xfId="14712"/>
    <cellStyle name="Comma 14 4 9 8" xfId="17165"/>
    <cellStyle name="Comma 14 4 9 9" xfId="19613"/>
    <cellStyle name="Comma 14 5" xfId="22120"/>
    <cellStyle name="Comma 14 5 10" xfId="4868"/>
    <cellStyle name="Comma 14 5 11" xfId="7361"/>
    <cellStyle name="Comma 14 5 12" xfId="9809"/>
    <cellStyle name="Comma 14 5 13" xfId="12261"/>
    <cellStyle name="Comma 14 5 14" xfId="14713"/>
    <cellStyle name="Comma 14 5 15" xfId="17166"/>
    <cellStyle name="Comma 14 5 16" xfId="19614"/>
    <cellStyle name="Comma 14 5 2" xfId="22121"/>
    <cellStyle name="Comma 14 5 2 10" xfId="19615"/>
    <cellStyle name="Comma 14 5 2 2" xfId="22122"/>
    <cellStyle name="Comma 14 5 2 2 2" xfId="2411"/>
    <cellStyle name="Comma 14 5 2 2 3" xfId="4870"/>
    <cellStyle name="Comma 14 5 2 2 4" xfId="7363"/>
    <cellStyle name="Comma 14 5 2 2 5" xfId="9811"/>
    <cellStyle name="Comma 14 5 2 2 6" xfId="12263"/>
    <cellStyle name="Comma 14 5 2 2 7" xfId="14715"/>
    <cellStyle name="Comma 14 5 2 2 8" xfId="17168"/>
    <cellStyle name="Comma 14 5 2 2 9" xfId="19616"/>
    <cellStyle name="Comma 14 5 2 3" xfId="2410"/>
    <cellStyle name="Comma 14 5 2 4" xfId="4869"/>
    <cellStyle name="Comma 14 5 2 5" xfId="7362"/>
    <cellStyle name="Comma 14 5 2 6" xfId="9810"/>
    <cellStyle name="Comma 14 5 2 7" xfId="12262"/>
    <cellStyle name="Comma 14 5 2 8" xfId="14714"/>
    <cellStyle name="Comma 14 5 2 9" xfId="17167"/>
    <cellStyle name="Comma 14 5 3" xfId="22123"/>
    <cellStyle name="Comma 14 5 3 2" xfId="2412"/>
    <cellStyle name="Comma 14 5 3 3" xfId="4871"/>
    <cellStyle name="Comma 14 5 3 4" xfId="7364"/>
    <cellStyle name="Comma 14 5 3 5" xfId="9812"/>
    <cellStyle name="Comma 14 5 3 6" xfId="12264"/>
    <cellStyle name="Comma 14 5 3 7" xfId="14716"/>
    <cellStyle name="Comma 14 5 3 8" xfId="17169"/>
    <cellStyle name="Comma 14 5 3 9" xfId="19617"/>
    <cellStyle name="Comma 14 5 4" xfId="22124"/>
    <cellStyle name="Comma 14 5 4 2" xfId="2413"/>
    <cellStyle name="Comma 14 5 4 3" xfId="4872"/>
    <cellStyle name="Comma 14 5 4 4" xfId="7365"/>
    <cellStyle name="Comma 14 5 4 5" xfId="9813"/>
    <cellStyle name="Comma 14 5 4 6" xfId="12265"/>
    <cellStyle name="Comma 14 5 4 7" xfId="14717"/>
    <cellStyle name="Comma 14 5 4 8" xfId="17170"/>
    <cellStyle name="Comma 14 5 4 9" xfId="19618"/>
    <cellStyle name="Comma 14 5 5" xfId="22125"/>
    <cellStyle name="Comma 14 5 5 2" xfId="2414"/>
    <cellStyle name="Comma 14 5 5 3" xfId="4873"/>
    <cellStyle name="Comma 14 5 5 4" xfId="7366"/>
    <cellStyle name="Comma 14 5 5 5" xfId="9814"/>
    <cellStyle name="Comma 14 5 5 6" xfId="12266"/>
    <cellStyle name="Comma 14 5 5 7" xfId="14718"/>
    <cellStyle name="Comma 14 5 5 8" xfId="17171"/>
    <cellStyle name="Comma 14 5 5 9" xfId="19619"/>
    <cellStyle name="Comma 14 5 6" xfId="22126"/>
    <cellStyle name="Comma 14 5 6 2" xfId="2415"/>
    <cellStyle name="Comma 14 5 6 3" xfId="4874"/>
    <cellStyle name="Comma 14 5 6 4" xfId="7367"/>
    <cellStyle name="Comma 14 5 6 5" xfId="9815"/>
    <cellStyle name="Comma 14 5 6 6" xfId="12267"/>
    <cellStyle name="Comma 14 5 6 7" xfId="14719"/>
    <cellStyle name="Comma 14 5 6 8" xfId="17172"/>
    <cellStyle name="Comma 14 5 6 9" xfId="19620"/>
    <cellStyle name="Comma 14 5 7" xfId="22127"/>
    <cellStyle name="Comma 14 5 7 2" xfId="2416"/>
    <cellStyle name="Comma 14 5 7 3" xfId="4875"/>
    <cellStyle name="Comma 14 5 7 4" xfId="7368"/>
    <cellStyle name="Comma 14 5 7 5" xfId="9816"/>
    <cellStyle name="Comma 14 5 7 6" xfId="12268"/>
    <cellStyle name="Comma 14 5 7 7" xfId="14720"/>
    <cellStyle name="Comma 14 5 7 8" xfId="17173"/>
    <cellStyle name="Comma 14 5 7 9" xfId="19621"/>
    <cellStyle name="Comma 14 5 8" xfId="22128"/>
    <cellStyle name="Comma 14 5 8 2" xfId="2417"/>
    <cellStyle name="Comma 14 5 8 3" xfId="4876"/>
    <cellStyle name="Comma 14 5 8 4" xfId="7369"/>
    <cellStyle name="Comma 14 5 8 5" xfId="9817"/>
    <cellStyle name="Comma 14 5 8 6" xfId="12269"/>
    <cellStyle name="Comma 14 5 8 7" xfId="14721"/>
    <cellStyle name="Comma 14 5 8 8" xfId="17174"/>
    <cellStyle name="Comma 14 5 8 9" xfId="19622"/>
    <cellStyle name="Comma 14 5 9" xfId="2409"/>
    <cellStyle name="Comma 14 6" xfId="162"/>
    <cellStyle name="Comma 14 6 10" xfId="19623"/>
    <cellStyle name="Comma 14 6 2" xfId="22129"/>
    <cellStyle name="Comma 14 6 2 2" xfId="2419"/>
    <cellStyle name="Comma 14 6 2 3" xfId="4878"/>
    <cellStyle name="Comma 14 6 2 4" xfId="7371"/>
    <cellStyle name="Comma 14 6 2 5" xfId="9819"/>
    <cellStyle name="Comma 14 6 2 6" xfId="12271"/>
    <cellStyle name="Comma 14 6 2 7" xfId="14723"/>
    <cellStyle name="Comma 14 6 2 8" xfId="17176"/>
    <cellStyle name="Comma 14 6 2 9" xfId="19624"/>
    <cellStyle name="Comma 14 6 3" xfId="2418"/>
    <cellStyle name="Comma 14 6 4" xfId="4877"/>
    <cellStyle name="Comma 14 6 5" xfId="7370"/>
    <cellStyle name="Comma 14 6 6" xfId="9818"/>
    <cellStyle name="Comma 14 6 7" xfId="12270"/>
    <cellStyle name="Comma 14 6 8" xfId="14722"/>
    <cellStyle name="Comma 14 6 9" xfId="17175"/>
    <cellStyle name="Comma 14 7" xfId="163"/>
    <cellStyle name="Comma 14 7 2" xfId="2420"/>
    <cellStyle name="Comma 14 7 3" xfId="4879"/>
    <cellStyle name="Comma 14 7 4" xfId="7372"/>
    <cellStyle name="Comma 14 7 5" xfId="9820"/>
    <cellStyle name="Comma 14 7 6" xfId="12272"/>
    <cellStyle name="Comma 14 7 7" xfId="14724"/>
    <cellStyle name="Comma 14 7 8" xfId="17177"/>
    <cellStyle name="Comma 14 7 9" xfId="19625"/>
    <cellStyle name="Comma 14 8" xfId="164"/>
    <cellStyle name="Comma 14 8 2" xfId="2421"/>
    <cellStyle name="Comma 14 8 3" xfId="4880"/>
    <cellStyle name="Comma 14 8 4" xfId="7373"/>
    <cellStyle name="Comma 14 8 5" xfId="9821"/>
    <cellStyle name="Comma 14 8 6" xfId="12273"/>
    <cellStyle name="Comma 14 8 7" xfId="14725"/>
    <cellStyle name="Comma 14 8 8" xfId="17178"/>
    <cellStyle name="Comma 14 8 9" xfId="19626"/>
    <cellStyle name="Comma 14 9" xfId="165"/>
    <cellStyle name="Comma 14 9 2" xfId="2422"/>
    <cellStyle name="Comma 14 9 3" xfId="4881"/>
    <cellStyle name="Comma 14 9 4" xfId="7374"/>
    <cellStyle name="Comma 14 9 5" xfId="9822"/>
    <cellStyle name="Comma 14 9 6" xfId="12274"/>
    <cellStyle name="Comma 14 9 7" xfId="14726"/>
    <cellStyle name="Comma 14 9 8" xfId="17179"/>
    <cellStyle name="Comma 14 9 9" xfId="19627"/>
    <cellStyle name="Comma 15" xfId="22130"/>
    <cellStyle name="Comma 15 10" xfId="166"/>
    <cellStyle name="Comma 15 10 2" xfId="2424"/>
    <cellStyle name="Comma 15 10 3" xfId="4883"/>
    <cellStyle name="Comma 15 10 4" xfId="7376"/>
    <cellStyle name="Comma 15 10 5" xfId="9824"/>
    <cellStyle name="Comma 15 10 6" xfId="12276"/>
    <cellStyle name="Comma 15 10 7" xfId="14728"/>
    <cellStyle name="Comma 15 10 8" xfId="17181"/>
    <cellStyle name="Comma 15 10 9" xfId="19629"/>
    <cellStyle name="Comma 15 11" xfId="167"/>
    <cellStyle name="Comma 15 11 2" xfId="2425"/>
    <cellStyle name="Comma 15 11 3" xfId="4884"/>
    <cellStyle name="Comma 15 11 4" xfId="7377"/>
    <cellStyle name="Comma 15 11 5" xfId="9825"/>
    <cellStyle name="Comma 15 11 6" xfId="12277"/>
    <cellStyle name="Comma 15 11 7" xfId="14729"/>
    <cellStyle name="Comma 15 11 8" xfId="17182"/>
    <cellStyle name="Comma 15 11 9" xfId="19630"/>
    <cellStyle name="Comma 15 12" xfId="168"/>
    <cellStyle name="Comma 15 12 2" xfId="2426"/>
    <cellStyle name="Comma 15 12 3" xfId="4885"/>
    <cellStyle name="Comma 15 12 4" xfId="7378"/>
    <cellStyle name="Comma 15 12 5" xfId="9826"/>
    <cellStyle name="Comma 15 12 6" xfId="12278"/>
    <cellStyle name="Comma 15 12 7" xfId="14730"/>
    <cellStyle name="Comma 15 12 8" xfId="17183"/>
    <cellStyle name="Comma 15 12 9" xfId="19631"/>
    <cellStyle name="Comma 15 13" xfId="169"/>
    <cellStyle name="Comma 15 14" xfId="170"/>
    <cellStyle name="Comma 15 15" xfId="171"/>
    <cellStyle name="Comma 15 16" xfId="172"/>
    <cellStyle name="Comma 15 17" xfId="173"/>
    <cellStyle name="Comma 15 18" xfId="174"/>
    <cellStyle name="Comma 15 19" xfId="175"/>
    <cellStyle name="Comma 15 2" xfId="22131"/>
    <cellStyle name="Comma 15 2 10" xfId="22132"/>
    <cellStyle name="Comma 15 2 10 2" xfId="2428"/>
    <cellStyle name="Comma 15 2 10 3" xfId="4887"/>
    <cellStyle name="Comma 15 2 10 4" xfId="7380"/>
    <cellStyle name="Comma 15 2 10 5" xfId="9828"/>
    <cellStyle name="Comma 15 2 10 6" xfId="12280"/>
    <cellStyle name="Comma 15 2 10 7" xfId="14732"/>
    <cellStyle name="Comma 15 2 10 8" xfId="17185"/>
    <cellStyle name="Comma 15 2 10 9" xfId="19633"/>
    <cellStyle name="Comma 15 2 11" xfId="22133"/>
    <cellStyle name="Comma 15 2 11 2" xfId="2429"/>
    <cellStyle name="Comma 15 2 11 3" xfId="4888"/>
    <cellStyle name="Comma 15 2 11 4" xfId="7381"/>
    <cellStyle name="Comma 15 2 11 5" xfId="9829"/>
    <cellStyle name="Comma 15 2 11 6" xfId="12281"/>
    <cellStyle name="Comma 15 2 11 7" xfId="14733"/>
    <cellStyle name="Comma 15 2 11 8" xfId="17186"/>
    <cellStyle name="Comma 15 2 11 9" xfId="19634"/>
    <cellStyle name="Comma 15 2 12" xfId="2427"/>
    <cellStyle name="Comma 15 2 13" xfId="4886"/>
    <cellStyle name="Comma 15 2 14" xfId="7379"/>
    <cellStyle name="Comma 15 2 15" xfId="9827"/>
    <cellStyle name="Comma 15 2 16" xfId="12279"/>
    <cellStyle name="Comma 15 2 17" xfId="14731"/>
    <cellStyle name="Comma 15 2 18" xfId="17184"/>
    <cellStyle name="Comma 15 2 19" xfId="19632"/>
    <cellStyle name="Comma 15 2 2" xfId="22134"/>
    <cellStyle name="Comma 15 2 2 10" xfId="22135"/>
    <cellStyle name="Comma 15 2 2 10 2" xfId="2431"/>
    <cellStyle name="Comma 15 2 2 10 3" xfId="4890"/>
    <cellStyle name="Comma 15 2 2 10 4" xfId="7383"/>
    <cellStyle name="Comma 15 2 2 10 5" xfId="9831"/>
    <cellStyle name="Comma 15 2 2 10 6" xfId="12283"/>
    <cellStyle name="Comma 15 2 2 10 7" xfId="14735"/>
    <cellStyle name="Comma 15 2 2 10 8" xfId="17188"/>
    <cellStyle name="Comma 15 2 2 10 9" xfId="19636"/>
    <cellStyle name="Comma 15 2 2 11" xfId="2430"/>
    <cellStyle name="Comma 15 2 2 12" xfId="4889"/>
    <cellStyle name="Comma 15 2 2 13" xfId="7382"/>
    <cellStyle name="Comma 15 2 2 14" xfId="9830"/>
    <cellStyle name="Comma 15 2 2 15" xfId="12282"/>
    <cellStyle name="Comma 15 2 2 16" xfId="14734"/>
    <cellStyle name="Comma 15 2 2 17" xfId="17187"/>
    <cellStyle name="Comma 15 2 2 18" xfId="19635"/>
    <cellStyle name="Comma 15 2 2 2" xfId="22136"/>
    <cellStyle name="Comma 15 2 2 2 10" xfId="2432"/>
    <cellStyle name="Comma 15 2 2 2 11" xfId="4891"/>
    <cellStyle name="Comma 15 2 2 2 12" xfId="7384"/>
    <cellStyle name="Comma 15 2 2 2 13" xfId="9832"/>
    <cellStyle name="Comma 15 2 2 2 14" xfId="12284"/>
    <cellStyle name="Comma 15 2 2 2 15" xfId="14736"/>
    <cellStyle name="Comma 15 2 2 2 16" xfId="17189"/>
    <cellStyle name="Comma 15 2 2 2 17" xfId="19637"/>
    <cellStyle name="Comma 15 2 2 2 2" xfId="22137"/>
    <cellStyle name="Comma 15 2 2 2 2 10" xfId="4892"/>
    <cellStyle name="Comma 15 2 2 2 2 11" xfId="7385"/>
    <cellStyle name="Comma 15 2 2 2 2 12" xfId="9833"/>
    <cellStyle name="Comma 15 2 2 2 2 13" xfId="12285"/>
    <cellStyle name="Comma 15 2 2 2 2 14" xfId="14737"/>
    <cellStyle name="Comma 15 2 2 2 2 15" xfId="17190"/>
    <cellStyle name="Comma 15 2 2 2 2 16" xfId="19638"/>
    <cellStyle name="Comma 15 2 2 2 2 2" xfId="22138"/>
    <cellStyle name="Comma 15 2 2 2 2 2 10" xfId="19639"/>
    <cellStyle name="Comma 15 2 2 2 2 2 2" xfId="22139"/>
    <cellStyle name="Comma 15 2 2 2 2 2 2 2" xfId="2435"/>
    <cellStyle name="Comma 15 2 2 2 2 2 2 3" xfId="4894"/>
    <cellStyle name="Comma 15 2 2 2 2 2 2 4" xfId="7387"/>
    <cellStyle name="Comma 15 2 2 2 2 2 2 5" xfId="9835"/>
    <cellStyle name="Comma 15 2 2 2 2 2 2 6" xfId="12287"/>
    <cellStyle name="Comma 15 2 2 2 2 2 2 7" xfId="14739"/>
    <cellStyle name="Comma 15 2 2 2 2 2 2 8" xfId="17192"/>
    <cellStyle name="Comma 15 2 2 2 2 2 2 9" xfId="19640"/>
    <cellStyle name="Comma 15 2 2 2 2 2 3" xfId="2434"/>
    <cellStyle name="Comma 15 2 2 2 2 2 4" xfId="4893"/>
    <cellStyle name="Comma 15 2 2 2 2 2 5" xfId="7386"/>
    <cellStyle name="Comma 15 2 2 2 2 2 6" xfId="9834"/>
    <cellStyle name="Comma 15 2 2 2 2 2 7" xfId="12286"/>
    <cellStyle name="Comma 15 2 2 2 2 2 8" xfId="14738"/>
    <cellStyle name="Comma 15 2 2 2 2 2 9" xfId="17191"/>
    <cellStyle name="Comma 15 2 2 2 2 3" xfId="22140"/>
    <cellStyle name="Comma 15 2 2 2 2 3 2" xfId="2436"/>
    <cellStyle name="Comma 15 2 2 2 2 3 3" xfId="4895"/>
    <cellStyle name="Comma 15 2 2 2 2 3 4" xfId="7388"/>
    <cellStyle name="Comma 15 2 2 2 2 3 5" xfId="9836"/>
    <cellStyle name="Comma 15 2 2 2 2 3 6" xfId="12288"/>
    <cellStyle name="Comma 15 2 2 2 2 3 7" xfId="14740"/>
    <cellStyle name="Comma 15 2 2 2 2 3 8" xfId="17193"/>
    <cellStyle name="Comma 15 2 2 2 2 3 9" xfId="19641"/>
    <cellStyle name="Comma 15 2 2 2 2 4" xfId="22141"/>
    <cellStyle name="Comma 15 2 2 2 2 4 2" xfId="2437"/>
    <cellStyle name="Comma 15 2 2 2 2 4 3" xfId="4896"/>
    <cellStyle name="Comma 15 2 2 2 2 4 4" xfId="7389"/>
    <cellStyle name="Comma 15 2 2 2 2 4 5" xfId="9837"/>
    <cellStyle name="Comma 15 2 2 2 2 4 6" xfId="12289"/>
    <cellStyle name="Comma 15 2 2 2 2 4 7" xfId="14741"/>
    <cellStyle name="Comma 15 2 2 2 2 4 8" xfId="17194"/>
    <cellStyle name="Comma 15 2 2 2 2 4 9" xfId="19642"/>
    <cellStyle name="Comma 15 2 2 2 2 5" xfId="22142"/>
    <cellStyle name="Comma 15 2 2 2 2 5 2" xfId="2438"/>
    <cellStyle name="Comma 15 2 2 2 2 5 3" xfId="4897"/>
    <cellStyle name="Comma 15 2 2 2 2 5 4" xfId="7390"/>
    <cellStyle name="Comma 15 2 2 2 2 5 5" xfId="9838"/>
    <cellStyle name="Comma 15 2 2 2 2 5 6" xfId="12290"/>
    <cellStyle name="Comma 15 2 2 2 2 5 7" xfId="14742"/>
    <cellStyle name="Comma 15 2 2 2 2 5 8" xfId="17195"/>
    <cellStyle name="Comma 15 2 2 2 2 5 9" xfId="19643"/>
    <cellStyle name="Comma 15 2 2 2 2 6" xfId="22143"/>
    <cellStyle name="Comma 15 2 2 2 2 6 2" xfId="2439"/>
    <cellStyle name="Comma 15 2 2 2 2 6 3" xfId="4898"/>
    <cellStyle name="Comma 15 2 2 2 2 6 4" xfId="7391"/>
    <cellStyle name="Comma 15 2 2 2 2 6 5" xfId="9839"/>
    <cellStyle name="Comma 15 2 2 2 2 6 6" xfId="12291"/>
    <cellStyle name="Comma 15 2 2 2 2 6 7" xfId="14743"/>
    <cellStyle name="Comma 15 2 2 2 2 6 8" xfId="17196"/>
    <cellStyle name="Comma 15 2 2 2 2 6 9" xfId="19644"/>
    <cellStyle name="Comma 15 2 2 2 2 7" xfId="22144"/>
    <cellStyle name="Comma 15 2 2 2 2 7 2" xfId="2440"/>
    <cellStyle name="Comma 15 2 2 2 2 7 3" xfId="4899"/>
    <cellStyle name="Comma 15 2 2 2 2 7 4" xfId="7392"/>
    <cellStyle name="Comma 15 2 2 2 2 7 5" xfId="9840"/>
    <cellStyle name="Comma 15 2 2 2 2 7 6" xfId="12292"/>
    <cellStyle name="Comma 15 2 2 2 2 7 7" xfId="14744"/>
    <cellStyle name="Comma 15 2 2 2 2 7 8" xfId="17197"/>
    <cellStyle name="Comma 15 2 2 2 2 7 9" xfId="19645"/>
    <cellStyle name="Comma 15 2 2 2 2 8" xfId="22145"/>
    <cellStyle name="Comma 15 2 2 2 2 8 2" xfId="2441"/>
    <cellStyle name="Comma 15 2 2 2 2 8 3" xfId="4900"/>
    <cellStyle name="Comma 15 2 2 2 2 8 4" xfId="7393"/>
    <cellStyle name="Comma 15 2 2 2 2 8 5" xfId="9841"/>
    <cellStyle name="Comma 15 2 2 2 2 8 6" xfId="12293"/>
    <cellStyle name="Comma 15 2 2 2 2 8 7" xfId="14745"/>
    <cellStyle name="Comma 15 2 2 2 2 8 8" xfId="17198"/>
    <cellStyle name="Comma 15 2 2 2 2 8 9" xfId="19646"/>
    <cellStyle name="Comma 15 2 2 2 2 9" xfId="2433"/>
    <cellStyle name="Comma 15 2 2 2 3" xfId="22146"/>
    <cellStyle name="Comma 15 2 2 2 3 10" xfId="19647"/>
    <cellStyle name="Comma 15 2 2 2 3 2" xfId="22147"/>
    <cellStyle name="Comma 15 2 2 2 3 2 2" xfId="2443"/>
    <cellStyle name="Comma 15 2 2 2 3 2 3" xfId="4902"/>
    <cellStyle name="Comma 15 2 2 2 3 2 4" xfId="7395"/>
    <cellStyle name="Comma 15 2 2 2 3 2 5" xfId="9843"/>
    <cellStyle name="Comma 15 2 2 2 3 2 6" xfId="12295"/>
    <cellStyle name="Comma 15 2 2 2 3 2 7" xfId="14747"/>
    <cellStyle name="Comma 15 2 2 2 3 2 8" xfId="17200"/>
    <cellStyle name="Comma 15 2 2 2 3 2 9" xfId="19648"/>
    <cellStyle name="Comma 15 2 2 2 3 3" xfId="2442"/>
    <cellStyle name="Comma 15 2 2 2 3 4" xfId="4901"/>
    <cellStyle name="Comma 15 2 2 2 3 5" xfId="7394"/>
    <cellStyle name="Comma 15 2 2 2 3 6" xfId="9842"/>
    <cellStyle name="Comma 15 2 2 2 3 7" xfId="12294"/>
    <cellStyle name="Comma 15 2 2 2 3 8" xfId="14746"/>
    <cellStyle name="Comma 15 2 2 2 3 9" xfId="17199"/>
    <cellStyle name="Comma 15 2 2 2 4" xfId="22148"/>
    <cellStyle name="Comma 15 2 2 2 4 2" xfId="2444"/>
    <cellStyle name="Comma 15 2 2 2 4 3" xfId="4903"/>
    <cellStyle name="Comma 15 2 2 2 4 4" xfId="7396"/>
    <cellStyle name="Comma 15 2 2 2 4 5" xfId="9844"/>
    <cellStyle name="Comma 15 2 2 2 4 6" xfId="12296"/>
    <cellStyle name="Comma 15 2 2 2 4 7" xfId="14748"/>
    <cellStyle name="Comma 15 2 2 2 4 8" xfId="17201"/>
    <cellStyle name="Comma 15 2 2 2 4 9" xfId="19649"/>
    <cellStyle name="Comma 15 2 2 2 5" xfId="22149"/>
    <cellStyle name="Comma 15 2 2 2 5 2" xfId="2445"/>
    <cellStyle name="Comma 15 2 2 2 5 3" xfId="4904"/>
    <cellStyle name="Comma 15 2 2 2 5 4" xfId="7397"/>
    <cellStyle name="Comma 15 2 2 2 5 5" xfId="9845"/>
    <cellStyle name="Comma 15 2 2 2 5 6" xfId="12297"/>
    <cellStyle name="Comma 15 2 2 2 5 7" xfId="14749"/>
    <cellStyle name="Comma 15 2 2 2 5 8" xfId="17202"/>
    <cellStyle name="Comma 15 2 2 2 5 9" xfId="19650"/>
    <cellStyle name="Comma 15 2 2 2 6" xfId="22150"/>
    <cellStyle name="Comma 15 2 2 2 6 2" xfId="2446"/>
    <cellStyle name="Comma 15 2 2 2 6 3" xfId="4905"/>
    <cellStyle name="Comma 15 2 2 2 6 4" xfId="7398"/>
    <cellStyle name="Comma 15 2 2 2 6 5" xfId="9846"/>
    <cellStyle name="Comma 15 2 2 2 6 6" xfId="12298"/>
    <cellStyle name="Comma 15 2 2 2 6 7" xfId="14750"/>
    <cellStyle name="Comma 15 2 2 2 6 8" xfId="17203"/>
    <cellStyle name="Comma 15 2 2 2 6 9" xfId="19651"/>
    <cellStyle name="Comma 15 2 2 2 7" xfId="22151"/>
    <cellStyle name="Comma 15 2 2 2 7 2" xfId="2447"/>
    <cellStyle name="Comma 15 2 2 2 7 3" xfId="4906"/>
    <cellStyle name="Comma 15 2 2 2 7 4" xfId="7399"/>
    <cellStyle name="Comma 15 2 2 2 7 5" xfId="9847"/>
    <cellStyle name="Comma 15 2 2 2 7 6" xfId="12299"/>
    <cellStyle name="Comma 15 2 2 2 7 7" xfId="14751"/>
    <cellStyle name="Comma 15 2 2 2 7 8" xfId="17204"/>
    <cellStyle name="Comma 15 2 2 2 7 9" xfId="19652"/>
    <cellStyle name="Comma 15 2 2 2 8" xfId="22152"/>
    <cellStyle name="Comma 15 2 2 2 8 2" xfId="2448"/>
    <cellStyle name="Comma 15 2 2 2 8 3" xfId="4907"/>
    <cellStyle name="Comma 15 2 2 2 8 4" xfId="7400"/>
    <cellStyle name="Comma 15 2 2 2 8 5" xfId="9848"/>
    <cellStyle name="Comma 15 2 2 2 8 6" xfId="12300"/>
    <cellStyle name="Comma 15 2 2 2 8 7" xfId="14752"/>
    <cellStyle name="Comma 15 2 2 2 8 8" xfId="17205"/>
    <cellStyle name="Comma 15 2 2 2 8 9" xfId="19653"/>
    <cellStyle name="Comma 15 2 2 2 9" xfId="22153"/>
    <cellStyle name="Comma 15 2 2 2 9 2" xfId="2449"/>
    <cellStyle name="Comma 15 2 2 2 9 3" xfId="4908"/>
    <cellStyle name="Comma 15 2 2 2 9 4" xfId="7401"/>
    <cellStyle name="Comma 15 2 2 2 9 5" xfId="9849"/>
    <cellStyle name="Comma 15 2 2 2 9 6" xfId="12301"/>
    <cellStyle name="Comma 15 2 2 2 9 7" xfId="14753"/>
    <cellStyle name="Comma 15 2 2 2 9 8" xfId="17206"/>
    <cellStyle name="Comma 15 2 2 2 9 9" xfId="19654"/>
    <cellStyle name="Comma 15 2 2 3" xfId="22154"/>
    <cellStyle name="Comma 15 2 2 3 10" xfId="4909"/>
    <cellStyle name="Comma 15 2 2 3 11" xfId="7402"/>
    <cellStyle name="Comma 15 2 2 3 12" xfId="9850"/>
    <cellStyle name="Comma 15 2 2 3 13" xfId="12302"/>
    <cellStyle name="Comma 15 2 2 3 14" xfId="14754"/>
    <cellStyle name="Comma 15 2 2 3 15" xfId="17207"/>
    <cellStyle name="Comma 15 2 2 3 16" xfId="19655"/>
    <cellStyle name="Comma 15 2 2 3 2" xfId="22155"/>
    <cellStyle name="Comma 15 2 2 3 2 10" xfId="19656"/>
    <cellStyle name="Comma 15 2 2 3 2 2" xfId="22156"/>
    <cellStyle name="Comma 15 2 2 3 2 2 2" xfId="2452"/>
    <cellStyle name="Comma 15 2 2 3 2 2 3" xfId="4911"/>
    <cellStyle name="Comma 15 2 2 3 2 2 4" xfId="7404"/>
    <cellStyle name="Comma 15 2 2 3 2 2 5" xfId="9852"/>
    <cellStyle name="Comma 15 2 2 3 2 2 6" xfId="12304"/>
    <cellStyle name="Comma 15 2 2 3 2 2 7" xfId="14756"/>
    <cellStyle name="Comma 15 2 2 3 2 2 8" xfId="17209"/>
    <cellStyle name="Comma 15 2 2 3 2 2 9" xfId="19657"/>
    <cellStyle name="Comma 15 2 2 3 2 3" xfId="2451"/>
    <cellStyle name="Comma 15 2 2 3 2 4" xfId="4910"/>
    <cellStyle name="Comma 15 2 2 3 2 5" xfId="7403"/>
    <cellStyle name="Comma 15 2 2 3 2 6" xfId="9851"/>
    <cellStyle name="Comma 15 2 2 3 2 7" xfId="12303"/>
    <cellStyle name="Comma 15 2 2 3 2 8" xfId="14755"/>
    <cellStyle name="Comma 15 2 2 3 2 9" xfId="17208"/>
    <cellStyle name="Comma 15 2 2 3 3" xfId="22157"/>
    <cellStyle name="Comma 15 2 2 3 3 2" xfId="2453"/>
    <cellStyle name="Comma 15 2 2 3 3 3" xfId="4912"/>
    <cellStyle name="Comma 15 2 2 3 3 4" xfId="7405"/>
    <cellStyle name="Comma 15 2 2 3 3 5" xfId="9853"/>
    <cellStyle name="Comma 15 2 2 3 3 6" xfId="12305"/>
    <cellStyle name="Comma 15 2 2 3 3 7" xfId="14757"/>
    <cellStyle name="Comma 15 2 2 3 3 8" xfId="17210"/>
    <cellStyle name="Comma 15 2 2 3 3 9" xfId="19658"/>
    <cellStyle name="Comma 15 2 2 3 4" xfId="22158"/>
    <cellStyle name="Comma 15 2 2 3 4 2" xfId="2454"/>
    <cellStyle name="Comma 15 2 2 3 4 3" xfId="4913"/>
    <cellStyle name="Comma 15 2 2 3 4 4" xfId="7406"/>
    <cellStyle name="Comma 15 2 2 3 4 5" xfId="9854"/>
    <cellStyle name="Comma 15 2 2 3 4 6" xfId="12306"/>
    <cellStyle name="Comma 15 2 2 3 4 7" xfId="14758"/>
    <cellStyle name="Comma 15 2 2 3 4 8" xfId="17211"/>
    <cellStyle name="Comma 15 2 2 3 4 9" xfId="19659"/>
    <cellStyle name="Comma 15 2 2 3 5" xfId="22159"/>
    <cellStyle name="Comma 15 2 2 3 5 2" xfId="2455"/>
    <cellStyle name="Comma 15 2 2 3 5 3" xfId="4914"/>
    <cellStyle name="Comma 15 2 2 3 5 4" xfId="7407"/>
    <cellStyle name="Comma 15 2 2 3 5 5" xfId="9855"/>
    <cellStyle name="Comma 15 2 2 3 5 6" xfId="12307"/>
    <cellStyle name="Comma 15 2 2 3 5 7" xfId="14759"/>
    <cellStyle name="Comma 15 2 2 3 5 8" xfId="17212"/>
    <cellStyle name="Comma 15 2 2 3 5 9" xfId="19660"/>
    <cellStyle name="Comma 15 2 2 3 6" xfId="22160"/>
    <cellStyle name="Comma 15 2 2 3 6 2" xfId="2456"/>
    <cellStyle name="Comma 15 2 2 3 6 3" xfId="4915"/>
    <cellStyle name="Comma 15 2 2 3 6 4" xfId="7408"/>
    <cellStyle name="Comma 15 2 2 3 6 5" xfId="9856"/>
    <cellStyle name="Comma 15 2 2 3 6 6" xfId="12308"/>
    <cellStyle name="Comma 15 2 2 3 6 7" xfId="14760"/>
    <cellStyle name="Comma 15 2 2 3 6 8" xfId="17213"/>
    <cellStyle name="Comma 15 2 2 3 6 9" xfId="19661"/>
    <cellStyle name="Comma 15 2 2 3 7" xfId="22161"/>
    <cellStyle name="Comma 15 2 2 3 7 2" xfId="2457"/>
    <cellStyle name="Comma 15 2 2 3 7 3" xfId="4916"/>
    <cellStyle name="Comma 15 2 2 3 7 4" xfId="7409"/>
    <cellStyle name="Comma 15 2 2 3 7 5" xfId="9857"/>
    <cellStyle name="Comma 15 2 2 3 7 6" xfId="12309"/>
    <cellStyle name="Comma 15 2 2 3 7 7" xfId="14761"/>
    <cellStyle name="Comma 15 2 2 3 7 8" xfId="17214"/>
    <cellStyle name="Comma 15 2 2 3 7 9" xfId="19662"/>
    <cellStyle name="Comma 15 2 2 3 8" xfId="22162"/>
    <cellStyle name="Comma 15 2 2 3 8 2" xfId="2458"/>
    <cellStyle name="Comma 15 2 2 3 8 3" xfId="4917"/>
    <cellStyle name="Comma 15 2 2 3 8 4" xfId="7410"/>
    <cellStyle name="Comma 15 2 2 3 8 5" xfId="9858"/>
    <cellStyle name="Comma 15 2 2 3 8 6" xfId="12310"/>
    <cellStyle name="Comma 15 2 2 3 8 7" xfId="14762"/>
    <cellStyle name="Comma 15 2 2 3 8 8" xfId="17215"/>
    <cellStyle name="Comma 15 2 2 3 8 9" xfId="19663"/>
    <cellStyle name="Comma 15 2 2 3 9" xfId="2450"/>
    <cellStyle name="Comma 15 2 2 4" xfId="22163"/>
    <cellStyle name="Comma 15 2 2 4 10" xfId="19664"/>
    <cellStyle name="Comma 15 2 2 4 2" xfId="22164"/>
    <cellStyle name="Comma 15 2 2 4 2 2" xfId="2460"/>
    <cellStyle name="Comma 15 2 2 4 2 3" xfId="4919"/>
    <cellStyle name="Comma 15 2 2 4 2 4" xfId="7412"/>
    <cellStyle name="Comma 15 2 2 4 2 5" xfId="9860"/>
    <cellStyle name="Comma 15 2 2 4 2 6" xfId="12312"/>
    <cellStyle name="Comma 15 2 2 4 2 7" xfId="14764"/>
    <cellStyle name="Comma 15 2 2 4 2 8" xfId="17217"/>
    <cellStyle name="Comma 15 2 2 4 2 9" xfId="19665"/>
    <cellStyle name="Comma 15 2 2 4 3" xfId="2459"/>
    <cellStyle name="Comma 15 2 2 4 4" xfId="4918"/>
    <cellStyle name="Comma 15 2 2 4 5" xfId="7411"/>
    <cellStyle name="Comma 15 2 2 4 6" xfId="9859"/>
    <cellStyle name="Comma 15 2 2 4 7" xfId="12311"/>
    <cellStyle name="Comma 15 2 2 4 8" xfId="14763"/>
    <cellStyle name="Comma 15 2 2 4 9" xfId="17216"/>
    <cellStyle name="Comma 15 2 2 5" xfId="22165"/>
    <cellStyle name="Comma 15 2 2 5 2" xfId="2461"/>
    <cellStyle name="Comma 15 2 2 5 3" xfId="4920"/>
    <cellStyle name="Comma 15 2 2 5 4" xfId="7413"/>
    <cellStyle name="Comma 15 2 2 5 5" xfId="9861"/>
    <cellStyle name="Comma 15 2 2 5 6" xfId="12313"/>
    <cellStyle name="Comma 15 2 2 5 7" xfId="14765"/>
    <cellStyle name="Comma 15 2 2 5 8" xfId="17218"/>
    <cellStyle name="Comma 15 2 2 5 9" xfId="19666"/>
    <cellStyle name="Comma 15 2 2 6" xfId="22166"/>
    <cellStyle name="Comma 15 2 2 6 2" xfId="2462"/>
    <cellStyle name="Comma 15 2 2 6 3" xfId="4921"/>
    <cellStyle name="Comma 15 2 2 6 4" xfId="7414"/>
    <cellStyle name="Comma 15 2 2 6 5" xfId="9862"/>
    <cellStyle name="Comma 15 2 2 6 6" xfId="12314"/>
    <cellStyle name="Comma 15 2 2 6 7" xfId="14766"/>
    <cellStyle name="Comma 15 2 2 6 8" xfId="17219"/>
    <cellStyle name="Comma 15 2 2 6 9" xfId="19667"/>
    <cellStyle name="Comma 15 2 2 7" xfId="22167"/>
    <cellStyle name="Comma 15 2 2 7 2" xfId="2463"/>
    <cellStyle name="Comma 15 2 2 7 3" xfId="4922"/>
    <cellStyle name="Comma 15 2 2 7 4" xfId="7415"/>
    <cellStyle name="Comma 15 2 2 7 5" xfId="9863"/>
    <cellStyle name="Comma 15 2 2 7 6" xfId="12315"/>
    <cellStyle name="Comma 15 2 2 7 7" xfId="14767"/>
    <cellStyle name="Comma 15 2 2 7 8" xfId="17220"/>
    <cellStyle name="Comma 15 2 2 7 9" xfId="19668"/>
    <cellStyle name="Comma 15 2 2 8" xfId="22168"/>
    <cellStyle name="Comma 15 2 2 8 2" xfId="2464"/>
    <cellStyle name="Comma 15 2 2 8 3" xfId="4923"/>
    <cellStyle name="Comma 15 2 2 8 4" xfId="7416"/>
    <cellStyle name="Comma 15 2 2 8 5" xfId="9864"/>
    <cellStyle name="Comma 15 2 2 8 6" xfId="12316"/>
    <cellStyle name="Comma 15 2 2 8 7" xfId="14768"/>
    <cellStyle name="Comma 15 2 2 8 8" xfId="17221"/>
    <cellStyle name="Comma 15 2 2 8 9" xfId="19669"/>
    <cellStyle name="Comma 15 2 2 9" xfId="22169"/>
    <cellStyle name="Comma 15 2 2 9 2" xfId="2465"/>
    <cellStyle name="Comma 15 2 2 9 3" xfId="4924"/>
    <cellStyle name="Comma 15 2 2 9 4" xfId="7417"/>
    <cellStyle name="Comma 15 2 2 9 5" xfId="9865"/>
    <cellStyle name="Comma 15 2 2 9 6" xfId="12317"/>
    <cellStyle name="Comma 15 2 2 9 7" xfId="14769"/>
    <cellStyle name="Comma 15 2 2 9 8" xfId="17222"/>
    <cellStyle name="Comma 15 2 2 9 9" xfId="19670"/>
    <cellStyle name="Comma 15 2 3" xfId="22170"/>
    <cellStyle name="Comma 15 2 3 10" xfId="2466"/>
    <cellStyle name="Comma 15 2 3 11" xfId="4925"/>
    <cellStyle name="Comma 15 2 3 12" xfId="7418"/>
    <cellStyle name="Comma 15 2 3 13" xfId="9866"/>
    <cellStyle name="Comma 15 2 3 14" xfId="12318"/>
    <cellStyle name="Comma 15 2 3 15" xfId="14770"/>
    <cellStyle name="Comma 15 2 3 16" xfId="17223"/>
    <cellStyle name="Comma 15 2 3 17" xfId="19671"/>
    <cellStyle name="Comma 15 2 3 2" xfId="22171"/>
    <cellStyle name="Comma 15 2 3 2 10" xfId="4926"/>
    <cellStyle name="Comma 15 2 3 2 11" xfId="7419"/>
    <cellStyle name="Comma 15 2 3 2 12" xfId="9867"/>
    <cellStyle name="Comma 15 2 3 2 13" xfId="12319"/>
    <cellStyle name="Comma 15 2 3 2 14" xfId="14771"/>
    <cellStyle name="Comma 15 2 3 2 15" xfId="17224"/>
    <cellStyle name="Comma 15 2 3 2 16" xfId="19672"/>
    <cellStyle name="Comma 15 2 3 2 2" xfId="22172"/>
    <cellStyle name="Comma 15 2 3 2 2 10" xfId="19673"/>
    <cellStyle name="Comma 15 2 3 2 2 2" xfId="22173"/>
    <cellStyle name="Comma 15 2 3 2 2 2 2" xfId="2469"/>
    <cellStyle name="Comma 15 2 3 2 2 2 3" xfId="4928"/>
    <cellStyle name="Comma 15 2 3 2 2 2 4" xfId="7421"/>
    <cellStyle name="Comma 15 2 3 2 2 2 5" xfId="9869"/>
    <cellStyle name="Comma 15 2 3 2 2 2 6" xfId="12321"/>
    <cellStyle name="Comma 15 2 3 2 2 2 7" xfId="14773"/>
    <cellStyle name="Comma 15 2 3 2 2 2 8" xfId="17226"/>
    <cellStyle name="Comma 15 2 3 2 2 2 9" xfId="19674"/>
    <cellStyle name="Comma 15 2 3 2 2 3" xfId="2468"/>
    <cellStyle name="Comma 15 2 3 2 2 4" xfId="4927"/>
    <cellStyle name="Comma 15 2 3 2 2 5" xfId="7420"/>
    <cellStyle name="Comma 15 2 3 2 2 6" xfId="9868"/>
    <cellStyle name="Comma 15 2 3 2 2 7" xfId="12320"/>
    <cellStyle name="Comma 15 2 3 2 2 8" xfId="14772"/>
    <cellStyle name="Comma 15 2 3 2 2 9" xfId="17225"/>
    <cellStyle name="Comma 15 2 3 2 3" xfId="22174"/>
    <cellStyle name="Comma 15 2 3 2 3 2" xfId="2470"/>
    <cellStyle name="Comma 15 2 3 2 3 3" xfId="4929"/>
    <cellStyle name="Comma 15 2 3 2 3 4" xfId="7422"/>
    <cellStyle name="Comma 15 2 3 2 3 5" xfId="9870"/>
    <cellStyle name="Comma 15 2 3 2 3 6" xfId="12322"/>
    <cellStyle name="Comma 15 2 3 2 3 7" xfId="14774"/>
    <cellStyle name="Comma 15 2 3 2 3 8" xfId="17227"/>
    <cellStyle name="Comma 15 2 3 2 3 9" xfId="19675"/>
    <cellStyle name="Comma 15 2 3 2 4" xfId="22175"/>
    <cellStyle name="Comma 15 2 3 2 4 2" xfId="2471"/>
    <cellStyle name="Comma 15 2 3 2 4 3" xfId="4930"/>
    <cellStyle name="Comma 15 2 3 2 4 4" xfId="7423"/>
    <cellStyle name="Comma 15 2 3 2 4 5" xfId="9871"/>
    <cellStyle name="Comma 15 2 3 2 4 6" xfId="12323"/>
    <cellStyle name="Comma 15 2 3 2 4 7" xfId="14775"/>
    <cellStyle name="Comma 15 2 3 2 4 8" xfId="17228"/>
    <cellStyle name="Comma 15 2 3 2 4 9" xfId="19676"/>
    <cellStyle name="Comma 15 2 3 2 5" xfId="22176"/>
    <cellStyle name="Comma 15 2 3 2 5 2" xfId="2472"/>
    <cellStyle name="Comma 15 2 3 2 5 3" xfId="4931"/>
    <cellStyle name="Comma 15 2 3 2 5 4" xfId="7424"/>
    <cellStyle name="Comma 15 2 3 2 5 5" xfId="9872"/>
    <cellStyle name="Comma 15 2 3 2 5 6" xfId="12324"/>
    <cellStyle name="Comma 15 2 3 2 5 7" xfId="14776"/>
    <cellStyle name="Comma 15 2 3 2 5 8" xfId="17229"/>
    <cellStyle name="Comma 15 2 3 2 5 9" xfId="19677"/>
    <cellStyle name="Comma 15 2 3 2 6" xfId="22177"/>
    <cellStyle name="Comma 15 2 3 2 6 2" xfId="2473"/>
    <cellStyle name="Comma 15 2 3 2 6 3" xfId="4932"/>
    <cellStyle name="Comma 15 2 3 2 6 4" xfId="7425"/>
    <cellStyle name="Comma 15 2 3 2 6 5" xfId="9873"/>
    <cellStyle name="Comma 15 2 3 2 6 6" xfId="12325"/>
    <cellStyle name="Comma 15 2 3 2 6 7" xfId="14777"/>
    <cellStyle name="Comma 15 2 3 2 6 8" xfId="17230"/>
    <cellStyle name="Comma 15 2 3 2 6 9" xfId="19678"/>
    <cellStyle name="Comma 15 2 3 2 7" xfId="22178"/>
    <cellStyle name="Comma 15 2 3 2 7 2" xfId="2474"/>
    <cellStyle name="Comma 15 2 3 2 7 3" xfId="4933"/>
    <cellStyle name="Comma 15 2 3 2 7 4" xfId="7426"/>
    <cellStyle name="Comma 15 2 3 2 7 5" xfId="9874"/>
    <cellStyle name="Comma 15 2 3 2 7 6" xfId="12326"/>
    <cellStyle name="Comma 15 2 3 2 7 7" xfId="14778"/>
    <cellStyle name="Comma 15 2 3 2 7 8" xfId="17231"/>
    <cellStyle name="Comma 15 2 3 2 7 9" xfId="19679"/>
    <cellStyle name="Comma 15 2 3 2 8" xfId="22179"/>
    <cellStyle name="Comma 15 2 3 2 8 2" xfId="2475"/>
    <cellStyle name="Comma 15 2 3 2 8 3" xfId="4934"/>
    <cellStyle name="Comma 15 2 3 2 8 4" xfId="7427"/>
    <cellStyle name="Comma 15 2 3 2 8 5" xfId="9875"/>
    <cellStyle name="Comma 15 2 3 2 8 6" xfId="12327"/>
    <cellStyle name="Comma 15 2 3 2 8 7" xfId="14779"/>
    <cellStyle name="Comma 15 2 3 2 8 8" xfId="17232"/>
    <cellStyle name="Comma 15 2 3 2 8 9" xfId="19680"/>
    <cellStyle name="Comma 15 2 3 2 9" xfId="2467"/>
    <cellStyle name="Comma 15 2 3 3" xfId="22180"/>
    <cellStyle name="Comma 15 2 3 3 10" xfId="19681"/>
    <cellStyle name="Comma 15 2 3 3 2" xfId="22181"/>
    <cellStyle name="Comma 15 2 3 3 2 2" xfId="2477"/>
    <cellStyle name="Comma 15 2 3 3 2 3" xfId="4936"/>
    <cellStyle name="Comma 15 2 3 3 2 4" xfId="7429"/>
    <cellStyle name="Comma 15 2 3 3 2 5" xfId="9877"/>
    <cellStyle name="Comma 15 2 3 3 2 6" xfId="12329"/>
    <cellStyle name="Comma 15 2 3 3 2 7" xfId="14781"/>
    <cellStyle name="Comma 15 2 3 3 2 8" xfId="17234"/>
    <cellStyle name="Comma 15 2 3 3 2 9" xfId="19682"/>
    <cellStyle name="Comma 15 2 3 3 3" xfId="2476"/>
    <cellStyle name="Comma 15 2 3 3 4" xfId="4935"/>
    <cellStyle name="Comma 15 2 3 3 5" xfId="7428"/>
    <cellStyle name="Comma 15 2 3 3 6" xfId="9876"/>
    <cellStyle name="Comma 15 2 3 3 7" xfId="12328"/>
    <cellStyle name="Comma 15 2 3 3 8" xfId="14780"/>
    <cellStyle name="Comma 15 2 3 3 9" xfId="17233"/>
    <cellStyle name="Comma 15 2 3 4" xfId="22182"/>
    <cellStyle name="Comma 15 2 3 4 2" xfId="2478"/>
    <cellStyle name="Comma 15 2 3 4 3" xfId="4937"/>
    <cellStyle name="Comma 15 2 3 4 4" xfId="7430"/>
    <cellStyle name="Comma 15 2 3 4 5" xfId="9878"/>
    <cellStyle name="Comma 15 2 3 4 6" xfId="12330"/>
    <cellStyle name="Comma 15 2 3 4 7" xfId="14782"/>
    <cellStyle name="Comma 15 2 3 4 8" xfId="17235"/>
    <cellStyle name="Comma 15 2 3 4 9" xfId="19683"/>
    <cellStyle name="Comma 15 2 3 5" xfId="22183"/>
    <cellStyle name="Comma 15 2 3 5 2" xfId="2479"/>
    <cellStyle name="Comma 15 2 3 5 3" xfId="4938"/>
    <cellStyle name="Comma 15 2 3 5 4" xfId="7431"/>
    <cellStyle name="Comma 15 2 3 5 5" xfId="9879"/>
    <cellStyle name="Comma 15 2 3 5 6" xfId="12331"/>
    <cellStyle name="Comma 15 2 3 5 7" xfId="14783"/>
    <cellStyle name="Comma 15 2 3 5 8" xfId="17236"/>
    <cellStyle name="Comma 15 2 3 5 9" xfId="19684"/>
    <cellStyle name="Comma 15 2 3 6" xfId="22184"/>
    <cellStyle name="Comma 15 2 3 6 2" xfId="2480"/>
    <cellStyle name="Comma 15 2 3 6 3" xfId="4939"/>
    <cellStyle name="Comma 15 2 3 6 4" xfId="7432"/>
    <cellStyle name="Comma 15 2 3 6 5" xfId="9880"/>
    <cellStyle name="Comma 15 2 3 6 6" xfId="12332"/>
    <cellStyle name="Comma 15 2 3 6 7" xfId="14784"/>
    <cellStyle name="Comma 15 2 3 6 8" xfId="17237"/>
    <cellStyle name="Comma 15 2 3 6 9" xfId="19685"/>
    <cellStyle name="Comma 15 2 3 7" xfId="22185"/>
    <cellStyle name="Comma 15 2 3 7 2" xfId="2481"/>
    <cellStyle name="Comma 15 2 3 7 3" xfId="4940"/>
    <cellStyle name="Comma 15 2 3 7 4" xfId="7433"/>
    <cellStyle name="Comma 15 2 3 7 5" xfId="9881"/>
    <cellStyle name="Comma 15 2 3 7 6" xfId="12333"/>
    <cellStyle name="Comma 15 2 3 7 7" xfId="14785"/>
    <cellStyle name="Comma 15 2 3 7 8" xfId="17238"/>
    <cellStyle name="Comma 15 2 3 7 9" xfId="19686"/>
    <cellStyle name="Comma 15 2 3 8" xfId="22186"/>
    <cellStyle name="Comma 15 2 3 8 2" xfId="2482"/>
    <cellStyle name="Comma 15 2 3 8 3" xfId="4941"/>
    <cellStyle name="Comma 15 2 3 8 4" xfId="7434"/>
    <cellStyle name="Comma 15 2 3 8 5" xfId="9882"/>
    <cellStyle name="Comma 15 2 3 8 6" xfId="12334"/>
    <cellStyle name="Comma 15 2 3 8 7" xfId="14786"/>
    <cellStyle name="Comma 15 2 3 8 8" xfId="17239"/>
    <cellStyle name="Comma 15 2 3 8 9" xfId="19687"/>
    <cellStyle name="Comma 15 2 3 9" xfId="22187"/>
    <cellStyle name="Comma 15 2 3 9 2" xfId="2483"/>
    <cellStyle name="Comma 15 2 3 9 3" xfId="4942"/>
    <cellStyle name="Comma 15 2 3 9 4" xfId="7435"/>
    <cellStyle name="Comma 15 2 3 9 5" xfId="9883"/>
    <cellStyle name="Comma 15 2 3 9 6" xfId="12335"/>
    <cellStyle name="Comma 15 2 3 9 7" xfId="14787"/>
    <cellStyle name="Comma 15 2 3 9 8" xfId="17240"/>
    <cellStyle name="Comma 15 2 3 9 9" xfId="19688"/>
    <cellStyle name="Comma 15 2 4" xfId="22188"/>
    <cellStyle name="Comma 15 2 4 10" xfId="4943"/>
    <cellStyle name="Comma 15 2 4 11" xfId="7436"/>
    <cellStyle name="Comma 15 2 4 12" xfId="9884"/>
    <cellStyle name="Comma 15 2 4 13" xfId="12336"/>
    <cellStyle name="Comma 15 2 4 14" xfId="14788"/>
    <cellStyle name="Comma 15 2 4 15" xfId="17241"/>
    <cellStyle name="Comma 15 2 4 16" xfId="19689"/>
    <cellStyle name="Comma 15 2 4 2" xfId="22189"/>
    <cellStyle name="Comma 15 2 4 2 10" xfId="19690"/>
    <cellStyle name="Comma 15 2 4 2 2" xfId="22190"/>
    <cellStyle name="Comma 15 2 4 2 2 2" xfId="2486"/>
    <cellStyle name="Comma 15 2 4 2 2 3" xfId="4945"/>
    <cellStyle name="Comma 15 2 4 2 2 4" xfId="7438"/>
    <cellStyle name="Comma 15 2 4 2 2 5" xfId="9886"/>
    <cellStyle name="Comma 15 2 4 2 2 6" xfId="12338"/>
    <cellStyle name="Comma 15 2 4 2 2 7" xfId="14790"/>
    <cellStyle name="Comma 15 2 4 2 2 8" xfId="17243"/>
    <cellStyle name="Comma 15 2 4 2 2 9" xfId="19691"/>
    <cellStyle name="Comma 15 2 4 2 3" xfId="2485"/>
    <cellStyle name="Comma 15 2 4 2 4" xfId="4944"/>
    <cellStyle name="Comma 15 2 4 2 5" xfId="7437"/>
    <cellStyle name="Comma 15 2 4 2 6" xfId="9885"/>
    <cellStyle name="Comma 15 2 4 2 7" xfId="12337"/>
    <cellStyle name="Comma 15 2 4 2 8" xfId="14789"/>
    <cellStyle name="Comma 15 2 4 2 9" xfId="17242"/>
    <cellStyle name="Comma 15 2 4 3" xfId="22191"/>
    <cellStyle name="Comma 15 2 4 3 2" xfId="2487"/>
    <cellStyle name="Comma 15 2 4 3 3" xfId="4946"/>
    <cellStyle name="Comma 15 2 4 3 4" xfId="7439"/>
    <cellStyle name="Comma 15 2 4 3 5" xfId="9887"/>
    <cellStyle name="Comma 15 2 4 3 6" xfId="12339"/>
    <cellStyle name="Comma 15 2 4 3 7" xfId="14791"/>
    <cellStyle name="Comma 15 2 4 3 8" xfId="17244"/>
    <cellStyle name="Comma 15 2 4 3 9" xfId="19692"/>
    <cellStyle name="Comma 15 2 4 4" xfId="22192"/>
    <cellStyle name="Comma 15 2 4 4 2" xfId="2488"/>
    <cellStyle name="Comma 15 2 4 4 3" xfId="4947"/>
    <cellStyle name="Comma 15 2 4 4 4" xfId="7440"/>
    <cellStyle name="Comma 15 2 4 4 5" xfId="9888"/>
    <cellStyle name="Comma 15 2 4 4 6" xfId="12340"/>
    <cellStyle name="Comma 15 2 4 4 7" xfId="14792"/>
    <cellStyle name="Comma 15 2 4 4 8" xfId="17245"/>
    <cellStyle name="Comma 15 2 4 4 9" xfId="19693"/>
    <cellStyle name="Comma 15 2 4 5" xfId="22193"/>
    <cellStyle name="Comma 15 2 4 5 2" xfId="2489"/>
    <cellStyle name="Comma 15 2 4 5 3" xfId="4948"/>
    <cellStyle name="Comma 15 2 4 5 4" xfId="7441"/>
    <cellStyle name="Comma 15 2 4 5 5" xfId="9889"/>
    <cellStyle name="Comma 15 2 4 5 6" xfId="12341"/>
    <cellStyle name="Comma 15 2 4 5 7" xfId="14793"/>
    <cellStyle name="Comma 15 2 4 5 8" xfId="17246"/>
    <cellStyle name="Comma 15 2 4 5 9" xfId="19694"/>
    <cellStyle name="Comma 15 2 4 6" xfId="22194"/>
    <cellStyle name="Comma 15 2 4 6 2" xfId="2490"/>
    <cellStyle name="Comma 15 2 4 6 3" xfId="4949"/>
    <cellStyle name="Comma 15 2 4 6 4" xfId="7442"/>
    <cellStyle name="Comma 15 2 4 6 5" xfId="9890"/>
    <cellStyle name="Comma 15 2 4 6 6" xfId="12342"/>
    <cellStyle name="Comma 15 2 4 6 7" xfId="14794"/>
    <cellStyle name="Comma 15 2 4 6 8" xfId="17247"/>
    <cellStyle name="Comma 15 2 4 6 9" xfId="19695"/>
    <cellStyle name="Comma 15 2 4 7" xfId="22195"/>
    <cellStyle name="Comma 15 2 4 7 2" xfId="2491"/>
    <cellStyle name="Comma 15 2 4 7 3" xfId="4950"/>
    <cellStyle name="Comma 15 2 4 7 4" xfId="7443"/>
    <cellStyle name="Comma 15 2 4 7 5" xfId="9891"/>
    <cellStyle name="Comma 15 2 4 7 6" xfId="12343"/>
    <cellStyle name="Comma 15 2 4 7 7" xfId="14795"/>
    <cellStyle name="Comma 15 2 4 7 8" xfId="17248"/>
    <cellStyle name="Comma 15 2 4 7 9" xfId="19696"/>
    <cellStyle name="Comma 15 2 4 8" xfId="22196"/>
    <cellStyle name="Comma 15 2 4 8 2" xfId="2492"/>
    <cellStyle name="Comma 15 2 4 8 3" xfId="4951"/>
    <cellStyle name="Comma 15 2 4 8 4" xfId="7444"/>
    <cellStyle name="Comma 15 2 4 8 5" xfId="9892"/>
    <cellStyle name="Comma 15 2 4 8 6" xfId="12344"/>
    <cellStyle name="Comma 15 2 4 8 7" xfId="14796"/>
    <cellStyle name="Comma 15 2 4 8 8" xfId="17249"/>
    <cellStyle name="Comma 15 2 4 8 9" xfId="19697"/>
    <cellStyle name="Comma 15 2 4 9" xfId="2484"/>
    <cellStyle name="Comma 15 2 5" xfId="22197"/>
    <cellStyle name="Comma 15 2 5 10" xfId="19698"/>
    <cellStyle name="Comma 15 2 5 2" xfId="22198"/>
    <cellStyle name="Comma 15 2 5 2 2" xfId="2494"/>
    <cellStyle name="Comma 15 2 5 2 3" xfId="4953"/>
    <cellStyle name="Comma 15 2 5 2 4" xfId="7446"/>
    <cellStyle name="Comma 15 2 5 2 5" xfId="9894"/>
    <cellStyle name="Comma 15 2 5 2 6" xfId="12346"/>
    <cellStyle name="Comma 15 2 5 2 7" xfId="14798"/>
    <cellStyle name="Comma 15 2 5 2 8" xfId="17251"/>
    <cellStyle name="Comma 15 2 5 2 9" xfId="19699"/>
    <cellStyle name="Comma 15 2 5 3" xfId="2493"/>
    <cellStyle name="Comma 15 2 5 4" xfId="4952"/>
    <cellStyle name="Comma 15 2 5 5" xfId="7445"/>
    <cellStyle name="Comma 15 2 5 6" xfId="9893"/>
    <cellStyle name="Comma 15 2 5 7" xfId="12345"/>
    <cellStyle name="Comma 15 2 5 8" xfId="14797"/>
    <cellStyle name="Comma 15 2 5 9" xfId="17250"/>
    <cellStyle name="Comma 15 2 6" xfId="22199"/>
    <cellStyle name="Comma 15 2 6 2" xfId="2495"/>
    <cellStyle name="Comma 15 2 6 3" xfId="4954"/>
    <cellStyle name="Comma 15 2 6 4" xfId="7447"/>
    <cellStyle name="Comma 15 2 6 5" xfId="9895"/>
    <cellStyle name="Comma 15 2 6 6" xfId="12347"/>
    <cellStyle name="Comma 15 2 6 7" xfId="14799"/>
    <cellStyle name="Comma 15 2 6 8" xfId="17252"/>
    <cellStyle name="Comma 15 2 6 9" xfId="19700"/>
    <cellStyle name="Comma 15 2 7" xfId="22200"/>
    <cellStyle name="Comma 15 2 7 2" xfId="2496"/>
    <cellStyle name="Comma 15 2 7 3" xfId="4955"/>
    <cellStyle name="Comma 15 2 7 4" xfId="7448"/>
    <cellStyle name="Comma 15 2 7 5" xfId="9896"/>
    <cellStyle name="Comma 15 2 7 6" xfId="12348"/>
    <cellStyle name="Comma 15 2 7 7" xfId="14800"/>
    <cellStyle name="Comma 15 2 7 8" xfId="17253"/>
    <cellStyle name="Comma 15 2 7 9" xfId="19701"/>
    <cellStyle name="Comma 15 2 8" xfId="22201"/>
    <cellStyle name="Comma 15 2 8 2" xfId="2497"/>
    <cellStyle name="Comma 15 2 8 3" xfId="4956"/>
    <cellStyle name="Comma 15 2 8 4" xfId="7449"/>
    <cellStyle name="Comma 15 2 8 5" xfId="9897"/>
    <cellStyle name="Comma 15 2 8 6" xfId="12349"/>
    <cellStyle name="Comma 15 2 8 7" xfId="14801"/>
    <cellStyle name="Comma 15 2 8 8" xfId="17254"/>
    <cellStyle name="Comma 15 2 8 9" xfId="19702"/>
    <cellStyle name="Comma 15 2 9" xfId="22202"/>
    <cellStyle name="Comma 15 2 9 2" xfId="2498"/>
    <cellStyle name="Comma 15 2 9 3" xfId="4957"/>
    <cellStyle name="Comma 15 2 9 4" xfId="7450"/>
    <cellStyle name="Comma 15 2 9 5" xfId="9898"/>
    <cellStyle name="Comma 15 2 9 6" xfId="12350"/>
    <cellStyle name="Comma 15 2 9 7" xfId="14802"/>
    <cellStyle name="Comma 15 2 9 8" xfId="17255"/>
    <cellStyle name="Comma 15 2 9 9" xfId="19703"/>
    <cellStyle name="Comma 15 20" xfId="176"/>
    <cellStyle name="Comma 15 21" xfId="177"/>
    <cellStyle name="Comma 15 22" xfId="178"/>
    <cellStyle name="Comma 15 23" xfId="179"/>
    <cellStyle name="Comma 15 24" xfId="180"/>
    <cellStyle name="Comma 15 25" xfId="181"/>
    <cellStyle name="Comma 15 26" xfId="182"/>
    <cellStyle name="Comma 15 27" xfId="183"/>
    <cellStyle name="Comma 15 28" xfId="2423"/>
    <cellStyle name="Comma 15 29" xfId="4882"/>
    <cellStyle name="Comma 15 3" xfId="22203"/>
    <cellStyle name="Comma 15 3 10" xfId="22204"/>
    <cellStyle name="Comma 15 3 10 2" xfId="2500"/>
    <cellStyle name="Comma 15 3 10 3" xfId="4959"/>
    <cellStyle name="Comma 15 3 10 4" xfId="7452"/>
    <cellStyle name="Comma 15 3 10 5" xfId="9900"/>
    <cellStyle name="Comma 15 3 10 6" xfId="12352"/>
    <cellStyle name="Comma 15 3 10 7" xfId="14804"/>
    <cellStyle name="Comma 15 3 10 8" xfId="17257"/>
    <cellStyle name="Comma 15 3 10 9" xfId="19705"/>
    <cellStyle name="Comma 15 3 11" xfId="2499"/>
    <cellStyle name="Comma 15 3 12" xfId="4958"/>
    <cellStyle name="Comma 15 3 13" xfId="7451"/>
    <cellStyle name="Comma 15 3 14" xfId="9899"/>
    <cellStyle name="Comma 15 3 15" xfId="12351"/>
    <cellStyle name="Comma 15 3 16" xfId="14803"/>
    <cellStyle name="Comma 15 3 17" xfId="17256"/>
    <cellStyle name="Comma 15 3 18" xfId="19704"/>
    <cellStyle name="Comma 15 3 2" xfId="22205"/>
    <cellStyle name="Comma 15 3 2 10" xfId="2501"/>
    <cellStyle name="Comma 15 3 2 11" xfId="4960"/>
    <cellStyle name="Comma 15 3 2 12" xfId="7453"/>
    <cellStyle name="Comma 15 3 2 13" xfId="9901"/>
    <cellStyle name="Comma 15 3 2 14" xfId="12353"/>
    <cellStyle name="Comma 15 3 2 15" xfId="14805"/>
    <cellStyle name="Comma 15 3 2 16" xfId="17258"/>
    <cellStyle name="Comma 15 3 2 17" xfId="19706"/>
    <cellStyle name="Comma 15 3 2 2" xfId="22206"/>
    <cellStyle name="Comma 15 3 2 2 10" xfId="4961"/>
    <cellStyle name="Comma 15 3 2 2 11" xfId="7454"/>
    <cellStyle name="Comma 15 3 2 2 12" xfId="9902"/>
    <cellStyle name="Comma 15 3 2 2 13" xfId="12354"/>
    <cellStyle name="Comma 15 3 2 2 14" xfId="14806"/>
    <cellStyle name="Comma 15 3 2 2 15" xfId="17259"/>
    <cellStyle name="Comma 15 3 2 2 16" xfId="19707"/>
    <cellStyle name="Comma 15 3 2 2 2" xfId="22207"/>
    <cellStyle name="Comma 15 3 2 2 2 10" xfId="19708"/>
    <cellStyle name="Comma 15 3 2 2 2 2" xfId="22208"/>
    <cellStyle name="Comma 15 3 2 2 2 2 2" xfId="2504"/>
    <cellStyle name="Comma 15 3 2 2 2 2 3" xfId="4963"/>
    <cellStyle name="Comma 15 3 2 2 2 2 4" xfId="7456"/>
    <cellStyle name="Comma 15 3 2 2 2 2 5" xfId="9904"/>
    <cellStyle name="Comma 15 3 2 2 2 2 6" xfId="12356"/>
    <cellStyle name="Comma 15 3 2 2 2 2 7" xfId="14808"/>
    <cellStyle name="Comma 15 3 2 2 2 2 8" xfId="17261"/>
    <cellStyle name="Comma 15 3 2 2 2 2 9" xfId="19709"/>
    <cellStyle name="Comma 15 3 2 2 2 3" xfId="2503"/>
    <cellStyle name="Comma 15 3 2 2 2 4" xfId="4962"/>
    <cellStyle name="Comma 15 3 2 2 2 5" xfId="7455"/>
    <cellStyle name="Comma 15 3 2 2 2 6" xfId="9903"/>
    <cellStyle name="Comma 15 3 2 2 2 7" xfId="12355"/>
    <cellStyle name="Comma 15 3 2 2 2 8" xfId="14807"/>
    <cellStyle name="Comma 15 3 2 2 2 9" xfId="17260"/>
    <cellStyle name="Comma 15 3 2 2 3" xfId="22209"/>
    <cellStyle name="Comma 15 3 2 2 3 2" xfId="2505"/>
    <cellStyle name="Comma 15 3 2 2 3 3" xfId="4964"/>
    <cellStyle name="Comma 15 3 2 2 3 4" xfId="7457"/>
    <cellStyle name="Comma 15 3 2 2 3 5" xfId="9905"/>
    <cellStyle name="Comma 15 3 2 2 3 6" xfId="12357"/>
    <cellStyle name="Comma 15 3 2 2 3 7" xfId="14809"/>
    <cellStyle name="Comma 15 3 2 2 3 8" xfId="17262"/>
    <cellStyle name="Comma 15 3 2 2 3 9" xfId="19710"/>
    <cellStyle name="Comma 15 3 2 2 4" xfId="22210"/>
    <cellStyle name="Comma 15 3 2 2 4 2" xfId="2506"/>
    <cellStyle name="Comma 15 3 2 2 4 3" xfId="4965"/>
    <cellStyle name="Comma 15 3 2 2 4 4" xfId="7458"/>
    <cellStyle name="Comma 15 3 2 2 4 5" xfId="9906"/>
    <cellStyle name="Comma 15 3 2 2 4 6" xfId="12358"/>
    <cellStyle name="Comma 15 3 2 2 4 7" xfId="14810"/>
    <cellStyle name="Comma 15 3 2 2 4 8" xfId="17263"/>
    <cellStyle name="Comma 15 3 2 2 4 9" xfId="19711"/>
    <cellStyle name="Comma 15 3 2 2 5" xfId="22211"/>
    <cellStyle name="Comma 15 3 2 2 5 2" xfId="2507"/>
    <cellStyle name="Comma 15 3 2 2 5 3" xfId="4966"/>
    <cellStyle name="Comma 15 3 2 2 5 4" xfId="7459"/>
    <cellStyle name="Comma 15 3 2 2 5 5" xfId="9907"/>
    <cellStyle name="Comma 15 3 2 2 5 6" xfId="12359"/>
    <cellStyle name="Comma 15 3 2 2 5 7" xfId="14811"/>
    <cellStyle name="Comma 15 3 2 2 5 8" xfId="17264"/>
    <cellStyle name="Comma 15 3 2 2 5 9" xfId="19712"/>
    <cellStyle name="Comma 15 3 2 2 6" xfId="22212"/>
    <cellStyle name="Comma 15 3 2 2 6 2" xfId="2508"/>
    <cellStyle name="Comma 15 3 2 2 6 3" xfId="4967"/>
    <cellStyle name="Comma 15 3 2 2 6 4" xfId="7460"/>
    <cellStyle name="Comma 15 3 2 2 6 5" xfId="9908"/>
    <cellStyle name="Comma 15 3 2 2 6 6" xfId="12360"/>
    <cellStyle name="Comma 15 3 2 2 6 7" xfId="14812"/>
    <cellStyle name="Comma 15 3 2 2 6 8" xfId="17265"/>
    <cellStyle name="Comma 15 3 2 2 6 9" xfId="19713"/>
    <cellStyle name="Comma 15 3 2 2 7" xfId="22213"/>
    <cellStyle name="Comma 15 3 2 2 7 2" xfId="2509"/>
    <cellStyle name="Comma 15 3 2 2 7 3" xfId="4968"/>
    <cellStyle name="Comma 15 3 2 2 7 4" xfId="7461"/>
    <cellStyle name="Comma 15 3 2 2 7 5" xfId="9909"/>
    <cellStyle name="Comma 15 3 2 2 7 6" xfId="12361"/>
    <cellStyle name="Comma 15 3 2 2 7 7" xfId="14813"/>
    <cellStyle name="Comma 15 3 2 2 7 8" xfId="17266"/>
    <cellStyle name="Comma 15 3 2 2 7 9" xfId="19714"/>
    <cellStyle name="Comma 15 3 2 2 8" xfId="22214"/>
    <cellStyle name="Comma 15 3 2 2 8 2" xfId="2510"/>
    <cellStyle name="Comma 15 3 2 2 8 3" xfId="4969"/>
    <cellStyle name="Comma 15 3 2 2 8 4" xfId="7462"/>
    <cellStyle name="Comma 15 3 2 2 8 5" xfId="9910"/>
    <cellStyle name="Comma 15 3 2 2 8 6" xfId="12362"/>
    <cellStyle name="Comma 15 3 2 2 8 7" xfId="14814"/>
    <cellStyle name="Comma 15 3 2 2 8 8" xfId="17267"/>
    <cellStyle name="Comma 15 3 2 2 8 9" xfId="19715"/>
    <cellStyle name="Comma 15 3 2 2 9" xfId="2502"/>
    <cellStyle name="Comma 15 3 2 3" xfId="22215"/>
    <cellStyle name="Comma 15 3 2 3 10" xfId="19716"/>
    <cellStyle name="Comma 15 3 2 3 2" xfId="22216"/>
    <cellStyle name="Comma 15 3 2 3 2 2" xfId="2512"/>
    <cellStyle name="Comma 15 3 2 3 2 3" xfId="4971"/>
    <cellStyle name="Comma 15 3 2 3 2 4" xfId="7464"/>
    <cellStyle name="Comma 15 3 2 3 2 5" xfId="9912"/>
    <cellStyle name="Comma 15 3 2 3 2 6" xfId="12364"/>
    <cellStyle name="Comma 15 3 2 3 2 7" xfId="14816"/>
    <cellStyle name="Comma 15 3 2 3 2 8" xfId="17269"/>
    <cellStyle name="Comma 15 3 2 3 2 9" xfId="19717"/>
    <cellStyle name="Comma 15 3 2 3 3" xfId="2511"/>
    <cellStyle name="Comma 15 3 2 3 4" xfId="4970"/>
    <cellStyle name="Comma 15 3 2 3 5" xfId="7463"/>
    <cellStyle name="Comma 15 3 2 3 6" xfId="9911"/>
    <cellStyle name="Comma 15 3 2 3 7" xfId="12363"/>
    <cellStyle name="Comma 15 3 2 3 8" xfId="14815"/>
    <cellStyle name="Comma 15 3 2 3 9" xfId="17268"/>
    <cellStyle name="Comma 15 3 2 4" xfId="22217"/>
    <cellStyle name="Comma 15 3 2 4 2" xfId="2513"/>
    <cellStyle name="Comma 15 3 2 4 3" xfId="4972"/>
    <cellStyle name="Comma 15 3 2 4 4" xfId="7465"/>
    <cellStyle name="Comma 15 3 2 4 5" xfId="9913"/>
    <cellStyle name="Comma 15 3 2 4 6" xfId="12365"/>
    <cellStyle name="Comma 15 3 2 4 7" xfId="14817"/>
    <cellStyle name="Comma 15 3 2 4 8" xfId="17270"/>
    <cellStyle name="Comma 15 3 2 4 9" xfId="19718"/>
    <cellStyle name="Comma 15 3 2 5" xfId="22218"/>
    <cellStyle name="Comma 15 3 2 5 2" xfId="2514"/>
    <cellStyle name="Comma 15 3 2 5 3" xfId="4973"/>
    <cellStyle name="Comma 15 3 2 5 4" xfId="7466"/>
    <cellStyle name="Comma 15 3 2 5 5" xfId="9914"/>
    <cellStyle name="Comma 15 3 2 5 6" xfId="12366"/>
    <cellStyle name="Comma 15 3 2 5 7" xfId="14818"/>
    <cellStyle name="Comma 15 3 2 5 8" xfId="17271"/>
    <cellStyle name="Comma 15 3 2 5 9" xfId="19719"/>
    <cellStyle name="Comma 15 3 2 6" xfId="22219"/>
    <cellStyle name="Comma 15 3 2 6 2" xfId="2515"/>
    <cellStyle name="Comma 15 3 2 6 3" xfId="4974"/>
    <cellStyle name="Comma 15 3 2 6 4" xfId="7467"/>
    <cellStyle name="Comma 15 3 2 6 5" xfId="9915"/>
    <cellStyle name="Comma 15 3 2 6 6" xfId="12367"/>
    <cellStyle name="Comma 15 3 2 6 7" xfId="14819"/>
    <cellStyle name="Comma 15 3 2 6 8" xfId="17272"/>
    <cellStyle name="Comma 15 3 2 6 9" xfId="19720"/>
    <cellStyle name="Comma 15 3 2 7" xfId="22220"/>
    <cellStyle name="Comma 15 3 2 7 2" xfId="2516"/>
    <cellStyle name="Comma 15 3 2 7 3" xfId="4975"/>
    <cellStyle name="Comma 15 3 2 7 4" xfId="7468"/>
    <cellStyle name="Comma 15 3 2 7 5" xfId="9916"/>
    <cellStyle name="Comma 15 3 2 7 6" xfId="12368"/>
    <cellStyle name="Comma 15 3 2 7 7" xfId="14820"/>
    <cellStyle name="Comma 15 3 2 7 8" xfId="17273"/>
    <cellStyle name="Comma 15 3 2 7 9" xfId="19721"/>
    <cellStyle name="Comma 15 3 2 8" xfId="22221"/>
    <cellStyle name="Comma 15 3 2 8 2" xfId="2517"/>
    <cellStyle name="Comma 15 3 2 8 3" xfId="4976"/>
    <cellStyle name="Comma 15 3 2 8 4" xfId="7469"/>
    <cellStyle name="Comma 15 3 2 8 5" xfId="9917"/>
    <cellStyle name="Comma 15 3 2 8 6" xfId="12369"/>
    <cellStyle name="Comma 15 3 2 8 7" xfId="14821"/>
    <cellStyle name="Comma 15 3 2 8 8" xfId="17274"/>
    <cellStyle name="Comma 15 3 2 8 9" xfId="19722"/>
    <cellStyle name="Comma 15 3 2 9" xfId="22222"/>
    <cellStyle name="Comma 15 3 2 9 2" xfId="2518"/>
    <cellStyle name="Comma 15 3 2 9 3" xfId="4977"/>
    <cellStyle name="Comma 15 3 2 9 4" xfId="7470"/>
    <cellStyle name="Comma 15 3 2 9 5" xfId="9918"/>
    <cellStyle name="Comma 15 3 2 9 6" xfId="12370"/>
    <cellStyle name="Comma 15 3 2 9 7" xfId="14822"/>
    <cellStyle name="Comma 15 3 2 9 8" xfId="17275"/>
    <cellStyle name="Comma 15 3 2 9 9" xfId="19723"/>
    <cellStyle name="Comma 15 3 3" xfId="22223"/>
    <cellStyle name="Comma 15 3 3 10" xfId="4978"/>
    <cellStyle name="Comma 15 3 3 11" xfId="7471"/>
    <cellStyle name="Comma 15 3 3 12" xfId="9919"/>
    <cellStyle name="Comma 15 3 3 13" xfId="12371"/>
    <cellStyle name="Comma 15 3 3 14" xfId="14823"/>
    <cellStyle name="Comma 15 3 3 15" xfId="17276"/>
    <cellStyle name="Comma 15 3 3 16" xfId="19724"/>
    <cellStyle name="Comma 15 3 3 2" xfId="22224"/>
    <cellStyle name="Comma 15 3 3 2 10" xfId="19725"/>
    <cellStyle name="Comma 15 3 3 2 2" xfId="22225"/>
    <cellStyle name="Comma 15 3 3 2 2 2" xfId="2521"/>
    <cellStyle name="Comma 15 3 3 2 2 3" xfId="4980"/>
    <cellStyle name="Comma 15 3 3 2 2 4" xfId="7473"/>
    <cellStyle name="Comma 15 3 3 2 2 5" xfId="9921"/>
    <cellStyle name="Comma 15 3 3 2 2 6" xfId="12373"/>
    <cellStyle name="Comma 15 3 3 2 2 7" xfId="14825"/>
    <cellStyle name="Comma 15 3 3 2 2 8" xfId="17278"/>
    <cellStyle name="Comma 15 3 3 2 2 9" xfId="19726"/>
    <cellStyle name="Comma 15 3 3 2 3" xfId="2520"/>
    <cellStyle name="Comma 15 3 3 2 4" xfId="4979"/>
    <cellStyle name="Comma 15 3 3 2 5" xfId="7472"/>
    <cellStyle name="Comma 15 3 3 2 6" xfId="9920"/>
    <cellStyle name="Comma 15 3 3 2 7" xfId="12372"/>
    <cellStyle name="Comma 15 3 3 2 8" xfId="14824"/>
    <cellStyle name="Comma 15 3 3 2 9" xfId="17277"/>
    <cellStyle name="Comma 15 3 3 3" xfId="22226"/>
    <cellStyle name="Comma 15 3 3 3 2" xfId="2522"/>
    <cellStyle name="Comma 15 3 3 3 3" xfId="4981"/>
    <cellStyle name="Comma 15 3 3 3 4" xfId="7474"/>
    <cellStyle name="Comma 15 3 3 3 5" xfId="9922"/>
    <cellStyle name="Comma 15 3 3 3 6" xfId="12374"/>
    <cellStyle name="Comma 15 3 3 3 7" xfId="14826"/>
    <cellStyle name="Comma 15 3 3 3 8" xfId="17279"/>
    <cellStyle name="Comma 15 3 3 3 9" xfId="19727"/>
    <cellStyle name="Comma 15 3 3 4" xfId="22227"/>
    <cellStyle name="Comma 15 3 3 4 2" xfId="2523"/>
    <cellStyle name="Comma 15 3 3 4 3" xfId="4982"/>
    <cellStyle name="Comma 15 3 3 4 4" xfId="7475"/>
    <cellStyle name="Comma 15 3 3 4 5" xfId="9923"/>
    <cellStyle name="Comma 15 3 3 4 6" xfId="12375"/>
    <cellStyle name="Comma 15 3 3 4 7" xfId="14827"/>
    <cellStyle name="Comma 15 3 3 4 8" xfId="17280"/>
    <cellStyle name="Comma 15 3 3 4 9" xfId="19728"/>
    <cellStyle name="Comma 15 3 3 5" xfId="22228"/>
    <cellStyle name="Comma 15 3 3 5 2" xfId="2524"/>
    <cellStyle name="Comma 15 3 3 5 3" xfId="4983"/>
    <cellStyle name="Comma 15 3 3 5 4" xfId="7476"/>
    <cellStyle name="Comma 15 3 3 5 5" xfId="9924"/>
    <cellStyle name="Comma 15 3 3 5 6" xfId="12376"/>
    <cellStyle name="Comma 15 3 3 5 7" xfId="14828"/>
    <cellStyle name="Comma 15 3 3 5 8" xfId="17281"/>
    <cellStyle name="Comma 15 3 3 5 9" xfId="19729"/>
    <cellStyle name="Comma 15 3 3 6" xfId="22229"/>
    <cellStyle name="Comma 15 3 3 6 2" xfId="2525"/>
    <cellStyle name="Comma 15 3 3 6 3" xfId="4984"/>
    <cellStyle name="Comma 15 3 3 6 4" xfId="7477"/>
    <cellStyle name="Comma 15 3 3 6 5" xfId="9925"/>
    <cellStyle name="Comma 15 3 3 6 6" xfId="12377"/>
    <cellStyle name="Comma 15 3 3 6 7" xfId="14829"/>
    <cellStyle name="Comma 15 3 3 6 8" xfId="17282"/>
    <cellStyle name="Comma 15 3 3 6 9" xfId="19730"/>
    <cellStyle name="Comma 15 3 3 7" xfId="22230"/>
    <cellStyle name="Comma 15 3 3 7 2" xfId="2526"/>
    <cellStyle name="Comma 15 3 3 7 3" xfId="4985"/>
    <cellStyle name="Comma 15 3 3 7 4" xfId="7478"/>
    <cellStyle name="Comma 15 3 3 7 5" xfId="9926"/>
    <cellStyle name="Comma 15 3 3 7 6" xfId="12378"/>
    <cellStyle name="Comma 15 3 3 7 7" xfId="14830"/>
    <cellStyle name="Comma 15 3 3 7 8" xfId="17283"/>
    <cellStyle name="Comma 15 3 3 7 9" xfId="19731"/>
    <cellStyle name="Comma 15 3 3 8" xfId="22231"/>
    <cellStyle name="Comma 15 3 3 8 2" xfId="2527"/>
    <cellStyle name="Comma 15 3 3 8 3" xfId="4986"/>
    <cellStyle name="Comma 15 3 3 8 4" xfId="7479"/>
    <cellStyle name="Comma 15 3 3 8 5" xfId="9927"/>
    <cellStyle name="Comma 15 3 3 8 6" xfId="12379"/>
    <cellStyle name="Comma 15 3 3 8 7" xfId="14831"/>
    <cellStyle name="Comma 15 3 3 8 8" xfId="17284"/>
    <cellStyle name="Comma 15 3 3 8 9" xfId="19732"/>
    <cellStyle name="Comma 15 3 3 9" xfId="2519"/>
    <cellStyle name="Comma 15 3 4" xfId="22232"/>
    <cellStyle name="Comma 15 3 4 10" xfId="19733"/>
    <cellStyle name="Comma 15 3 4 2" xfId="22233"/>
    <cellStyle name="Comma 15 3 4 2 2" xfId="2529"/>
    <cellStyle name="Comma 15 3 4 2 3" xfId="4988"/>
    <cellStyle name="Comma 15 3 4 2 4" xfId="7481"/>
    <cellStyle name="Comma 15 3 4 2 5" xfId="9929"/>
    <cellStyle name="Comma 15 3 4 2 6" xfId="12381"/>
    <cellStyle name="Comma 15 3 4 2 7" xfId="14833"/>
    <cellStyle name="Comma 15 3 4 2 8" xfId="17286"/>
    <cellStyle name="Comma 15 3 4 2 9" xfId="19734"/>
    <cellStyle name="Comma 15 3 4 3" xfId="2528"/>
    <cellStyle name="Comma 15 3 4 4" xfId="4987"/>
    <cellStyle name="Comma 15 3 4 5" xfId="7480"/>
    <cellStyle name="Comma 15 3 4 6" xfId="9928"/>
    <cellStyle name="Comma 15 3 4 7" xfId="12380"/>
    <cellStyle name="Comma 15 3 4 8" xfId="14832"/>
    <cellStyle name="Comma 15 3 4 9" xfId="17285"/>
    <cellStyle name="Comma 15 3 5" xfId="22234"/>
    <cellStyle name="Comma 15 3 5 2" xfId="2530"/>
    <cellStyle name="Comma 15 3 5 3" xfId="4989"/>
    <cellStyle name="Comma 15 3 5 4" xfId="7482"/>
    <cellStyle name="Comma 15 3 5 5" xfId="9930"/>
    <cellStyle name="Comma 15 3 5 6" xfId="12382"/>
    <cellStyle name="Comma 15 3 5 7" xfId="14834"/>
    <cellStyle name="Comma 15 3 5 8" xfId="17287"/>
    <cellStyle name="Comma 15 3 5 9" xfId="19735"/>
    <cellStyle name="Comma 15 3 6" xfId="22235"/>
    <cellStyle name="Comma 15 3 6 2" xfId="2531"/>
    <cellStyle name="Comma 15 3 6 3" xfId="4990"/>
    <cellStyle name="Comma 15 3 6 4" xfId="7483"/>
    <cellStyle name="Comma 15 3 6 5" xfId="9931"/>
    <cellStyle name="Comma 15 3 6 6" xfId="12383"/>
    <cellStyle name="Comma 15 3 6 7" xfId="14835"/>
    <cellStyle name="Comma 15 3 6 8" xfId="17288"/>
    <cellStyle name="Comma 15 3 6 9" xfId="19736"/>
    <cellStyle name="Comma 15 3 7" xfId="22236"/>
    <cellStyle name="Comma 15 3 7 2" xfId="2532"/>
    <cellStyle name="Comma 15 3 7 3" xfId="4991"/>
    <cellStyle name="Comma 15 3 7 4" xfId="7484"/>
    <cellStyle name="Comma 15 3 7 5" xfId="9932"/>
    <cellStyle name="Comma 15 3 7 6" xfId="12384"/>
    <cellStyle name="Comma 15 3 7 7" xfId="14836"/>
    <cellStyle name="Comma 15 3 7 8" xfId="17289"/>
    <cellStyle name="Comma 15 3 7 9" xfId="19737"/>
    <cellStyle name="Comma 15 3 8" xfId="22237"/>
    <cellStyle name="Comma 15 3 8 2" xfId="2533"/>
    <cellStyle name="Comma 15 3 8 3" xfId="4992"/>
    <cellStyle name="Comma 15 3 8 4" xfId="7485"/>
    <cellStyle name="Comma 15 3 8 5" xfId="9933"/>
    <cellStyle name="Comma 15 3 8 6" xfId="12385"/>
    <cellStyle name="Comma 15 3 8 7" xfId="14837"/>
    <cellStyle name="Comma 15 3 8 8" xfId="17290"/>
    <cellStyle name="Comma 15 3 8 9" xfId="19738"/>
    <cellStyle name="Comma 15 3 9" xfId="22238"/>
    <cellStyle name="Comma 15 3 9 2" xfId="2534"/>
    <cellStyle name="Comma 15 3 9 3" xfId="4993"/>
    <cellStyle name="Comma 15 3 9 4" xfId="7486"/>
    <cellStyle name="Comma 15 3 9 5" xfId="9934"/>
    <cellStyle name="Comma 15 3 9 6" xfId="12386"/>
    <cellStyle name="Comma 15 3 9 7" xfId="14838"/>
    <cellStyle name="Comma 15 3 9 8" xfId="17291"/>
    <cellStyle name="Comma 15 3 9 9" xfId="19739"/>
    <cellStyle name="Comma 15 30" xfId="7375"/>
    <cellStyle name="Comma 15 31" xfId="9823"/>
    <cellStyle name="Comma 15 32" xfId="12275"/>
    <cellStyle name="Comma 15 33" xfId="14727"/>
    <cellStyle name="Comma 15 34" xfId="17180"/>
    <cellStyle name="Comma 15 35" xfId="19628"/>
    <cellStyle name="Comma 15 4" xfId="22239"/>
    <cellStyle name="Comma 15 4 10" xfId="2535"/>
    <cellStyle name="Comma 15 4 11" xfId="4994"/>
    <cellStyle name="Comma 15 4 12" xfId="7487"/>
    <cellStyle name="Comma 15 4 13" xfId="9935"/>
    <cellStyle name="Comma 15 4 14" xfId="12387"/>
    <cellStyle name="Comma 15 4 15" xfId="14839"/>
    <cellStyle name="Comma 15 4 16" xfId="17292"/>
    <cellStyle name="Comma 15 4 17" xfId="19740"/>
    <cellStyle name="Comma 15 4 2" xfId="22240"/>
    <cellStyle name="Comma 15 4 2 10" xfId="4995"/>
    <cellStyle name="Comma 15 4 2 11" xfId="7488"/>
    <cellStyle name="Comma 15 4 2 12" xfId="9936"/>
    <cellStyle name="Comma 15 4 2 13" xfId="12388"/>
    <cellStyle name="Comma 15 4 2 14" xfId="14840"/>
    <cellStyle name="Comma 15 4 2 15" xfId="17293"/>
    <cellStyle name="Comma 15 4 2 16" xfId="19741"/>
    <cellStyle name="Comma 15 4 2 2" xfId="22241"/>
    <cellStyle name="Comma 15 4 2 2 10" xfId="19742"/>
    <cellStyle name="Comma 15 4 2 2 2" xfId="22242"/>
    <cellStyle name="Comma 15 4 2 2 2 2" xfId="2538"/>
    <cellStyle name="Comma 15 4 2 2 2 3" xfId="4997"/>
    <cellStyle name="Comma 15 4 2 2 2 4" xfId="7490"/>
    <cellStyle name="Comma 15 4 2 2 2 5" xfId="9938"/>
    <cellStyle name="Comma 15 4 2 2 2 6" xfId="12390"/>
    <cellStyle name="Comma 15 4 2 2 2 7" xfId="14842"/>
    <cellStyle name="Comma 15 4 2 2 2 8" xfId="17295"/>
    <cellStyle name="Comma 15 4 2 2 2 9" xfId="19743"/>
    <cellStyle name="Comma 15 4 2 2 3" xfId="2537"/>
    <cellStyle name="Comma 15 4 2 2 4" xfId="4996"/>
    <cellStyle name="Comma 15 4 2 2 5" xfId="7489"/>
    <cellStyle name="Comma 15 4 2 2 6" xfId="9937"/>
    <cellStyle name="Comma 15 4 2 2 7" xfId="12389"/>
    <cellStyle name="Comma 15 4 2 2 8" xfId="14841"/>
    <cellStyle name="Comma 15 4 2 2 9" xfId="17294"/>
    <cellStyle name="Comma 15 4 2 3" xfId="22243"/>
    <cellStyle name="Comma 15 4 2 3 2" xfId="2539"/>
    <cellStyle name="Comma 15 4 2 3 3" xfId="4998"/>
    <cellStyle name="Comma 15 4 2 3 4" xfId="7491"/>
    <cellStyle name="Comma 15 4 2 3 5" xfId="9939"/>
    <cellStyle name="Comma 15 4 2 3 6" xfId="12391"/>
    <cellStyle name="Comma 15 4 2 3 7" xfId="14843"/>
    <cellStyle name="Comma 15 4 2 3 8" xfId="17296"/>
    <cellStyle name="Comma 15 4 2 3 9" xfId="19744"/>
    <cellStyle name="Comma 15 4 2 4" xfId="22244"/>
    <cellStyle name="Comma 15 4 2 4 2" xfId="2540"/>
    <cellStyle name="Comma 15 4 2 4 3" xfId="4999"/>
    <cellStyle name="Comma 15 4 2 4 4" xfId="7492"/>
    <cellStyle name="Comma 15 4 2 4 5" xfId="9940"/>
    <cellStyle name="Comma 15 4 2 4 6" xfId="12392"/>
    <cellStyle name="Comma 15 4 2 4 7" xfId="14844"/>
    <cellStyle name="Comma 15 4 2 4 8" xfId="17297"/>
    <cellStyle name="Comma 15 4 2 4 9" xfId="19745"/>
    <cellStyle name="Comma 15 4 2 5" xfId="22245"/>
    <cellStyle name="Comma 15 4 2 5 2" xfId="2541"/>
    <cellStyle name="Comma 15 4 2 5 3" xfId="5000"/>
    <cellStyle name="Comma 15 4 2 5 4" xfId="7493"/>
    <cellStyle name="Comma 15 4 2 5 5" xfId="9941"/>
    <cellStyle name="Comma 15 4 2 5 6" xfId="12393"/>
    <cellStyle name="Comma 15 4 2 5 7" xfId="14845"/>
    <cellStyle name="Comma 15 4 2 5 8" xfId="17298"/>
    <cellStyle name="Comma 15 4 2 5 9" xfId="19746"/>
    <cellStyle name="Comma 15 4 2 6" xfId="22246"/>
    <cellStyle name="Comma 15 4 2 6 2" xfId="2542"/>
    <cellStyle name="Comma 15 4 2 6 3" xfId="5001"/>
    <cellStyle name="Comma 15 4 2 6 4" xfId="7494"/>
    <cellStyle name="Comma 15 4 2 6 5" xfId="9942"/>
    <cellStyle name="Comma 15 4 2 6 6" xfId="12394"/>
    <cellStyle name="Comma 15 4 2 6 7" xfId="14846"/>
    <cellStyle name="Comma 15 4 2 6 8" xfId="17299"/>
    <cellStyle name="Comma 15 4 2 6 9" xfId="19747"/>
    <cellStyle name="Comma 15 4 2 7" xfId="22247"/>
    <cellStyle name="Comma 15 4 2 7 2" xfId="2543"/>
    <cellStyle name="Comma 15 4 2 7 3" xfId="5002"/>
    <cellStyle name="Comma 15 4 2 7 4" xfId="7495"/>
    <cellStyle name="Comma 15 4 2 7 5" xfId="9943"/>
    <cellStyle name="Comma 15 4 2 7 6" xfId="12395"/>
    <cellStyle name="Comma 15 4 2 7 7" xfId="14847"/>
    <cellStyle name="Comma 15 4 2 7 8" xfId="17300"/>
    <cellStyle name="Comma 15 4 2 7 9" xfId="19748"/>
    <cellStyle name="Comma 15 4 2 8" xfId="22248"/>
    <cellStyle name="Comma 15 4 2 8 2" xfId="2544"/>
    <cellStyle name="Comma 15 4 2 8 3" xfId="5003"/>
    <cellStyle name="Comma 15 4 2 8 4" xfId="7496"/>
    <cellStyle name="Comma 15 4 2 8 5" xfId="9944"/>
    <cellStyle name="Comma 15 4 2 8 6" xfId="12396"/>
    <cellStyle name="Comma 15 4 2 8 7" xfId="14848"/>
    <cellStyle name="Comma 15 4 2 8 8" xfId="17301"/>
    <cellStyle name="Comma 15 4 2 8 9" xfId="19749"/>
    <cellStyle name="Comma 15 4 2 9" xfId="2536"/>
    <cellStyle name="Comma 15 4 3" xfId="22249"/>
    <cellStyle name="Comma 15 4 3 10" xfId="19750"/>
    <cellStyle name="Comma 15 4 3 2" xfId="22250"/>
    <cellStyle name="Comma 15 4 3 2 2" xfId="2546"/>
    <cellStyle name="Comma 15 4 3 2 3" xfId="5005"/>
    <cellStyle name="Comma 15 4 3 2 4" xfId="7498"/>
    <cellStyle name="Comma 15 4 3 2 5" xfId="9946"/>
    <cellStyle name="Comma 15 4 3 2 6" xfId="12398"/>
    <cellStyle name="Comma 15 4 3 2 7" xfId="14850"/>
    <cellStyle name="Comma 15 4 3 2 8" xfId="17303"/>
    <cellStyle name="Comma 15 4 3 2 9" xfId="19751"/>
    <cellStyle name="Comma 15 4 3 3" xfId="2545"/>
    <cellStyle name="Comma 15 4 3 4" xfId="5004"/>
    <cellStyle name="Comma 15 4 3 5" xfId="7497"/>
    <cellStyle name="Comma 15 4 3 6" xfId="9945"/>
    <cellStyle name="Comma 15 4 3 7" xfId="12397"/>
    <cellStyle name="Comma 15 4 3 8" xfId="14849"/>
    <cellStyle name="Comma 15 4 3 9" xfId="17302"/>
    <cellStyle name="Comma 15 4 4" xfId="22251"/>
    <cellStyle name="Comma 15 4 4 2" xfId="2547"/>
    <cellStyle name="Comma 15 4 4 3" xfId="5006"/>
    <cellStyle name="Comma 15 4 4 4" xfId="7499"/>
    <cellStyle name="Comma 15 4 4 5" xfId="9947"/>
    <cellStyle name="Comma 15 4 4 6" xfId="12399"/>
    <cellStyle name="Comma 15 4 4 7" xfId="14851"/>
    <cellStyle name="Comma 15 4 4 8" xfId="17304"/>
    <cellStyle name="Comma 15 4 4 9" xfId="19752"/>
    <cellStyle name="Comma 15 4 5" xfId="22252"/>
    <cellStyle name="Comma 15 4 5 2" xfId="2548"/>
    <cellStyle name="Comma 15 4 5 3" xfId="5007"/>
    <cellStyle name="Comma 15 4 5 4" xfId="7500"/>
    <cellStyle name="Comma 15 4 5 5" xfId="9948"/>
    <cellStyle name="Comma 15 4 5 6" xfId="12400"/>
    <cellStyle name="Comma 15 4 5 7" xfId="14852"/>
    <cellStyle name="Comma 15 4 5 8" xfId="17305"/>
    <cellStyle name="Comma 15 4 5 9" xfId="19753"/>
    <cellStyle name="Comma 15 4 6" xfId="22253"/>
    <cellStyle name="Comma 15 4 6 2" xfId="2549"/>
    <cellStyle name="Comma 15 4 6 3" xfId="5008"/>
    <cellStyle name="Comma 15 4 6 4" xfId="7501"/>
    <cellStyle name="Comma 15 4 6 5" xfId="9949"/>
    <cellStyle name="Comma 15 4 6 6" xfId="12401"/>
    <cellStyle name="Comma 15 4 6 7" xfId="14853"/>
    <cellStyle name="Comma 15 4 6 8" xfId="17306"/>
    <cellStyle name="Comma 15 4 6 9" xfId="19754"/>
    <cellStyle name="Comma 15 4 7" xfId="22254"/>
    <cellStyle name="Comma 15 4 7 2" xfId="2550"/>
    <cellStyle name="Comma 15 4 7 3" xfId="5009"/>
    <cellStyle name="Comma 15 4 7 4" xfId="7502"/>
    <cellStyle name="Comma 15 4 7 5" xfId="9950"/>
    <cellStyle name="Comma 15 4 7 6" xfId="12402"/>
    <cellStyle name="Comma 15 4 7 7" xfId="14854"/>
    <cellStyle name="Comma 15 4 7 8" xfId="17307"/>
    <cellStyle name="Comma 15 4 7 9" xfId="19755"/>
    <cellStyle name="Comma 15 4 8" xfId="22255"/>
    <cellStyle name="Comma 15 4 8 2" xfId="2551"/>
    <cellStyle name="Comma 15 4 8 3" xfId="5010"/>
    <cellStyle name="Comma 15 4 8 4" xfId="7503"/>
    <cellStyle name="Comma 15 4 8 5" xfId="9951"/>
    <cellStyle name="Comma 15 4 8 6" xfId="12403"/>
    <cellStyle name="Comma 15 4 8 7" xfId="14855"/>
    <cellStyle name="Comma 15 4 8 8" xfId="17308"/>
    <cellStyle name="Comma 15 4 8 9" xfId="19756"/>
    <cellStyle name="Comma 15 4 9" xfId="22256"/>
    <cellStyle name="Comma 15 4 9 2" xfId="2552"/>
    <cellStyle name="Comma 15 4 9 3" xfId="5011"/>
    <cellStyle name="Comma 15 4 9 4" xfId="7504"/>
    <cellStyle name="Comma 15 4 9 5" xfId="9952"/>
    <cellStyle name="Comma 15 4 9 6" xfId="12404"/>
    <cellStyle name="Comma 15 4 9 7" xfId="14856"/>
    <cellStyle name="Comma 15 4 9 8" xfId="17309"/>
    <cellStyle name="Comma 15 4 9 9" xfId="19757"/>
    <cellStyle name="Comma 15 5" xfId="22257"/>
    <cellStyle name="Comma 15 5 10" xfId="5012"/>
    <cellStyle name="Comma 15 5 11" xfId="7505"/>
    <cellStyle name="Comma 15 5 12" xfId="9953"/>
    <cellStyle name="Comma 15 5 13" xfId="12405"/>
    <cellStyle name="Comma 15 5 14" xfId="14857"/>
    <cellStyle name="Comma 15 5 15" xfId="17310"/>
    <cellStyle name="Comma 15 5 16" xfId="19758"/>
    <cellStyle name="Comma 15 5 2" xfId="22258"/>
    <cellStyle name="Comma 15 5 2 10" xfId="19759"/>
    <cellStyle name="Comma 15 5 2 2" xfId="22259"/>
    <cellStyle name="Comma 15 5 2 2 2" xfId="2555"/>
    <cellStyle name="Comma 15 5 2 2 3" xfId="5014"/>
    <cellStyle name="Comma 15 5 2 2 4" xfId="7507"/>
    <cellStyle name="Comma 15 5 2 2 5" xfId="9955"/>
    <cellStyle name="Comma 15 5 2 2 6" xfId="12407"/>
    <cellStyle name="Comma 15 5 2 2 7" xfId="14859"/>
    <cellStyle name="Comma 15 5 2 2 8" xfId="17312"/>
    <cellStyle name="Comma 15 5 2 2 9" xfId="19760"/>
    <cellStyle name="Comma 15 5 2 3" xfId="2554"/>
    <cellStyle name="Comma 15 5 2 4" xfId="5013"/>
    <cellStyle name="Comma 15 5 2 5" xfId="7506"/>
    <cellStyle name="Comma 15 5 2 6" xfId="9954"/>
    <cellStyle name="Comma 15 5 2 7" xfId="12406"/>
    <cellStyle name="Comma 15 5 2 8" xfId="14858"/>
    <cellStyle name="Comma 15 5 2 9" xfId="17311"/>
    <cellStyle name="Comma 15 5 3" xfId="22260"/>
    <cellStyle name="Comma 15 5 3 2" xfId="2556"/>
    <cellStyle name="Comma 15 5 3 3" xfId="5015"/>
    <cellStyle name="Comma 15 5 3 4" xfId="7508"/>
    <cellStyle name="Comma 15 5 3 5" xfId="9956"/>
    <cellStyle name="Comma 15 5 3 6" xfId="12408"/>
    <cellStyle name="Comma 15 5 3 7" xfId="14860"/>
    <cellStyle name="Comma 15 5 3 8" xfId="17313"/>
    <cellStyle name="Comma 15 5 3 9" xfId="19761"/>
    <cellStyle name="Comma 15 5 4" xfId="22261"/>
    <cellStyle name="Comma 15 5 4 2" xfId="2557"/>
    <cellStyle name="Comma 15 5 4 3" xfId="5016"/>
    <cellStyle name="Comma 15 5 4 4" xfId="7509"/>
    <cellStyle name="Comma 15 5 4 5" xfId="9957"/>
    <cellStyle name="Comma 15 5 4 6" xfId="12409"/>
    <cellStyle name="Comma 15 5 4 7" xfId="14861"/>
    <cellStyle name="Comma 15 5 4 8" xfId="17314"/>
    <cellStyle name="Comma 15 5 4 9" xfId="19762"/>
    <cellStyle name="Comma 15 5 5" xfId="22262"/>
    <cellStyle name="Comma 15 5 5 2" xfId="2558"/>
    <cellStyle name="Comma 15 5 5 3" xfId="5017"/>
    <cellStyle name="Comma 15 5 5 4" xfId="7510"/>
    <cellStyle name="Comma 15 5 5 5" xfId="9958"/>
    <cellStyle name="Comma 15 5 5 6" xfId="12410"/>
    <cellStyle name="Comma 15 5 5 7" xfId="14862"/>
    <cellStyle name="Comma 15 5 5 8" xfId="17315"/>
    <cellStyle name="Comma 15 5 5 9" xfId="19763"/>
    <cellStyle name="Comma 15 5 6" xfId="22263"/>
    <cellStyle name="Comma 15 5 6 2" xfId="2559"/>
    <cellStyle name="Comma 15 5 6 3" xfId="5018"/>
    <cellStyle name="Comma 15 5 6 4" xfId="7511"/>
    <cellStyle name="Comma 15 5 6 5" xfId="9959"/>
    <cellStyle name="Comma 15 5 6 6" xfId="12411"/>
    <cellStyle name="Comma 15 5 6 7" xfId="14863"/>
    <cellStyle name="Comma 15 5 6 8" xfId="17316"/>
    <cellStyle name="Comma 15 5 6 9" xfId="19764"/>
    <cellStyle name="Comma 15 5 7" xfId="22264"/>
    <cellStyle name="Comma 15 5 7 2" xfId="2560"/>
    <cellStyle name="Comma 15 5 7 3" xfId="5019"/>
    <cellStyle name="Comma 15 5 7 4" xfId="7512"/>
    <cellStyle name="Comma 15 5 7 5" xfId="9960"/>
    <cellStyle name="Comma 15 5 7 6" xfId="12412"/>
    <cellStyle name="Comma 15 5 7 7" xfId="14864"/>
    <cellStyle name="Comma 15 5 7 8" xfId="17317"/>
    <cellStyle name="Comma 15 5 7 9" xfId="19765"/>
    <cellStyle name="Comma 15 5 8" xfId="22265"/>
    <cellStyle name="Comma 15 5 8 2" xfId="2561"/>
    <cellStyle name="Comma 15 5 8 3" xfId="5020"/>
    <cellStyle name="Comma 15 5 8 4" xfId="7513"/>
    <cellStyle name="Comma 15 5 8 5" xfId="9961"/>
    <cellStyle name="Comma 15 5 8 6" xfId="12413"/>
    <cellStyle name="Comma 15 5 8 7" xfId="14865"/>
    <cellStyle name="Comma 15 5 8 8" xfId="17318"/>
    <cellStyle name="Comma 15 5 8 9" xfId="19766"/>
    <cellStyle name="Comma 15 5 9" xfId="2553"/>
    <cellStyle name="Comma 15 6" xfId="184"/>
    <cellStyle name="Comma 15 6 10" xfId="19767"/>
    <cellStyle name="Comma 15 6 2" xfId="22266"/>
    <cellStyle name="Comma 15 6 2 2" xfId="2563"/>
    <cellStyle name="Comma 15 6 2 3" xfId="5022"/>
    <cellStyle name="Comma 15 6 2 4" xfId="7515"/>
    <cellStyle name="Comma 15 6 2 5" xfId="9963"/>
    <cellStyle name="Comma 15 6 2 6" xfId="12415"/>
    <cellStyle name="Comma 15 6 2 7" xfId="14867"/>
    <cellStyle name="Comma 15 6 2 8" xfId="17320"/>
    <cellStyle name="Comma 15 6 2 9" xfId="19768"/>
    <cellStyle name="Comma 15 6 3" xfId="2562"/>
    <cellStyle name="Comma 15 6 4" xfId="5021"/>
    <cellStyle name="Comma 15 6 5" xfId="7514"/>
    <cellStyle name="Comma 15 6 6" xfId="9962"/>
    <cellStyle name="Comma 15 6 7" xfId="12414"/>
    <cellStyle name="Comma 15 6 8" xfId="14866"/>
    <cellStyle name="Comma 15 6 9" xfId="17319"/>
    <cellStyle name="Comma 15 7" xfId="185"/>
    <cellStyle name="Comma 15 7 2" xfId="2564"/>
    <cellStyle name="Comma 15 7 3" xfId="5023"/>
    <cellStyle name="Comma 15 7 4" xfId="7516"/>
    <cellStyle name="Comma 15 7 5" xfId="9964"/>
    <cellStyle name="Comma 15 7 6" xfId="12416"/>
    <cellStyle name="Comma 15 7 7" xfId="14868"/>
    <cellStyle name="Comma 15 7 8" xfId="17321"/>
    <cellStyle name="Comma 15 7 9" xfId="19769"/>
    <cellStyle name="Comma 15 8" xfId="186"/>
    <cellStyle name="Comma 15 8 2" xfId="2565"/>
    <cellStyle name="Comma 15 8 3" xfId="5024"/>
    <cellStyle name="Comma 15 8 4" xfId="7517"/>
    <cellStyle name="Comma 15 8 5" xfId="9965"/>
    <cellStyle name="Comma 15 8 6" xfId="12417"/>
    <cellStyle name="Comma 15 8 7" xfId="14869"/>
    <cellStyle name="Comma 15 8 8" xfId="17322"/>
    <cellStyle name="Comma 15 8 9" xfId="19770"/>
    <cellStyle name="Comma 15 9" xfId="187"/>
    <cellStyle name="Comma 15 9 2" xfId="2566"/>
    <cellStyle name="Comma 15 9 3" xfId="5025"/>
    <cellStyle name="Comma 15 9 4" xfId="7518"/>
    <cellStyle name="Comma 15 9 5" xfId="9966"/>
    <cellStyle name="Comma 15 9 6" xfId="12418"/>
    <cellStyle name="Comma 15 9 7" xfId="14870"/>
    <cellStyle name="Comma 15 9 8" xfId="17323"/>
    <cellStyle name="Comma 15 9 9" xfId="19771"/>
    <cellStyle name="Comma 16" xfId="22267"/>
    <cellStyle name="Comma 16 10" xfId="188"/>
    <cellStyle name="Comma 16 10 2" xfId="2568"/>
    <cellStyle name="Comma 16 10 3" xfId="5027"/>
    <cellStyle name="Comma 16 10 4" xfId="7520"/>
    <cellStyle name="Comma 16 10 5" xfId="9968"/>
    <cellStyle name="Comma 16 10 6" xfId="12420"/>
    <cellStyle name="Comma 16 10 7" xfId="14872"/>
    <cellStyle name="Comma 16 10 8" xfId="17325"/>
    <cellStyle name="Comma 16 10 9" xfId="19773"/>
    <cellStyle name="Comma 16 11" xfId="189"/>
    <cellStyle name="Comma 16 11 2" xfId="2569"/>
    <cellStyle name="Comma 16 11 3" xfId="5028"/>
    <cellStyle name="Comma 16 11 4" xfId="7521"/>
    <cellStyle name="Comma 16 11 5" xfId="9969"/>
    <cellStyle name="Comma 16 11 6" xfId="12421"/>
    <cellStyle name="Comma 16 11 7" xfId="14873"/>
    <cellStyle name="Comma 16 11 8" xfId="17326"/>
    <cellStyle name="Comma 16 11 9" xfId="19774"/>
    <cellStyle name="Comma 16 12" xfId="190"/>
    <cellStyle name="Comma 16 12 2" xfId="2570"/>
    <cellStyle name="Comma 16 12 3" xfId="5029"/>
    <cellStyle name="Comma 16 12 4" xfId="7522"/>
    <cellStyle name="Comma 16 12 5" xfId="9970"/>
    <cellStyle name="Comma 16 12 6" xfId="12422"/>
    <cellStyle name="Comma 16 12 7" xfId="14874"/>
    <cellStyle name="Comma 16 12 8" xfId="17327"/>
    <cellStyle name="Comma 16 12 9" xfId="19775"/>
    <cellStyle name="Comma 16 13" xfId="191"/>
    <cellStyle name="Comma 16 14" xfId="192"/>
    <cellStyle name="Comma 16 15" xfId="193"/>
    <cellStyle name="Comma 16 16" xfId="194"/>
    <cellStyle name="Comma 16 17" xfId="195"/>
    <cellStyle name="Comma 16 18" xfId="196"/>
    <cellStyle name="Comma 16 19" xfId="197"/>
    <cellStyle name="Comma 16 2" xfId="22268"/>
    <cellStyle name="Comma 16 2 10" xfId="22269"/>
    <cellStyle name="Comma 16 2 10 2" xfId="2572"/>
    <cellStyle name="Comma 16 2 10 3" xfId="5031"/>
    <cellStyle name="Comma 16 2 10 4" xfId="7524"/>
    <cellStyle name="Comma 16 2 10 5" xfId="9972"/>
    <cellStyle name="Comma 16 2 10 6" xfId="12424"/>
    <cellStyle name="Comma 16 2 10 7" xfId="14876"/>
    <cellStyle name="Comma 16 2 10 8" xfId="17329"/>
    <cellStyle name="Comma 16 2 10 9" xfId="19777"/>
    <cellStyle name="Comma 16 2 11" xfId="22270"/>
    <cellStyle name="Comma 16 2 11 2" xfId="2573"/>
    <cellStyle name="Comma 16 2 11 3" xfId="5032"/>
    <cellStyle name="Comma 16 2 11 4" xfId="7525"/>
    <cellStyle name="Comma 16 2 11 5" xfId="9973"/>
    <cellStyle name="Comma 16 2 11 6" xfId="12425"/>
    <cellStyle name="Comma 16 2 11 7" xfId="14877"/>
    <cellStyle name="Comma 16 2 11 8" xfId="17330"/>
    <cellStyle name="Comma 16 2 11 9" xfId="19778"/>
    <cellStyle name="Comma 16 2 12" xfId="2571"/>
    <cellStyle name="Comma 16 2 13" xfId="5030"/>
    <cellStyle name="Comma 16 2 14" xfId="7523"/>
    <cellStyle name="Comma 16 2 15" xfId="9971"/>
    <cellStyle name="Comma 16 2 16" xfId="12423"/>
    <cellStyle name="Comma 16 2 17" xfId="14875"/>
    <cellStyle name="Comma 16 2 18" xfId="17328"/>
    <cellStyle name="Comma 16 2 19" xfId="19776"/>
    <cellStyle name="Comma 16 2 2" xfId="22271"/>
    <cellStyle name="Comma 16 2 2 10" xfId="22272"/>
    <cellStyle name="Comma 16 2 2 10 2" xfId="2575"/>
    <cellStyle name="Comma 16 2 2 10 3" xfId="5034"/>
    <cellStyle name="Comma 16 2 2 10 4" xfId="7527"/>
    <cellStyle name="Comma 16 2 2 10 5" xfId="9975"/>
    <cellStyle name="Comma 16 2 2 10 6" xfId="12427"/>
    <cellStyle name="Comma 16 2 2 10 7" xfId="14879"/>
    <cellStyle name="Comma 16 2 2 10 8" xfId="17332"/>
    <cellStyle name="Comma 16 2 2 10 9" xfId="19780"/>
    <cellStyle name="Comma 16 2 2 11" xfId="2574"/>
    <cellStyle name="Comma 16 2 2 12" xfId="5033"/>
    <cellStyle name="Comma 16 2 2 13" xfId="7526"/>
    <cellStyle name="Comma 16 2 2 14" xfId="9974"/>
    <cellStyle name="Comma 16 2 2 15" xfId="12426"/>
    <cellStyle name="Comma 16 2 2 16" xfId="14878"/>
    <cellStyle name="Comma 16 2 2 17" xfId="17331"/>
    <cellStyle name="Comma 16 2 2 18" xfId="19779"/>
    <cellStyle name="Comma 16 2 2 2" xfId="22273"/>
    <cellStyle name="Comma 16 2 2 2 10" xfId="2576"/>
    <cellStyle name="Comma 16 2 2 2 11" xfId="5035"/>
    <cellStyle name="Comma 16 2 2 2 12" xfId="7528"/>
    <cellStyle name="Comma 16 2 2 2 13" xfId="9976"/>
    <cellStyle name="Comma 16 2 2 2 14" xfId="12428"/>
    <cellStyle name="Comma 16 2 2 2 15" xfId="14880"/>
    <cellStyle name="Comma 16 2 2 2 16" xfId="17333"/>
    <cellStyle name="Comma 16 2 2 2 17" xfId="19781"/>
    <cellStyle name="Comma 16 2 2 2 2" xfId="22274"/>
    <cellStyle name="Comma 16 2 2 2 2 10" xfId="5036"/>
    <cellStyle name="Comma 16 2 2 2 2 11" xfId="7529"/>
    <cellStyle name="Comma 16 2 2 2 2 12" xfId="9977"/>
    <cellStyle name="Comma 16 2 2 2 2 13" xfId="12429"/>
    <cellStyle name="Comma 16 2 2 2 2 14" xfId="14881"/>
    <cellStyle name="Comma 16 2 2 2 2 15" xfId="17334"/>
    <cellStyle name="Comma 16 2 2 2 2 16" xfId="19782"/>
    <cellStyle name="Comma 16 2 2 2 2 2" xfId="22275"/>
    <cellStyle name="Comma 16 2 2 2 2 2 10" xfId="19783"/>
    <cellStyle name="Comma 16 2 2 2 2 2 2" xfId="22276"/>
    <cellStyle name="Comma 16 2 2 2 2 2 2 2" xfId="2579"/>
    <cellStyle name="Comma 16 2 2 2 2 2 2 3" xfId="5038"/>
    <cellStyle name="Comma 16 2 2 2 2 2 2 4" xfId="7531"/>
    <cellStyle name="Comma 16 2 2 2 2 2 2 5" xfId="9979"/>
    <cellStyle name="Comma 16 2 2 2 2 2 2 6" xfId="12431"/>
    <cellStyle name="Comma 16 2 2 2 2 2 2 7" xfId="14883"/>
    <cellStyle name="Comma 16 2 2 2 2 2 2 8" xfId="17336"/>
    <cellStyle name="Comma 16 2 2 2 2 2 2 9" xfId="19784"/>
    <cellStyle name="Comma 16 2 2 2 2 2 3" xfId="2578"/>
    <cellStyle name="Comma 16 2 2 2 2 2 4" xfId="5037"/>
    <cellStyle name="Comma 16 2 2 2 2 2 5" xfId="7530"/>
    <cellStyle name="Comma 16 2 2 2 2 2 6" xfId="9978"/>
    <cellStyle name="Comma 16 2 2 2 2 2 7" xfId="12430"/>
    <cellStyle name="Comma 16 2 2 2 2 2 8" xfId="14882"/>
    <cellStyle name="Comma 16 2 2 2 2 2 9" xfId="17335"/>
    <cellStyle name="Comma 16 2 2 2 2 3" xfId="22277"/>
    <cellStyle name="Comma 16 2 2 2 2 3 2" xfId="2580"/>
    <cellStyle name="Comma 16 2 2 2 2 3 3" xfId="5039"/>
    <cellStyle name="Comma 16 2 2 2 2 3 4" xfId="7532"/>
    <cellStyle name="Comma 16 2 2 2 2 3 5" xfId="9980"/>
    <cellStyle name="Comma 16 2 2 2 2 3 6" xfId="12432"/>
    <cellStyle name="Comma 16 2 2 2 2 3 7" xfId="14884"/>
    <cellStyle name="Comma 16 2 2 2 2 3 8" xfId="17337"/>
    <cellStyle name="Comma 16 2 2 2 2 3 9" xfId="19785"/>
    <cellStyle name="Comma 16 2 2 2 2 4" xfId="22278"/>
    <cellStyle name="Comma 16 2 2 2 2 4 2" xfId="2581"/>
    <cellStyle name="Comma 16 2 2 2 2 4 3" xfId="5040"/>
    <cellStyle name="Comma 16 2 2 2 2 4 4" xfId="7533"/>
    <cellStyle name="Comma 16 2 2 2 2 4 5" xfId="9981"/>
    <cellStyle name="Comma 16 2 2 2 2 4 6" xfId="12433"/>
    <cellStyle name="Comma 16 2 2 2 2 4 7" xfId="14885"/>
    <cellStyle name="Comma 16 2 2 2 2 4 8" xfId="17338"/>
    <cellStyle name="Comma 16 2 2 2 2 4 9" xfId="19786"/>
    <cellStyle name="Comma 16 2 2 2 2 5" xfId="22279"/>
    <cellStyle name="Comma 16 2 2 2 2 5 2" xfId="2582"/>
    <cellStyle name="Comma 16 2 2 2 2 5 3" xfId="5041"/>
    <cellStyle name="Comma 16 2 2 2 2 5 4" xfId="7534"/>
    <cellStyle name="Comma 16 2 2 2 2 5 5" xfId="9982"/>
    <cellStyle name="Comma 16 2 2 2 2 5 6" xfId="12434"/>
    <cellStyle name="Comma 16 2 2 2 2 5 7" xfId="14886"/>
    <cellStyle name="Comma 16 2 2 2 2 5 8" xfId="17339"/>
    <cellStyle name="Comma 16 2 2 2 2 5 9" xfId="19787"/>
    <cellStyle name="Comma 16 2 2 2 2 6" xfId="22280"/>
    <cellStyle name="Comma 16 2 2 2 2 6 2" xfId="2583"/>
    <cellStyle name="Comma 16 2 2 2 2 6 3" xfId="5042"/>
    <cellStyle name="Comma 16 2 2 2 2 6 4" xfId="7535"/>
    <cellStyle name="Comma 16 2 2 2 2 6 5" xfId="9983"/>
    <cellStyle name="Comma 16 2 2 2 2 6 6" xfId="12435"/>
    <cellStyle name="Comma 16 2 2 2 2 6 7" xfId="14887"/>
    <cellStyle name="Comma 16 2 2 2 2 6 8" xfId="17340"/>
    <cellStyle name="Comma 16 2 2 2 2 6 9" xfId="19788"/>
    <cellStyle name="Comma 16 2 2 2 2 7" xfId="22281"/>
    <cellStyle name="Comma 16 2 2 2 2 7 2" xfId="2584"/>
    <cellStyle name="Comma 16 2 2 2 2 7 3" xfId="5043"/>
    <cellStyle name="Comma 16 2 2 2 2 7 4" xfId="7536"/>
    <cellStyle name="Comma 16 2 2 2 2 7 5" xfId="9984"/>
    <cellStyle name="Comma 16 2 2 2 2 7 6" xfId="12436"/>
    <cellStyle name="Comma 16 2 2 2 2 7 7" xfId="14888"/>
    <cellStyle name="Comma 16 2 2 2 2 7 8" xfId="17341"/>
    <cellStyle name="Comma 16 2 2 2 2 7 9" xfId="19789"/>
    <cellStyle name="Comma 16 2 2 2 2 8" xfId="22282"/>
    <cellStyle name="Comma 16 2 2 2 2 8 2" xfId="2585"/>
    <cellStyle name="Comma 16 2 2 2 2 8 3" xfId="5044"/>
    <cellStyle name="Comma 16 2 2 2 2 8 4" xfId="7537"/>
    <cellStyle name="Comma 16 2 2 2 2 8 5" xfId="9985"/>
    <cellStyle name="Comma 16 2 2 2 2 8 6" xfId="12437"/>
    <cellStyle name="Comma 16 2 2 2 2 8 7" xfId="14889"/>
    <cellStyle name="Comma 16 2 2 2 2 8 8" xfId="17342"/>
    <cellStyle name="Comma 16 2 2 2 2 8 9" xfId="19790"/>
    <cellStyle name="Comma 16 2 2 2 2 9" xfId="2577"/>
    <cellStyle name="Comma 16 2 2 2 3" xfId="22283"/>
    <cellStyle name="Comma 16 2 2 2 3 10" xfId="19791"/>
    <cellStyle name="Comma 16 2 2 2 3 2" xfId="22284"/>
    <cellStyle name="Comma 16 2 2 2 3 2 2" xfId="2587"/>
    <cellStyle name="Comma 16 2 2 2 3 2 3" xfId="5046"/>
    <cellStyle name="Comma 16 2 2 2 3 2 4" xfId="7539"/>
    <cellStyle name="Comma 16 2 2 2 3 2 5" xfId="9987"/>
    <cellStyle name="Comma 16 2 2 2 3 2 6" xfId="12439"/>
    <cellStyle name="Comma 16 2 2 2 3 2 7" xfId="14891"/>
    <cellStyle name="Comma 16 2 2 2 3 2 8" xfId="17344"/>
    <cellStyle name="Comma 16 2 2 2 3 2 9" xfId="19792"/>
    <cellStyle name="Comma 16 2 2 2 3 3" xfId="2586"/>
    <cellStyle name="Comma 16 2 2 2 3 4" xfId="5045"/>
    <cellStyle name="Comma 16 2 2 2 3 5" xfId="7538"/>
    <cellStyle name="Comma 16 2 2 2 3 6" xfId="9986"/>
    <cellStyle name="Comma 16 2 2 2 3 7" xfId="12438"/>
    <cellStyle name="Comma 16 2 2 2 3 8" xfId="14890"/>
    <cellStyle name="Comma 16 2 2 2 3 9" xfId="17343"/>
    <cellStyle name="Comma 16 2 2 2 4" xfId="22285"/>
    <cellStyle name="Comma 16 2 2 2 4 2" xfId="2588"/>
    <cellStyle name="Comma 16 2 2 2 4 3" xfId="5047"/>
    <cellStyle name="Comma 16 2 2 2 4 4" xfId="7540"/>
    <cellStyle name="Comma 16 2 2 2 4 5" xfId="9988"/>
    <cellStyle name="Comma 16 2 2 2 4 6" xfId="12440"/>
    <cellStyle name="Comma 16 2 2 2 4 7" xfId="14892"/>
    <cellStyle name="Comma 16 2 2 2 4 8" xfId="17345"/>
    <cellStyle name="Comma 16 2 2 2 4 9" xfId="19793"/>
    <cellStyle name="Comma 16 2 2 2 5" xfId="22286"/>
    <cellStyle name="Comma 16 2 2 2 5 2" xfId="2589"/>
    <cellStyle name="Comma 16 2 2 2 5 3" xfId="5048"/>
    <cellStyle name="Comma 16 2 2 2 5 4" xfId="7541"/>
    <cellStyle name="Comma 16 2 2 2 5 5" xfId="9989"/>
    <cellStyle name="Comma 16 2 2 2 5 6" xfId="12441"/>
    <cellStyle name="Comma 16 2 2 2 5 7" xfId="14893"/>
    <cellStyle name="Comma 16 2 2 2 5 8" xfId="17346"/>
    <cellStyle name="Comma 16 2 2 2 5 9" xfId="19794"/>
    <cellStyle name="Comma 16 2 2 2 6" xfId="22287"/>
    <cellStyle name="Comma 16 2 2 2 6 2" xfId="2590"/>
    <cellStyle name="Comma 16 2 2 2 6 3" xfId="5049"/>
    <cellStyle name="Comma 16 2 2 2 6 4" xfId="7542"/>
    <cellStyle name="Comma 16 2 2 2 6 5" xfId="9990"/>
    <cellStyle name="Comma 16 2 2 2 6 6" xfId="12442"/>
    <cellStyle name="Comma 16 2 2 2 6 7" xfId="14894"/>
    <cellStyle name="Comma 16 2 2 2 6 8" xfId="17347"/>
    <cellStyle name="Comma 16 2 2 2 6 9" xfId="19795"/>
    <cellStyle name="Comma 16 2 2 2 7" xfId="22288"/>
    <cellStyle name="Comma 16 2 2 2 7 2" xfId="2591"/>
    <cellStyle name="Comma 16 2 2 2 7 3" xfId="5050"/>
    <cellStyle name="Comma 16 2 2 2 7 4" xfId="7543"/>
    <cellStyle name="Comma 16 2 2 2 7 5" xfId="9991"/>
    <cellStyle name="Comma 16 2 2 2 7 6" xfId="12443"/>
    <cellStyle name="Comma 16 2 2 2 7 7" xfId="14895"/>
    <cellStyle name="Comma 16 2 2 2 7 8" xfId="17348"/>
    <cellStyle name="Comma 16 2 2 2 7 9" xfId="19796"/>
    <cellStyle name="Comma 16 2 2 2 8" xfId="22289"/>
    <cellStyle name="Comma 16 2 2 2 8 2" xfId="2592"/>
    <cellStyle name="Comma 16 2 2 2 8 3" xfId="5051"/>
    <cellStyle name="Comma 16 2 2 2 8 4" xfId="7544"/>
    <cellStyle name="Comma 16 2 2 2 8 5" xfId="9992"/>
    <cellStyle name="Comma 16 2 2 2 8 6" xfId="12444"/>
    <cellStyle name="Comma 16 2 2 2 8 7" xfId="14896"/>
    <cellStyle name="Comma 16 2 2 2 8 8" xfId="17349"/>
    <cellStyle name="Comma 16 2 2 2 8 9" xfId="19797"/>
    <cellStyle name="Comma 16 2 2 2 9" xfId="22290"/>
    <cellStyle name="Comma 16 2 2 2 9 2" xfId="2593"/>
    <cellStyle name="Comma 16 2 2 2 9 3" xfId="5052"/>
    <cellStyle name="Comma 16 2 2 2 9 4" xfId="7545"/>
    <cellStyle name="Comma 16 2 2 2 9 5" xfId="9993"/>
    <cellStyle name="Comma 16 2 2 2 9 6" xfId="12445"/>
    <cellStyle name="Comma 16 2 2 2 9 7" xfId="14897"/>
    <cellStyle name="Comma 16 2 2 2 9 8" xfId="17350"/>
    <cellStyle name="Comma 16 2 2 2 9 9" xfId="19798"/>
    <cellStyle name="Comma 16 2 2 3" xfId="22291"/>
    <cellStyle name="Comma 16 2 2 3 10" xfId="5053"/>
    <cellStyle name="Comma 16 2 2 3 11" xfId="7546"/>
    <cellStyle name="Comma 16 2 2 3 12" xfId="9994"/>
    <cellStyle name="Comma 16 2 2 3 13" xfId="12446"/>
    <cellStyle name="Comma 16 2 2 3 14" xfId="14898"/>
    <cellStyle name="Comma 16 2 2 3 15" xfId="17351"/>
    <cellStyle name="Comma 16 2 2 3 16" xfId="19799"/>
    <cellStyle name="Comma 16 2 2 3 2" xfId="22292"/>
    <cellStyle name="Comma 16 2 2 3 2 10" xfId="19800"/>
    <cellStyle name="Comma 16 2 2 3 2 2" xfId="22293"/>
    <cellStyle name="Comma 16 2 2 3 2 2 2" xfId="2596"/>
    <cellStyle name="Comma 16 2 2 3 2 2 3" xfId="5055"/>
    <cellStyle name="Comma 16 2 2 3 2 2 4" xfId="7548"/>
    <cellStyle name="Comma 16 2 2 3 2 2 5" xfId="9996"/>
    <cellStyle name="Comma 16 2 2 3 2 2 6" xfId="12448"/>
    <cellStyle name="Comma 16 2 2 3 2 2 7" xfId="14900"/>
    <cellStyle name="Comma 16 2 2 3 2 2 8" xfId="17353"/>
    <cellStyle name="Comma 16 2 2 3 2 2 9" xfId="19801"/>
    <cellStyle name="Comma 16 2 2 3 2 3" xfId="2595"/>
    <cellStyle name="Comma 16 2 2 3 2 4" xfId="5054"/>
    <cellStyle name="Comma 16 2 2 3 2 5" xfId="7547"/>
    <cellStyle name="Comma 16 2 2 3 2 6" xfId="9995"/>
    <cellStyle name="Comma 16 2 2 3 2 7" xfId="12447"/>
    <cellStyle name="Comma 16 2 2 3 2 8" xfId="14899"/>
    <cellStyle name="Comma 16 2 2 3 2 9" xfId="17352"/>
    <cellStyle name="Comma 16 2 2 3 3" xfId="22294"/>
    <cellStyle name="Comma 16 2 2 3 3 2" xfId="2597"/>
    <cellStyle name="Comma 16 2 2 3 3 3" xfId="5056"/>
    <cellStyle name="Comma 16 2 2 3 3 4" xfId="7549"/>
    <cellStyle name="Comma 16 2 2 3 3 5" xfId="9997"/>
    <cellStyle name="Comma 16 2 2 3 3 6" xfId="12449"/>
    <cellStyle name="Comma 16 2 2 3 3 7" xfId="14901"/>
    <cellStyle name="Comma 16 2 2 3 3 8" xfId="17354"/>
    <cellStyle name="Comma 16 2 2 3 3 9" xfId="19802"/>
    <cellStyle name="Comma 16 2 2 3 4" xfId="22295"/>
    <cellStyle name="Comma 16 2 2 3 4 2" xfId="2598"/>
    <cellStyle name="Comma 16 2 2 3 4 3" xfId="5057"/>
    <cellStyle name="Comma 16 2 2 3 4 4" xfId="7550"/>
    <cellStyle name="Comma 16 2 2 3 4 5" xfId="9998"/>
    <cellStyle name="Comma 16 2 2 3 4 6" xfId="12450"/>
    <cellStyle name="Comma 16 2 2 3 4 7" xfId="14902"/>
    <cellStyle name="Comma 16 2 2 3 4 8" xfId="17355"/>
    <cellStyle name="Comma 16 2 2 3 4 9" xfId="19803"/>
    <cellStyle name="Comma 16 2 2 3 5" xfId="22296"/>
    <cellStyle name="Comma 16 2 2 3 5 2" xfId="2599"/>
    <cellStyle name="Comma 16 2 2 3 5 3" xfId="5058"/>
    <cellStyle name="Comma 16 2 2 3 5 4" xfId="7551"/>
    <cellStyle name="Comma 16 2 2 3 5 5" xfId="9999"/>
    <cellStyle name="Comma 16 2 2 3 5 6" xfId="12451"/>
    <cellStyle name="Comma 16 2 2 3 5 7" xfId="14903"/>
    <cellStyle name="Comma 16 2 2 3 5 8" xfId="17356"/>
    <cellStyle name="Comma 16 2 2 3 5 9" xfId="19804"/>
    <cellStyle name="Comma 16 2 2 3 6" xfId="22297"/>
    <cellStyle name="Comma 16 2 2 3 6 2" xfId="2600"/>
    <cellStyle name="Comma 16 2 2 3 6 3" xfId="5059"/>
    <cellStyle name="Comma 16 2 2 3 6 4" xfId="7552"/>
    <cellStyle name="Comma 16 2 2 3 6 5" xfId="10000"/>
    <cellStyle name="Comma 16 2 2 3 6 6" xfId="12452"/>
    <cellStyle name="Comma 16 2 2 3 6 7" xfId="14904"/>
    <cellStyle name="Comma 16 2 2 3 6 8" xfId="17357"/>
    <cellStyle name="Comma 16 2 2 3 6 9" xfId="19805"/>
    <cellStyle name="Comma 16 2 2 3 7" xfId="22298"/>
    <cellStyle name="Comma 16 2 2 3 7 2" xfId="2601"/>
    <cellStyle name="Comma 16 2 2 3 7 3" xfId="5060"/>
    <cellStyle name="Comma 16 2 2 3 7 4" xfId="7553"/>
    <cellStyle name="Comma 16 2 2 3 7 5" xfId="10001"/>
    <cellStyle name="Comma 16 2 2 3 7 6" xfId="12453"/>
    <cellStyle name="Comma 16 2 2 3 7 7" xfId="14905"/>
    <cellStyle name="Comma 16 2 2 3 7 8" xfId="17358"/>
    <cellStyle name="Comma 16 2 2 3 7 9" xfId="19806"/>
    <cellStyle name="Comma 16 2 2 3 8" xfId="22299"/>
    <cellStyle name="Comma 16 2 2 3 8 2" xfId="2602"/>
    <cellStyle name="Comma 16 2 2 3 8 3" xfId="5061"/>
    <cellStyle name="Comma 16 2 2 3 8 4" xfId="7554"/>
    <cellStyle name="Comma 16 2 2 3 8 5" xfId="10002"/>
    <cellStyle name="Comma 16 2 2 3 8 6" xfId="12454"/>
    <cellStyle name="Comma 16 2 2 3 8 7" xfId="14906"/>
    <cellStyle name="Comma 16 2 2 3 8 8" xfId="17359"/>
    <cellStyle name="Comma 16 2 2 3 8 9" xfId="19807"/>
    <cellStyle name="Comma 16 2 2 3 9" xfId="2594"/>
    <cellStyle name="Comma 16 2 2 4" xfId="22300"/>
    <cellStyle name="Comma 16 2 2 4 10" xfId="19808"/>
    <cellStyle name="Comma 16 2 2 4 2" xfId="22301"/>
    <cellStyle name="Comma 16 2 2 4 2 2" xfId="2604"/>
    <cellStyle name="Comma 16 2 2 4 2 3" xfId="5063"/>
    <cellStyle name="Comma 16 2 2 4 2 4" xfId="7556"/>
    <cellStyle name="Comma 16 2 2 4 2 5" xfId="10004"/>
    <cellStyle name="Comma 16 2 2 4 2 6" xfId="12456"/>
    <cellStyle name="Comma 16 2 2 4 2 7" xfId="14908"/>
    <cellStyle name="Comma 16 2 2 4 2 8" xfId="17361"/>
    <cellStyle name="Comma 16 2 2 4 2 9" xfId="19809"/>
    <cellStyle name="Comma 16 2 2 4 3" xfId="2603"/>
    <cellStyle name="Comma 16 2 2 4 4" xfId="5062"/>
    <cellStyle name="Comma 16 2 2 4 5" xfId="7555"/>
    <cellStyle name="Comma 16 2 2 4 6" xfId="10003"/>
    <cellStyle name="Comma 16 2 2 4 7" xfId="12455"/>
    <cellStyle name="Comma 16 2 2 4 8" xfId="14907"/>
    <cellStyle name="Comma 16 2 2 4 9" xfId="17360"/>
    <cellStyle name="Comma 16 2 2 5" xfId="22302"/>
    <cellStyle name="Comma 16 2 2 5 2" xfId="2605"/>
    <cellStyle name="Comma 16 2 2 5 3" xfId="5064"/>
    <cellStyle name="Comma 16 2 2 5 4" xfId="7557"/>
    <cellStyle name="Comma 16 2 2 5 5" xfId="10005"/>
    <cellStyle name="Comma 16 2 2 5 6" xfId="12457"/>
    <cellStyle name="Comma 16 2 2 5 7" xfId="14909"/>
    <cellStyle name="Comma 16 2 2 5 8" xfId="17362"/>
    <cellStyle name="Comma 16 2 2 5 9" xfId="19810"/>
    <cellStyle name="Comma 16 2 2 6" xfId="22303"/>
    <cellStyle name="Comma 16 2 2 6 2" xfId="2606"/>
    <cellStyle name="Comma 16 2 2 6 3" xfId="5065"/>
    <cellStyle name="Comma 16 2 2 6 4" xfId="7558"/>
    <cellStyle name="Comma 16 2 2 6 5" xfId="10006"/>
    <cellStyle name="Comma 16 2 2 6 6" xfId="12458"/>
    <cellStyle name="Comma 16 2 2 6 7" xfId="14910"/>
    <cellStyle name="Comma 16 2 2 6 8" xfId="17363"/>
    <cellStyle name="Comma 16 2 2 6 9" xfId="19811"/>
    <cellStyle name="Comma 16 2 2 7" xfId="22304"/>
    <cellStyle name="Comma 16 2 2 7 2" xfId="2607"/>
    <cellStyle name="Comma 16 2 2 7 3" xfId="5066"/>
    <cellStyle name="Comma 16 2 2 7 4" xfId="7559"/>
    <cellStyle name="Comma 16 2 2 7 5" xfId="10007"/>
    <cellStyle name="Comma 16 2 2 7 6" xfId="12459"/>
    <cellStyle name="Comma 16 2 2 7 7" xfId="14911"/>
    <cellStyle name="Comma 16 2 2 7 8" xfId="17364"/>
    <cellStyle name="Comma 16 2 2 7 9" xfId="19812"/>
    <cellStyle name="Comma 16 2 2 8" xfId="22305"/>
    <cellStyle name="Comma 16 2 2 8 2" xfId="2608"/>
    <cellStyle name="Comma 16 2 2 8 3" xfId="5067"/>
    <cellStyle name="Comma 16 2 2 8 4" xfId="7560"/>
    <cellStyle name="Comma 16 2 2 8 5" xfId="10008"/>
    <cellStyle name="Comma 16 2 2 8 6" xfId="12460"/>
    <cellStyle name="Comma 16 2 2 8 7" xfId="14912"/>
    <cellStyle name="Comma 16 2 2 8 8" xfId="17365"/>
    <cellStyle name="Comma 16 2 2 8 9" xfId="19813"/>
    <cellStyle name="Comma 16 2 2 9" xfId="22306"/>
    <cellStyle name="Comma 16 2 2 9 2" xfId="2609"/>
    <cellStyle name="Comma 16 2 2 9 3" xfId="5068"/>
    <cellStyle name="Comma 16 2 2 9 4" xfId="7561"/>
    <cellStyle name="Comma 16 2 2 9 5" xfId="10009"/>
    <cellStyle name="Comma 16 2 2 9 6" xfId="12461"/>
    <cellStyle name="Comma 16 2 2 9 7" xfId="14913"/>
    <cellStyle name="Comma 16 2 2 9 8" xfId="17366"/>
    <cellStyle name="Comma 16 2 2 9 9" xfId="19814"/>
    <cellStyle name="Comma 16 2 3" xfId="22307"/>
    <cellStyle name="Comma 16 2 3 10" xfId="2610"/>
    <cellStyle name="Comma 16 2 3 11" xfId="5069"/>
    <cellStyle name="Comma 16 2 3 12" xfId="7562"/>
    <cellStyle name="Comma 16 2 3 13" xfId="10010"/>
    <cellStyle name="Comma 16 2 3 14" xfId="12462"/>
    <cellStyle name="Comma 16 2 3 15" xfId="14914"/>
    <cellStyle name="Comma 16 2 3 16" xfId="17367"/>
    <cellStyle name="Comma 16 2 3 17" xfId="19815"/>
    <cellStyle name="Comma 16 2 3 2" xfId="22308"/>
    <cellStyle name="Comma 16 2 3 2 10" xfId="5070"/>
    <cellStyle name="Comma 16 2 3 2 11" xfId="7563"/>
    <cellStyle name="Comma 16 2 3 2 12" xfId="10011"/>
    <cellStyle name="Comma 16 2 3 2 13" xfId="12463"/>
    <cellStyle name="Comma 16 2 3 2 14" xfId="14915"/>
    <cellStyle name="Comma 16 2 3 2 15" xfId="17368"/>
    <cellStyle name="Comma 16 2 3 2 16" xfId="19816"/>
    <cellStyle name="Comma 16 2 3 2 2" xfId="22309"/>
    <cellStyle name="Comma 16 2 3 2 2 10" xfId="19817"/>
    <cellStyle name="Comma 16 2 3 2 2 2" xfId="22310"/>
    <cellStyle name="Comma 16 2 3 2 2 2 2" xfId="2613"/>
    <cellStyle name="Comma 16 2 3 2 2 2 3" xfId="5072"/>
    <cellStyle name="Comma 16 2 3 2 2 2 4" xfId="7565"/>
    <cellStyle name="Comma 16 2 3 2 2 2 5" xfId="10013"/>
    <cellStyle name="Comma 16 2 3 2 2 2 6" xfId="12465"/>
    <cellStyle name="Comma 16 2 3 2 2 2 7" xfId="14917"/>
    <cellStyle name="Comma 16 2 3 2 2 2 8" xfId="17370"/>
    <cellStyle name="Comma 16 2 3 2 2 2 9" xfId="19818"/>
    <cellStyle name="Comma 16 2 3 2 2 3" xfId="2612"/>
    <cellStyle name="Comma 16 2 3 2 2 4" xfId="5071"/>
    <cellStyle name="Comma 16 2 3 2 2 5" xfId="7564"/>
    <cellStyle name="Comma 16 2 3 2 2 6" xfId="10012"/>
    <cellStyle name="Comma 16 2 3 2 2 7" xfId="12464"/>
    <cellStyle name="Comma 16 2 3 2 2 8" xfId="14916"/>
    <cellStyle name="Comma 16 2 3 2 2 9" xfId="17369"/>
    <cellStyle name="Comma 16 2 3 2 3" xfId="22311"/>
    <cellStyle name="Comma 16 2 3 2 3 2" xfId="2614"/>
    <cellStyle name="Comma 16 2 3 2 3 3" xfId="5073"/>
    <cellStyle name="Comma 16 2 3 2 3 4" xfId="7566"/>
    <cellStyle name="Comma 16 2 3 2 3 5" xfId="10014"/>
    <cellStyle name="Comma 16 2 3 2 3 6" xfId="12466"/>
    <cellStyle name="Comma 16 2 3 2 3 7" xfId="14918"/>
    <cellStyle name="Comma 16 2 3 2 3 8" xfId="17371"/>
    <cellStyle name="Comma 16 2 3 2 3 9" xfId="19819"/>
    <cellStyle name="Comma 16 2 3 2 4" xfId="22312"/>
    <cellStyle name="Comma 16 2 3 2 4 2" xfId="2615"/>
    <cellStyle name="Comma 16 2 3 2 4 3" xfId="5074"/>
    <cellStyle name="Comma 16 2 3 2 4 4" xfId="7567"/>
    <cellStyle name="Comma 16 2 3 2 4 5" xfId="10015"/>
    <cellStyle name="Comma 16 2 3 2 4 6" xfId="12467"/>
    <cellStyle name="Comma 16 2 3 2 4 7" xfId="14919"/>
    <cellStyle name="Comma 16 2 3 2 4 8" xfId="17372"/>
    <cellStyle name="Comma 16 2 3 2 4 9" xfId="19820"/>
    <cellStyle name="Comma 16 2 3 2 5" xfId="22313"/>
    <cellStyle name="Comma 16 2 3 2 5 2" xfId="2616"/>
    <cellStyle name="Comma 16 2 3 2 5 3" xfId="5075"/>
    <cellStyle name="Comma 16 2 3 2 5 4" xfId="7568"/>
    <cellStyle name="Comma 16 2 3 2 5 5" xfId="10016"/>
    <cellStyle name="Comma 16 2 3 2 5 6" xfId="12468"/>
    <cellStyle name="Comma 16 2 3 2 5 7" xfId="14920"/>
    <cellStyle name="Comma 16 2 3 2 5 8" xfId="17373"/>
    <cellStyle name="Comma 16 2 3 2 5 9" xfId="19821"/>
    <cellStyle name="Comma 16 2 3 2 6" xfId="22314"/>
    <cellStyle name="Comma 16 2 3 2 6 2" xfId="2617"/>
    <cellStyle name="Comma 16 2 3 2 6 3" xfId="5076"/>
    <cellStyle name="Comma 16 2 3 2 6 4" xfId="7569"/>
    <cellStyle name="Comma 16 2 3 2 6 5" xfId="10017"/>
    <cellStyle name="Comma 16 2 3 2 6 6" xfId="12469"/>
    <cellStyle name="Comma 16 2 3 2 6 7" xfId="14921"/>
    <cellStyle name="Comma 16 2 3 2 6 8" xfId="17374"/>
    <cellStyle name="Comma 16 2 3 2 6 9" xfId="19822"/>
    <cellStyle name="Comma 16 2 3 2 7" xfId="22315"/>
    <cellStyle name="Comma 16 2 3 2 7 2" xfId="2618"/>
    <cellStyle name="Comma 16 2 3 2 7 3" xfId="5077"/>
    <cellStyle name="Comma 16 2 3 2 7 4" xfId="7570"/>
    <cellStyle name="Comma 16 2 3 2 7 5" xfId="10018"/>
    <cellStyle name="Comma 16 2 3 2 7 6" xfId="12470"/>
    <cellStyle name="Comma 16 2 3 2 7 7" xfId="14922"/>
    <cellStyle name="Comma 16 2 3 2 7 8" xfId="17375"/>
    <cellStyle name="Comma 16 2 3 2 7 9" xfId="19823"/>
    <cellStyle name="Comma 16 2 3 2 8" xfId="22316"/>
    <cellStyle name="Comma 16 2 3 2 8 2" xfId="2619"/>
    <cellStyle name="Comma 16 2 3 2 8 3" xfId="5078"/>
    <cellStyle name="Comma 16 2 3 2 8 4" xfId="7571"/>
    <cellStyle name="Comma 16 2 3 2 8 5" xfId="10019"/>
    <cellStyle name="Comma 16 2 3 2 8 6" xfId="12471"/>
    <cellStyle name="Comma 16 2 3 2 8 7" xfId="14923"/>
    <cellStyle name="Comma 16 2 3 2 8 8" xfId="17376"/>
    <cellStyle name="Comma 16 2 3 2 8 9" xfId="19824"/>
    <cellStyle name="Comma 16 2 3 2 9" xfId="2611"/>
    <cellStyle name="Comma 16 2 3 3" xfId="22317"/>
    <cellStyle name="Comma 16 2 3 3 10" xfId="19825"/>
    <cellStyle name="Comma 16 2 3 3 2" xfId="22318"/>
    <cellStyle name="Comma 16 2 3 3 2 2" xfId="2621"/>
    <cellStyle name="Comma 16 2 3 3 2 3" xfId="5080"/>
    <cellStyle name="Comma 16 2 3 3 2 4" xfId="7573"/>
    <cellStyle name="Comma 16 2 3 3 2 5" xfId="10021"/>
    <cellStyle name="Comma 16 2 3 3 2 6" xfId="12473"/>
    <cellStyle name="Comma 16 2 3 3 2 7" xfId="14925"/>
    <cellStyle name="Comma 16 2 3 3 2 8" xfId="17378"/>
    <cellStyle name="Comma 16 2 3 3 2 9" xfId="19826"/>
    <cellStyle name="Comma 16 2 3 3 3" xfId="2620"/>
    <cellStyle name="Comma 16 2 3 3 4" xfId="5079"/>
    <cellStyle name="Comma 16 2 3 3 5" xfId="7572"/>
    <cellStyle name="Comma 16 2 3 3 6" xfId="10020"/>
    <cellStyle name="Comma 16 2 3 3 7" xfId="12472"/>
    <cellStyle name="Comma 16 2 3 3 8" xfId="14924"/>
    <cellStyle name="Comma 16 2 3 3 9" xfId="17377"/>
    <cellStyle name="Comma 16 2 3 4" xfId="22319"/>
    <cellStyle name="Comma 16 2 3 4 2" xfId="2622"/>
    <cellStyle name="Comma 16 2 3 4 3" xfId="5081"/>
    <cellStyle name="Comma 16 2 3 4 4" xfId="7574"/>
    <cellStyle name="Comma 16 2 3 4 5" xfId="10022"/>
    <cellStyle name="Comma 16 2 3 4 6" xfId="12474"/>
    <cellStyle name="Comma 16 2 3 4 7" xfId="14926"/>
    <cellStyle name="Comma 16 2 3 4 8" xfId="17379"/>
    <cellStyle name="Comma 16 2 3 4 9" xfId="19827"/>
    <cellStyle name="Comma 16 2 3 5" xfId="22320"/>
    <cellStyle name="Comma 16 2 3 5 2" xfId="2623"/>
    <cellStyle name="Comma 16 2 3 5 3" xfId="5082"/>
    <cellStyle name="Comma 16 2 3 5 4" xfId="7575"/>
    <cellStyle name="Comma 16 2 3 5 5" xfId="10023"/>
    <cellStyle name="Comma 16 2 3 5 6" xfId="12475"/>
    <cellStyle name="Comma 16 2 3 5 7" xfId="14927"/>
    <cellStyle name="Comma 16 2 3 5 8" xfId="17380"/>
    <cellStyle name="Comma 16 2 3 5 9" xfId="19828"/>
    <cellStyle name="Comma 16 2 3 6" xfId="22321"/>
    <cellStyle name="Comma 16 2 3 6 2" xfId="2624"/>
    <cellStyle name="Comma 16 2 3 6 3" xfId="5083"/>
    <cellStyle name="Comma 16 2 3 6 4" xfId="7576"/>
    <cellStyle name="Comma 16 2 3 6 5" xfId="10024"/>
    <cellStyle name="Comma 16 2 3 6 6" xfId="12476"/>
    <cellStyle name="Comma 16 2 3 6 7" xfId="14928"/>
    <cellStyle name="Comma 16 2 3 6 8" xfId="17381"/>
    <cellStyle name="Comma 16 2 3 6 9" xfId="19829"/>
    <cellStyle name="Comma 16 2 3 7" xfId="22322"/>
    <cellStyle name="Comma 16 2 3 7 2" xfId="2625"/>
    <cellStyle name="Comma 16 2 3 7 3" xfId="5084"/>
    <cellStyle name="Comma 16 2 3 7 4" xfId="7577"/>
    <cellStyle name="Comma 16 2 3 7 5" xfId="10025"/>
    <cellStyle name="Comma 16 2 3 7 6" xfId="12477"/>
    <cellStyle name="Comma 16 2 3 7 7" xfId="14929"/>
    <cellStyle name="Comma 16 2 3 7 8" xfId="17382"/>
    <cellStyle name="Comma 16 2 3 7 9" xfId="19830"/>
    <cellStyle name="Comma 16 2 3 8" xfId="22323"/>
    <cellStyle name="Comma 16 2 3 8 2" xfId="2626"/>
    <cellStyle name="Comma 16 2 3 8 3" xfId="5085"/>
    <cellStyle name="Comma 16 2 3 8 4" xfId="7578"/>
    <cellStyle name="Comma 16 2 3 8 5" xfId="10026"/>
    <cellStyle name="Comma 16 2 3 8 6" xfId="12478"/>
    <cellStyle name="Comma 16 2 3 8 7" xfId="14930"/>
    <cellStyle name="Comma 16 2 3 8 8" xfId="17383"/>
    <cellStyle name="Comma 16 2 3 8 9" xfId="19831"/>
    <cellStyle name="Comma 16 2 3 9" xfId="22324"/>
    <cellStyle name="Comma 16 2 3 9 2" xfId="2627"/>
    <cellStyle name="Comma 16 2 3 9 3" xfId="5086"/>
    <cellStyle name="Comma 16 2 3 9 4" xfId="7579"/>
    <cellStyle name="Comma 16 2 3 9 5" xfId="10027"/>
    <cellStyle name="Comma 16 2 3 9 6" xfId="12479"/>
    <cellStyle name="Comma 16 2 3 9 7" xfId="14931"/>
    <cellStyle name="Comma 16 2 3 9 8" xfId="17384"/>
    <cellStyle name="Comma 16 2 3 9 9" xfId="19832"/>
    <cellStyle name="Comma 16 2 4" xfId="22325"/>
    <cellStyle name="Comma 16 2 4 10" xfId="5087"/>
    <cellStyle name="Comma 16 2 4 11" xfId="7580"/>
    <cellStyle name="Comma 16 2 4 12" xfId="10028"/>
    <cellStyle name="Comma 16 2 4 13" xfId="12480"/>
    <cellStyle name="Comma 16 2 4 14" xfId="14932"/>
    <cellStyle name="Comma 16 2 4 15" xfId="17385"/>
    <cellStyle name="Comma 16 2 4 16" xfId="19833"/>
    <cellStyle name="Comma 16 2 4 2" xfId="22326"/>
    <cellStyle name="Comma 16 2 4 2 10" xfId="19834"/>
    <cellStyle name="Comma 16 2 4 2 2" xfId="22327"/>
    <cellStyle name="Comma 16 2 4 2 2 2" xfId="2630"/>
    <cellStyle name="Comma 16 2 4 2 2 3" xfId="5089"/>
    <cellStyle name="Comma 16 2 4 2 2 4" xfId="7582"/>
    <cellStyle name="Comma 16 2 4 2 2 5" xfId="10030"/>
    <cellStyle name="Comma 16 2 4 2 2 6" xfId="12482"/>
    <cellStyle name="Comma 16 2 4 2 2 7" xfId="14934"/>
    <cellStyle name="Comma 16 2 4 2 2 8" xfId="17387"/>
    <cellStyle name="Comma 16 2 4 2 2 9" xfId="19835"/>
    <cellStyle name="Comma 16 2 4 2 3" xfId="2629"/>
    <cellStyle name="Comma 16 2 4 2 4" xfId="5088"/>
    <cellStyle name="Comma 16 2 4 2 5" xfId="7581"/>
    <cellStyle name="Comma 16 2 4 2 6" xfId="10029"/>
    <cellStyle name="Comma 16 2 4 2 7" xfId="12481"/>
    <cellStyle name="Comma 16 2 4 2 8" xfId="14933"/>
    <cellStyle name="Comma 16 2 4 2 9" xfId="17386"/>
    <cellStyle name="Comma 16 2 4 3" xfId="22328"/>
    <cellStyle name="Comma 16 2 4 3 2" xfId="2631"/>
    <cellStyle name="Comma 16 2 4 3 3" xfId="5090"/>
    <cellStyle name="Comma 16 2 4 3 4" xfId="7583"/>
    <cellStyle name="Comma 16 2 4 3 5" xfId="10031"/>
    <cellStyle name="Comma 16 2 4 3 6" xfId="12483"/>
    <cellStyle name="Comma 16 2 4 3 7" xfId="14935"/>
    <cellStyle name="Comma 16 2 4 3 8" xfId="17388"/>
    <cellStyle name="Comma 16 2 4 3 9" xfId="19836"/>
    <cellStyle name="Comma 16 2 4 4" xfId="22329"/>
    <cellStyle name="Comma 16 2 4 4 2" xfId="2632"/>
    <cellStyle name="Comma 16 2 4 4 3" xfId="5091"/>
    <cellStyle name="Comma 16 2 4 4 4" xfId="7584"/>
    <cellStyle name="Comma 16 2 4 4 5" xfId="10032"/>
    <cellStyle name="Comma 16 2 4 4 6" xfId="12484"/>
    <cellStyle name="Comma 16 2 4 4 7" xfId="14936"/>
    <cellStyle name="Comma 16 2 4 4 8" xfId="17389"/>
    <cellStyle name="Comma 16 2 4 4 9" xfId="19837"/>
    <cellStyle name="Comma 16 2 4 5" xfId="22330"/>
    <cellStyle name="Comma 16 2 4 5 2" xfId="2633"/>
    <cellStyle name="Comma 16 2 4 5 3" xfId="5092"/>
    <cellStyle name="Comma 16 2 4 5 4" xfId="7585"/>
    <cellStyle name="Comma 16 2 4 5 5" xfId="10033"/>
    <cellStyle name="Comma 16 2 4 5 6" xfId="12485"/>
    <cellStyle name="Comma 16 2 4 5 7" xfId="14937"/>
    <cellStyle name="Comma 16 2 4 5 8" xfId="17390"/>
    <cellStyle name="Comma 16 2 4 5 9" xfId="19838"/>
    <cellStyle name="Comma 16 2 4 6" xfId="22331"/>
    <cellStyle name="Comma 16 2 4 6 2" xfId="2634"/>
    <cellStyle name="Comma 16 2 4 6 3" xfId="5093"/>
    <cellStyle name="Comma 16 2 4 6 4" xfId="7586"/>
    <cellStyle name="Comma 16 2 4 6 5" xfId="10034"/>
    <cellStyle name="Comma 16 2 4 6 6" xfId="12486"/>
    <cellStyle name="Comma 16 2 4 6 7" xfId="14938"/>
    <cellStyle name="Comma 16 2 4 6 8" xfId="17391"/>
    <cellStyle name="Comma 16 2 4 6 9" xfId="19839"/>
    <cellStyle name="Comma 16 2 4 7" xfId="22332"/>
    <cellStyle name="Comma 16 2 4 7 2" xfId="2635"/>
    <cellStyle name="Comma 16 2 4 7 3" xfId="5094"/>
    <cellStyle name="Comma 16 2 4 7 4" xfId="7587"/>
    <cellStyle name="Comma 16 2 4 7 5" xfId="10035"/>
    <cellStyle name="Comma 16 2 4 7 6" xfId="12487"/>
    <cellStyle name="Comma 16 2 4 7 7" xfId="14939"/>
    <cellStyle name="Comma 16 2 4 7 8" xfId="17392"/>
    <cellStyle name="Comma 16 2 4 7 9" xfId="19840"/>
    <cellStyle name="Comma 16 2 4 8" xfId="22333"/>
    <cellStyle name="Comma 16 2 4 8 2" xfId="2636"/>
    <cellStyle name="Comma 16 2 4 8 3" xfId="5095"/>
    <cellStyle name="Comma 16 2 4 8 4" xfId="7588"/>
    <cellStyle name="Comma 16 2 4 8 5" xfId="10036"/>
    <cellStyle name="Comma 16 2 4 8 6" xfId="12488"/>
    <cellStyle name="Comma 16 2 4 8 7" xfId="14940"/>
    <cellStyle name="Comma 16 2 4 8 8" xfId="17393"/>
    <cellStyle name="Comma 16 2 4 8 9" xfId="19841"/>
    <cellStyle name="Comma 16 2 4 9" xfId="2628"/>
    <cellStyle name="Comma 16 2 5" xfId="22334"/>
    <cellStyle name="Comma 16 2 5 10" xfId="19842"/>
    <cellStyle name="Comma 16 2 5 2" xfId="22335"/>
    <cellStyle name="Comma 16 2 5 2 2" xfId="2638"/>
    <cellStyle name="Comma 16 2 5 2 3" xfId="5097"/>
    <cellStyle name="Comma 16 2 5 2 4" xfId="7590"/>
    <cellStyle name="Comma 16 2 5 2 5" xfId="10038"/>
    <cellStyle name="Comma 16 2 5 2 6" xfId="12490"/>
    <cellStyle name="Comma 16 2 5 2 7" xfId="14942"/>
    <cellStyle name="Comma 16 2 5 2 8" xfId="17395"/>
    <cellStyle name="Comma 16 2 5 2 9" xfId="19843"/>
    <cellStyle name="Comma 16 2 5 3" xfId="2637"/>
    <cellStyle name="Comma 16 2 5 4" xfId="5096"/>
    <cellStyle name="Comma 16 2 5 5" xfId="7589"/>
    <cellStyle name="Comma 16 2 5 6" xfId="10037"/>
    <cellStyle name="Comma 16 2 5 7" xfId="12489"/>
    <cellStyle name="Comma 16 2 5 8" xfId="14941"/>
    <cellStyle name="Comma 16 2 5 9" xfId="17394"/>
    <cellStyle name="Comma 16 2 6" xfId="22336"/>
    <cellStyle name="Comma 16 2 6 2" xfId="2639"/>
    <cellStyle name="Comma 16 2 6 3" xfId="5098"/>
    <cellStyle name="Comma 16 2 6 4" xfId="7591"/>
    <cellStyle name="Comma 16 2 6 5" xfId="10039"/>
    <cellStyle name="Comma 16 2 6 6" xfId="12491"/>
    <cellStyle name="Comma 16 2 6 7" xfId="14943"/>
    <cellStyle name="Comma 16 2 6 8" xfId="17396"/>
    <cellStyle name="Comma 16 2 6 9" xfId="19844"/>
    <cellStyle name="Comma 16 2 7" xfId="22337"/>
    <cellStyle name="Comma 16 2 7 2" xfId="2640"/>
    <cellStyle name="Comma 16 2 7 3" xfId="5099"/>
    <cellStyle name="Comma 16 2 7 4" xfId="7592"/>
    <cellStyle name="Comma 16 2 7 5" xfId="10040"/>
    <cellStyle name="Comma 16 2 7 6" xfId="12492"/>
    <cellStyle name="Comma 16 2 7 7" xfId="14944"/>
    <cellStyle name="Comma 16 2 7 8" xfId="17397"/>
    <cellStyle name="Comma 16 2 7 9" xfId="19845"/>
    <cellStyle name="Comma 16 2 8" xfId="22338"/>
    <cellStyle name="Comma 16 2 8 2" xfId="2641"/>
    <cellStyle name="Comma 16 2 8 3" xfId="5100"/>
    <cellStyle name="Comma 16 2 8 4" xfId="7593"/>
    <cellStyle name="Comma 16 2 8 5" xfId="10041"/>
    <cellStyle name="Comma 16 2 8 6" xfId="12493"/>
    <cellStyle name="Comma 16 2 8 7" xfId="14945"/>
    <cellStyle name="Comma 16 2 8 8" xfId="17398"/>
    <cellStyle name="Comma 16 2 8 9" xfId="19846"/>
    <cellStyle name="Comma 16 2 9" xfId="22339"/>
    <cellStyle name="Comma 16 2 9 2" xfId="2642"/>
    <cellStyle name="Comma 16 2 9 3" xfId="5101"/>
    <cellStyle name="Comma 16 2 9 4" xfId="7594"/>
    <cellStyle name="Comma 16 2 9 5" xfId="10042"/>
    <cellStyle name="Comma 16 2 9 6" xfId="12494"/>
    <cellStyle name="Comma 16 2 9 7" xfId="14946"/>
    <cellStyle name="Comma 16 2 9 8" xfId="17399"/>
    <cellStyle name="Comma 16 2 9 9" xfId="19847"/>
    <cellStyle name="Comma 16 20" xfId="198"/>
    <cellStyle name="Comma 16 21" xfId="199"/>
    <cellStyle name="Comma 16 22" xfId="200"/>
    <cellStyle name="Comma 16 23" xfId="201"/>
    <cellStyle name="Comma 16 24" xfId="202"/>
    <cellStyle name="Comma 16 25" xfId="203"/>
    <cellStyle name="Comma 16 26" xfId="204"/>
    <cellStyle name="Comma 16 27" xfId="205"/>
    <cellStyle name="Comma 16 28" xfId="2567"/>
    <cellStyle name="Comma 16 29" xfId="5026"/>
    <cellStyle name="Comma 16 3" xfId="22340"/>
    <cellStyle name="Comma 16 3 10" xfId="22341"/>
    <cellStyle name="Comma 16 3 10 2" xfId="2644"/>
    <cellStyle name="Comma 16 3 10 3" xfId="5103"/>
    <cellStyle name="Comma 16 3 10 4" xfId="7596"/>
    <cellStyle name="Comma 16 3 10 5" xfId="10044"/>
    <cellStyle name="Comma 16 3 10 6" xfId="12496"/>
    <cellStyle name="Comma 16 3 10 7" xfId="14948"/>
    <cellStyle name="Comma 16 3 10 8" xfId="17401"/>
    <cellStyle name="Comma 16 3 10 9" xfId="19849"/>
    <cellStyle name="Comma 16 3 11" xfId="2643"/>
    <cellStyle name="Comma 16 3 12" xfId="5102"/>
    <cellStyle name="Comma 16 3 13" xfId="7595"/>
    <cellStyle name="Comma 16 3 14" xfId="10043"/>
    <cellStyle name="Comma 16 3 15" xfId="12495"/>
    <cellStyle name="Comma 16 3 16" xfId="14947"/>
    <cellStyle name="Comma 16 3 17" xfId="17400"/>
    <cellStyle name="Comma 16 3 18" xfId="19848"/>
    <cellStyle name="Comma 16 3 2" xfId="22342"/>
    <cellStyle name="Comma 16 3 2 10" xfId="2645"/>
    <cellStyle name="Comma 16 3 2 11" xfId="5104"/>
    <cellStyle name="Comma 16 3 2 12" xfId="7597"/>
    <cellStyle name="Comma 16 3 2 13" xfId="10045"/>
    <cellStyle name="Comma 16 3 2 14" xfId="12497"/>
    <cellStyle name="Comma 16 3 2 15" xfId="14949"/>
    <cellStyle name="Comma 16 3 2 16" xfId="17402"/>
    <cellStyle name="Comma 16 3 2 17" xfId="19850"/>
    <cellStyle name="Comma 16 3 2 2" xfId="22343"/>
    <cellStyle name="Comma 16 3 2 2 10" xfId="5105"/>
    <cellStyle name="Comma 16 3 2 2 11" xfId="7598"/>
    <cellStyle name="Comma 16 3 2 2 12" xfId="10046"/>
    <cellStyle name="Comma 16 3 2 2 13" xfId="12498"/>
    <cellStyle name="Comma 16 3 2 2 14" xfId="14950"/>
    <cellStyle name="Comma 16 3 2 2 15" xfId="17403"/>
    <cellStyle name="Comma 16 3 2 2 16" xfId="19851"/>
    <cellStyle name="Comma 16 3 2 2 2" xfId="22344"/>
    <cellStyle name="Comma 16 3 2 2 2 10" xfId="19852"/>
    <cellStyle name="Comma 16 3 2 2 2 2" xfId="22345"/>
    <cellStyle name="Comma 16 3 2 2 2 2 2" xfId="2648"/>
    <cellStyle name="Comma 16 3 2 2 2 2 3" xfId="5107"/>
    <cellStyle name="Comma 16 3 2 2 2 2 4" xfId="7600"/>
    <cellStyle name="Comma 16 3 2 2 2 2 5" xfId="10048"/>
    <cellStyle name="Comma 16 3 2 2 2 2 6" xfId="12500"/>
    <cellStyle name="Comma 16 3 2 2 2 2 7" xfId="14952"/>
    <cellStyle name="Comma 16 3 2 2 2 2 8" xfId="17405"/>
    <cellStyle name="Comma 16 3 2 2 2 2 9" xfId="19853"/>
    <cellStyle name="Comma 16 3 2 2 2 3" xfId="2647"/>
    <cellStyle name="Comma 16 3 2 2 2 4" xfId="5106"/>
    <cellStyle name="Comma 16 3 2 2 2 5" xfId="7599"/>
    <cellStyle name="Comma 16 3 2 2 2 6" xfId="10047"/>
    <cellStyle name="Comma 16 3 2 2 2 7" xfId="12499"/>
    <cellStyle name="Comma 16 3 2 2 2 8" xfId="14951"/>
    <cellStyle name="Comma 16 3 2 2 2 9" xfId="17404"/>
    <cellStyle name="Comma 16 3 2 2 3" xfId="22346"/>
    <cellStyle name="Comma 16 3 2 2 3 2" xfId="2649"/>
    <cellStyle name="Comma 16 3 2 2 3 3" xfId="5108"/>
    <cellStyle name="Comma 16 3 2 2 3 4" xfId="7601"/>
    <cellStyle name="Comma 16 3 2 2 3 5" xfId="10049"/>
    <cellStyle name="Comma 16 3 2 2 3 6" xfId="12501"/>
    <cellStyle name="Comma 16 3 2 2 3 7" xfId="14953"/>
    <cellStyle name="Comma 16 3 2 2 3 8" xfId="17406"/>
    <cellStyle name="Comma 16 3 2 2 3 9" xfId="19854"/>
    <cellStyle name="Comma 16 3 2 2 4" xfId="22347"/>
    <cellStyle name="Comma 16 3 2 2 4 2" xfId="2650"/>
    <cellStyle name="Comma 16 3 2 2 4 3" xfId="5109"/>
    <cellStyle name="Comma 16 3 2 2 4 4" xfId="7602"/>
    <cellStyle name="Comma 16 3 2 2 4 5" xfId="10050"/>
    <cellStyle name="Comma 16 3 2 2 4 6" xfId="12502"/>
    <cellStyle name="Comma 16 3 2 2 4 7" xfId="14954"/>
    <cellStyle name="Comma 16 3 2 2 4 8" xfId="17407"/>
    <cellStyle name="Comma 16 3 2 2 4 9" xfId="19855"/>
    <cellStyle name="Comma 16 3 2 2 5" xfId="22348"/>
    <cellStyle name="Comma 16 3 2 2 5 2" xfId="2651"/>
    <cellStyle name="Comma 16 3 2 2 5 3" xfId="5110"/>
    <cellStyle name="Comma 16 3 2 2 5 4" xfId="7603"/>
    <cellStyle name="Comma 16 3 2 2 5 5" xfId="10051"/>
    <cellStyle name="Comma 16 3 2 2 5 6" xfId="12503"/>
    <cellStyle name="Comma 16 3 2 2 5 7" xfId="14955"/>
    <cellStyle name="Comma 16 3 2 2 5 8" xfId="17408"/>
    <cellStyle name="Comma 16 3 2 2 5 9" xfId="19856"/>
    <cellStyle name="Comma 16 3 2 2 6" xfId="22349"/>
    <cellStyle name="Comma 16 3 2 2 6 2" xfId="2652"/>
    <cellStyle name="Comma 16 3 2 2 6 3" xfId="5111"/>
    <cellStyle name="Comma 16 3 2 2 6 4" xfId="7604"/>
    <cellStyle name="Comma 16 3 2 2 6 5" xfId="10052"/>
    <cellStyle name="Comma 16 3 2 2 6 6" xfId="12504"/>
    <cellStyle name="Comma 16 3 2 2 6 7" xfId="14956"/>
    <cellStyle name="Comma 16 3 2 2 6 8" xfId="17409"/>
    <cellStyle name="Comma 16 3 2 2 6 9" xfId="19857"/>
    <cellStyle name="Comma 16 3 2 2 7" xfId="22350"/>
    <cellStyle name="Comma 16 3 2 2 7 2" xfId="2653"/>
    <cellStyle name="Comma 16 3 2 2 7 3" xfId="5112"/>
    <cellStyle name="Comma 16 3 2 2 7 4" xfId="7605"/>
    <cellStyle name="Comma 16 3 2 2 7 5" xfId="10053"/>
    <cellStyle name="Comma 16 3 2 2 7 6" xfId="12505"/>
    <cellStyle name="Comma 16 3 2 2 7 7" xfId="14957"/>
    <cellStyle name="Comma 16 3 2 2 7 8" xfId="17410"/>
    <cellStyle name="Comma 16 3 2 2 7 9" xfId="19858"/>
    <cellStyle name="Comma 16 3 2 2 8" xfId="22351"/>
    <cellStyle name="Comma 16 3 2 2 8 2" xfId="2654"/>
    <cellStyle name="Comma 16 3 2 2 8 3" xfId="5113"/>
    <cellStyle name="Comma 16 3 2 2 8 4" xfId="7606"/>
    <cellStyle name="Comma 16 3 2 2 8 5" xfId="10054"/>
    <cellStyle name="Comma 16 3 2 2 8 6" xfId="12506"/>
    <cellStyle name="Comma 16 3 2 2 8 7" xfId="14958"/>
    <cellStyle name="Comma 16 3 2 2 8 8" xfId="17411"/>
    <cellStyle name="Comma 16 3 2 2 8 9" xfId="19859"/>
    <cellStyle name="Comma 16 3 2 2 9" xfId="2646"/>
    <cellStyle name="Comma 16 3 2 3" xfId="22352"/>
    <cellStyle name="Comma 16 3 2 3 10" xfId="19860"/>
    <cellStyle name="Comma 16 3 2 3 2" xfId="22353"/>
    <cellStyle name="Comma 16 3 2 3 2 2" xfId="2656"/>
    <cellStyle name="Comma 16 3 2 3 2 3" xfId="5115"/>
    <cellStyle name="Comma 16 3 2 3 2 4" xfId="7608"/>
    <cellStyle name="Comma 16 3 2 3 2 5" xfId="10056"/>
    <cellStyle name="Comma 16 3 2 3 2 6" xfId="12508"/>
    <cellStyle name="Comma 16 3 2 3 2 7" xfId="14960"/>
    <cellStyle name="Comma 16 3 2 3 2 8" xfId="17413"/>
    <cellStyle name="Comma 16 3 2 3 2 9" xfId="19861"/>
    <cellStyle name="Comma 16 3 2 3 3" xfId="2655"/>
    <cellStyle name="Comma 16 3 2 3 4" xfId="5114"/>
    <cellStyle name="Comma 16 3 2 3 5" xfId="7607"/>
    <cellStyle name="Comma 16 3 2 3 6" xfId="10055"/>
    <cellStyle name="Comma 16 3 2 3 7" xfId="12507"/>
    <cellStyle name="Comma 16 3 2 3 8" xfId="14959"/>
    <cellStyle name="Comma 16 3 2 3 9" xfId="17412"/>
    <cellStyle name="Comma 16 3 2 4" xfId="22354"/>
    <cellStyle name="Comma 16 3 2 4 2" xfId="2657"/>
    <cellStyle name="Comma 16 3 2 4 3" xfId="5116"/>
    <cellStyle name="Comma 16 3 2 4 4" xfId="7609"/>
    <cellStyle name="Comma 16 3 2 4 5" xfId="10057"/>
    <cellStyle name="Comma 16 3 2 4 6" xfId="12509"/>
    <cellStyle name="Comma 16 3 2 4 7" xfId="14961"/>
    <cellStyle name="Comma 16 3 2 4 8" xfId="17414"/>
    <cellStyle name="Comma 16 3 2 4 9" xfId="19862"/>
    <cellStyle name="Comma 16 3 2 5" xfId="22355"/>
    <cellStyle name="Comma 16 3 2 5 2" xfId="2658"/>
    <cellStyle name="Comma 16 3 2 5 3" xfId="5117"/>
    <cellStyle name="Comma 16 3 2 5 4" xfId="7610"/>
    <cellStyle name="Comma 16 3 2 5 5" xfId="10058"/>
    <cellStyle name="Comma 16 3 2 5 6" xfId="12510"/>
    <cellStyle name="Comma 16 3 2 5 7" xfId="14962"/>
    <cellStyle name="Comma 16 3 2 5 8" xfId="17415"/>
    <cellStyle name="Comma 16 3 2 5 9" xfId="19863"/>
    <cellStyle name="Comma 16 3 2 6" xfId="22356"/>
    <cellStyle name="Comma 16 3 2 6 2" xfId="2659"/>
    <cellStyle name="Comma 16 3 2 6 3" xfId="5118"/>
    <cellStyle name="Comma 16 3 2 6 4" xfId="7611"/>
    <cellStyle name="Comma 16 3 2 6 5" xfId="10059"/>
    <cellStyle name="Comma 16 3 2 6 6" xfId="12511"/>
    <cellStyle name="Comma 16 3 2 6 7" xfId="14963"/>
    <cellStyle name="Comma 16 3 2 6 8" xfId="17416"/>
    <cellStyle name="Comma 16 3 2 6 9" xfId="19864"/>
    <cellStyle name="Comma 16 3 2 7" xfId="22357"/>
    <cellStyle name="Comma 16 3 2 7 2" xfId="2660"/>
    <cellStyle name="Comma 16 3 2 7 3" xfId="5119"/>
    <cellStyle name="Comma 16 3 2 7 4" xfId="7612"/>
    <cellStyle name="Comma 16 3 2 7 5" xfId="10060"/>
    <cellStyle name="Comma 16 3 2 7 6" xfId="12512"/>
    <cellStyle name="Comma 16 3 2 7 7" xfId="14964"/>
    <cellStyle name="Comma 16 3 2 7 8" xfId="17417"/>
    <cellStyle name="Comma 16 3 2 7 9" xfId="19865"/>
    <cellStyle name="Comma 16 3 2 8" xfId="22358"/>
    <cellStyle name="Comma 16 3 2 8 2" xfId="2661"/>
    <cellStyle name="Comma 16 3 2 8 3" xfId="5120"/>
    <cellStyle name="Comma 16 3 2 8 4" xfId="7613"/>
    <cellStyle name="Comma 16 3 2 8 5" xfId="10061"/>
    <cellStyle name="Comma 16 3 2 8 6" xfId="12513"/>
    <cellStyle name="Comma 16 3 2 8 7" xfId="14965"/>
    <cellStyle name="Comma 16 3 2 8 8" xfId="17418"/>
    <cellStyle name="Comma 16 3 2 8 9" xfId="19866"/>
    <cellStyle name="Comma 16 3 2 9" xfId="22359"/>
    <cellStyle name="Comma 16 3 2 9 2" xfId="2662"/>
    <cellStyle name="Comma 16 3 2 9 3" xfId="5121"/>
    <cellStyle name="Comma 16 3 2 9 4" xfId="7614"/>
    <cellStyle name="Comma 16 3 2 9 5" xfId="10062"/>
    <cellStyle name="Comma 16 3 2 9 6" xfId="12514"/>
    <cellStyle name="Comma 16 3 2 9 7" xfId="14966"/>
    <cellStyle name="Comma 16 3 2 9 8" xfId="17419"/>
    <cellStyle name="Comma 16 3 2 9 9" xfId="19867"/>
    <cellStyle name="Comma 16 3 3" xfId="22360"/>
    <cellStyle name="Comma 16 3 3 10" xfId="5122"/>
    <cellStyle name="Comma 16 3 3 11" xfId="7615"/>
    <cellStyle name="Comma 16 3 3 12" xfId="10063"/>
    <cellStyle name="Comma 16 3 3 13" xfId="12515"/>
    <cellStyle name="Comma 16 3 3 14" xfId="14967"/>
    <cellStyle name="Comma 16 3 3 15" xfId="17420"/>
    <cellStyle name="Comma 16 3 3 16" xfId="19868"/>
    <cellStyle name="Comma 16 3 3 2" xfId="22361"/>
    <cellStyle name="Comma 16 3 3 2 10" xfId="19869"/>
    <cellStyle name="Comma 16 3 3 2 2" xfId="22362"/>
    <cellStyle name="Comma 16 3 3 2 2 2" xfId="2665"/>
    <cellStyle name="Comma 16 3 3 2 2 3" xfId="5124"/>
    <cellStyle name="Comma 16 3 3 2 2 4" xfId="7617"/>
    <cellStyle name="Comma 16 3 3 2 2 5" xfId="10065"/>
    <cellStyle name="Comma 16 3 3 2 2 6" xfId="12517"/>
    <cellStyle name="Comma 16 3 3 2 2 7" xfId="14969"/>
    <cellStyle name="Comma 16 3 3 2 2 8" xfId="17422"/>
    <cellStyle name="Comma 16 3 3 2 2 9" xfId="19870"/>
    <cellStyle name="Comma 16 3 3 2 3" xfId="2664"/>
    <cellStyle name="Comma 16 3 3 2 4" xfId="5123"/>
    <cellStyle name="Comma 16 3 3 2 5" xfId="7616"/>
    <cellStyle name="Comma 16 3 3 2 6" xfId="10064"/>
    <cellStyle name="Comma 16 3 3 2 7" xfId="12516"/>
    <cellStyle name="Comma 16 3 3 2 8" xfId="14968"/>
    <cellStyle name="Comma 16 3 3 2 9" xfId="17421"/>
    <cellStyle name="Comma 16 3 3 3" xfId="22363"/>
    <cellStyle name="Comma 16 3 3 3 2" xfId="2666"/>
    <cellStyle name="Comma 16 3 3 3 3" xfId="5125"/>
    <cellStyle name="Comma 16 3 3 3 4" xfId="7618"/>
    <cellStyle name="Comma 16 3 3 3 5" xfId="10066"/>
    <cellStyle name="Comma 16 3 3 3 6" xfId="12518"/>
    <cellStyle name="Comma 16 3 3 3 7" xfId="14970"/>
    <cellStyle name="Comma 16 3 3 3 8" xfId="17423"/>
    <cellStyle name="Comma 16 3 3 3 9" xfId="19871"/>
    <cellStyle name="Comma 16 3 3 4" xfId="22364"/>
    <cellStyle name="Comma 16 3 3 4 2" xfId="2667"/>
    <cellStyle name="Comma 16 3 3 4 3" xfId="5126"/>
    <cellStyle name="Comma 16 3 3 4 4" xfId="7619"/>
    <cellStyle name="Comma 16 3 3 4 5" xfId="10067"/>
    <cellStyle name="Comma 16 3 3 4 6" xfId="12519"/>
    <cellStyle name="Comma 16 3 3 4 7" xfId="14971"/>
    <cellStyle name="Comma 16 3 3 4 8" xfId="17424"/>
    <cellStyle name="Comma 16 3 3 4 9" xfId="19872"/>
    <cellStyle name="Comma 16 3 3 5" xfId="22365"/>
    <cellStyle name="Comma 16 3 3 5 2" xfId="2668"/>
    <cellStyle name="Comma 16 3 3 5 3" xfId="5127"/>
    <cellStyle name="Comma 16 3 3 5 4" xfId="7620"/>
    <cellStyle name="Comma 16 3 3 5 5" xfId="10068"/>
    <cellStyle name="Comma 16 3 3 5 6" xfId="12520"/>
    <cellStyle name="Comma 16 3 3 5 7" xfId="14972"/>
    <cellStyle name="Comma 16 3 3 5 8" xfId="17425"/>
    <cellStyle name="Comma 16 3 3 5 9" xfId="19873"/>
    <cellStyle name="Comma 16 3 3 6" xfId="22366"/>
    <cellStyle name="Comma 16 3 3 6 2" xfId="2669"/>
    <cellStyle name="Comma 16 3 3 6 3" xfId="5128"/>
    <cellStyle name="Comma 16 3 3 6 4" xfId="7621"/>
    <cellStyle name="Comma 16 3 3 6 5" xfId="10069"/>
    <cellStyle name="Comma 16 3 3 6 6" xfId="12521"/>
    <cellStyle name="Comma 16 3 3 6 7" xfId="14973"/>
    <cellStyle name="Comma 16 3 3 6 8" xfId="17426"/>
    <cellStyle name="Comma 16 3 3 6 9" xfId="19874"/>
    <cellStyle name="Comma 16 3 3 7" xfId="22367"/>
    <cellStyle name="Comma 16 3 3 7 2" xfId="2670"/>
    <cellStyle name="Comma 16 3 3 7 3" xfId="5129"/>
    <cellStyle name="Comma 16 3 3 7 4" xfId="7622"/>
    <cellStyle name="Comma 16 3 3 7 5" xfId="10070"/>
    <cellStyle name="Comma 16 3 3 7 6" xfId="12522"/>
    <cellStyle name="Comma 16 3 3 7 7" xfId="14974"/>
    <cellStyle name="Comma 16 3 3 7 8" xfId="17427"/>
    <cellStyle name="Comma 16 3 3 7 9" xfId="19875"/>
    <cellStyle name="Comma 16 3 3 8" xfId="22368"/>
    <cellStyle name="Comma 16 3 3 8 2" xfId="2671"/>
    <cellStyle name="Comma 16 3 3 8 3" xfId="5130"/>
    <cellStyle name="Comma 16 3 3 8 4" xfId="7623"/>
    <cellStyle name="Comma 16 3 3 8 5" xfId="10071"/>
    <cellStyle name="Comma 16 3 3 8 6" xfId="12523"/>
    <cellStyle name="Comma 16 3 3 8 7" xfId="14975"/>
    <cellStyle name="Comma 16 3 3 8 8" xfId="17428"/>
    <cellStyle name="Comma 16 3 3 8 9" xfId="19876"/>
    <cellStyle name="Comma 16 3 3 9" xfId="2663"/>
    <cellStyle name="Comma 16 3 4" xfId="22369"/>
    <cellStyle name="Comma 16 3 4 10" xfId="19877"/>
    <cellStyle name="Comma 16 3 4 2" xfId="22370"/>
    <cellStyle name="Comma 16 3 4 2 2" xfId="2673"/>
    <cellStyle name="Comma 16 3 4 2 3" xfId="5132"/>
    <cellStyle name="Comma 16 3 4 2 4" xfId="7625"/>
    <cellStyle name="Comma 16 3 4 2 5" xfId="10073"/>
    <cellStyle name="Comma 16 3 4 2 6" xfId="12525"/>
    <cellStyle name="Comma 16 3 4 2 7" xfId="14977"/>
    <cellStyle name="Comma 16 3 4 2 8" xfId="17430"/>
    <cellStyle name="Comma 16 3 4 2 9" xfId="19878"/>
    <cellStyle name="Comma 16 3 4 3" xfId="2672"/>
    <cellStyle name="Comma 16 3 4 4" xfId="5131"/>
    <cellStyle name="Comma 16 3 4 5" xfId="7624"/>
    <cellStyle name="Comma 16 3 4 6" xfId="10072"/>
    <cellStyle name="Comma 16 3 4 7" xfId="12524"/>
    <cellStyle name="Comma 16 3 4 8" xfId="14976"/>
    <cellStyle name="Comma 16 3 4 9" xfId="17429"/>
    <cellStyle name="Comma 16 3 5" xfId="22371"/>
    <cellStyle name="Comma 16 3 5 2" xfId="2674"/>
    <cellStyle name="Comma 16 3 5 3" xfId="5133"/>
    <cellStyle name="Comma 16 3 5 4" xfId="7626"/>
    <cellStyle name="Comma 16 3 5 5" xfId="10074"/>
    <cellStyle name="Comma 16 3 5 6" xfId="12526"/>
    <cellStyle name="Comma 16 3 5 7" xfId="14978"/>
    <cellStyle name="Comma 16 3 5 8" xfId="17431"/>
    <cellStyle name="Comma 16 3 5 9" xfId="19879"/>
    <cellStyle name="Comma 16 3 6" xfId="22372"/>
    <cellStyle name="Comma 16 3 6 2" xfId="2675"/>
    <cellStyle name="Comma 16 3 6 3" xfId="5134"/>
    <cellStyle name="Comma 16 3 6 4" xfId="7627"/>
    <cellStyle name="Comma 16 3 6 5" xfId="10075"/>
    <cellStyle name="Comma 16 3 6 6" xfId="12527"/>
    <cellStyle name="Comma 16 3 6 7" xfId="14979"/>
    <cellStyle name="Comma 16 3 6 8" xfId="17432"/>
    <cellStyle name="Comma 16 3 6 9" xfId="19880"/>
    <cellStyle name="Comma 16 3 7" xfId="22373"/>
    <cellStyle name="Comma 16 3 7 2" xfId="2676"/>
    <cellStyle name="Comma 16 3 7 3" xfId="5135"/>
    <cellStyle name="Comma 16 3 7 4" xfId="7628"/>
    <cellStyle name="Comma 16 3 7 5" xfId="10076"/>
    <cellStyle name="Comma 16 3 7 6" xfId="12528"/>
    <cellStyle name="Comma 16 3 7 7" xfId="14980"/>
    <cellStyle name="Comma 16 3 7 8" xfId="17433"/>
    <cellStyle name="Comma 16 3 7 9" xfId="19881"/>
    <cellStyle name="Comma 16 3 8" xfId="22374"/>
    <cellStyle name="Comma 16 3 8 2" xfId="2677"/>
    <cellStyle name="Comma 16 3 8 3" xfId="5136"/>
    <cellStyle name="Comma 16 3 8 4" xfId="7629"/>
    <cellStyle name="Comma 16 3 8 5" xfId="10077"/>
    <cellStyle name="Comma 16 3 8 6" xfId="12529"/>
    <cellStyle name="Comma 16 3 8 7" xfId="14981"/>
    <cellStyle name="Comma 16 3 8 8" xfId="17434"/>
    <cellStyle name="Comma 16 3 8 9" xfId="19882"/>
    <cellStyle name="Comma 16 3 9" xfId="22375"/>
    <cellStyle name="Comma 16 3 9 2" xfId="2678"/>
    <cellStyle name="Comma 16 3 9 3" xfId="5137"/>
    <cellStyle name="Comma 16 3 9 4" xfId="7630"/>
    <cellStyle name="Comma 16 3 9 5" xfId="10078"/>
    <cellStyle name="Comma 16 3 9 6" xfId="12530"/>
    <cellStyle name="Comma 16 3 9 7" xfId="14982"/>
    <cellStyle name="Comma 16 3 9 8" xfId="17435"/>
    <cellStyle name="Comma 16 3 9 9" xfId="19883"/>
    <cellStyle name="Comma 16 30" xfId="7519"/>
    <cellStyle name="Comma 16 31" xfId="9967"/>
    <cellStyle name="Comma 16 32" xfId="12419"/>
    <cellStyle name="Comma 16 33" xfId="14871"/>
    <cellStyle name="Comma 16 34" xfId="17324"/>
    <cellStyle name="Comma 16 35" xfId="19772"/>
    <cellStyle name="Comma 16 4" xfId="22376"/>
    <cellStyle name="Comma 16 4 10" xfId="2679"/>
    <cellStyle name="Comma 16 4 11" xfId="5138"/>
    <cellStyle name="Comma 16 4 12" xfId="7631"/>
    <cellStyle name="Comma 16 4 13" xfId="10079"/>
    <cellStyle name="Comma 16 4 14" xfId="12531"/>
    <cellStyle name="Comma 16 4 15" xfId="14983"/>
    <cellStyle name="Comma 16 4 16" xfId="17436"/>
    <cellStyle name="Comma 16 4 17" xfId="19884"/>
    <cellStyle name="Comma 16 4 2" xfId="22377"/>
    <cellStyle name="Comma 16 4 2 10" xfId="5139"/>
    <cellStyle name="Comma 16 4 2 11" xfId="7632"/>
    <cellStyle name="Comma 16 4 2 12" xfId="10080"/>
    <cellStyle name="Comma 16 4 2 13" xfId="12532"/>
    <cellStyle name="Comma 16 4 2 14" xfId="14984"/>
    <cellStyle name="Comma 16 4 2 15" xfId="17437"/>
    <cellStyle name="Comma 16 4 2 16" xfId="19885"/>
    <cellStyle name="Comma 16 4 2 2" xfId="22378"/>
    <cellStyle name="Comma 16 4 2 2 10" xfId="19886"/>
    <cellStyle name="Comma 16 4 2 2 2" xfId="22379"/>
    <cellStyle name="Comma 16 4 2 2 2 2" xfId="2682"/>
    <cellStyle name="Comma 16 4 2 2 2 3" xfId="5141"/>
    <cellStyle name="Comma 16 4 2 2 2 4" xfId="7634"/>
    <cellStyle name="Comma 16 4 2 2 2 5" xfId="10082"/>
    <cellStyle name="Comma 16 4 2 2 2 6" xfId="12534"/>
    <cellStyle name="Comma 16 4 2 2 2 7" xfId="14986"/>
    <cellStyle name="Comma 16 4 2 2 2 8" xfId="17439"/>
    <cellStyle name="Comma 16 4 2 2 2 9" xfId="19887"/>
    <cellStyle name="Comma 16 4 2 2 3" xfId="2681"/>
    <cellStyle name="Comma 16 4 2 2 4" xfId="5140"/>
    <cellStyle name="Comma 16 4 2 2 5" xfId="7633"/>
    <cellStyle name="Comma 16 4 2 2 6" xfId="10081"/>
    <cellStyle name="Comma 16 4 2 2 7" xfId="12533"/>
    <cellStyle name="Comma 16 4 2 2 8" xfId="14985"/>
    <cellStyle name="Comma 16 4 2 2 9" xfId="17438"/>
    <cellStyle name="Comma 16 4 2 3" xfId="22380"/>
    <cellStyle name="Comma 16 4 2 3 2" xfId="2683"/>
    <cellStyle name="Comma 16 4 2 3 3" xfId="5142"/>
    <cellStyle name="Comma 16 4 2 3 4" xfId="7635"/>
    <cellStyle name="Comma 16 4 2 3 5" xfId="10083"/>
    <cellStyle name="Comma 16 4 2 3 6" xfId="12535"/>
    <cellStyle name="Comma 16 4 2 3 7" xfId="14987"/>
    <cellStyle name="Comma 16 4 2 3 8" xfId="17440"/>
    <cellStyle name="Comma 16 4 2 3 9" xfId="19888"/>
    <cellStyle name="Comma 16 4 2 4" xfId="22381"/>
    <cellStyle name="Comma 16 4 2 4 2" xfId="2684"/>
    <cellStyle name="Comma 16 4 2 4 3" xfId="5143"/>
    <cellStyle name="Comma 16 4 2 4 4" xfId="7636"/>
    <cellStyle name="Comma 16 4 2 4 5" xfId="10084"/>
    <cellStyle name="Comma 16 4 2 4 6" xfId="12536"/>
    <cellStyle name="Comma 16 4 2 4 7" xfId="14988"/>
    <cellStyle name="Comma 16 4 2 4 8" xfId="17441"/>
    <cellStyle name="Comma 16 4 2 4 9" xfId="19889"/>
    <cellStyle name="Comma 16 4 2 5" xfId="22382"/>
    <cellStyle name="Comma 16 4 2 5 2" xfId="2685"/>
    <cellStyle name="Comma 16 4 2 5 3" xfId="5144"/>
    <cellStyle name="Comma 16 4 2 5 4" xfId="7637"/>
    <cellStyle name="Comma 16 4 2 5 5" xfId="10085"/>
    <cellStyle name="Comma 16 4 2 5 6" xfId="12537"/>
    <cellStyle name="Comma 16 4 2 5 7" xfId="14989"/>
    <cellStyle name="Comma 16 4 2 5 8" xfId="17442"/>
    <cellStyle name="Comma 16 4 2 5 9" xfId="19890"/>
    <cellStyle name="Comma 16 4 2 6" xfId="22383"/>
    <cellStyle name="Comma 16 4 2 6 2" xfId="2686"/>
    <cellStyle name="Comma 16 4 2 6 3" xfId="5145"/>
    <cellStyle name="Comma 16 4 2 6 4" xfId="7638"/>
    <cellStyle name="Comma 16 4 2 6 5" xfId="10086"/>
    <cellStyle name="Comma 16 4 2 6 6" xfId="12538"/>
    <cellStyle name="Comma 16 4 2 6 7" xfId="14990"/>
    <cellStyle name="Comma 16 4 2 6 8" xfId="17443"/>
    <cellStyle name="Comma 16 4 2 6 9" xfId="19891"/>
    <cellStyle name="Comma 16 4 2 7" xfId="22384"/>
    <cellStyle name="Comma 16 4 2 7 2" xfId="2687"/>
    <cellStyle name="Comma 16 4 2 7 3" xfId="5146"/>
    <cellStyle name="Comma 16 4 2 7 4" xfId="7639"/>
    <cellStyle name="Comma 16 4 2 7 5" xfId="10087"/>
    <cellStyle name="Comma 16 4 2 7 6" xfId="12539"/>
    <cellStyle name="Comma 16 4 2 7 7" xfId="14991"/>
    <cellStyle name="Comma 16 4 2 7 8" xfId="17444"/>
    <cellStyle name="Comma 16 4 2 7 9" xfId="19892"/>
    <cellStyle name="Comma 16 4 2 8" xfId="22385"/>
    <cellStyle name="Comma 16 4 2 8 2" xfId="2688"/>
    <cellStyle name="Comma 16 4 2 8 3" xfId="5147"/>
    <cellStyle name="Comma 16 4 2 8 4" xfId="7640"/>
    <cellStyle name="Comma 16 4 2 8 5" xfId="10088"/>
    <cellStyle name="Comma 16 4 2 8 6" xfId="12540"/>
    <cellStyle name="Comma 16 4 2 8 7" xfId="14992"/>
    <cellStyle name="Comma 16 4 2 8 8" xfId="17445"/>
    <cellStyle name="Comma 16 4 2 8 9" xfId="19893"/>
    <cellStyle name="Comma 16 4 2 9" xfId="2680"/>
    <cellStyle name="Comma 16 4 3" xfId="22386"/>
    <cellStyle name="Comma 16 4 3 10" xfId="19894"/>
    <cellStyle name="Comma 16 4 3 2" xfId="22387"/>
    <cellStyle name="Comma 16 4 3 2 2" xfId="2690"/>
    <cellStyle name="Comma 16 4 3 2 3" xfId="5149"/>
    <cellStyle name="Comma 16 4 3 2 4" xfId="7642"/>
    <cellStyle name="Comma 16 4 3 2 5" xfId="10090"/>
    <cellStyle name="Comma 16 4 3 2 6" xfId="12542"/>
    <cellStyle name="Comma 16 4 3 2 7" xfId="14994"/>
    <cellStyle name="Comma 16 4 3 2 8" xfId="17447"/>
    <cellStyle name="Comma 16 4 3 2 9" xfId="19895"/>
    <cellStyle name="Comma 16 4 3 3" xfId="2689"/>
    <cellStyle name="Comma 16 4 3 4" xfId="5148"/>
    <cellStyle name="Comma 16 4 3 5" xfId="7641"/>
    <cellStyle name="Comma 16 4 3 6" xfId="10089"/>
    <cellStyle name="Comma 16 4 3 7" xfId="12541"/>
    <cellStyle name="Comma 16 4 3 8" xfId="14993"/>
    <cellStyle name="Comma 16 4 3 9" xfId="17446"/>
    <cellStyle name="Comma 16 4 4" xfId="22388"/>
    <cellStyle name="Comma 16 4 4 2" xfId="2691"/>
    <cellStyle name="Comma 16 4 4 3" xfId="5150"/>
    <cellStyle name="Comma 16 4 4 4" xfId="7643"/>
    <cellStyle name="Comma 16 4 4 5" xfId="10091"/>
    <cellStyle name="Comma 16 4 4 6" xfId="12543"/>
    <cellStyle name="Comma 16 4 4 7" xfId="14995"/>
    <cellStyle name="Comma 16 4 4 8" xfId="17448"/>
    <cellStyle name="Comma 16 4 4 9" xfId="19896"/>
    <cellStyle name="Comma 16 4 5" xfId="22389"/>
    <cellStyle name="Comma 16 4 5 2" xfId="2692"/>
    <cellStyle name="Comma 16 4 5 3" xfId="5151"/>
    <cellStyle name="Comma 16 4 5 4" xfId="7644"/>
    <cellStyle name="Comma 16 4 5 5" xfId="10092"/>
    <cellStyle name="Comma 16 4 5 6" xfId="12544"/>
    <cellStyle name="Comma 16 4 5 7" xfId="14996"/>
    <cellStyle name="Comma 16 4 5 8" xfId="17449"/>
    <cellStyle name="Comma 16 4 5 9" xfId="19897"/>
    <cellStyle name="Comma 16 4 6" xfId="22390"/>
    <cellStyle name="Comma 16 4 6 2" xfId="2693"/>
    <cellStyle name="Comma 16 4 6 3" xfId="5152"/>
    <cellStyle name="Comma 16 4 6 4" xfId="7645"/>
    <cellStyle name="Comma 16 4 6 5" xfId="10093"/>
    <cellStyle name="Comma 16 4 6 6" xfId="12545"/>
    <cellStyle name="Comma 16 4 6 7" xfId="14997"/>
    <cellStyle name="Comma 16 4 6 8" xfId="17450"/>
    <cellStyle name="Comma 16 4 6 9" xfId="19898"/>
    <cellStyle name="Comma 16 4 7" xfId="22391"/>
    <cellStyle name="Comma 16 4 7 2" xfId="2694"/>
    <cellStyle name="Comma 16 4 7 3" xfId="5153"/>
    <cellStyle name="Comma 16 4 7 4" xfId="7646"/>
    <cellStyle name="Comma 16 4 7 5" xfId="10094"/>
    <cellStyle name="Comma 16 4 7 6" xfId="12546"/>
    <cellStyle name="Comma 16 4 7 7" xfId="14998"/>
    <cellStyle name="Comma 16 4 7 8" xfId="17451"/>
    <cellStyle name="Comma 16 4 7 9" xfId="19899"/>
    <cellStyle name="Comma 16 4 8" xfId="22392"/>
    <cellStyle name="Comma 16 4 8 2" xfId="2695"/>
    <cellStyle name="Comma 16 4 8 3" xfId="5154"/>
    <cellStyle name="Comma 16 4 8 4" xfId="7647"/>
    <cellStyle name="Comma 16 4 8 5" xfId="10095"/>
    <cellStyle name="Comma 16 4 8 6" xfId="12547"/>
    <cellStyle name="Comma 16 4 8 7" xfId="14999"/>
    <cellStyle name="Comma 16 4 8 8" xfId="17452"/>
    <cellStyle name="Comma 16 4 8 9" xfId="19900"/>
    <cellStyle name="Comma 16 4 9" xfId="22393"/>
    <cellStyle name="Comma 16 4 9 2" xfId="2696"/>
    <cellStyle name="Comma 16 4 9 3" xfId="5155"/>
    <cellStyle name="Comma 16 4 9 4" xfId="7648"/>
    <cellStyle name="Comma 16 4 9 5" xfId="10096"/>
    <cellStyle name="Comma 16 4 9 6" xfId="12548"/>
    <cellStyle name="Comma 16 4 9 7" xfId="15000"/>
    <cellStyle name="Comma 16 4 9 8" xfId="17453"/>
    <cellStyle name="Comma 16 4 9 9" xfId="19901"/>
    <cellStyle name="Comma 16 5" xfId="22394"/>
    <cellStyle name="Comma 16 5 10" xfId="5156"/>
    <cellStyle name="Comma 16 5 11" xfId="7649"/>
    <cellStyle name="Comma 16 5 12" xfId="10097"/>
    <cellStyle name="Comma 16 5 13" xfId="12549"/>
    <cellStyle name="Comma 16 5 14" xfId="15001"/>
    <cellStyle name="Comma 16 5 15" xfId="17454"/>
    <cellStyle name="Comma 16 5 16" xfId="19902"/>
    <cellStyle name="Comma 16 5 2" xfId="22395"/>
    <cellStyle name="Comma 16 5 2 10" xfId="19903"/>
    <cellStyle name="Comma 16 5 2 2" xfId="22396"/>
    <cellStyle name="Comma 16 5 2 2 2" xfId="2699"/>
    <cellStyle name="Comma 16 5 2 2 3" xfId="5158"/>
    <cellStyle name="Comma 16 5 2 2 4" xfId="7651"/>
    <cellStyle name="Comma 16 5 2 2 5" xfId="10099"/>
    <cellStyle name="Comma 16 5 2 2 6" xfId="12551"/>
    <cellStyle name="Comma 16 5 2 2 7" xfId="15003"/>
    <cellStyle name="Comma 16 5 2 2 8" xfId="17456"/>
    <cellStyle name="Comma 16 5 2 2 9" xfId="19904"/>
    <cellStyle name="Comma 16 5 2 3" xfId="2698"/>
    <cellStyle name="Comma 16 5 2 4" xfId="5157"/>
    <cellStyle name="Comma 16 5 2 5" xfId="7650"/>
    <cellStyle name="Comma 16 5 2 6" xfId="10098"/>
    <cellStyle name="Comma 16 5 2 7" xfId="12550"/>
    <cellStyle name="Comma 16 5 2 8" xfId="15002"/>
    <cellStyle name="Comma 16 5 2 9" xfId="17455"/>
    <cellStyle name="Comma 16 5 3" xfId="22397"/>
    <cellStyle name="Comma 16 5 3 2" xfId="2700"/>
    <cellStyle name="Comma 16 5 3 3" xfId="5159"/>
    <cellStyle name="Comma 16 5 3 4" xfId="7652"/>
    <cellStyle name="Comma 16 5 3 5" xfId="10100"/>
    <cellStyle name="Comma 16 5 3 6" xfId="12552"/>
    <cellStyle name="Comma 16 5 3 7" xfId="15004"/>
    <cellStyle name="Comma 16 5 3 8" xfId="17457"/>
    <cellStyle name="Comma 16 5 3 9" xfId="19905"/>
    <cellStyle name="Comma 16 5 4" xfId="22398"/>
    <cellStyle name="Comma 16 5 4 2" xfId="2701"/>
    <cellStyle name="Comma 16 5 4 3" xfId="5160"/>
    <cellStyle name="Comma 16 5 4 4" xfId="7653"/>
    <cellStyle name="Comma 16 5 4 5" xfId="10101"/>
    <cellStyle name="Comma 16 5 4 6" xfId="12553"/>
    <cellStyle name="Comma 16 5 4 7" xfId="15005"/>
    <cellStyle name="Comma 16 5 4 8" xfId="17458"/>
    <cellStyle name="Comma 16 5 4 9" xfId="19906"/>
    <cellStyle name="Comma 16 5 5" xfId="22399"/>
    <cellStyle name="Comma 16 5 5 2" xfId="2702"/>
    <cellStyle name="Comma 16 5 5 3" xfId="5161"/>
    <cellStyle name="Comma 16 5 5 4" xfId="7654"/>
    <cellStyle name="Comma 16 5 5 5" xfId="10102"/>
    <cellStyle name="Comma 16 5 5 6" xfId="12554"/>
    <cellStyle name="Comma 16 5 5 7" xfId="15006"/>
    <cellStyle name="Comma 16 5 5 8" xfId="17459"/>
    <cellStyle name="Comma 16 5 5 9" xfId="19907"/>
    <cellStyle name="Comma 16 5 6" xfId="22400"/>
    <cellStyle name="Comma 16 5 6 2" xfId="2703"/>
    <cellStyle name="Comma 16 5 6 3" xfId="5162"/>
    <cellStyle name="Comma 16 5 6 4" xfId="7655"/>
    <cellStyle name="Comma 16 5 6 5" xfId="10103"/>
    <cellStyle name="Comma 16 5 6 6" xfId="12555"/>
    <cellStyle name="Comma 16 5 6 7" xfId="15007"/>
    <cellStyle name="Comma 16 5 6 8" xfId="17460"/>
    <cellStyle name="Comma 16 5 6 9" xfId="19908"/>
    <cellStyle name="Comma 16 5 7" xfId="22401"/>
    <cellStyle name="Comma 16 5 7 2" xfId="2704"/>
    <cellStyle name="Comma 16 5 7 3" xfId="5163"/>
    <cellStyle name="Comma 16 5 7 4" xfId="7656"/>
    <cellStyle name="Comma 16 5 7 5" xfId="10104"/>
    <cellStyle name="Comma 16 5 7 6" xfId="12556"/>
    <cellStyle name="Comma 16 5 7 7" xfId="15008"/>
    <cellStyle name="Comma 16 5 7 8" xfId="17461"/>
    <cellStyle name="Comma 16 5 7 9" xfId="19909"/>
    <cellStyle name="Comma 16 5 8" xfId="22402"/>
    <cellStyle name="Comma 16 5 8 2" xfId="2705"/>
    <cellStyle name="Comma 16 5 8 3" xfId="5164"/>
    <cellStyle name="Comma 16 5 8 4" xfId="7657"/>
    <cellStyle name="Comma 16 5 8 5" xfId="10105"/>
    <cellStyle name="Comma 16 5 8 6" xfId="12557"/>
    <cellStyle name="Comma 16 5 8 7" xfId="15009"/>
    <cellStyle name="Comma 16 5 8 8" xfId="17462"/>
    <cellStyle name="Comma 16 5 8 9" xfId="19910"/>
    <cellStyle name="Comma 16 5 9" xfId="2697"/>
    <cellStyle name="Comma 16 6" xfId="206"/>
    <cellStyle name="Comma 16 6 10" xfId="19911"/>
    <cellStyle name="Comma 16 6 2" xfId="22403"/>
    <cellStyle name="Comma 16 6 2 2" xfId="2707"/>
    <cellStyle name="Comma 16 6 2 3" xfId="5166"/>
    <cellStyle name="Comma 16 6 2 4" xfId="7659"/>
    <cellStyle name="Comma 16 6 2 5" xfId="10107"/>
    <cellStyle name="Comma 16 6 2 6" xfId="12559"/>
    <cellStyle name="Comma 16 6 2 7" xfId="15011"/>
    <cellStyle name="Comma 16 6 2 8" xfId="17464"/>
    <cellStyle name="Comma 16 6 2 9" xfId="19912"/>
    <cellStyle name="Comma 16 6 3" xfId="2706"/>
    <cellStyle name="Comma 16 6 4" xfId="5165"/>
    <cellStyle name="Comma 16 6 5" xfId="7658"/>
    <cellStyle name="Comma 16 6 6" xfId="10106"/>
    <cellStyle name="Comma 16 6 7" xfId="12558"/>
    <cellStyle name="Comma 16 6 8" xfId="15010"/>
    <cellStyle name="Comma 16 6 9" xfId="17463"/>
    <cellStyle name="Comma 16 7" xfId="207"/>
    <cellStyle name="Comma 16 7 2" xfId="2708"/>
    <cellStyle name="Comma 16 7 3" xfId="5167"/>
    <cellStyle name="Comma 16 7 4" xfId="7660"/>
    <cellStyle name="Comma 16 7 5" xfId="10108"/>
    <cellStyle name="Comma 16 7 6" xfId="12560"/>
    <cellStyle name="Comma 16 7 7" xfId="15012"/>
    <cellStyle name="Comma 16 7 8" xfId="17465"/>
    <cellStyle name="Comma 16 7 9" xfId="19913"/>
    <cellStyle name="Comma 16 8" xfId="208"/>
    <cellStyle name="Comma 16 8 2" xfId="2709"/>
    <cellStyle name="Comma 16 8 3" xfId="5168"/>
    <cellStyle name="Comma 16 8 4" xfId="7661"/>
    <cellStyle name="Comma 16 8 5" xfId="10109"/>
    <cellStyle name="Comma 16 8 6" xfId="12561"/>
    <cellStyle name="Comma 16 8 7" xfId="15013"/>
    <cellStyle name="Comma 16 8 8" xfId="17466"/>
    <cellStyle name="Comma 16 8 9" xfId="19914"/>
    <cellStyle name="Comma 16 9" xfId="209"/>
    <cellStyle name="Comma 16 9 2" xfId="2710"/>
    <cellStyle name="Comma 16 9 3" xfId="5169"/>
    <cellStyle name="Comma 16 9 4" xfId="7662"/>
    <cellStyle name="Comma 16 9 5" xfId="10110"/>
    <cellStyle name="Comma 16 9 6" xfId="12562"/>
    <cellStyle name="Comma 16 9 7" xfId="15014"/>
    <cellStyle name="Comma 16 9 8" xfId="17467"/>
    <cellStyle name="Comma 16 9 9" xfId="19915"/>
    <cellStyle name="Comma 17" xfId="22404"/>
    <cellStyle name="Comma 17 10" xfId="22405"/>
    <cellStyle name="Comma 17 10 2" xfId="2712"/>
    <cellStyle name="Comma 17 10 3" xfId="5171"/>
    <cellStyle name="Comma 17 10 4" xfId="7664"/>
    <cellStyle name="Comma 17 10 5" xfId="10112"/>
    <cellStyle name="Comma 17 10 6" xfId="12564"/>
    <cellStyle name="Comma 17 10 7" xfId="15016"/>
    <cellStyle name="Comma 17 10 8" xfId="17469"/>
    <cellStyle name="Comma 17 10 9" xfId="19917"/>
    <cellStyle name="Comma 17 11" xfId="22406"/>
    <cellStyle name="Comma 17 11 2" xfId="2713"/>
    <cellStyle name="Comma 17 11 3" xfId="5172"/>
    <cellStyle name="Comma 17 11 4" xfId="7665"/>
    <cellStyle name="Comma 17 11 5" xfId="10113"/>
    <cellStyle name="Comma 17 11 6" xfId="12565"/>
    <cellStyle name="Comma 17 11 7" xfId="15017"/>
    <cellStyle name="Comma 17 11 8" xfId="17470"/>
    <cellStyle name="Comma 17 11 9" xfId="19918"/>
    <cellStyle name="Comma 17 12" xfId="22407"/>
    <cellStyle name="Comma 17 12 2" xfId="2714"/>
    <cellStyle name="Comma 17 12 3" xfId="5173"/>
    <cellStyle name="Comma 17 12 4" xfId="7666"/>
    <cellStyle name="Comma 17 12 5" xfId="10114"/>
    <cellStyle name="Comma 17 12 6" xfId="12566"/>
    <cellStyle name="Comma 17 12 7" xfId="15018"/>
    <cellStyle name="Comma 17 12 8" xfId="17471"/>
    <cellStyle name="Comma 17 12 9" xfId="19919"/>
    <cellStyle name="Comma 17 13" xfId="2711"/>
    <cellStyle name="Comma 17 14" xfId="5170"/>
    <cellStyle name="Comma 17 15" xfId="7663"/>
    <cellStyle name="Comma 17 16" xfId="10111"/>
    <cellStyle name="Comma 17 17" xfId="12563"/>
    <cellStyle name="Comma 17 18" xfId="15015"/>
    <cellStyle name="Comma 17 19" xfId="17468"/>
    <cellStyle name="Comma 17 2" xfId="22408"/>
    <cellStyle name="Comma 17 2 10" xfId="22409"/>
    <cellStyle name="Comma 17 2 10 2" xfId="2716"/>
    <cellStyle name="Comma 17 2 10 3" xfId="5175"/>
    <cellStyle name="Comma 17 2 10 4" xfId="7668"/>
    <cellStyle name="Comma 17 2 10 5" xfId="10116"/>
    <cellStyle name="Comma 17 2 10 6" xfId="12568"/>
    <cellStyle name="Comma 17 2 10 7" xfId="15020"/>
    <cellStyle name="Comma 17 2 10 8" xfId="17473"/>
    <cellStyle name="Comma 17 2 10 9" xfId="19921"/>
    <cellStyle name="Comma 17 2 11" xfId="22410"/>
    <cellStyle name="Comma 17 2 11 2" xfId="2717"/>
    <cellStyle name="Comma 17 2 11 3" xfId="5176"/>
    <cellStyle name="Comma 17 2 11 4" xfId="7669"/>
    <cellStyle name="Comma 17 2 11 5" xfId="10117"/>
    <cellStyle name="Comma 17 2 11 6" xfId="12569"/>
    <cellStyle name="Comma 17 2 11 7" xfId="15021"/>
    <cellStyle name="Comma 17 2 11 8" xfId="17474"/>
    <cellStyle name="Comma 17 2 11 9" xfId="19922"/>
    <cellStyle name="Comma 17 2 12" xfId="2715"/>
    <cellStyle name="Comma 17 2 13" xfId="5174"/>
    <cellStyle name="Comma 17 2 14" xfId="7667"/>
    <cellStyle name="Comma 17 2 15" xfId="10115"/>
    <cellStyle name="Comma 17 2 16" xfId="12567"/>
    <cellStyle name="Comma 17 2 17" xfId="15019"/>
    <cellStyle name="Comma 17 2 18" xfId="17472"/>
    <cellStyle name="Comma 17 2 19" xfId="19920"/>
    <cellStyle name="Comma 17 2 2" xfId="22411"/>
    <cellStyle name="Comma 17 2 2 10" xfId="22412"/>
    <cellStyle name="Comma 17 2 2 10 2" xfId="2719"/>
    <cellStyle name="Comma 17 2 2 10 3" xfId="5178"/>
    <cellStyle name="Comma 17 2 2 10 4" xfId="7671"/>
    <cellStyle name="Comma 17 2 2 10 5" xfId="10119"/>
    <cellStyle name="Comma 17 2 2 10 6" xfId="12571"/>
    <cellStyle name="Comma 17 2 2 10 7" xfId="15023"/>
    <cellStyle name="Comma 17 2 2 10 8" xfId="17476"/>
    <cellStyle name="Comma 17 2 2 10 9" xfId="19924"/>
    <cellStyle name="Comma 17 2 2 11" xfId="2718"/>
    <cellStyle name="Comma 17 2 2 12" xfId="5177"/>
    <cellStyle name="Comma 17 2 2 13" xfId="7670"/>
    <cellStyle name="Comma 17 2 2 14" xfId="10118"/>
    <cellStyle name="Comma 17 2 2 15" xfId="12570"/>
    <cellStyle name="Comma 17 2 2 16" xfId="15022"/>
    <cellStyle name="Comma 17 2 2 17" xfId="17475"/>
    <cellStyle name="Comma 17 2 2 18" xfId="19923"/>
    <cellStyle name="Comma 17 2 2 2" xfId="22413"/>
    <cellStyle name="Comma 17 2 2 2 10" xfId="2720"/>
    <cellStyle name="Comma 17 2 2 2 11" xfId="5179"/>
    <cellStyle name="Comma 17 2 2 2 12" xfId="7672"/>
    <cellStyle name="Comma 17 2 2 2 13" xfId="10120"/>
    <cellStyle name="Comma 17 2 2 2 14" xfId="12572"/>
    <cellStyle name="Comma 17 2 2 2 15" xfId="15024"/>
    <cellStyle name="Comma 17 2 2 2 16" xfId="17477"/>
    <cellStyle name="Comma 17 2 2 2 17" xfId="19925"/>
    <cellStyle name="Comma 17 2 2 2 2" xfId="22414"/>
    <cellStyle name="Comma 17 2 2 2 2 10" xfId="5180"/>
    <cellStyle name="Comma 17 2 2 2 2 11" xfId="7673"/>
    <cellStyle name="Comma 17 2 2 2 2 12" xfId="10121"/>
    <cellStyle name="Comma 17 2 2 2 2 13" xfId="12573"/>
    <cellStyle name="Comma 17 2 2 2 2 14" xfId="15025"/>
    <cellStyle name="Comma 17 2 2 2 2 15" xfId="17478"/>
    <cellStyle name="Comma 17 2 2 2 2 16" xfId="19926"/>
    <cellStyle name="Comma 17 2 2 2 2 2" xfId="22415"/>
    <cellStyle name="Comma 17 2 2 2 2 2 10" xfId="19927"/>
    <cellStyle name="Comma 17 2 2 2 2 2 2" xfId="22416"/>
    <cellStyle name="Comma 17 2 2 2 2 2 2 2" xfId="2723"/>
    <cellStyle name="Comma 17 2 2 2 2 2 2 3" xfId="5182"/>
    <cellStyle name="Comma 17 2 2 2 2 2 2 4" xfId="7675"/>
    <cellStyle name="Comma 17 2 2 2 2 2 2 5" xfId="10123"/>
    <cellStyle name="Comma 17 2 2 2 2 2 2 6" xfId="12575"/>
    <cellStyle name="Comma 17 2 2 2 2 2 2 7" xfId="15027"/>
    <cellStyle name="Comma 17 2 2 2 2 2 2 8" xfId="17480"/>
    <cellStyle name="Comma 17 2 2 2 2 2 2 9" xfId="19928"/>
    <cellStyle name="Comma 17 2 2 2 2 2 3" xfId="2722"/>
    <cellStyle name="Comma 17 2 2 2 2 2 4" xfId="5181"/>
    <cellStyle name="Comma 17 2 2 2 2 2 5" xfId="7674"/>
    <cellStyle name="Comma 17 2 2 2 2 2 6" xfId="10122"/>
    <cellStyle name="Comma 17 2 2 2 2 2 7" xfId="12574"/>
    <cellStyle name="Comma 17 2 2 2 2 2 8" xfId="15026"/>
    <cellStyle name="Comma 17 2 2 2 2 2 9" xfId="17479"/>
    <cellStyle name="Comma 17 2 2 2 2 3" xfId="22417"/>
    <cellStyle name="Comma 17 2 2 2 2 3 2" xfId="2724"/>
    <cellStyle name="Comma 17 2 2 2 2 3 3" xfId="5183"/>
    <cellStyle name="Comma 17 2 2 2 2 3 4" xfId="7676"/>
    <cellStyle name="Comma 17 2 2 2 2 3 5" xfId="10124"/>
    <cellStyle name="Comma 17 2 2 2 2 3 6" xfId="12576"/>
    <cellStyle name="Comma 17 2 2 2 2 3 7" xfId="15028"/>
    <cellStyle name="Comma 17 2 2 2 2 3 8" xfId="17481"/>
    <cellStyle name="Comma 17 2 2 2 2 3 9" xfId="19929"/>
    <cellStyle name="Comma 17 2 2 2 2 4" xfId="22418"/>
    <cellStyle name="Comma 17 2 2 2 2 4 2" xfId="2725"/>
    <cellStyle name="Comma 17 2 2 2 2 4 3" xfId="5184"/>
    <cellStyle name="Comma 17 2 2 2 2 4 4" xfId="7677"/>
    <cellStyle name="Comma 17 2 2 2 2 4 5" xfId="10125"/>
    <cellStyle name="Comma 17 2 2 2 2 4 6" xfId="12577"/>
    <cellStyle name="Comma 17 2 2 2 2 4 7" xfId="15029"/>
    <cellStyle name="Comma 17 2 2 2 2 4 8" xfId="17482"/>
    <cellStyle name="Comma 17 2 2 2 2 4 9" xfId="19930"/>
    <cellStyle name="Comma 17 2 2 2 2 5" xfId="22419"/>
    <cellStyle name="Comma 17 2 2 2 2 5 2" xfId="2726"/>
    <cellStyle name="Comma 17 2 2 2 2 5 3" xfId="5185"/>
    <cellStyle name="Comma 17 2 2 2 2 5 4" xfId="7678"/>
    <cellStyle name="Comma 17 2 2 2 2 5 5" xfId="10126"/>
    <cellStyle name="Comma 17 2 2 2 2 5 6" xfId="12578"/>
    <cellStyle name="Comma 17 2 2 2 2 5 7" xfId="15030"/>
    <cellStyle name="Comma 17 2 2 2 2 5 8" xfId="17483"/>
    <cellStyle name="Comma 17 2 2 2 2 5 9" xfId="19931"/>
    <cellStyle name="Comma 17 2 2 2 2 6" xfId="22420"/>
    <cellStyle name="Comma 17 2 2 2 2 6 2" xfId="2727"/>
    <cellStyle name="Comma 17 2 2 2 2 6 3" xfId="5186"/>
    <cellStyle name="Comma 17 2 2 2 2 6 4" xfId="7679"/>
    <cellStyle name="Comma 17 2 2 2 2 6 5" xfId="10127"/>
    <cellStyle name="Comma 17 2 2 2 2 6 6" xfId="12579"/>
    <cellStyle name="Comma 17 2 2 2 2 6 7" xfId="15031"/>
    <cellStyle name="Comma 17 2 2 2 2 6 8" xfId="17484"/>
    <cellStyle name="Comma 17 2 2 2 2 6 9" xfId="19932"/>
    <cellStyle name="Comma 17 2 2 2 2 7" xfId="22421"/>
    <cellStyle name="Comma 17 2 2 2 2 7 2" xfId="2728"/>
    <cellStyle name="Comma 17 2 2 2 2 7 3" xfId="5187"/>
    <cellStyle name="Comma 17 2 2 2 2 7 4" xfId="7680"/>
    <cellStyle name="Comma 17 2 2 2 2 7 5" xfId="10128"/>
    <cellStyle name="Comma 17 2 2 2 2 7 6" xfId="12580"/>
    <cellStyle name="Comma 17 2 2 2 2 7 7" xfId="15032"/>
    <cellStyle name="Comma 17 2 2 2 2 7 8" xfId="17485"/>
    <cellStyle name="Comma 17 2 2 2 2 7 9" xfId="19933"/>
    <cellStyle name="Comma 17 2 2 2 2 8" xfId="22422"/>
    <cellStyle name="Comma 17 2 2 2 2 8 2" xfId="2729"/>
    <cellStyle name="Comma 17 2 2 2 2 8 3" xfId="5188"/>
    <cellStyle name="Comma 17 2 2 2 2 8 4" xfId="7681"/>
    <cellStyle name="Comma 17 2 2 2 2 8 5" xfId="10129"/>
    <cellStyle name="Comma 17 2 2 2 2 8 6" xfId="12581"/>
    <cellStyle name="Comma 17 2 2 2 2 8 7" xfId="15033"/>
    <cellStyle name="Comma 17 2 2 2 2 8 8" xfId="17486"/>
    <cellStyle name="Comma 17 2 2 2 2 8 9" xfId="19934"/>
    <cellStyle name="Comma 17 2 2 2 2 9" xfId="2721"/>
    <cellStyle name="Comma 17 2 2 2 3" xfId="22423"/>
    <cellStyle name="Comma 17 2 2 2 3 10" xfId="19935"/>
    <cellStyle name="Comma 17 2 2 2 3 2" xfId="22424"/>
    <cellStyle name="Comma 17 2 2 2 3 2 2" xfId="2731"/>
    <cellStyle name="Comma 17 2 2 2 3 2 3" xfId="5190"/>
    <cellStyle name="Comma 17 2 2 2 3 2 4" xfId="7683"/>
    <cellStyle name="Comma 17 2 2 2 3 2 5" xfId="10131"/>
    <cellStyle name="Comma 17 2 2 2 3 2 6" xfId="12583"/>
    <cellStyle name="Comma 17 2 2 2 3 2 7" xfId="15035"/>
    <cellStyle name="Comma 17 2 2 2 3 2 8" xfId="17488"/>
    <cellStyle name="Comma 17 2 2 2 3 2 9" xfId="19936"/>
    <cellStyle name="Comma 17 2 2 2 3 3" xfId="2730"/>
    <cellStyle name="Comma 17 2 2 2 3 4" xfId="5189"/>
    <cellStyle name="Comma 17 2 2 2 3 5" xfId="7682"/>
    <cellStyle name="Comma 17 2 2 2 3 6" xfId="10130"/>
    <cellStyle name="Comma 17 2 2 2 3 7" xfId="12582"/>
    <cellStyle name="Comma 17 2 2 2 3 8" xfId="15034"/>
    <cellStyle name="Comma 17 2 2 2 3 9" xfId="17487"/>
    <cellStyle name="Comma 17 2 2 2 4" xfId="22425"/>
    <cellStyle name="Comma 17 2 2 2 4 2" xfId="2732"/>
    <cellStyle name="Comma 17 2 2 2 4 3" xfId="5191"/>
    <cellStyle name="Comma 17 2 2 2 4 4" xfId="7684"/>
    <cellStyle name="Comma 17 2 2 2 4 5" xfId="10132"/>
    <cellStyle name="Comma 17 2 2 2 4 6" xfId="12584"/>
    <cellStyle name="Comma 17 2 2 2 4 7" xfId="15036"/>
    <cellStyle name="Comma 17 2 2 2 4 8" xfId="17489"/>
    <cellStyle name="Comma 17 2 2 2 4 9" xfId="19937"/>
    <cellStyle name="Comma 17 2 2 2 5" xfId="22426"/>
    <cellStyle name="Comma 17 2 2 2 5 2" xfId="2733"/>
    <cellStyle name="Comma 17 2 2 2 5 3" xfId="5192"/>
    <cellStyle name="Comma 17 2 2 2 5 4" xfId="7685"/>
    <cellStyle name="Comma 17 2 2 2 5 5" xfId="10133"/>
    <cellStyle name="Comma 17 2 2 2 5 6" xfId="12585"/>
    <cellStyle name="Comma 17 2 2 2 5 7" xfId="15037"/>
    <cellStyle name="Comma 17 2 2 2 5 8" xfId="17490"/>
    <cellStyle name="Comma 17 2 2 2 5 9" xfId="19938"/>
    <cellStyle name="Comma 17 2 2 2 6" xfId="22427"/>
    <cellStyle name="Comma 17 2 2 2 6 2" xfId="2734"/>
    <cellStyle name="Comma 17 2 2 2 6 3" xfId="5193"/>
    <cellStyle name="Comma 17 2 2 2 6 4" xfId="7686"/>
    <cellStyle name="Comma 17 2 2 2 6 5" xfId="10134"/>
    <cellStyle name="Comma 17 2 2 2 6 6" xfId="12586"/>
    <cellStyle name="Comma 17 2 2 2 6 7" xfId="15038"/>
    <cellStyle name="Comma 17 2 2 2 6 8" xfId="17491"/>
    <cellStyle name="Comma 17 2 2 2 6 9" xfId="19939"/>
    <cellStyle name="Comma 17 2 2 2 7" xfId="22428"/>
    <cellStyle name="Comma 17 2 2 2 7 2" xfId="2735"/>
    <cellStyle name="Comma 17 2 2 2 7 3" xfId="5194"/>
    <cellStyle name="Comma 17 2 2 2 7 4" xfId="7687"/>
    <cellStyle name="Comma 17 2 2 2 7 5" xfId="10135"/>
    <cellStyle name="Comma 17 2 2 2 7 6" xfId="12587"/>
    <cellStyle name="Comma 17 2 2 2 7 7" xfId="15039"/>
    <cellStyle name="Comma 17 2 2 2 7 8" xfId="17492"/>
    <cellStyle name="Comma 17 2 2 2 7 9" xfId="19940"/>
    <cellStyle name="Comma 17 2 2 2 8" xfId="22429"/>
    <cellStyle name="Comma 17 2 2 2 8 2" xfId="2736"/>
    <cellStyle name="Comma 17 2 2 2 8 3" xfId="5195"/>
    <cellStyle name="Comma 17 2 2 2 8 4" xfId="7688"/>
    <cellStyle name="Comma 17 2 2 2 8 5" xfId="10136"/>
    <cellStyle name="Comma 17 2 2 2 8 6" xfId="12588"/>
    <cellStyle name="Comma 17 2 2 2 8 7" xfId="15040"/>
    <cellStyle name="Comma 17 2 2 2 8 8" xfId="17493"/>
    <cellStyle name="Comma 17 2 2 2 8 9" xfId="19941"/>
    <cellStyle name="Comma 17 2 2 2 9" xfId="22430"/>
    <cellStyle name="Comma 17 2 2 2 9 2" xfId="2737"/>
    <cellStyle name="Comma 17 2 2 2 9 3" xfId="5196"/>
    <cellStyle name="Comma 17 2 2 2 9 4" xfId="7689"/>
    <cellStyle name="Comma 17 2 2 2 9 5" xfId="10137"/>
    <cellStyle name="Comma 17 2 2 2 9 6" xfId="12589"/>
    <cellStyle name="Comma 17 2 2 2 9 7" xfId="15041"/>
    <cellStyle name="Comma 17 2 2 2 9 8" xfId="17494"/>
    <cellStyle name="Comma 17 2 2 2 9 9" xfId="19942"/>
    <cellStyle name="Comma 17 2 2 3" xfId="22431"/>
    <cellStyle name="Comma 17 2 2 3 10" xfId="5197"/>
    <cellStyle name="Comma 17 2 2 3 11" xfId="7690"/>
    <cellStyle name="Comma 17 2 2 3 12" xfId="10138"/>
    <cellStyle name="Comma 17 2 2 3 13" xfId="12590"/>
    <cellStyle name="Comma 17 2 2 3 14" xfId="15042"/>
    <cellStyle name="Comma 17 2 2 3 15" xfId="17495"/>
    <cellStyle name="Comma 17 2 2 3 16" xfId="19943"/>
    <cellStyle name="Comma 17 2 2 3 2" xfId="22432"/>
    <cellStyle name="Comma 17 2 2 3 2 10" xfId="19944"/>
    <cellStyle name="Comma 17 2 2 3 2 2" xfId="22433"/>
    <cellStyle name="Comma 17 2 2 3 2 2 2" xfId="2740"/>
    <cellStyle name="Comma 17 2 2 3 2 2 3" xfId="5199"/>
    <cellStyle name="Comma 17 2 2 3 2 2 4" xfId="7692"/>
    <cellStyle name="Comma 17 2 2 3 2 2 5" xfId="10140"/>
    <cellStyle name="Comma 17 2 2 3 2 2 6" xfId="12592"/>
    <cellStyle name="Comma 17 2 2 3 2 2 7" xfId="15044"/>
    <cellStyle name="Comma 17 2 2 3 2 2 8" xfId="17497"/>
    <cellStyle name="Comma 17 2 2 3 2 2 9" xfId="19945"/>
    <cellStyle name="Comma 17 2 2 3 2 3" xfId="2739"/>
    <cellStyle name="Comma 17 2 2 3 2 4" xfId="5198"/>
    <cellStyle name="Comma 17 2 2 3 2 5" xfId="7691"/>
    <cellStyle name="Comma 17 2 2 3 2 6" xfId="10139"/>
    <cellStyle name="Comma 17 2 2 3 2 7" xfId="12591"/>
    <cellStyle name="Comma 17 2 2 3 2 8" xfId="15043"/>
    <cellStyle name="Comma 17 2 2 3 2 9" xfId="17496"/>
    <cellStyle name="Comma 17 2 2 3 3" xfId="22434"/>
    <cellStyle name="Comma 17 2 2 3 3 2" xfId="2741"/>
    <cellStyle name="Comma 17 2 2 3 3 3" xfId="5200"/>
    <cellStyle name="Comma 17 2 2 3 3 4" xfId="7693"/>
    <cellStyle name="Comma 17 2 2 3 3 5" xfId="10141"/>
    <cellStyle name="Comma 17 2 2 3 3 6" xfId="12593"/>
    <cellStyle name="Comma 17 2 2 3 3 7" xfId="15045"/>
    <cellStyle name="Comma 17 2 2 3 3 8" xfId="17498"/>
    <cellStyle name="Comma 17 2 2 3 3 9" xfId="19946"/>
    <cellStyle name="Comma 17 2 2 3 4" xfId="22435"/>
    <cellStyle name="Comma 17 2 2 3 4 2" xfId="2742"/>
    <cellStyle name="Comma 17 2 2 3 4 3" xfId="5201"/>
    <cellStyle name="Comma 17 2 2 3 4 4" xfId="7694"/>
    <cellStyle name="Comma 17 2 2 3 4 5" xfId="10142"/>
    <cellStyle name="Comma 17 2 2 3 4 6" xfId="12594"/>
    <cellStyle name="Comma 17 2 2 3 4 7" xfId="15046"/>
    <cellStyle name="Comma 17 2 2 3 4 8" xfId="17499"/>
    <cellStyle name="Comma 17 2 2 3 4 9" xfId="19947"/>
    <cellStyle name="Comma 17 2 2 3 5" xfId="22436"/>
    <cellStyle name="Comma 17 2 2 3 5 2" xfId="2743"/>
    <cellStyle name="Comma 17 2 2 3 5 3" xfId="5202"/>
    <cellStyle name="Comma 17 2 2 3 5 4" xfId="7695"/>
    <cellStyle name="Comma 17 2 2 3 5 5" xfId="10143"/>
    <cellStyle name="Comma 17 2 2 3 5 6" xfId="12595"/>
    <cellStyle name="Comma 17 2 2 3 5 7" xfId="15047"/>
    <cellStyle name="Comma 17 2 2 3 5 8" xfId="17500"/>
    <cellStyle name="Comma 17 2 2 3 5 9" xfId="19948"/>
    <cellStyle name="Comma 17 2 2 3 6" xfId="22437"/>
    <cellStyle name="Comma 17 2 2 3 6 2" xfId="2744"/>
    <cellStyle name="Comma 17 2 2 3 6 3" xfId="5203"/>
    <cellStyle name="Comma 17 2 2 3 6 4" xfId="7696"/>
    <cellStyle name="Comma 17 2 2 3 6 5" xfId="10144"/>
    <cellStyle name="Comma 17 2 2 3 6 6" xfId="12596"/>
    <cellStyle name="Comma 17 2 2 3 6 7" xfId="15048"/>
    <cellStyle name="Comma 17 2 2 3 6 8" xfId="17501"/>
    <cellStyle name="Comma 17 2 2 3 6 9" xfId="19949"/>
    <cellStyle name="Comma 17 2 2 3 7" xfId="22438"/>
    <cellStyle name="Comma 17 2 2 3 7 2" xfId="2745"/>
    <cellStyle name="Comma 17 2 2 3 7 3" xfId="5204"/>
    <cellStyle name="Comma 17 2 2 3 7 4" xfId="7697"/>
    <cellStyle name="Comma 17 2 2 3 7 5" xfId="10145"/>
    <cellStyle name="Comma 17 2 2 3 7 6" xfId="12597"/>
    <cellStyle name="Comma 17 2 2 3 7 7" xfId="15049"/>
    <cellStyle name="Comma 17 2 2 3 7 8" xfId="17502"/>
    <cellStyle name="Comma 17 2 2 3 7 9" xfId="19950"/>
    <cellStyle name="Comma 17 2 2 3 8" xfId="22439"/>
    <cellStyle name="Comma 17 2 2 3 8 2" xfId="2746"/>
    <cellStyle name="Comma 17 2 2 3 8 3" xfId="5205"/>
    <cellStyle name="Comma 17 2 2 3 8 4" xfId="7698"/>
    <cellStyle name="Comma 17 2 2 3 8 5" xfId="10146"/>
    <cellStyle name="Comma 17 2 2 3 8 6" xfId="12598"/>
    <cellStyle name="Comma 17 2 2 3 8 7" xfId="15050"/>
    <cellStyle name="Comma 17 2 2 3 8 8" xfId="17503"/>
    <cellStyle name="Comma 17 2 2 3 8 9" xfId="19951"/>
    <cellStyle name="Comma 17 2 2 3 9" xfId="2738"/>
    <cellStyle name="Comma 17 2 2 4" xfId="22440"/>
    <cellStyle name="Comma 17 2 2 4 10" xfId="19952"/>
    <cellStyle name="Comma 17 2 2 4 2" xfId="22441"/>
    <cellStyle name="Comma 17 2 2 4 2 2" xfId="2748"/>
    <cellStyle name="Comma 17 2 2 4 2 3" xfId="5207"/>
    <cellStyle name="Comma 17 2 2 4 2 4" xfId="7700"/>
    <cellStyle name="Comma 17 2 2 4 2 5" xfId="10148"/>
    <cellStyle name="Comma 17 2 2 4 2 6" xfId="12600"/>
    <cellStyle name="Comma 17 2 2 4 2 7" xfId="15052"/>
    <cellStyle name="Comma 17 2 2 4 2 8" xfId="17505"/>
    <cellStyle name="Comma 17 2 2 4 2 9" xfId="19953"/>
    <cellStyle name="Comma 17 2 2 4 3" xfId="2747"/>
    <cellStyle name="Comma 17 2 2 4 4" xfId="5206"/>
    <cellStyle name="Comma 17 2 2 4 5" xfId="7699"/>
    <cellStyle name="Comma 17 2 2 4 6" xfId="10147"/>
    <cellStyle name="Comma 17 2 2 4 7" xfId="12599"/>
    <cellStyle name="Comma 17 2 2 4 8" xfId="15051"/>
    <cellStyle name="Comma 17 2 2 4 9" xfId="17504"/>
    <cellStyle name="Comma 17 2 2 5" xfId="22442"/>
    <cellStyle name="Comma 17 2 2 5 2" xfId="2749"/>
    <cellStyle name="Comma 17 2 2 5 3" xfId="5208"/>
    <cellStyle name="Comma 17 2 2 5 4" xfId="7701"/>
    <cellStyle name="Comma 17 2 2 5 5" xfId="10149"/>
    <cellStyle name="Comma 17 2 2 5 6" xfId="12601"/>
    <cellStyle name="Comma 17 2 2 5 7" xfId="15053"/>
    <cellStyle name="Comma 17 2 2 5 8" xfId="17506"/>
    <cellStyle name="Comma 17 2 2 5 9" xfId="19954"/>
    <cellStyle name="Comma 17 2 2 6" xfId="22443"/>
    <cellStyle name="Comma 17 2 2 6 2" xfId="2750"/>
    <cellStyle name="Comma 17 2 2 6 3" xfId="5209"/>
    <cellStyle name="Comma 17 2 2 6 4" xfId="7702"/>
    <cellStyle name="Comma 17 2 2 6 5" xfId="10150"/>
    <cellStyle name="Comma 17 2 2 6 6" xfId="12602"/>
    <cellStyle name="Comma 17 2 2 6 7" xfId="15054"/>
    <cellStyle name="Comma 17 2 2 6 8" xfId="17507"/>
    <cellStyle name="Comma 17 2 2 6 9" xfId="19955"/>
    <cellStyle name="Comma 17 2 2 7" xfId="22444"/>
    <cellStyle name="Comma 17 2 2 7 2" xfId="2751"/>
    <cellStyle name="Comma 17 2 2 7 3" xfId="5210"/>
    <cellStyle name="Comma 17 2 2 7 4" xfId="7703"/>
    <cellStyle name="Comma 17 2 2 7 5" xfId="10151"/>
    <cellStyle name="Comma 17 2 2 7 6" xfId="12603"/>
    <cellStyle name="Comma 17 2 2 7 7" xfId="15055"/>
    <cellStyle name="Comma 17 2 2 7 8" xfId="17508"/>
    <cellStyle name="Comma 17 2 2 7 9" xfId="19956"/>
    <cellStyle name="Comma 17 2 2 8" xfId="22445"/>
    <cellStyle name="Comma 17 2 2 8 2" xfId="2752"/>
    <cellStyle name="Comma 17 2 2 8 3" xfId="5211"/>
    <cellStyle name="Comma 17 2 2 8 4" xfId="7704"/>
    <cellStyle name="Comma 17 2 2 8 5" xfId="10152"/>
    <cellStyle name="Comma 17 2 2 8 6" xfId="12604"/>
    <cellStyle name="Comma 17 2 2 8 7" xfId="15056"/>
    <cellStyle name="Comma 17 2 2 8 8" xfId="17509"/>
    <cellStyle name="Comma 17 2 2 8 9" xfId="19957"/>
    <cellStyle name="Comma 17 2 2 9" xfId="22446"/>
    <cellStyle name="Comma 17 2 2 9 2" xfId="2753"/>
    <cellStyle name="Comma 17 2 2 9 3" xfId="5212"/>
    <cellStyle name="Comma 17 2 2 9 4" xfId="7705"/>
    <cellStyle name="Comma 17 2 2 9 5" xfId="10153"/>
    <cellStyle name="Comma 17 2 2 9 6" xfId="12605"/>
    <cellStyle name="Comma 17 2 2 9 7" xfId="15057"/>
    <cellStyle name="Comma 17 2 2 9 8" xfId="17510"/>
    <cellStyle name="Comma 17 2 2 9 9" xfId="19958"/>
    <cellStyle name="Comma 17 2 3" xfId="22447"/>
    <cellStyle name="Comma 17 2 3 10" xfId="2754"/>
    <cellStyle name="Comma 17 2 3 11" xfId="5213"/>
    <cellStyle name="Comma 17 2 3 12" xfId="7706"/>
    <cellStyle name="Comma 17 2 3 13" xfId="10154"/>
    <cellStyle name="Comma 17 2 3 14" xfId="12606"/>
    <cellStyle name="Comma 17 2 3 15" xfId="15058"/>
    <cellStyle name="Comma 17 2 3 16" xfId="17511"/>
    <cellStyle name="Comma 17 2 3 17" xfId="19959"/>
    <cellStyle name="Comma 17 2 3 2" xfId="22448"/>
    <cellStyle name="Comma 17 2 3 2 10" xfId="5214"/>
    <cellStyle name="Comma 17 2 3 2 11" xfId="7707"/>
    <cellStyle name="Comma 17 2 3 2 12" xfId="10155"/>
    <cellStyle name="Comma 17 2 3 2 13" xfId="12607"/>
    <cellStyle name="Comma 17 2 3 2 14" xfId="15059"/>
    <cellStyle name="Comma 17 2 3 2 15" xfId="17512"/>
    <cellStyle name="Comma 17 2 3 2 16" xfId="19960"/>
    <cellStyle name="Comma 17 2 3 2 2" xfId="22449"/>
    <cellStyle name="Comma 17 2 3 2 2 10" xfId="19961"/>
    <cellStyle name="Comma 17 2 3 2 2 2" xfId="22450"/>
    <cellStyle name="Comma 17 2 3 2 2 2 2" xfId="2757"/>
    <cellStyle name="Comma 17 2 3 2 2 2 3" xfId="5216"/>
    <cellStyle name="Comma 17 2 3 2 2 2 4" xfId="7709"/>
    <cellStyle name="Comma 17 2 3 2 2 2 5" xfId="10157"/>
    <cellStyle name="Comma 17 2 3 2 2 2 6" xfId="12609"/>
    <cellStyle name="Comma 17 2 3 2 2 2 7" xfId="15061"/>
    <cellStyle name="Comma 17 2 3 2 2 2 8" xfId="17514"/>
    <cellStyle name="Comma 17 2 3 2 2 2 9" xfId="19962"/>
    <cellStyle name="Comma 17 2 3 2 2 3" xfId="2756"/>
    <cellStyle name="Comma 17 2 3 2 2 4" xfId="5215"/>
    <cellStyle name="Comma 17 2 3 2 2 5" xfId="7708"/>
    <cellStyle name="Comma 17 2 3 2 2 6" xfId="10156"/>
    <cellStyle name="Comma 17 2 3 2 2 7" xfId="12608"/>
    <cellStyle name="Comma 17 2 3 2 2 8" xfId="15060"/>
    <cellStyle name="Comma 17 2 3 2 2 9" xfId="17513"/>
    <cellStyle name="Comma 17 2 3 2 3" xfId="22451"/>
    <cellStyle name="Comma 17 2 3 2 3 2" xfId="2758"/>
    <cellStyle name="Comma 17 2 3 2 3 3" xfId="5217"/>
    <cellStyle name="Comma 17 2 3 2 3 4" xfId="7710"/>
    <cellStyle name="Comma 17 2 3 2 3 5" xfId="10158"/>
    <cellStyle name="Comma 17 2 3 2 3 6" xfId="12610"/>
    <cellStyle name="Comma 17 2 3 2 3 7" xfId="15062"/>
    <cellStyle name="Comma 17 2 3 2 3 8" xfId="17515"/>
    <cellStyle name="Comma 17 2 3 2 3 9" xfId="19963"/>
    <cellStyle name="Comma 17 2 3 2 4" xfId="22452"/>
    <cellStyle name="Comma 17 2 3 2 4 2" xfId="2759"/>
    <cellStyle name="Comma 17 2 3 2 4 3" xfId="5218"/>
    <cellStyle name="Comma 17 2 3 2 4 4" xfId="7711"/>
    <cellStyle name="Comma 17 2 3 2 4 5" xfId="10159"/>
    <cellStyle name="Comma 17 2 3 2 4 6" xfId="12611"/>
    <cellStyle name="Comma 17 2 3 2 4 7" xfId="15063"/>
    <cellStyle name="Comma 17 2 3 2 4 8" xfId="17516"/>
    <cellStyle name="Comma 17 2 3 2 4 9" xfId="19964"/>
    <cellStyle name="Comma 17 2 3 2 5" xfId="22453"/>
    <cellStyle name="Comma 17 2 3 2 5 2" xfId="2760"/>
    <cellStyle name="Comma 17 2 3 2 5 3" xfId="5219"/>
    <cellStyle name="Comma 17 2 3 2 5 4" xfId="7712"/>
    <cellStyle name="Comma 17 2 3 2 5 5" xfId="10160"/>
    <cellStyle name="Comma 17 2 3 2 5 6" xfId="12612"/>
    <cellStyle name="Comma 17 2 3 2 5 7" xfId="15064"/>
    <cellStyle name="Comma 17 2 3 2 5 8" xfId="17517"/>
    <cellStyle name="Comma 17 2 3 2 5 9" xfId="19965"/>
    <cellStyle name="Comma 17 2 3 2 6" xfId="22454"/>
    <cellStyle name="Comma 17 2 3 2 6 2" xfId="2761"/>
    <cellStyle name="Comma 17 2 3 2 6 3" xfId="5220"/>
    <cellStyle name="Comma 17 2 3 2 6 4" xfId="7713"/>
    <cellStyle name="Comma 17 2 3 2 6 5" xfId="10161"/>
    <cellStyle name="Comma 17 2 3 2 6 6" xfId="12613"/>
    <cellStyle name="Comma 17 2 3 2 6 7" xfId="15065"/>
    <cellStyle name="Comma 17 2 3 2 6 8" xfId="17518"/>
    <cellStyle name="Comma 17 2 3 2 6 9" xfId="19966"/>
    <cellStyle name="Comma 17 2 3 2 7" xfId="22455"/>
    <cellStyle name="Comma 17 2 3 2 7 2" xfId="2762"/>
    <cellStyle name="Comma 17 2 3 2 7 3" xfId="5221"/>
    <cellStyle name="Comma 17 2 3 2 7 4" xfId="7714"/>
    <cellStyle name="Comma 17 2 3 2 7 5" xfId="10162"/>
    <cellStyle name="Comma 17 2 3 2 7 6" xfId="12614"/>
    <cellStyle name="Comma 17 2 3 2 7 7" xfId="15066"/>
    <cellStyle name="Comma 17 2 3 2 7 8" xfId="17519"/>
    <cellStyle name="Comma 17 2 3 2 7 9" xfId="19967"/>
    <cellStyle name="Comma 17 2 3 2 8" xfId="22456"/>
    <cellStyle name="Comma 17 2 3 2 8 2" xfId="2763"/>
    <cellStyle name="Comma 17 2 3 2 8 3" xfId="5222"/>
    <cellStyle name="Comma 17 2 3 2 8 4" xfId="7715"/>
    <cellStyle name="Comma 17 2 3 2 8 5" xfId="10163"/>
    <cellStyle name="Comma 17 2 3 2 8 6" xfId="12615"/>
    <cellStyle name="Comma 17 2 3 2 8 7" xfId="15067"/>
    <cellStyle name="Comma 17 2 3 2 8 8" xfId="17520"/>
    <cellStyle name="Comma 17 2 3 2 8 9" xfId="19968"/>
    <cellStyle name="Comma 17 2 3 2 9" xfId="2755"/>
    <cellStyle name="Comma 17 2 3 3" xfId="22457"/>
    <cellStyle name="Comma 17 2 3 3 10" xfId="19969"/>
    <cellStyle name="Comma 17 2 3 3 2" xfId="22458"/>
    <cellStyle name="Comma 17 2 3 3 2 2" xfId="2765"/>
    <cellStyle name="Comma 17 2 3 3 2 3" xfId="5224"/>
    <cellStyle name="Comma 17 2 3 3 2 4" xfId="7717"/>
    <cellStyle name="Comma 17 2 3 3 2 5" xfId="10165"/>
    <cellStyle name="Comma 17 2 3 3 2 6" xfId="12617"/>
    <cellStyle name="Comma 17 2 3 3 2 7" xfId="15069"/>
    <cellStyle name="Comma 17 2 3 3 2 8" xfId="17522"/>
    <cellStyle name="Comma 17 2 3 3 2 9" xfId="19970"/>
    <cellStyle name="Comma 17 2 3 3 3" xfId="2764"/>
    <cellStyle name="Comma 17 2 3 3 4" xfId="5223"/>
    <cellStyle name="Comma 17 2 3 3 5" xfId="7716"/>
    <cellStyle name="Comma 17 2 3 3 6" xfId="10164"/>
    <cellStyle name="Comma 17 2 3 3 7" xfId="12616"/>
    <cellStyle name="Comma 17 2 3 3 8" xfId="15068"/>
    <cellStyle name="Comma 17 2 3 3 9" xfId="17521"/>
    <cellStyle name="Comma 17 2 3 4" xfId="22459"/>
    <cellStyle name="Comma 17 2 3 4 2" xfId="2766"/>
    <cellStyle name="Comma 17 2 3 4 3" xfId="5225"/>
    <cellStyle name="Comma 17 2 3 4 4" xfId="7718"/>
    <cellStyle name="Comma 17 2 3 4 5" xfId="10166"/>
    <cellStyle name="Comma 17 2 3 4 6" xfId="12618"/>
    <cellStyle name="Comma 17 2 3 4 7" xfId="15070"/>
    <cellStyle name="Comma 17 2 3 4 8" xfId="17523"/>
    <cellStyle name="Comma 17 2 3 4 9" xfId="19971"/>
    <cellStyle name="Comma 17 2 3 5" xfId="22460"/>
    <cellStyle name="Comma 17 2 3 5 2" xfId="2767"/>
    <cellStyle name="Comma 17 2 3 5 3" xfId="5226"/>
    <cellStyle name="Comma 17 2 3 5 4" xfId="7719"/>
    <cellStyle name="Comma 17 2 3 5 5" xfId="10167"/>
    <cellStyle name="Comma 17 2 3 5 6" xfId="12619"/>
    <cellStyle name="Comma 17 2 3 5 7" xfId="15071"/>
    <cellStyle name="Comma 17 2 3 5 8" xfId="17524"/>
    <cellStyle name="Comma 17 2 3 5 9" xfId="19972"/>
    <cellStyle name="Comma 17 2 3 6" xfId="22461"/>
    <cellStyle name="Comma 17 2 3 6 2" xfId="2768"/>
    <cellStyle name="Comma 17 2 3 6 3" xfId="5227"/>
    <cellStyle name="Comma 17 2 3 6 4" xfId="7720"/>
    <cellStyle name="Comma 17 2 3 6 5" xfId="10168"/>
    <cellStyle name="Comma 17 2 3 6 6" xfId="12620"/>
    <cellStyle name="Comma 17 2 3 6 7" xfId="15072"/>
    <cellStyle name="Comma 17 2 3 6 8" xfId="17525"/>
    <cellStyle name="Comma 17 2 3 6 9" xfId="19973"/>
    <cellStyle name="Comma 17 2 3 7" xfId="22462"/>
    <cellStyle name="Comma 17 2 3 7 2" xfId="2769"/>
    <cellStyle name="Comma 17 2 3 7 3" xfId="5228"/>
    <cellStyle name="Comma 17 2 3 7 4" xfId="7721"/>
    <cellStyle name="Comma 17 2 3 7 5" xfId="10169"/>
    <cellStyle name="Comma 17 2 3 7 6" xfId="12621"/>
    <cellStyle name="Comma 17 2 3 7 7" xfId="15073"/>
    <cellStyle name="Comma 17 2 3 7 8" xfId="17526"/>
    <cellStyle name="Comma 17 2 3 7 9" xfId="19974"/>
    <cellStyle name="Comma 17 2 3 8" xfId="22463"/>
    <cellStyle name="Comma 17 2 3 8 2" xfId="2770"/>
    <cellStyle name="Comma 17 2 3 8 3" xfId="5229"/>
    <cellStyle name="Comma 17 2 3 8 4" xfId="7722"/>
    <cellStyle name="Comma 17 2 3 8 5" xfId="10170"/>
    <cellStyle name="Comma 17 2 3 8 6" xfId="12622"/>
    <cellStyle name="Comma 17 2 3 8 7" xfId="15074"/>
    <cellStyle name="Comma 17 2 3 8 8" xfId="17527"/>
    <cellStyle name="Comma 17 2 3 8 9" xfId="19975"/>
    <cellStyle name="Comma 17 2 3 9" xfId="22464"/>
    <cellStyle name="Comma 17 2 3 9 2" xfId="2771"/>
    <cellStyle name="Comma 17 2 3 9 3" xfId="5230"/>
    <cellStyle name="Comma 17 2 3 9 4" xfId="7723"/>
    <cellStyle name="Comma 17 2 3 9 5" xfId="10171"/>
    <cellStyle name="Comma 17 2 3 9 6" xfId="12623"/>
    <cellStyle name="Comma 17 2 3 9 7" xfId="15075"/>
    <cellStyle name="Comma 17 2 3 9 8" xfId="17528"/>
    <cellStyle name="Comma 17 2 3 9 9" xfId="19976"/>
    <cellStyle name="Comma 17 2 4" xfId="22465"/>
    <cellStyle name="Comma 17 2 4 10" xfId="5231"/>
    <cellStyle name="Comma 17 2 4 11" xfId="7724"/>
    <cellStyle name="Comma 17 2 4 12" xfId="10172"/>
    <cellStyle name="Comma 17 2 4 13" xfId="12624"/>
    <cellStyle name="Comma 17 2 4 14" xfId="15076"/>
    <cellStyle name="Comma 17 2 4 15" xfId="17529"/>
    <cellStyle name="Comma 17 2 4 16" xfId="19977"/>
    <cellStyle name="Comma 17 2 4 2" xfId="22466"/>
    <cellStyle name="Comma 17 2 4 2 10" xfId="19978"/>
    <cellStyle name="Comma 17 2 4 2 2" xfId="22467"/>
    <cellStyle name="Comma 17 2 4 2 2 2" xfId="2774"/>
    <cellStyle name="Comma 17 2 4 2 2 3" xfId="5233"/>
    <cellStyle name="Comma 17 2 4 2 2 4" xfId="7726"/>
    <cellStyle name="Comma 17 2 4 2 2 5" xfId="10174"/>
    <cellStyle name="Comma 17 2 4 2 2 6" xfId="12626"/>
    <cellStyle name="Comma 17 2 4 2 2 7" xfId="15078"/>
    <cellStyle name="Comma 17 2 4 2 2 8" xfId="17531"/>
    <cellStyle name="Comma 17 2 4 2 2 9" xfId="19979"/>
    <cellStyle name="Comma 17 2 4 2 3" xfId="2773"/>
    <cellStyle name="Comma 17 2 4 2 4" xfId="5232"/>
    <cellStyle name="Comma 17 2 4 2 5" xfId="7725"/>
    <cellStyle name="Comma 17 2 4 2 6" xfId="10173"/>
    <cellStyle name="Comma 17 2 4 2 7" xfId="12625"/>
    <cellStyle name="Comma 17 2 4 2 8" xfId="15077"/>
    <cellStyle name="Comma 17 2 4 2 9" xfId="17530"/>
    <cellStyle name="Comma 17 2 4 3" xfId="22468"/>
    <cellStyle name="Comma 17 2 4 3 2" xfId="2775"/>
    <cellStyle name="Comma 17 2 4 3 3" xfId="5234"/>
    <cellStyle name="Comma 17 2 4 3 4" xfId="7727"/>
    <cellStyle name="Comma 17 2 4 3 5" xfId="10175"/>
    <cellStyle name="Comma 17 2 4 3 6" xfId="12627"/>
    <cellStyle name="Comma 17 2 4 3 7" xfId="15079"/>
    <cellStyle name="Comma 17 2 4 3 8" xfId="17532"/>
    <cellStyle name="Comma 17 2 4 3 9" xfId="19980"/>
    <cellStyle name="Comma 17 2 4 4" xfId="22469"/>
    <cellStyle name="Comma 17 2 4 4 2" xfId="2776"/>
    <cellStyle name="Comma 17 2 4 4 3" xfId="5235"/>
    <cellStyle name="Comma 17 2 4 4 4" xfId="7728"/>
    <cellStyle name="Comma 17 2 4 4 5" xfId="10176"/>
    <cellStyle name="Comma 17 2 4 4 6" xfId="12628"/>
    <cellStyle name="Comma 17 2 4 4 7" xfId="15080"/>
    <cellStyle name="Comma 17 2 4 4 8" xfId="17533"/>
    <cellStyle name="Comma 17 2 4 4 9" xfId="19981"/>
    <cellStyle name="Comma 17 2 4 5" xfId="22470"/>
    <cellStyle name="Comma 17 2 4 5 2" xfId="2777"/>
    <cellStyle name="Comma 17 2 4 5 3" xfId="5236"/>
    <cellStyle name="Comma 17 2 4 5 4" xfId="7729"/>
    <cellStyle name="Comma 17 2 4 5 5" xfId="10177"/>
    <cellStyle name="Comma 17 2 4 5 6" xfId="12629"/>
    <cellStyle name="Comma 17 2 4 5 7" xfId="15081"/>
    <cellStyle name="Comma 17 2 4 5 8" xfId="17534"/>
    <cellStyle name="Comma 17 2 4 5 9" xfId="19982"/>
    <cellStyle name="Comma 17 2 4 6" xfId="22471"/>
    <cellStyle name="Comma 17 2 4 6 2" xfId="2778"/>
    <cellStyle name="Comma 17 2 4 6 3" xfId="5237"/>
    <cellStyle name="Comma 17 2 4 6 4" xfId="7730"/>
    <cellStyle name="Comma 17 2 4 6 5" xfId="10178"/>
    <cellStyle name="Comma 17 2 4 6 6" xfId="12630"/>
    <cellStyle name="Comma 17 2 4 6 7" xfId="15082"/>
    <cellStyle name="Comma 17 2 4 6 8" xfId="17535"/>
    <cellStyle name="Comma 17 2 4 6 9" xfId="19983"/>
    <cellStyle name="Comma 17 2 4 7" xfId="22472"/>
    <cellStyle name="Comma 17 2 4 7 2" xfId="2779"/>
    <cellStyle name="Comma 17 2 4 7 3" xfId="5238"/>
    <cellStyle name="Comma 17 2 4 7 4" xfId="7731"/>
    <cellStyle name="Comma 17 2 4 7 5" xfId="10179"/>
    <cellStyle name="Comma 17 2 4 7 6" xfId="12631"/>
    <cellStyle name="Comma 17 2 4 7 7" xfId="15083"/>
    <cellStyle name="Comma 17 2 4 7 8" xfId="17536"/>
    <cellStyle name="Comma 17 2 4 7 9" xfId="19984"/>
    <cellStyle name="Comma 17 2 4 8" xfId="22473"/>
    <cellStyle name="Comma 17 2 4 8 2" xfId="2780"/>
    <cellStyle name="Comma 17 2 4 8 3" xfId="5239"/>
    <cellStyle name="Comma 17 2 4 8 4" xfId="7732"/>
    <cellStyle name="Comma 17 2 4 8 5" xfId="10180"/>
    <cellStyle name="Comma 17 2 4 8 6" xfId="12632"/>
    <cellStyle name="Comma 17 2 4 8 7" xfId="15084"/>
    <cellStyle name="Comma 17 2 4 8 8" xfId="17537"/>
    <cellStyle name="Comma 17 2 4 8 9" xfId="19985"/>
    <cellStyle name="Comma 17 2 4 9" xfId="2772"/>
    <cellStyle name="Comma 17 2 5" xfId="22474"/>
    <cellStyle name="Comma 17 2 5 10" xfId="19986"/>
    <cellStyle name="Comma 17 2 5 2" xfId="22475"/>
    <cellStyle name="Comma 17 2 5 2 2" xfId="2782"/>
    <cellStyle name="Comma 17 2 5 2 3" xfId="5241"/>
    <cellStyle name="Comma 17 2 5 2 4" xfId="7734"/>
    <cellStyle name="Comma 17 2 5 2 5" xfId="10182"/>
    <cellStyle name="Comma 17 2 5 2 6" xfId="12634"/>
    <cellStyle name="Comma 17 2 5 2 7" xfId="15086"/>
    <cellStyle name="Comma 17 2 5 2 8" xfId="17539"/>
    <cellStyle name="Comma 17 2 5 2 9" xfId="19987"/>
    <cellStyle name="Comma 17 2 5 3" xfId="2781"/>
    <cellStyle name="Comma 17 2 5 4" xfId="5240"/>
    <cellStyle name="Comma 17 2 5 5" xfId="7733"/>
    <cellStyle name="Comma 17 2 5 6" xfId="10181"/>
    <cellStyle name="Comma 17 2 5 7" xfId="12633"/>
    <cellStyle name="Comma 17 2 5 8" xfId="15085"/>
    <cellStyle name="Comma 17 2 5 9" xfId="17538"/>
    <cellStyle name="Comma 17 2 6" xfId="22476"/>
    <cellStyle name="Comma 17 2 6 2" xfId="2783"/>
    <cellStyle name="Comma 17 2 6 3" xfId="5242"/>
    <cellStyle name="Comma 17 2 6 4" xfId="7735"/>
    <cellStyle name="Comma 17 2 6 5" xfId="10183"/>
    <cellStyle name="Comma 17 2 6 6" xfId="12635"/>
    <cellStyle name="Comma 17 2 6 7" xfId="15087"/>
    <cellStyle name="Comma 17 2 6 8" xfId="17540"/>
    <cellStyle name="Comma 17 2 6 9" xfId="19988"/>
    <cellStyle name="Comma 17 2 7" xfId="22477"/>
    <cellStyle name="Comma 17 2 7 2" xfId="2784"/>
    <cellStyle name="Comma 17 2 7 3" xfId="5243"/>
    <cellStyle name="Comma 17 2 7 4" xfId="7736"/>
    <cellStyle name="Comma 17 2 7 5" xfId="10184"/>
    <cellStyle name="Comma 17 2 7 6" xfId="12636"/>
    <cellStyle name="Comma 17 2 7 7" xfId="15088"/>
    <cellStyle name="Comma 17 2 7 8" xfId="17541"/>
    <cellStyle name="Comma 17 2 7 9" xfId="19989"/>
    <cellStyle name="Comma 17 2 8" xfId="22478"/>
    <cellStyle name="Comma 17 2 8 2" xfId="2785"/>
    <cellStyle name="Comma 17 2 8 3" xfId="5244"/>
    <cellStyle name="Comma 17 2 8 4" xfId="7737"/>
    <cellStyle name="Comma 17 2 8 5" xfId="10185"/>
    <cellStyle name="Comma 17 2 8 6" xfId="12637"/>
    <cellStyle name="Comma 17 2 8 7" xfId="15089"/>
    <cellStyle name="Comma 17 2 8 8" xfId="17542"/>
    <cellStyle name="Comma 17 2 8 9" xfId="19990"/>
    <cellStyle name="Comma 17 2 9" xfId="22479"/>
    <cellStyle name="Comma 17 2 9 2" xfId="2786"/>
    <cellStyle name="Comma 17 2 9 3" xfId="5245"/>
    <cellStyle name="Comma 17 2 9 4" xfId="7738"/>
    <cellStyle name="Comma 17 2 9 5" xfId="10186"/>
    <cellStyle name="Comma 17 2 9 6" xfId="12638"/>
    <cellStyle name="Comma 17 2 9 7" xfId="15090"/>
    <cellStyle name="Comma 17 2 9 8" xfId="17543"/>
    <cellStyle name="Comma 17 2 9 9" xfId="19991"/>
    <cellStyle name="Comma 17 20" xfId="19916"/>
    <cellStyle name="Comma 17 3" xfId="22480"/>
    <cellStyle name="Comma 17 3 10" xfId="22481"/>
    <cellStyle name="Comma 17 3 10 2" xfId="2788"/>
    <cellStyle name="Comma 17 3 10 3" xfId="5247"/>
    <cellStyle name="Comma 17 3 10 4" xfId="7740"/>
    <cellStyle name="Comma 17 3 10 5" xfId="10188"/>
    <cellStyle name="Comma 17 3 10 6" xfId="12640"/>
    <cellStyle name="Comma 17 3 10 7" xfId="15092"/>
    <cellStyle name="Comma 17 3 10 8" xfId="17545"/>
    <cellStyle name="Comma 17 3 10 9" xfId="19993"/>
    <cellStyle name="Comma 17 3 11" xfId="2787"/>
    <cellStyle name="Comma 17 3 12" xfId="5246"/>
    <cellStyle name="Comma 17 3 13" xfId="7739"/>
    <cellStyle name="Comma 17 3 14" xfId="10187"/>
    <cellStyle name="Comma 17 3 15" xfId="12639"/>
    <cellStyle name="Comma 17 3 16" xfId="15091"/>
    <cellStyle name="Comma 17 3 17" xfId="17544"/>
    <cellStyle name="Comma 17 3 18" xfId="19992"/>
    <cellStyle name="Comma 17 3 2" xfId="22482"/>
    <cellStyle name="Comma 17 3 2 10" xfId="2789"/>
    <cellStyle name="Comma 17 3 2 11" xfId="5248"/>
    <cellStyle name="Comma 17 3 2 12" xfId="7741"/>
    <cellStyle name="Comma 17 3 2 13" xfId="10189"/>
    <cellStyle name="Comma 17 3 2 14" xfId="12641"/>
    <cellStyle name="Comma 17 3 2 15" xfId="15093"/>
    <cellStyle name="Comma 17 3 2 16" xfId="17546"/>
    <cellStyle name="Comma 17 3 2 17" xfId="19994"/>
    <cellStyle name="Comma 17 3 2 2" xfId="22483"/>
    <cellStyle name="Comma 17 3 2 2 10" xfId="5249"/>
    <cellStyle name="Comma 17 3 2 2 11" xfId="7742"/>
    <cellStyle name="Comma 17 3 2 2 12" xfId="10190"/>
    <cellStyle name="Comma 17 3 2 2 13" xfId="12642"/>
    <cellStyle name="Comma 17 3 2 2 14" xfId="15094"/>
    <cellStyle name="Comma 17 3 2 2 15" xfId="17547"/>
    <cellStyle name="Comma 17 3 2 2 16" xfId="19995"/>
    <cellStyle name="Comma 17 3 2 2 2" xfId="22484"/>
    <cellStyle name="Comma 17 3 2 2 2 10" xfId="19996"/>
    <cellStyle name="Comma 17 3 2 2 2 2" xfId="22485"/>
    <cellStyle name="Comma 17 3 2 2 2 2 2" xfId="2792"/>
    <cellStyle name="Comma 17 3 2 2 2 2 3" xfId="5251"/>
    <cellStyle name="Comma 17 3 2 2 2 2 4" xfId="7744"/>
    <cellStyle name="Comma 17 3 2 2 2 2 5" xfId="10192"/>
    <cellStyle name="Comma 17 3 2 2 2 2 6" xfId="12644"/>
    <cellStyle name="Comma 17 3 2 2 2 2 7" xfId="15096"/>
    <cellStyle name="Comma 17 3 2 2 2 2 8" xfId="17549"/>
    <cellStyle name="Comma 17 3 2 2 2 2 9" xfId="19997"/>
    <cellStyle name="Comma 17 3 2 2 2 3" xfId="2791"/>
    <cellStyle name="Comma 17 3 2 2 2 4" xfId="5250"/>
    <cellStyle name="Comma 17 3 2 2 2 5" xfId="7743"/>
    <cellStyle name="Comma 17 3 2 2 2 6" xfId="10191"/>
    <cellStyle name="Comma 17 3 2 2 2 7" xfId="12643"/>
    <cellStyle name="Comma 17 3 2 2 2 8" xfId="15095"/>
    <cellStyle name="Comma 17 3 2 2 2 9" xfId="17548"/>
    <cellStyle name="Comma 17 3 2 2 3" xfId="22486"/>
    <cellStyle name="Comma 17 3 2 2 3 2" xfId="2793"/>
    <cellStyle name="Comma 17 3 2 2 3 3" xfId="5252"/>
    <cellStyle name="Comma 17 3 2 2 3 4" xfId="7745"/>
    <cellStyle name="Comma 17 3 2 2 3 5" xfId="10193"/>
    <cellStyle name="Comma 17 3 2 2 3 6" xfId="12645"/>
    <cellStyle name="Comma 17 3 2 2 3 7" xfId="15097"/>
    <cellStyle name="Comma 17 3 2 2 3 8" xfId="17550"/>
    <cellStyle name="Comma 17 3 2 2 3 9" xfId="19998"/>
    <cellStyle name="Comma 17 3 2 2 4" xfId="22487"/>
    <cellStyle name="Comma 17 3 2 2 4 2" xfId="2794"/>
    <cellStyle name="Comma 17 3 2 2 4 3" xfId="5253"/>
    <cellStyle name="Comma 17 3 2 2 4 4" xfId="7746"/>
    <cellStyle name="Comma 17 3 2 2 4 5" xfId="10194"/>
    <cellStyle name="Comma 17 3 2 2 4 6" xfId="12646"/>
    <cellStyle name="Comma 17 3 2 2 4 7" xfId="15098"/>
    <cellStyle name="Comma 17 3 2 2 4 8" xfId="17551"/>
    <cellStyle name="Comma 17 3 2 2 4 9" xfId="19999"/>
    <cellStyle name="Comma 17 3 2 2 5" xfId="22488"/>
    <cellStyle name="Comma 17 3 2 2 5 2" xfId="2795"/>
    <cellStyle name="Comma 17 3 2 2 5 3" xfId="5254"/>
    <cellStyle name="Comma 17 3 2 2 5 4" xfId="7747"/>
    <cellStyle name="Comma 17 3 2 2 5 5" xfId="10195"/>
    <cellStyle name="Comma 17 3 2 2 5 6" xfId="12647"/>
    <cellStyle name="Comma 17 3 2 2 5 7" xfId="15099"/>
    <cellStyle name="Comma 17 3 2 2 5 8" xfId="17552"/>
    <cellStyle name="Comma 17 3 2 2 5 9" xfId="20000"/>
    <cellStyle name="Comma 17 3 2 2 6" xfId="22489"/>
    <cellStyle name="Comma 17 3 2 2 6 2" xfId="2796"/>
    <cellStyle name="Comma 17 3 2 2 6 3" xfId="5255"/>
    <cellStyle name="Comma 17 3 2 2 6 4" xfId="7748"/>
    <cellStyle name="Comma 17 3 2 2 6 5" xfId="10196"/>
    <cellStyle name="Comma 17 3 2 2 6 6" xfId="12648"/>
    <cellStyle name="Comma 17 3 2 2 6 7" xfId="15100"/>
    <cellStyle name="Comma 17 3 2 2 6 8" xfId="17553"/>
    <cellStyle name="Comma 17 3 2 2 6 9" xfId="20001"/>
    <cellStyle name="Comma 17 3 2 2 7" xfId="22490"/>
    <cellStyle name="Comma 17 3 2 2 7 2" xfId="2797"/>
    <cellStyle name="Comma 17 3 2 2 7 3" xfId="5256"/>
    <cellStyle name="Comma 17 3 2 2 7 4" xfId="7749"/>
    <cellStyle name="Comma 17 3 2 2 7 5" xfId="10197"/>
    <cellStyle name="Comma 17 3 2 2 7 6" xfId="12649"/>
    <cellStyle name="Comma 17 3 2 2 7 7" xfId="15101"/>
    <cellStyle name="Comma 17 3 2 2 7 8" xfId="17554"/>
    <cellStyle name="Comma 17 3 2 2 7 9" xfId="20002"/>
    <cellStyle name="Comma 17 3 2 2 8" xfId="22491"/>
    <cellStyle name="Comma 17 3 2 2 8 2" xfId="2798"/>
    <cellStyle name="Comma 17 3 2 2 8 3" xfId="5257"/>
    <cellStyle name="Comma 17 3 2 2 8 4" xfId="7750"/>
    <cellStyle name="Comma 17 3 2 2 8 5" xfId="10198"/>
    <cellStyle name="Comma 17 3 2 2 8 6" xfId="12650"/>
    <cellStyle name="Comma 17 3 2 2 8 7" xfId="15102"/>
    <cellStyle name="Comma 17 3 2 2 8 8" xfId="17555"/>
    <cellStyle name="Comma 17 3 2 2 8 9" xfId="20003"/>
    <cellStyle name="Comma 17 3 2 2 9" xfId="2790"/>
    <cellStyle name="Comma 17 3 2 3" xfId="22492"/>
    <cellStyle name="Comma 17 3 2 3 10" xfId="20004"/>
    <cellStyle name="Comma 17 3 2 3 2" xfId="22493"/>
    <cellStyle name="Comma 17 3 2 3 2 2" xfId="2800"/>
    <cellStyle name="Comma 17 3 2 3 2 3" xfId="5259"/>
    <cellStyle name="Comma 17 3 2 3 2 4" xfId="7752"/>
    <cellStyle name="Comma 17 3 2 3 2 5" xfId="10200"/>
    <cellStyle name="Comma 17 3 2 3 2 6" xfId="12652"/>
    <cellStyle name="Comma 17 3 2 3 2 7" xfId="15104"/>
    <cellStyle name="Comma 17 3 2 3 2 8" xfId="17557"/>
    <cellStyle name="Comma 17 3 2 3 2 9" xfId="20005"/>
    <cellStyle name="Comma 17 3 2 3 3" xfId="2799"/>
    <cellStyle name="Comma 17 3 2 3 4" xfId="5258"/>
    <cellStyle name="Comma 17 3 2 3 5" xfId="7751"/>
    <cellStyle name="Comma 17 3 2 3 6" xfId="10199"/>
    <cellStyle name="Comma 17 3 2 3 7" xfId="12651"/>
    <cellStyle name="Comma 17 3 2 3 8" xfId="15103"/>
    <cellStyle name="Comma 17 3 2 3 9" xfId="17556"/>
    <cellStyle name="Comma 17 3 2 4" xfId="22494"/>
    <cellStyle name="Comma 17 3 2 4 2" xfId="2801"/>
    <cellStyle name="Comma 17 3 2 4 3" xfId="5260"/>
    <cellStyle name="Comma 17 3 2 4 4" xfId="7753"/>
    <cellStyle name="Comma 17 3 2 4 5" xfId="10201"/>
    <cellStyle name="Comma 17 3 2 4 6" xfId="12653"/>
    <cellStyle name="Comma 17 3 2 4 7" xfId="15105"/>
    <cellStyle name="Comma 17 3 2 4 8" xfId="17558"/>
    <cellStyle name="Comma 17 3 2 4 9" xfId="20006"/>
    <cellStyle name="Comma 17 3 2 5" xfId="22495"/>
    <cellStyle name="Comma 17 3 2 5 2" xfId="2802"/>
    <cellStyle name="Comma 17 3 2 5 3" xfId="5261"/>
    <cellStyle name="Comma 17 3 2 5 4" xfId="7754"/>
    <cellStyle name="Comma 17 3 2 5 5" xfId="10202"/>
    <cellStyle name="Comma 17 3 2 5 6" xfId="12654"/>
    <cellStyle name="Comma 17 3 2 5 7" xfId="15106"/>
    <cellStyle name="Comma 17 3 2 5 8" xfId="17559"/>
    <cellStyle name="Comma 17 3 2 5 9" xfId="20007"/>
    <cellStyle name="Comma 17 3 2 6" xfId="22496"/>
    <cellStyle name="Comma 17 3 2 6 2" xfId="2803"/>
    <cellStyle name="Comma 17 3 2 6 3" xfId="5262"/>
    <cellStyle name="Comma 17 3 2 6 4" xfId="7755"/>
    <cellStyle name="Comma 17 3 2 6 5" xfId="10203"/>
    <cellStyle name="Comma 17 3 2 6 6" xfId="12655"/>
    <cellStyle name="Comma 17 3 2 6 7" xfId="15107"/>
    <cellStyle name="Comma 17 3 2 6 8" xfId="17560"/>
    <cellStyle name="Comma 17 3 2 6 9" xfId="20008"/>
    <cellStyle name="Comma 17 3 2 7" xfId="22497"/>
    <cellStyle name="Comma 17 3 2 7 2" xfId="2804"/>
    <cellStyle name="Comma 17 3 2 7 3" xfId="5263"/>
    <cellStyle name="Comma 17 3 2 7 4" xfId="7756"/>
    <cellStyle name="Comma 17 3 2 7 5" xfId="10204"/>
    <cellStyle name="Comma 17 3 2 7 6" xfId="12656"/>
    <cellStyle name="Comma 17 3 2 7 7" xfId="15108"/>
    <cellStyle name="Comma 17 3 2 7 8" xfId="17561"/>
    <cellStyle name="Comma 17 3 2 7 9" xfId="20009"/>
    <cellStyle name="Comma 17 3 2 8" xfId="22498"/>
    <cellStyle name="Comma 17 3 2 8 2" xfId="2805"/>
    <cellStyle name="Comma 17 3 2 8 3" xfId="5264"/>
    <cellStyle name="Comma 17 3 2 8 4" xfId="7757"/>
    <cellStyle name="Comma 17 3 2 8 5" xfId="10205"/>
    <cellStyle name="Comma 17 3 2 8 6" xfId="12657"/>
    <cellStyle name="Comma 17 3 2 8 7" xfId="15109"/>
    <cellStyle name="Comma 17 3 2 8 8" xfId="17562"/>
    <cellStyle name="Comma 17 3 2 8 9" xfId="20010"/>
    <cellStyle name="Comma 17 3 2 9" xfId="22499"/>
    <cellStyle name="Comma 17 3 2 9 2" xfId="2806"/>
    <cellStyle name="Comma 17 3 2 9 3" xfId="5265"/>
    <cellStyle name="Comma 17 3 2 9 4" xfId="7758"/>
    <cellStyle name="Comma 17 3 2 9 5" xfId="10206"/>
    <cellStyle name="Comma 17 3 2 9 6" xfId="12658"/>
    <cellStyle name="Comma 17 3 2 9 7" xfId="15110"/>
    <cellStyle name="Comma 17 3 2 9 8" xfId="17563"/>
    <cellStyle name="Comma 17 3 2 9 9" xfId="20011"/>
    <cellStyle name="Comma 17 3 3" xfId="22500"/>
    <cellStyle name="Comma 17 3 3 10" xfId="5266"/>
    <cellStyle name="Comma 17 3 3 11" xfId="7759"/>
    <cellStyle name="Comma 17 3 3 12" xfId="10207"/>
    <cellStyle name="Comma 17 3 3 13" xfId="12659"/>
    <cellStyle name="Comma 17 3 3 14" xfId="15111"/>
    <cellStyle name="Comma 17 3 3 15" xfId="17564"/>
    <cellStyle name="Comma 17 3 3 16" xfId="20012"/>
    <cellStyle name="Comma 17 3 3 2" xfId="22501"/>
    <cellStyle name="Comma 17 3 3 2 10" xfId="20013"/>
    <cellStyle name="Comma 17 3 3 2 2" xfId="22502"/>
    <cellStyle name="Comma 17 3 3 2 2 2" xfId="2809"/>
    <cellStyle name="Comma 17 3 3 2 2 3" xfId="5268"/>
    <cellStyle name="Comma 17 3 3 2 2 4" xfId="7761"/>
    <cellStyle name="Comma 17 3 3 2 2 5" xfId="10209"/>
    <cellStyle name="Comma 17 3 3 2 2 6" xfId="12661"/>
    <cellStyle name="Comma 17 3 3 2 2 7" xfId="15113"/>
    <cellStyle name="Comma 17 3 3 2 2 8" xfId="17566"/>
    <cellStyle name="Comma 17 3 3 2 2 9" xfId="20014"/>
    <cellStyle name="Comma 17 3 3 2 3" xfId="2808"/>
    <cellStyle name="Comma 17 3 3 2 4" xfId="5267"/>
    <cellStyle name="Comma 17 3 3 2 5" xfId="7760"/>
    <cellStyle name="Comma 17 3 3 2 6" xfId="10208"/>
    <cellStyle name="Comma 17 3 3 2 7" xfId="12660"/>
    <cellStyle name="Comma 17 3 3 2 8" xfId="15112"/>
    <cellStyle name="Comma 17 3 3 2 9" xfId="17565"/>
    <cellStyle name="Comma 17 3 3 3" xfId="22503"/>
    <cellStyle name="Comma 17 3 3 3 2" xfId="2810"/>
    <cellStyle name="Comma 17 3 3 3 3" xfId="5269"/>
    <cellStyle name="Comma 17 3 3 3 4" xfId="7762"/>
    <cellStyle name="Comma 17 3 3 3 5" xfId="10210"/>
    <cellStyle name="Comma 17 3 3 3 6" xfId="12662"/>
    <cellStyle name="Comma 17 3 3 3 7" xfId="15114"/>
    <cellStyle name="Comma 17 3 3 3 8" xfId="17567"/>
    <cellStyle name="Comma 17 3 3 3 9" xfId="20015"/>
    <cellStyle name="Comma 17 3 3 4" xfId="22504"/>
    <cellStyle name="Comma 17 3 3 4 2" xfId="2811"/>
    <cellStyle name="Comma 17 3 3 4 3" xfId="5270"/>
    <cellStyle name="Comma 17 3 3 4 4" xfId="7763"/>
    <cellStyle name="Comma 17 3 3 4 5" xfId="10211"/>
    <cellStyle name="Comma 17 3 3 4 6" xfId="12663"/>
    <cellStyle name="Comma 17 3 3 4 7" xfId="15115"/>
    <cellStyle name="Comma 17 3 3 4 8" xfId="17568"/>
    <cellStyle name="Comma 17 3 3 4 9" xfId="20016"/>
    <cellStyle name="Comma 17 3 3 5" xfId="22505"/>
    <cellStyle name="Comma 17 3 3 5 2" xfId="2812"/>
    <cellStyle name="Comma 17 3 3 5 3" xfId="5271"/>
    <cellStyle name="Comma 17 3 3 5 4" xfId="7764"/>
    <cellStyle name="Comma 17 3 3 5 5" xfId="10212"/>
    <cellStyle name="Comma 17 3 3 5 6" xfId="12664"/>
    <cellStyle name="Comma 17 3 3 5 7" xfId="15116"/>
    <cellStyle name="Comma 17 3 3 5 8" xfId="17569"/>
    <cellStyle name="Comma 17 3 3 5 9" xfId="20017"/>
    <cellStyle name="Comma 17 3 3 6" xfId="22506"/>
    <cellStyle name="Comma 17 3 3 6 2" xfId="2813"/>
    <cellStyle name="Comma 17 3 3 6 3" xfId="5272"/>
    <cellStyle name="Comma 17 3 3 6 4" xfId="7765"/>
    <cellStyle name="Comma 17 3 3 6 5" xfId="10213"/>
    <cellStyle name="Comma 17 3 3 6 6" xfId="12665"/>
    <cellStyle name="Comma 17 3 3 6 7" xfId="15117"/>
    <cellStyle name="Comma 17 3 3 6 8" xfId="17570"/>
    <cellStyle name="Comma 17 3 3 6 9" xfId="20018"/>
    <cellStyle name="Comma 17 3 3 7" xfId="22507"/>
    <cellStyle name="Comma 17 3 3 7 2" xfId="2814"/>
    <cellStyle name="Comma 17 3 3 7 3" xfId="5273"/>
    <cellStyle name="Comma 17 3 3 7 4" xfId="7766"/>
    <cellStyle name="Comma 17 3 3 7 5" xfId="10214"/>
    <cellStyle name="Comma 17 3 3 7 6" xfId="12666"/>
    <cellStyle name="Comma 17 3 3 7 7" xfId="15118"/>
    <cellStyle name="Comma 17 3 3 7 8" xfId="17571"/>
    <cellStyle name="Comma 17 3 3 7 9" xfId="20019"/>
    <cellStyle name="Comma 17 3 3 8" xfId="22508"/>
    <cellStyle name="Comma 17 3 3 8 2" xfId="2815"/>
    <cellStyle name="Comma 17 3 3 8 3" xfId="5274"/>
    <cellStyle name="Comma 17 3 3 8 4" xfId="7767"/>
    <cellStyle name="Comma 17 3 3 8 5" xfId="10215"/>
    <cellStyle name="Comma 17 3 3 8 6" xfId="12667"/>
    <cellStyle name="Comma 17 3 3 8 7" xfId="15119"/>
    <cellStyle name="Comma 17 3 3 8 8" xfId="17572"/>
    <cellStyle name="Comma 17 3 3 8 9" xfId="20020"/>
    <cellStyle name="Comma 17 3 3 9" xfId="2807"/>
    <cellStyle name="Comma 17 3 4" xfId="22509"/>
    <cellStyle name="Comma 17 3 4 10" xfId="20021"/>
    <cellStyle name="Comma 17 3 4 2" xfId="22510"/>
    <cellStyle name="Comma 17 3 4 2 2" xfId="2817"/>
    <cellStyle name="Comma 17 3 4 2 3" xfId="5276"/>
    <cellStyle name="Comma 17 3 4 2 4" xfId="7769"/>
    <cellStyle name="Comma 17 3 4 2 5" xfId="10217"/>
    <cellStyle name="Comma 17 3 4 2 6" xfId="12669"/>
    <cellStyle name="Comma 17 3 4 2 7" xfId="15121"/>
    <cellStyle name="Comma 17 3 4 2 8" xfId="17574"/>
    <cellStyle name="Comma 17 3 4 2 9" xfId="20022"/>
    <cellStyle name="Comma 17 3 4 3" xfId="2816"/>
    <cellStyle name="Comma 17 3 4 4" xfId="5275"/>
    <cellStyle name="Comma 17 3 4 5" xfId="7768"/>
    <cellStyle name="Comma 17 3 4 6" xfId="10216"/>
    <cellStyle name="Comma 17 3 4 7" xfId="12668"/>
    <cellStyle name="Comma 17 3 4 8" xfId="15120"/>
    <cellStyle name="Comma 17 3 4 9" xfId="17573"/>
    <cellStyle name="Comma 17 3 5" xfId="22511"/>
    <cellStyle name="Comma 17 3 5 2" xfId="2818"/>
    <cellStyle name="Comma 17 3 5 3" xfId="5277"/>
    <cellStyle name="Comma 17 3 5 4" xfId="7770"/>
    <cellStyle name="Comma 17 3 5 5" xfId="10218"/>
    <cellStyle name="Comma 17 3 5 6" xfId="12670"/>
    <cellStyle name="Comma 17 3 5 7" xfId="15122"/>
    <cellStyle name="Comma 17 3 5 8" xfId="17575"/>
    <cellStyle name="Comma 17 3 5 9" xfId="20023"/>
    <cellStyle name="Comma 17 3 6" xfId="22512"/>
    <cellStyle name="Comma 17 3 6 2" xfId="2819"/>
    <cellStyle name="Comma 17 3 6 3" xfId="5278"/>
    <cellStyle name="Comma 17 3 6 4" xfId="7771"/>
    <cellStyle name="Comma 17 3 6 5" xfId="10219"/>
    <cellStyle name="Comma 17 3 6 6" xfId="12671"/>
    <cellStyle name="Comma 17 3 6 7" xfId="15123"/>
    <cellStyle name="Comma 17 3 6 8" xfId="17576"/>
    <cellStyle name="Comma 17 3 6 9" xfId="20024"/>
    <cellStyle name="Comma 17 3 7" xfId="22513"/>
    <cellStyle name="Comma 17 3 7 2" xfId="2820"/>
    <cellStyle name="Comma 17 3 7 3" xfId="5279"/>
    <cellStyle name="Comma 17 3 7 4" xfId="7772"/>
    <cellStyle name="Comma 17 3 7 5" xfId="10220"/>
    <cellStyle name="Comma 17 3 7 6" xfId="12672"/>
    <cellStyle name="Comma 17 3 7 7" xfId="15124"/>
    <cellStyle name="Comma 17 3 7 8" xfId="17577"/>
    <cellStyle name="Comma 17 3 7 9" xfId="20025"/>
    <cellStyle name="Comma 17 3 8" xfId="22514"/>
    <cellStyle name="Comma 17 3 8 2" xfId="2821"/>
    <cellStyle name="Comma 17 3 8 3" xfId="5280"/>
    <cellStyle name="Comma 17 3 8 4" xfId="7773"/>
    <cellStyle name="Comma 17 3 8 5" xfId="10221"/>
    <cellStyle name="Comma 17 3 8 6" xfId="12673"/>
    <cellStyle name="Comma 17 3 8 7" xfId="15125"/>
    <cellStyle name="Comma 17 3 8 8" xfId="17578"/>
    <cellStyle name="Comma 17 3 8 9" xfId="20026"/>
    <cellStyle name="Comma 17 3 9" xfId="22515"/>
    <cellStyle name="Comma 17 3 9 2" xfId="2822"/>
    <cellStyle name="Comma 17 3 9 3" xfId="5281"/>
    <cellStyle name="Comma 17 3 9 4" xfId="7774"/>
    <cellStyle name="Comma 17 3 9 5" xfId="10222"/>
    <cellStyle name="Comma 17 3 9 6" xfId="12674"/>
    <cellStyle name="Comma 17 3 9 7" xfId="15126"/>
    <cellStyle name="Comma 17 3 9 8" xfId="17579"/>
    <cellStyle name="Comma 17 3 9 9" xfId="20027"/>
    <cellStyle name="Comma 17 4" xfId="22516"/>
    <cellStyle name="Comma 17 4 10" xfId="2823"/>
    <cellStyle name="Comma 17 4 11" xfId="5282"/>
    <cellStyle name="Comma 17 4 12" xfId="7775"/>
    <cellStyle name="Comma 17 4 13" xfId="10223"/>
    <cellStyle name="Comma 17 4 14" xfId="12675"/>
    <cellStyle name="Comma 17 4 15" xfId="15127"/>
    <cellStyle name="Comma 17 4 16" xfId="17580"/>
    <cellStyle name="Comma 17 4 17" xfId="20028"/>
    <cellStyle name="Comma 17 4 2" xfId="22517"/>
    <cellStyle name="Comma 17 4 2 10" xfId="5283"/>
    <cellStyle name="Comma 17 4 2 11" xfId="7776"/>
    <cellStyle name="Comma 17 4 2 12" xfId="10224"/>
    <cellStyle name="Comma 17 4 2 13" xfId="12676"/>
    <cellStyle name="Comma 17 4 2 14" xfId="15128"/>
    <cellStyle name="Comma 17 4 2 15" xfId="17581"/>
    <cellStyle name="Comma 17 4 2 16" xfId="20029"/>
    <cellStyle name="Comma 17 4 2 2" xfId="22518"/>
    <cellStyle name="Comma 17 4 2 2 10" xfId="20030"/>
    <cellStyle name="Comma 17 4 2 2 2" xfId="22519"/>
    <cellStyle name="Comma 17 4 2 2 2 2" xfId="2826"/>
    <cellStyle name="Comma 17 4 2 2 2 3" xfId="5285"/>
    <cellStyle name="Comma 17 4 2 2 2 4" xfId="7778"/>
    <cellStyle name="Comma 17 4 2 2 2 5" xfId="10226"/>
    <cellStyle name="Comma 17 4 2 2 2 6" xfId="12678"/>
    <cellStyle name="Comma 17 4 2 2 2 7" xfId="15130"/>
    <cellStyle name="Comma 17 4 2 2 2 8" xfId="17583"/>
    <cellStyle name="Comma 17 4 2 2 2 9" xfId="20031"/>
    <cellStyle name="Comma 17 4 2 2 3" xfId="2825"/>
    <cellStyle name="Comma 17 4 2 2 4" xfId="5284"/>
    <cellStyle name="Comma 17 4 2 2 5" xfId="7777"/>
    <cellStyle name="Comma 17 4 2 2 6" xfId="10225"/>
    <cellStyle name="Comma 17 4 2 2 7" xfId="12677"/>
    <cellStyle name="Comma 17 4 2 2 8" xfId="15129"/>
    <cellStyle name="Comma 17 4 2 2 9" xfId="17582"/>
    <cellStyle name="Comma 17 4 2 3" xfId="22520"/>
    <cellStyle name="Comma 17 4 2 3 2" xfId="2827"/>
    <cellStyle name="Comma 17 4 2 3 3" xfId="5286"/>
    <cellStyle name="Comma 17 4 2 3 4" xfId="7779"/>
    <cellStyle name="Comma 17 4 2 3 5" xfId="10227"/>
    <cellStyle name="Comma 17 4 2 3 6" xfId="12679"/>
    <cellStyle name="Comma 17 4 2 3 7" xfId="15131"/>
    <cellStyle name="Comma 17 4 2 3 8" xfId="17584"/>
    <cellStyle name="Comma 17 4 2 3 9" xfId="20032"/>
    <cellStyle name="Comma 17 4 2 4" xfId="22521"/>
    <cellStyle name="Comma 17 4 2 4 2" xfId="2828"/>
    <cellStyle name="Comma 17 4 2 4 3" xfId="5287"/>
    <cellStyle name="Comma 17 4 2 4 4" xfId="7780"/>
    <cellStyle name="Comma 17 4 2 4 5" xfId="10228"/>
    <cellStyle name="Comma 17 4 2 4 6" xfId="12680"/>
    <cellStyle name="Comma 17 4 2 4 7" xfId="15132"/>
    <cellStyle name="Comma 17 4 2 4 8" xfId="17585"/>
    <cellStyle name="Comma 17 4 2 4 9" xfId="20033"/>
    <cellStyle name="Comma 17 4 2 5" xfId="22522"/>
    <cellStyle name="Comma 17 4 2 5 2" xfId="2829"/>
    <cellStyle name="Comma 17 4 2 5 3" xfId="5288"/>
    <cellStyle name="Comma 17 4 2 5 4" xfId="7781"/>
    <cellStyle name="Comma 17 4 2 5 5" xfId="10229"/>
    <cellStyle name="Comma 17 4 2 5 6" xfId="12681"/>
    <cellStyle name="Comma 17 4 2 5 7" xfId="15133"/>
    <cellStyle name="Comma 17 4 2 5 8" xfId="17586"/>
    <cellStyle name="Comma 17 4 2 5 9" xfId="20034"/>
    <cellStyle name="Comma 17 4 2 6" xfId="22523"/>
    <cellStyle name="Comma 17 4 2 6 2" xfId="2830"/>
    <cellStyle name="Comma 17 4 2 6 3" xfId="5289"/>
    <cellStyle name="Comma 17 4 2 6 4" xfId="7782"/>
    <cellStyle name="Comma 17 4 2 6 5" xfId="10230"/>
    <cellStyle name="Comma 17 4 2 6 6" xfId="12682"/>
    <cellStyle name="Comma 17 4 2 6 7" xfId="15134"/>
    <cellStyle name="Comma 17 4 2 6 8" xfId="17587"/>
    <cellStyle name="Comma 17 4 2 6 9" xfId="20035"/>
    <cellStyle name="Comma 17 4 2 7" xfId="22524"/>
    <cellStyle name="Comma 17 4 2 7 2" xfId="2831"/>
    <cellStyle name="Comma 17 4 2 7 3" xfId="5290"/>
    <cellStyle name="Comma 17 4 2 7 4" xfId="7783"/>
    <cellStyle name="Comma 17 4 2 7 5" xfId="10231"/>
    <cellStyle name="Comma 17 4 2 7 6" xfId="12683"/>
    <cellStyle name="Comma 17 4 2 7 7" xfId="15135"/>
    <cellStyle name="Comma 17 4 2 7 8" xfId="17588"/>
    <cellStyle name="Comma 17 4 2 7 9" xfId="20036"/>
    <cellStyle name="Comma 17 4 2 8" xfId="22525"/>
    <cellStyle name="Comma 17 4 2 8 2" xfId="2832"/>
    <cellStyle name="Comma 17 4 2 8 3" xfId="5291"/>
    <cellStyle name="Comma 17 4 2 8 4" xfId="7784"/>
    <cellStyle name="Comma 17 4 2 8 5" xfId="10232"/>
    <cellStyle name="Comma 17 4 2 8 6" xfId="12684"/>
    <cellStyle name="Comma 17 4 2 8 7" xfId="15136"/>
    <cellStyle name="Comma 17 4 2 8 8" xfId="17589"/>
    <cellStyle name="Comma 17 4 2 8 9" xfId="20037"/>
    <cellStyle name="Comma 17 4 2 9" xfId="2824"/>
    <cellStyle name="Comma 17 4 3" xfId="22526"/>
    <cellStyle name="Comma 17 4 3 10" xfId="20038"/>
    <cellStyle name="Comma 17 4 3 2" xfId="22527"/>
    <cellStyle name="Comma 17 4 3 2 2" xfId="2834"/>
    <cellStyle name="Comma 17 4 3 2 3" xfId="5293"/>
    <cellStyle name="Comma 17 4 3 2 4" xfId="7786"/>
    <cellStyle name="Comma 17 4 3 2 5" xfId="10234"/>
    <cellStyle name="Comma 17 4 3 2 6" xfId="12686"/>
    <cellStyle name="Comma 17 4 3 2 7" xfId="15138"/>
    <cellStyle name="Comma 17 4 3 2 8" xfId="17591"/>
    <cellStyle name="Comma 17 4 3 2 9" xfId="20039"/>
    <cellStyle name="Comma 17 4 3 3" xfId="2833"/>
    <cellStyle name="Comma 17 4 3 4" xfId="5292"/>
    <cellStyle name="Comma 17 4 3 5" xfId="7785"/>
    <cellStyle name="Comma 17 4 3 6" xfId="10233"/>
    <cellStyle name="Comma 17 4 3 7" xfId="12685"/>
    <cellStyle name="Comma 17 4 3 8" xfId="15137"/>
    <cellStyle name="Comma 17 4 3 9" xfId="17590"/>
    <cellStyle name="Comma 17 4 4" xfId="22528"/>
    <cellStyle name="Comma 17 4 4 2" xfId="2835"/>
    <cellStyle name="Comma 17 4 4 3" xfId="5294"/>
    <cellStyle name="Comma 17 4 4 4" xfId="7787"/>
    <cellStyle name="Comma 17 4 4 5" xfId="10235"/>
    <cellStyle name="Comma 17 4 4 6" xfId="12687"/>
    <cellStyle name="Comma 17 4 4 7" xfId="15139"/>
    <cellStyle name="Comma 17 4 4 8" xfId="17592"/>
    <cellStyle name="Comma 17 4 4 9" xfId="20040"/>
    <cellStyle name="Comma 17 4 5" xfId="22529"/>
    <cellStyle name="Comma 17 4 5 2" xfId="2836"/>
    <cellStyle name="Comma 17 4 5 3" xfId="5295"/>
    <cellStyle name="Comma 17 4 5 4" xfId="7788"/>
    <cellStyle name="Comma 17 4 5 5" xfId="10236"/>
    <cellStyle name="Comma 17 4 5 6" xfId="12688"/>
    <cellStyle name="Comma 17 4 5 7" xfId="15140"/>
    <cellStyle name="Comma 17 4 5 8" xfId="17593"/>
    <cellStyle name="Comma 17 4 5 9" xfId="20041"/>
    <cellStyle name="Comma 17 4 6" xfId="22530"/>
    <cellStyle name="Comma 17 4 6 2" xfId="2837"/>
    <cellStyle name="Comma 17 4 6 3" xfId="5296"/>
    <cellStyle name="Comma 17 4 6 4" xfId="7789"/>
    <cellStyle name="Comma 17 4 6 5" xfId="10237"/>
    <cellStyle name="Comma 17 4 6 6" xfId="12689"/>
    <cellStyle name="Comma 17 4 6 7" xfId="15141"/>
    <cellStyle name="Comma 17 4 6 8" xfId="17594"/>
    <cellStyle name="Comma 17 4 6 9" xfId="20042"/>
    <cellStyle name="Comma 17 4 7" xfId="22531"/>
    <cellStyle name="Comma 17 4 7 2" xfId="2838"/>
    <cellStyle name="Comma 17 4 7 3" xfId="5297"/>
    <cellStyle name="Comma 17 4 7 4" xfId="7790"/>
    <cellStyle name="Comma 17 4 7 5" xfId="10238"/>
    <cellStyle name="Comma 17 4 7 6" xfId="12690"/>
    <cellStyle name="Comma 17 4 7 7" xfId="15142"/>
    <cellStyle name="Comma 17 4 7 8" xfId="17595"/>
    <cellStyle name="Comma 17 4 7 9" xfId="20043"/>
    <cellStyle name="Comma 17 4 8" xfId="22532"/>
    <cellStyle name="Comma 17 4 8 2" xfId="2839"/>
    <cellStyle name="Comma 17 4 8 3" xfId="5298"/>
    <cellStyle name="Comma 17 4 8 4" xfId="7791"/>
    <cellStyle name="Comma 17 4 8 5" xfId="10239"/>
    <cellStyle name="Comma 17 4 8 6" xfId="12691"/>
    <cellStyle name="Comma 17 4 8 7" xfId="15143"/>
    <cellStyle name="Comma 17 4 8 8" xfId="17596"/>
    <cellStyle name="Comma 17 4 8 9" xfId="20044"/>
    <cellStyle name="Comma 17 4 9" xfId="22533"/>
    <cellStyle name="Comma 17 4 9 2" xfId="2840"/>
    <cellStyle name="Comma 17 4 9 3" xfId="5299"/>
    <cellStyle name="Comma 17 4 9 4" xfId="7792"/>
    <cellStyle name="Comma 17 4 9 5" xfId="10240"/>
    <cellStyle name="Comma 17 4 9 6" xfId="12692"/>
    <cellStyle name="Comma 17 4 9 7" xfId="15144"/>
    <cellStyle name="Comma 17 4 9 8" xfId="17597"/>
    <cellStyle name="Comma 17 4 9 9" xfId="20045"/>
    <cellStyle name="Comma 17 5" xfId="22534"/>
    <cellStyle name="Comma 17 5 10" xfId="5300"/>
    <cellStyle name="Comma 17 5 11" xfId="7793"/>
    <cellStyle name="Comma 17 5 12" xfId="10241"/>
    <cellStyle name="Comma 17 5 13" xfId="12693"/>
    <cellStyle name="Comma 17 5 14" xfId="15145"/>
    <cellStyle name="Comma 17 5 15" xfId="17598"/>
    <cellStyle name="Comma 17 5 16" xfId="20046"/>
    <cellStyle name="Comma 17 5 2" xfId="22535"/>
    <cellStyle name="Comma 17 5 2 10" xfId="20047"/>
    <cellStyle name="Comma 17 5 2 2" xfId="22536"/>
    <cellStyle name="Comma 17 5 2 2 2" xfId="2843"/>
    <cellStyle name="Comma 17 5 2 2 3" xfId="5302"/>
    <cellStyle name="Comma 17 5 2 2 4" xfId="7795"/>
    <cellStyle name="Comma 17 5 2 2 5" xfId="10243"/>
    <cellStyle name="Comma 17 5 2 2 6" xfId="12695"/>
    <cellStyle name="Comma 17 5 2 2 7" xfId="15147"/>
    <cellStyle name="Comma 17 5 2 2 8" xfId="17600"/>
    <cellStyle name="Comma 17 5 2 2 9" xfId="20048"/>
    <cellStyle name="Comma 17 5 2 3" xfId="2842"/>
    <cellStyle name="Comma 17 5 2 4" xfId="5301"/>
    <cellStyle name="Comma 17 5 2 5" xfId="7794"/>
    <cellStyle name="Comma 17 5 2 6" xfId="10242"/>
    <cellStyle name="Comma 17 5 2 7" xfId="12694"/>
    <cellStyle name="Comma 17 5 2 8" xfId="15146"/>
    <cellStyle name="Comma 17 5 2 9" xfId="17599"/>
    <cellStyle name="Comma 17 5 3" xfId="22537"/>
    <cellStyle name="Comma 17 5 3 2" xfId="2844"/>
    <cellStyle name="Comma 17 5 3 3" xfId="5303"/>
    <cellStyle name="Comma 17 5 3 4" xfId="7796"/>
    <cellStyle name="Comma 17 5 3 5" xfId="10244"/>
    <cellStyle name="Comma 17 5 3 6" xfId="12696"/>
    <cellStyle name="Comma 17 5 3 7" xfId="15148"/>
    <cellStyle name="Comma 17 5 3 8" xfId="17601"/>
    <cellStyle name="Comma 17 5 3 9" xfId="20049"/>
    <cellStyle name="Comma 17 5 4" xfId="22538"/>
    <cellStyle name="Comma 17 5 4 2" xfId="2845"/>
    <cellStyle name="Comma 17 5 4 3" xfId="5304"/>
    <cellStyle name="Comma 17 5 4 4" xfId="7797"/>
    <cellStyle name="Comma 17 5 4 5" xfId="10245"/>
    <cellStyle name="Comma 17 5 4 6" xfId="12697"/>
    <cellStyle name="Comma 17 5 4 7" xfId="15149"/>
    <cellStyle name="Comma 17 5 4 8" xfId="17602"/>
    <cellStyle name="Comma 17 5 4 9" xfId="20050"/>
    <cellStyle name="Comma 17 5 5" xfId="22539"/>
    <cellStyle name="Comma 17 5 5 2" xfId="2846"/>
    <cellStyle name="Comma 17 5 5 3" xfId="5305"/>
    <cellStyle name="Comma 17 5 5 4" xfId="7798"/>
    <cellStyle name="Comma 17 5 5 5" xfId="10246"/>
    <cellStyle name="Comma 17 5 5 6" xfId="12698"/>
    <cellStyle name="Comma 17 5 5 7" xfId="15150"/>
    <cellStyle name="Comma 17 5 5 8" xfId="17603"/>
    <cellStyle name="Comma 17 5 5 9" xfId="20051"/>
    <cellStyle name="Comma 17 5 6" xfId="22540"/>
    <cellStyle name="Comma 17 5 6 2" xfId="2847"/>
    <cellStyle name="Comma 17 5 6 3" xfId="5306"/>
    <cellStyle name="Comma 17 5 6 4" xfId="7799"/>
    <cellStyle name="Comma 17 5 6 5" xfId="10247"/>
    <cellStyle name="Comma 17 5 6 6" xfId="12699"/>
    <cellStyle name="Comma 17 5 6 7" xfId="15151"/>
    <cellStyle name="Comma 17 5 6 8" xfId="17604"/>
    <cellStyle name="Comma 17 5 6 9" xfId="20052"/>
    <cellStyle name="Comma 17 5 7" xfId="22541"/>
    <cellStyle name="Comma 17 5 7 2" xfId="2848"/>
    <cellStyle name="Comma 17 5 7 3" xfId="5307"/>
    <cellStyle name="Comma 17 5 7 4" xfId="7800"/>
    <cellStyle name="Comma 17 5 7 5" xfId="10248"/>
    <cellStyle name="Comma 17 5 7 6" xfId="12700"/>
    <cellStyle name="Comma 17 5 7 7" xfId="15152"/>
    <cellStyle name="Comma 17 5 7 8" xfId="17605"/>
    <cellStyle name="Comma 17 5 7 9" xfId="20053"/>
    <cellStyle name="Comma 17 5 8" xfId="22542"/>
    <cellStyle name="Comma 17 5 8 2" xfId="2849"/>
    <cellStyle name="Comma 17 5 8 3" xfId="5308"/>
    <cellStyle name="Comma 17 5 8 4" xfId="7801"/>
    <cellStyle name="Comma 17 5 8 5" xfId="10249"/>
    <cellStyle name="Comma 17 5 8 6" xfId="12701"/>
    <cellStyle name="Comma 17 5 8 7" xfId="15153"/>
    <cellStyle name="Comma 17 5 8 8" xfId="17606"/>
    <cellStyle name="Comma 17 5 8 9" xfId="20054"/>
    <cellStyle name="Comma 17 5 9" xfId="2841"/>
    <cellStyle name="Comma 17 6" xfId="22543"/>
    <cellStyle name="Comma 17 6 10" xfId="20055"/>
    <cellStyle name="Comma 17 6 2" xfId="22544"/>
    <cellStyle name="Comma 17 6 2 2" xfId="2851"/>
    <cellStyle name="Comma 17 6 2 3" xfId="5310"/>
    <cellStyle name="Comma 17 6 2 4" xfId="7803"/>
    <cellStyle name="Comma 17 6 2 5" xfId="10251"/>
    <cellStyle name="Comma 17 6 2 6" xfId="12703"/>
    <cellStyle name="Comma 17 6 2 7" xfId="15155"/>
    <cellStyle name="Comma 17 6 2 8" xfId="17608"/>
    <cellStyle name="Comma 17 6 2 9" xfId="20056"/>
    <cellStyle name="Comma 17 6 3" xfId="2850"/>
    <cellStyle name="Comma 17 6 4" xfId="5309"/>
    <cellStyle name="Comma 17 6 5" xfId="7802"/>
    <cellStyle name="Comma 17 6 6" xfId="10250"/>
    <cellStyle name="Comma 17 6 7" xfId="12702"/>
    <cellStyle name="Comma 17 6 8" xfId="15154"/>
    <cellStyle name="Comma 17 6 9" xfId="17607"/>
    <cellStyle name="Comma 17 7" xfId="22545"/>
    <cellStyle name="Comma 17 7 2" xfId="2852"/>
    <cellStyle name="Comma 17 7 3" xfId="5311"/>
    <cellStyle name="Comma 17 7 4" xfId="7804"/>
    <cellStyle name="Comma 17 7 5" xfId="10252"/>
    <cellStyle name="Comma 17 7 6" xfId="12704"/>
    <cellStyle name="Comma 17 7 7" xfId="15156"/>
    <cellStyle name="Comma 17 7 8" xfId="17609"/>
    <cellStyle name="Comma 17 7 9" xfId="20057"/>
    <cellStyle name="Comma 17 8" xfId="22546"/>
    <cellStyle name="Comma 17 8 2" xfId="2853"/>
    <cellStyle name="Comma 17 8 3" xfId="5312"/>
    <cellStyle name="Comma 17 8 4" xfId="7805"/>
    <cellStyle name="Comma 17 8 5" xfId="10253"/>
    <cellStyle name="Comma 17 8 6" xfId="12705"/>
    <cellStyle name="Comma 17 8 7" xfId="15157"/>
    <cellStyle name="Comma 17 8 8" xfId="17610"/>
    <cellStyle name="Comma 17 8 9" xfId="20058"/>
    <cellStyle name="Comma 17 9" xfId="22547"/>
    <cellStyle name="Comma 17 9 2" xfId="2854"/>
    <cellStyle name="Comma 17 9 3" xfId="5313"/>
    <cellStyle name="Comma 17 9 4" xfId="7806"/>
    <cellStyle name="Comma 17 9 5" xfId="10254"/>
    <cellStyle name="Comma 17 9 6" xfId="12706"/>
    <cellStyle name="Comma 17 9 7" xfId="15158"/>
    <cellStyle name="Comma 17 9 8" xfId="17611"/>
    <cellStyle name="Comma 17 9 9" xfId="20059"/>
    <cellStyle name="Comma 18" xfId="210"/>
    <cellStyle name="Comma 19" xfId="211"/>
    <cellStyle name="Comma 2" xfId="22548"/>
    <cellStyle name="Comma 2 10" xfId="22549"/>
    <cellStyle name="Comma 2 10 2" xfId="2856"/>
    <cellStyle name="Comma 2 10 3" xfId="5315"/>
    <cellStyle name="Comma 2 10 4" xfId="7808"/>
    <cellStyle name="Comma 2 10 5" xfId="10256"/>
    <cellStyle name="Comma 2 10 6" xfId="12708"/>
    <cellStyle name="Comma 2 10 7" xfId="15160"/>
    <cellStyle name="Comma 2 10 8" xfId="17613"/>
    <cellStyle name="Comma 2 10 9" xfId="20061"/>
    <cellStyle name="Comma 2 11" xfId="22550"/>
    <cellStyle name="Comma 2 11 2" xfId="2857"/>
    <cellStyle name="Comma 2 11 3" xfId="5316"/>
    <cellStyle name="Comma 2 11 4" xfId="7809"/>
    <cellStyle name="Comma 2 11 5" xfId="10257"/>
    <cellStyle name="Comma 2 11 6" xfId="12709"/>
    <cellStyle name="Comma 2 11 7" xfId="15161"/>
    <cellStyle name="Comma 2 11 8" xfId="17614"/>
    <cellStyle name="Comma 2 11 9" xfId="20062"/>
    <cellStyle name="Comma 2 12" xfId="22551"/>
    <cellStyle name="Comma 2 12 2" xfId="2858"/>
    <cellStyle name="Comma 2 12 3" xfId="5317"/>
    <cellStyle name="Comma 2 12 4" xfId="7810"/>
    <cellStyle name="Comma 2 12 5" xfId="10258"/>
    <cellStyle name="Comma 2 12 6" xfId="12710"/>
    <cellStyle name="Comma 2 12 7" xfId="15162"/>
    <cellStyle name="Comma 2 12 8" xfId="17615"/>
    <cellStyle name="Comma 2 12 9" xfId="20063"/>
    <cellStyle name="Comma 2 13" xfId="22552"/>
    <cellStyle name="Comma 2 13 2" xfId="2859"/>
    <cellStyle name="Comma 2 13 3" xfId="5318"/>
    <cellStyle name="Comma 2 13 4" xfId="7811"/>
    <cellStyle name="Comma 2 13 5" xfId="10259"/>
    <cellStyle name="Comma 2 13 6" xfId="12711"/>
    <cellStyle name="Comma 2 13 7" xfId="15163"/>
    <cellStyle name="Comma 2 13 8" xfId="17616"/>
    <cellStyle name="Comma 2 13 9" xfId="20064"/>
    <cellStyle name="Comma 2 14" xfId="2855"/>
    <cellStyle name="Comma 2 15" xfId="5314"/>
    <cellStyle name="Comma 2 16" xfId="7807"/>
    <cellStyle name="Comma 2 17" xfId="10255"/>
    <cellStyle name="Comma 2 18" xfId="12707"/>
    <cellStyle name="Comma 2 19" xfId="15159"/>
    <cellStyle name="Comma 2 2" xfId="212"/>
    <cellStyle name="Comma 2 2 10" xfId="213"/>
    <cellStyle name="Comma 2 2 10 2" xfId="2861"/>
    <cellStyle name="Comma 2 2 10 3" xfId="5320"/>
    <cellStyle name="Comma 2 2 10 4" xfId="7813"/>
    <cellStyle name="Comma 2 2 10 5" xfId="10261"/>
    <cellStyle name="Comma 2 2 10 6" xfId="12713"/>
    <cellStyle name="Comma 2 2 10 7" xfId="15165"/>
    <cellStyle name="Comma 2 2 10 8" xfId="17618"/>
    <cellStyle name="Comma 2 2 10 9" xfId="20066"/>
    <cellStyle name="Comma 2 2 11" xfId="214"/>
    <cellStyle name="Comma 2 2 11 2" xfId="2862"/>
    <cellStyle name="Comma 2 2 11 3" xfId="5321"/>
    <cellStyle name="Comma 2 2 11 4" xfId="7814"/>
    <cellStyle name="Comma 2 2 11 5" xfId="10262"/>
    <cellStyle name="Comma 2 2 11 6" xfId="12714"/>
    <cellStyle name="Comma 2 2 11 7" xfId="15166"/>
    <cellStyle name="Comma 2 2 11 8" xfId="17619"/>
    <cellStyle name="Comma 2 2 11 9" xfId="20067"/>
    <cellStyle name="Comma 2 2 12" xfId="215"/>
    <cellStyle name="Comma 2 2 12 2" xfId="2863"/>
    <cellStyle name="Comma 2 2 12 3" xfId="5322"/>
    <cellStyle name="Comma 2 2 12 4" xfId="7815"/>
    <cellStyle name="Comma 2 2 12 5" xfId="10263"/>
    <cellStyle name="Comma 2 2 12 6" xfId="12715"/>
    <cellStyle name="Comma 2 2 12 7" xfId="15167"/>
    <cellStyle name="Comma 2 2 12 8" xfId="17620"/>
    <cellStyle name="Comma 2 2 12 9" xfId="20068"/>
    <cellStyle name="Comma 2 2 13" xfId="216"/>
    <cellStyle name="Comma 2 2 14" xfId="217"/>
    <cellStyle name="Comma 2 2 15" xfId="218"/>
    <cellStyle name="Comma 2 2 16" xfId="219"/>
    <cellStyle name="Comma 2 2 17" xfId="220"/>
    <cellStyle name="Comma 2 2 18" xfId="221"/>
    <cellStyle name="Comma 2 2 19" xfId="222"/>
    <cellStyle name="Comma 2 2 2" xfId="22553"/>
    <cellStyle name="Comma 2 2 2 10" xfId="22554"/>
    <cellStyle name="Comma 2 2 2 10 2" xfId="2865"/>
    <cellStyle name="Comma 2 2 2 10 3" xfId="5324"/>
    <cellStyle name="Comma 2 2 2 10 4" xfId="7817"/>
    <cellStyle name="Comma 2 2 2 10 5" xfId="10265"/>
    <cellStyle name="Comma 2 2 2 10 6" xfId="12717"/>
    <cellStyle name="Comma 2 2 2 10 7" xfId="15169"/>
    <cellStyle name="Comma 2 2 2 10 8" xfId="17622"/>
    <cellStyle name="Comma 2 2 2 10 9" xfId="20070"/>
    <cellStyle name="Comma 2 2 2 11" xfId="22555"/>
    <cellStyle name="Comma 2 2 2 11 2" xfId="2866"/>
    <cellStyle name="Comma 2 2 2 11 3" xfId="5325"/>
    <cellStyle name="Comma 2 2 2 11 4" xfId="7818"/>
    <cellStyle name="Comma 2 2 2 11 5" xfId="10266"/>
    <cellStyle name="Comma 2 2 2 11 6" xfId="12718"/>
    <cellStyle name="Comma 2 2 2 11 7" xfId="15170"/>
    <cellStyle name="Comma 2 2 2 11 8" xfId="17623"/>
    <cellStyle name="Comma 2 2 2 11 9" xfId="20071"/>
    <cellStyle name="Comma 2 2 2 12" xfId="2864"/>
    <cellStyle name="Comma 2 2 2 13" xfId="5323"/>
    <cellStyle name="Comma 2 2 2 14" xfId="7816"/>
    <cellStyle name="Comma 2 2 2 15" xfId="10264"/>
    <cellStyle name="Comma 2 2 2 16" xfId="12716"/>
    <cellStyle name="Comma 2 2 2 17" xfId="15168"/>
    <cellStyle name="Comma 2 2 2 18" xfId="17621"/>
    <cellStyle name="Comma 2 2 2 19" xfId="20069"/>
    <cellStyle name="Comma 2 2 2 2" xfId="22556"/>
    <cellStyle name="Comma 2 2 2 2 10" xfId="22557"/>
    <cellStyle name="Comma 2 2 2 2 10 2" xfId="2868"/>
    <cellStyle name="Comma 2 2 2 2 10 3" xfId="5327"/>
    <cellStyle name="Comma 2 2 2 2 10 4" xfId="7820"/>
    <cellStyle name="Comma 2 2 2 2 10 5" xfId="10268"/>
    <cellStyle name="Comma 2 2 2 2 10 6" xfId="12720"/>
    <cellStyle name="Comma 2 2 2 2 10 7" xfId="15172"/>
    <cellStyle name="Comma 2 2 2 2 10 8" xfId="17625"/>
    <cellStyle name="Comma 2 2 2 2 10 9" xfId="20073"/>
    <cellStyle name="Comma 2 2 2 2 11" xfId="2867"/>
    <cellStyle name="Comma 2 2 2 2 12" xfId="5326"/>
    <cellStyle name="Comma 2 2 2 2 13" xfId="7819"/>
    <cellStyle name="Comma 2 2 2 2 14" xfId="10267"/>
    <cellStyle name="Comma 2 2 2 2 15" xfId="12719"/>
    <cellStyle name="Comma 2 2 2 2 16" xfId="15171"/>
    <cellStyle name="Comma 2 2 2 2 17" xfId="17624"/>
    <cellStyle name="Comma 2 2 2 2 18" xfId="20072"/>
    <cellStyle name="Comma 2 2 2 2 2" xfId="22558"/>
    <cellStyle name="Comma 2 2 2 2 2 10" xfId="2869"/>
    <cellStyle name="Comma 2 2 2 2 2 11" xfId="5328"/>
    <cellStyle name="Comma 2 2 2 2 2 12" xfId="7821"/>
    <cellStyle name="Comma 2 2 2 2 2 13" xfId="10269"/>
    <cellStyle name="Comma 2 2 2 2 2 14" xfId="12721"/>
    <cellStyle name="Comma 2 2 2 2 2 15" xfId="15173"/>
    <cellStyle name="Comma 2 2 2 2 2 16" xfId="17626"/>
    <cellStyle name="Comma 2 2 2 2 2 17" xfId="20074"/>
    <cellStyle name="Comma 2 2 2 2 2 2" xfId="22559"/>
    <cellStyle name="Comma 2 2 2 2 2 2 10" xfId="5329"/>
    <cellStyle name="Comma 2 2 2 2 2 2 11" xfId="7822"/>
    <cellStyle name="Comma 2 2 2 2 2 2 12" xfId="10270"/>
    <cellStyle name="Comma 2 2 2 2 2 2 13" xfId="12722"/>
    <cellStyle name="Comma 2 2 2 2 2 2 14" xfId="15174"/>
    <cellStyle name="Comma 2 2 2 2 2 2 15" xfId="17627"/>
    <cellStyle name="Comma 2 2 2 2 2 2 16" xfId="20075"/>
    <cellStyle name="Comma 2 2 2 2 2 2 2" xfId="22560"/>
    <cellStyle name="Comma 2 2 2 2 2 2 2 10" xfId="20076"/>
    <cellStyle name="Comma 2 2 2 2 2 2 2 2" xfId="22561"/>
    <cellStyle name="Comma 2 2 2 2 2 2 2 2 2" xfId="2872"/>
    <cellStyle name="Comma 2 2 2 2 2 2 2 2 3" xfId="5331"/>
    <cellStyle name="Comma 2 2 2 2 2 2 2 2 4" xfId="7824"/>
    <cellStyle name="Comma 2 2 2 2 2 2 2 2 5" xfId="10272"/>
    <cellStyle name="Comma 2 2 2 2 2 2 2 2 6" xfId="12724"/>
    <cellStyle name="Comma 2 2 2 2 2 2 2 2 7" xfId="15176"/>
    <cellStyle name="Comma 2 2 2 2 2 2 2 2 8" xfId="17629"/>
    <cellStyle name="Comma 2 2 2 2 2 2 2 2 9" xfId="20077"/>
    <cellStyle name="Comma 2 2 2 2 2 2 2 3" xfId="2871"/>
    <cellStyle name="Comma 2 2 2 2 2 2 2 4" xfId="5330"/>
    <cellStyle name="Comma 2 2 2 2 2 2 2 5" xfId="7823"/>
    <cellStyle name="Comma 2 2 2 2 2 2 2 6" xfId="10271"/>
    <cellStyle name="Comma 2 2 2 2 2 2 2 7" xfId="12723"/>
    <cellStyle name="Comma 2 2 2 2 2 2 2 8" xfId="15175"/>
    <cellStyle name="Comma 2 2 2 2 2 2 2 9" xfId="17628"/>
    <cellStyle name="Comma 2 2 2 2 2 2 3" xfId="22562"/>
    <cellStyle name="Comma 2 2 2 2 2 2 3 2" xfId="2873"/>
    <cellStyle name="Comma 2 2 2 2 2 2 3 3" xfId="5332"/>
    <cellStyle name="Comma 2 2 2 2 2 2 3 4" xfId="7825"/>
    <cellStyle name="Comma 2 2 2 2 2 2 3 5" xfId="10273"/>
    <cellStyle name="Comma 2 2 2 2 2 2 3 6" xfId="12725"/>
    <cellStyle name="Comma 2 2 2 2 2 2 3 7" xfId="15177"/>
    <cellStyle name="Comma 2 2 2 2 2 2 3 8" xfId="17630"/>
    <cellStyle name="Comma 2 2 2 2 2 2 3 9" xfId="20078"/>
    <cellStyle name="Comma 2 2 2 2 2 2 4" xfId="22563"/>
    <cellStyle name="Comma 2 2 2 2 2 2 4 2" xfId="2874"/>
    <cellStyle name="Comma 2 2 2 2 2 2 4 3" xfId="5333"/>
    <cellStyle name="Comma 2 2 2 2 2 2 4 4" xfId="7826"/>
    <cellStyle name="Comma 2 2 2 2 2 2 4 5" xfId="10274"/>
    <cellStyle name="Comma 2 2 2 2 2 2 4 6" xfId="12726"/>
    <cellStyle name="Comma 2 2 2 2 2 2 4 7" xfId="15178"/>
    <cellStyle name="Comma 2 2 2 2 2 2 4 8" xfId="17631"/>
    <cellStyle name="Comma 2 2 2 2 2 2 4 9" xfId="20079"/>
    <cellStyle name="Comma 2 2 2 2 2 2 5" xfId="22564"/>
    <cellStyle name="Comma 2 2 2 2 2 2 5 2" xfId="2875"/>
    <cellStyle name="Comma 2 2 2 2 2 2 5 3" xfId="5334"/>
    <cellStyle name="Comma 2 2 2 2 2 2 5 4" xfId="7827"/>
    <cellStyle name="Comma 2 2 2 2 2 2 5 5" xfId="10275"/>
    <cellStyle name="Comma 2 2 2 2 2 2 5 6" xfId="12727"/>
    <cellStyle name="Comma 2 2 2 2 2 2 5 7" xfId="15179"/>
    <cellStyle name="Comma 2 2 2 2 2 2 5 8" xfId="17632"/>
    <cellStyle name="Comma 2 2 2 2 2 2 5 9" xfId="20080"/>
    <cellStyle name="Comma 2 2 2 2 2 2 6" xfId="22565"/>
    <cellStyle name="Comma 2 2 2 2 2 2 6 2" xfId="2876"/>
    <cellStyle name="Comma 2 2 2 2 2 2 6 3" xfId="5335"/>
    <cellStyle name="Comma 2 2 2 2 2 2 6 4" xfId="7828"/>
    <cellStyle name="Comma 2 2 2 2 2 2 6 5" xfId="10276"/>
    <cellStyle name="Comma 2 2 2 2 2 2 6 6" xfId="12728"/>
    <cellStyle name="Comma 2 2 2 2 2 2 6 7" xfId="15180"/>
    <cellStyle name="Comma 2 2 2 2 2 2 6 8" xfId="17633"/>
    <cellStyle name="Comma 2 2 2 2 2 2 6 9" xfId="20081"/>
    <cellStyle name="Comma 2 2 2 2 2 2 7" xfId="22566"/>
    <cellStyle name="Comma 2 2 2 2 2 2 7 2" xfId="2877"/>
    <cellStyle name="Comma 2 2 2 2 2 2 7 3" xfId="5336"/>
    <cellStyle name="Comma 2 2 2 2 2 2 7 4" xfId="7829"/>
    <cellStyle name="Comma 2 2 2 2 2 2 7 5" xfId="10277"/>
    <cellStyle name="Comma 2 2 2 2 2 2 7 6" xfId="12729"/>
    <cellStyle name="Comma 2 2 2 2 2 2 7 7" xfId="15181"/>
    <cellStyle name="Comma 2 2 2 2 2 2 7 8" xfId="17634"/>
    <cellStyle name="Comma 2 2 2 2 2 2 7 9" xfId="20082"/>
    <cellStyle name="Comma 2 2 2 2 2 2 8" xfId="22567"/>
    <cellStyle name="Comma 2 2 2 2 2 2 8 2" xfId="2878"/>
    <cellStyle name="Comma 2 2 2 2 2 2 8 3" xfId="5337"/>
    <cellStyle name="Comma 2 2 2 2 2 2 8 4" xfId="7830"/>
    <cellStyle name="Comma 2 2 2 2 2 2 8 5" xfId="10278"/>
    <cellStyle name="Comma 2 2 2 2 2 2 8 6" xfId="12730"/>
    <cellStyle name="Comma 2 2 2 2 2 2 8 7" xfId="15182"/>
    <cellStyle name="Comma 2 2 2 2 2 2 8 8" xfId="17635"/>
    <cellStyle name="Comma 2 2 2 2 2 2 8 9" xfId="20083"/>
    <cellStyle name="Comma 2 2 2 2 2 2 9" xfId="2870"/>
    <cellStyle name="Comma 2 2 2 2 2 3" xfId="22568"/>
    <cellStyle name="Comma 2 2 2 2 2 3 10" xfId="20084"/>
    <cellStyle name="Comma 2 2 2 2 2 3 2" xfId="22569"/>
    <cellStyle name="Comma 2 2 2 2 2 3 2 2" xfId="2880"/>
    <cellStyle name="Comma 2 2 2 2 2 3 2 3" xfId="5339"/>
    <cellStyle name="Comma 2 2 2 2 2 3 2 4" xfId="7832"/>
    <cellStyle name="Comma 2 2 2 2 2 3 2 5" xfId="10280"/>
    <cellStyle name="Comma 2 2 2 2 2 3 2 6" xfId="12732"/>
    <cellStyle name="Comma 2 2 2 2 2 3 2 7" xfId="15184"/>
    <cellStyle name="Comma 2 2 2 2 2 3 2 8" xfId="17637"/>
    <cellStyle name="Comma 2 2 2 2 2 3 2 9" xfId="20085"/>
    <cellStyle name="Comma 2 2 2 2 2 3 3" xfId="2879"/>
    <cellStyle name="Comma 2 2 2 2 2 3 4" xfId="5338"/>
    <cellStyle name="Comma 2 2 2 2 2 3 5" xfId="7831"/>
    <cellStyle name="Comma 2 2 2 2 2 3 6" xfId="10279"/>
    <cellStyle name="Comma 2 2 2 2 2 3 7" xfId="12731"/>
    <cellStyle name="Comma 2 2 2 2 2 3 8" xfId="15183"/>
    <cellStyle name="Comma 2 2 2 2 2 3 9" xfId="17636"/>
    <cellStyle name="Comma 2 2 2 2 2 4" xfId="22570"/>
    <cellStyle name="Comma 2 2 2 2 2 4 2" xfId="2881"/>
    <cellStyle name="Comma 2 2 2 2 2 4 3" xfId="5340"/>
    <cellStyle name="Comma 2 2 2 2 2 4 4" xfId="7833"/>
    <cellStyle name="Comma 2 2 2 2 2 4 5" xfId="10281"/>
    <cellStyle name="Comma 2 2 2 2 2 4 6" xfId="12733"/>
    <cellStyle name="Comma 2 2 2 2 2 4 7" xfId="15185"/>
    <cellStyle name="Comma 2 2 2 2 2 4 8" xfId="17638"/>
    <cellStyle name="Comma 2 2 2 2 2 4 9" xfId="20086"/>
    <cellStyle name="Comma 2 2 2 2 2 5" xfId="22571"/>
    <cellStyle name="Comma 2 2 2 2 2 5 2" xfId="2882"/>
    <cellStyle name="Comma 2 2 2 2 2 5 3" xfId="5341"/>
    <cellStyle name="Comma 2 2 2 2 2 5 4" xfId="7834"/>
    <cellStyle name="Comma 2 2 2 2 2 5 5" xfId="10282"/>
    <cellStyle name="Comma 2 2 2 2 2 5 6" xfId="12734"/>
    <cellStyle name="Comma 2 2 2 2 2 5 7" xfId="15186"/>
    <cellStyle name="Comma 2 2 2 2 2 5 8" xfId="17639"/>
    <cellStyle name="Comma 2 2 2 2 2 5 9" xfId="20087"/>
    <cellStyle name="Comma 2 2 2 2 2 6" xfId="22572"/>
    <cellStyle name="Comma 2 2 2 2 2 6 2" xfId="2883"/>
    <cellStyle name="Comma 2 2 2 2 2 6 3" xfId="5342"/>
    <cellStyle name="Comma 2 2 2 2 2 6 4" xfId="7835"/>
    <cellStyle name="Comma 2 2 2 2 2 6 5" xfId="10283"/>
    <cellStyle name="Comma 2 2 2 2 2 6 6" xfId="12735"/>
    <cellStyle name="Comma 2 2 2 2 2 6 7" xfId="15187"/>
    <cellStyle name="Comma 2 2 2 2 2 6 8" xfId="17640"/>
    <cellStyle name="Comma 2 2 2 2 2 6 9" xfId="20088"/>
    <cellStyle name="Comma 2 2 2 2 2 7" xfId="22573"/>
    <cellStyle name="Comma 2 2 2 2 2 7 2" xfId="2884"/>
    <cellStyle name="Comma 2 2 2 2 2 7 3" xfId="5343"/>
    <cellStyle name="Comma 2 2 2 2 2 7 4" xfId="7836"/>
    <cellStyle name="Comma 2 2 2 2 2 7 5" xfId="10284"/>
    <cellStyle name="Comma 2 2 2 2 2 7 6" xfId="12736"/>
    <cellStyle name="Comma 2 2 2 2 2 7 7" xfId="15188"/>
    <cellStyle name="Comma 2 2 2 2 2 7 8" xfId="17641"/>
    <cellStyle name="Comma 2 2 2 2 2 7 9" xfId="20089"/>
    <cellStyle name="Comma 2 2 2 2 2 8" xfId="22574"/>
    <cellStyle name="Comma 2 2 2 2 2 8 2" xfId="2885"/>
    <cellStyle name="Comma 2 2 2 2 2 8 3" xfId="5344"/>
    <cellStyle name="Comma 2 2 2 2 2 8 4" xfId="7837"/>
    <cellStyle name="Comma 2 2 2 2 2 8 5" xfId="10285"/>
    <cellStyle name="Comma 2 2 2 2 2 8 6" xfId="12737"/>
    <cellStyle name="Comma 2 2 2 2 2 8 7" xfId="15189"/>
    <cellStyle name="Comma 2 2 2 2 2 8 8" xfId="17642"/>
    <cellStyle name="Comma 2 2 2 2 2 8 9" xfId="20090"/>
    <cellStyle name="Comma 2 2 2 2 2 9" xfId="22575"/>
    <cellStyle name="Comma 2 2 2 2 2 9 2" xfId="2886"/>
    <cellStyle name="Comma 2 2 2 2 2 9 3" xfId="5345"/>
    <cellStyle name="Comma 2 2 2 2 2 9 4" xfId="7838"/>
    <cellStyle name="Comma 2 2 2 2 2 9 5" xfId="10286"/>
    <cellStyle name="Comma 2 2 2 2 2 9 6" xfId="12738"/>
    <cellStyle name="Comma 2 2 2 2 2 9 7" xfId="15190"/>
    <cellStyle name="Comma 2 2 2 2 2 9 8" xfId="17643"/>
    <cellStyle name="Comma 2 2 2 2 2 9 9" xfId="20091"/>
    <cellStyle name="Comma 2 2 2 2 3" xfId="22576"/>
    <cellStyle name="Comma 2 2 2 2 3 10" xfId="5346"/>
    <cellStyle name="Comma 2 2 2 2 3 11" xfId="7839"/>
    <cellStyle name="Comma 2 2 2 2 3 12" xfId="10287"/>
    <cellStyle name="Comma 2 2 2 2 3 13" xfId="12739"/>
    <cellStyle name="Comma 2 2 2 2 3 14" xfId="15191"/>
    <cellStyle name="Comma 2 2 2 2 3 15" xfId="17644"/>
    <cellStyle name="Comma 2 2 2 2 3 16" xfId="20092"/>
    <cellStyle name="Comma 2 2 2 2 3 2" xfId="22577"/>
    <cellStyle name="Comma 2 2 2 2 3 2 10" xfId="20093"/>
    <cellStyle name="Comma 2 2 2 2 3 2 2" xfId="22578"/>
    <cellStyle name="Comma 2 2 2 2 3 2 2 2" xfId="2889"/>
    <cellStyle name="Comma 2 2 2 2 3 2 2 3" xfId="5348"/>
    <cellStyle name="Comma 2 2 2 2 3 2 2 4" xfId="7841"/>
    <cellStyle name="Comma 2 2 2 2 3 2 2 5" xfId="10289"/>
    <cellStyle name="Comma 2 2 2 2 3 2 2 6" xfId="12741"/>
    <cellStyle name="Comma 2 2 2 2 3 2 2 7" xfId="15193"/>
    <cellStyle name="Comma 2 2 2 2 3 2 2 8" xfId="17646"/>
    <cellStyle name="Comma 2 2 2 2 3 2 2 9" xfId="20094"/>
    <cellStyle name="Comma 2 2 2 2 3 2 3" xfId="2888"/>
    <cellStyle name="Comma 2 2 2 2 3 2 4" xfId="5347"/>
    <cellStyle name="Comma 2 2 2 2 3 2 5" xfId="7840"/>
    <cellStyle name="Comma 2 2 2 2 3 2 6" xfId="10288"/>
    <cellStyle name="Comma 2 2 2 2 3 2 7" xfId="12740"/>
    <cellStyle name="Comma 2 2 2 2 3 2 8" xfId="15192"/>
    <cellStyle name="Comma 2 2 2 2 3 2 9" xfId="17645"/>
    <cellStyle name="Comma 2 2 2 2 3 3" xfId="22579"/>
    <cellStyle name="Comma 2 2 2 2 3 3 2" xfId="2890"/>
    <cellStyle name="Comma 2 2 2 2 3 3 3" xfId="5349"/>
    <cellStyle name="Comma 2 2 2 2 3 3 4" xfId="7842"/>
    <cellStyle name="Comma 2 2 2 2 3 3 5" xfId="10290"/>
    <cellStyle name="Comma 2 2 2 2 3 3 6" xfId="12742"/>
    <cellStyle name="Comma 2 2 2 2 3 3 7" xfId="15194"/>
    <cellStyle name="Comma 2 2 2 2 3 3 8" xfId="17647"/>
    <cellStyle name="Comma 2 2 2 2 3 3 9" xfId="20095"/>
    <cellStyle name="Comma 2 2 2 2 3 4" xfId="22580"/>
    <cellStyle name="Comma 2 2 2 2 3 4 2" xfId="2891"/>
    <cellStyle name="Comma 2 2 2 2 3 4 3" xfId="5350"/>
    <cellStyle name="Comma 2 2 2 2 3 4 4" xfId="7843"/>
    <cellStyle name="Comma 2 2 2 2 3 4 5" xfId="10291"/>
    <cellStyle name="Comma 2 2 2 2 3 4 6" xfId="12743"/>
    <cellStyle name="Comma 2 2 2 2 3 4 7" xfId="15195"/>
    <cellStyle name="Comma 2 2 2 2 3 4 8" xfId="17648"/>
    <cellStyle name="Comma 2 2 2 2 3 4 9" xfId="20096"/>
    <cellStyle name="Comma 2 2 2 2 3 5" xfId="22581"/>
    <cellStyle name="Comma 2 2 2 2 3 5 2" xfId="2892"/>
    <cellStyle name="Comma 2 2 2 2 3 5 3" xfId="5351"/>
    <cellStyle name="Comma 2 2 2 2 3 5 4" xfId="7844"/>
    <cellStyle name="Comma 2 2 2 2 3 5 5" xfId="10292"/>
    <cellStyle name="Comma 2 2 2 2 3 5 6" xfId="12744"/>
    <cellStyle name="Comma 2 2 2 2 3 5 7" xfId="15196"/>
    <cellStyle name="Comma 2 2 2 2 3 5 8" xfId="17649"/>
    <cellStyle name="Comma 2 2 2 2 3 5 9" xfId="20097"/>
    <cellStyle name="Comma 2 2 2 2 3 6" xfId="22582"/>
    <cellStyle name="Comma 2 2 2 2 3 6 2" xfId="2893"/>
    <cellStyle name="Comma 2 2 2 2 3 6 3" xfId="5352"/>
    <cellStyle name="Comma 2 2 2 2 3 6 4" xfId="7845"/>
    <cellStyle name="Comma 2 2 2 2 3 6 5" xfId="10293"/>
    <cellStyle name="Comma 2 2 2 2 3 6 6" xfId="12745"/>
    <cellStyle name="Comma 2 2 2 2 3 6 7" xfId="15197"/>
    <cellStyle name="Comma 2 2 2 2 3 6 8" xfId="17650"/>
    <cellStyle name="Comma 2 2 2 2 3 6 9" xfId="20098"/>
    <cellStyle name="Comma 2 2 2 2 3 7" xfId="22583"/>
    <cellStyle name="Comma 2 2 2 2 3 7 2" xfId="2894"/>
    <cellStyle name="Comma 2 2 2 2 3 7 3" xfId="5353"/>
    <cellStyle name="Comma 2 2 2 2 3 7 4" xfId="7846"/>
    <cellStyle name="Comma 2 2 2 2 3 7 5" xfId="10294"/>
    <cellStyle name="Comma 2 2 2 2 3 7 6" xfId="12746"/>
    <cellStyle name="Comma 2 2 2 2 3 7 7" xfId="15198"/>
    <cellStyle name="Comma 2 2 2 2 3 7 8" xfId="17651"/>
    <cellStyle name="Comma 2 2 2 2 3 7 9" xfId="20099"/>
    <cellStyle name="Comma 2 2 2 2 3 8" xfId="22584"/>
    <cellStyle name="Comma 2 2 2 2 3 8 2" xfId="2895"/>
    <cellStyle name="Comma 2 2 2 2 3 8 3" xfId="5354"/>
    <cellStyle name="Comma 2 2 2 2 3 8 4" xfId="7847"/>
    <cellStyle name="Comma 2 2 2 2 3 8 5" xfId="10295"/>
    <cellStyle name="Comma 2 2 2 2 3 8 6" xfId="12747"/>
    <cellStyle name="Comma 2 2 2 2 3 8 7" xfId="15199"/>
    <cellStyle name="Comma 2 2 2 2 3 8 8" xfId="17652"/>
    <cellStyle name="Comma 2 2 2 2 3 8 9" xfId="20100"/>
    <cellStyle name="Comma 2 2 2 2 3 9" xfId="2887"/>
    <cellStyle name="Comma 2 2 2 2 4" xfId="22585"/>
    <cellStyle name="Comma 2 2 2 2 4 10" xfId="20101"/>
    <cellStyle name="Comma 2 2 2 2 4 2" xfId="22586"/>
    <cellStyle name="Comma 2 2 2 2 4 2 2" xfId="2897"/>
    <cellStyle name="Comma 2 2 2 2 4 2 3" xfId="5356"/>
    <cellStyle name="Comma 2 2 2 2 4 2 4" xfId="7849"/>
    <cellStyle name="Comma 2 2 2 2 4 2 5" xfId="10297"/>
    <cellStyle name="Comma 2 2 2 2 4 2 6" xfId="12749"/>
    <cellStyle name="Comma 2 2 2 2 4 2 7" xfId="15201"/>
    <cellStyle name="Comma 2 2 2 2 4 2 8" xfId="17654"/>
    <cellStyle name="Comma 2 2 2 2 4 2 9" xfId="20102"/>
    <cellStyle name="Comma 2 2 2 2 4 3" xfId="2896"/>
    <cellStyle name="Comma 2 2 2 2 4 4" xfId="5355"/>
    <cellStyle name="Comma 2 2 2 2 4 5" xfId="7848"/>
    <cellStyle name="Comma 2 2 2 2 4 6" xfId="10296"/>
    <cellStyle name="Comma 2 2 2 2 4 7" xfId="12748"/>
    <cellStyle name="Comma 2 2 2 2 4 8" xfId="15200"/>
    <cellStyle name="Comma 2 2 2 2 4 9" xfId="17653"/>
    <cellStyle name="Comma 2 2 2 2 5" xfId="22587"/>
    <cellStyle name="Comma 2 2 2 2 5 2" xfId="2898"/>
    <cellStyle name="Comma 2 2 2 2 5 3" xfId="5357"/>
    <cellStyle name="Comma 2 2 2 2 5 4" xfId="7850"/>
    <cellStyle name="Comma 2 2 2 2 5 5" xfId="10298"/>
    <cellStyle name="Comma 2 2 2 2 5 6" xfId="12750"/>
    <cellStyle name="Comma 2 2 2 2 5 7" xfId="15202"/>
    <cellStyle name="Comma 2 2 2 2 5 8" xfId="17655"/>
    <cellStyle name="Comma 2 2 2 2 5 9" xfId="20103"/>
    <cellStyle name="Comma 2 2 2 2 6" xfId="22588"/>
    <cellStyle name="Comma 2 2 2 2 6 2" xfId="2899"/>
    <cellStyle name="Comma 2 2 2 2 6 3" xfId="5358"/>
    <cellStyle name="Comma 2 2 2 2 6 4" xfId="7851"/>
    <cellStyle name="Comma 2 2 2 2 6 5" xfId="10299"/>
    <cellStyle name="Comma 2 2 2 2 6 6" xfId="12751"/>
    <cellStyle name="Comma 2 2 2 2 6 7" xfId="15203"/>
    <cellStyle name="Comma 2 2 2 2 6 8" xfId="17656"/>
    <cellStyle name="Comma 2 2 2 2 6 9" xfId="20104"/>
    <cellStyle name="Comma 2 2 2 2 7" xfId="22589"/>
    <cellStyle name="Comma 2 2 2 2 7 2" xfId="2900"/>
    <cellStyle name="Comma 2 2 2 2 7 3" xfId="5359"/>
    <cellStyle name="Comma 2 2 2 2 7 4" xfId="7852"/>
    <cellStyle name="Comma 2 2 2 2 7 5" xfId="10300"/>
    <cellStyle name="Comma 2 2 2 2 7 6" xfId="12752"/>
    <cellStyle name="Comma 2 2 2 2 7 7" xfId="15204"/>
    <cellStyle name="Comma 2 2 2 2 7 8" xfId="17657"/>
    <cellStyle name="Comma 2 2 2 2 7 9" xfId="20105"/>
    <cellStyle name="Comma 2 2 2 2 8" xfId="22590"/>
    <cellStyle name="Comma 2 2 2 2 8 2" xfId="2901"/>
    <cellStyle name="Comma 2 2 2 2 8 3" xfId="5360"/>
    <cellStyle name="Comma 2 2 2 2 8 4" xfId="7853"/>
    <cellStyle name="Comma 2 2 2 2 8 5" xfId="10301"/>
    <cellStyle name="Comma 2 2 2 2 8 6" xfId="12753"/>
    <cellStyle name="Comma 2 2 2 2 8 7" xfId="15205"/>
    <cellStyle name="Comma 2 2 2 2 8 8" xfId="17658"/>
    <cellStyle name="Comma 2 2 2 2 8 9" xfId="20106"/>
    <cellStyle name="Comma 2 2 2 2 9" xfId="22591"/>
    <cellStyle name="Comma 2 2 2 2 9 2" xfId="2902"/>
    <cellStyle name="Comma 2 2 2 2 9 3" xfId="5361"/>
    <cellStyle name="Comma 2 2 2 2 9 4" xfId="7854"/>
    <cellStyle name="Comma 2 2 2 2 9 5" xfId="10302"/>
    <cellStyle name="Comma 2 2 2 2 9 6" xfId="12754"/>
    <cellStyle name="Comma 2 2 2 2 9 7" xfId="15206"/>
    <cellStyle name="Comma 2 2 2 2 9 8" xfId="17659"/>
    <cellStyle name="Comma 2 2 2 2 9 9" xfId="20107"/>
    <cellStyle name="Comma 2 2 2 3" xfId="22592"/>
    <cellStyle name="Comma 2 2 2 3 10" xfId="2903"/>
    <cellStyle name="Comma 2 2 2 3 11" xfId="5362"/>
    <cellStyle name="Comma 2 2 2 3 12" xfId="7855"/>
    <cellStyle name="Comma 2 2 2 3 13" xfId="10303"/>
    <cellStyle name="Comma 2 2 2 3 14" xfId="12755"/>
    <cellStyle name="Comma 2 2 2 3 15" xfId="15207"/>
    <cellStyle name="Comma 2 2 2 3 16" xfId="17660"/>
    <cellStyle name="Comma 2 2 2 3 17" xfId="20108"/>
    <cellStyle name="Comma 2 2 2 3 2" xfId="22593"/>
    <cellStyle name="Comma 2 2 2 3 2 10" xfId="5363"/>
    <cellStyle name="Comma 2 2 2 3 2 11" xfId="7856"/>
    <cellStyle name="Comma 2 2 2 3 2 12" xfId="10304"/>
    <cellStyle name="Comma 2 2 2 3 2 13" xfId="12756"/>
    <cellStyle name="Comma 2 2 2 3 2 14" xfId="15208"/>
    <cellStyle name="Comma 2 2 2 3 2 15" xfId="17661"/>
    <cellStyle name="Comma 2 2 2 3 2 16" xfId="20109"/>
    <cellStyle name="Comma 2 2 2 3 2 2" xfId="22594"/>
    <cellStyle name="Comma 2 2 2 3 2 2 10" xfId="20110"/>
    <cellStyle name="Comma 2 2 2 3 2 2 2" xfId="22595"/>
    <cellStyle name="Comma 2 2 2 3 2 2 2 2" xfId="2906"/>
    <cellStyle name="Comma 2 2 2 3 2 2 2 3" xfId="5365"/>
    <cellStyle name="Comma 2 2 2 3 2 2 2 4" xfId="7858"/>
    <cellStyle name="Comma 2 2 2 3 2 2 2 5" xfId="10306"/>
    <cellStyle name="Comma 2 2 2 3 2 2 2 6" xfId="12758"/>
    <cellStyle name="Comma 2 2 2 3 2 2 2 7" xfId="15210"/>
    <cellStyle name="Comma 2 2 2 3 2 2 2 8" xfId="17663"/>
    <cellStyle name="Comma 2 2 2 3 2 2 2 9" xfId="20111"/>
    <cellStyle name="Comma 2 2 2 3 2 2 3" xfId="2905"/>
    <cellStyle name="Comma 2 2 2 3 2 2 4" xfId="5364"/>
    <cellStyle name="Comma 2 2 2 3 2 2 5" xfId="7857"/>
    <cellStyle name="Comma 2 2 2 3 2 2 6" xfId="10305"/>
    <cellStyle name="Comma 2 2 2 3 2 2 7" xfId="12757"/>
    <cellStyle name="Comma 2 2 2 3 2 2 8" xfId="15209"/>
    <cellStyle name="Comma 2 2 2 3 2 2 9" xfId="17662"/>
    <cellStyle name="Comma 2 2 2 3 2 3" xfId="22596"/>
    <cellStyle name="Comma 2 2 2 3 2 3 2" xfId="2907"/>
    <cellStyle name="Comma 2 2 2 3 2 3 3" xfId="5366"/>
    <cellStyle name="Comma 2 2 2 3 2 3 4" xfId="7859"/>
    <cellStyle name="Comma 2 2 2 3 2 3 5" xfId="10307"/>
    <cellStyle name="Comma 2 2 2 3 2 3 6" xfId="12759"/>
    <cellStyle name="Comma 2 2 2 3 2 3 7" xfId="15211"/>
    <cellStyle name="Comma 2 2 2 3 2 3 8" xfId="17664"/>
    <cellStyle name="Comma 2 2 2 3 2 3 9" xfId="20112"/>
    <cellStyle name="Comma 2 2 2 3 2 4" xfId="22597"/>
    <cellStyle name="Comma 2 2 2 3 2 4 2" xfId="2908"/>
    <cellStyle name="Comma 2 2 2 3 2 4 3" xfId="5367"/>
    <cellStyle name="Comma 2 2 2 3 2 4 4" xfId="7860"/>
    <cellStyle name="Comma 2 2 2 3 2 4 5" xfId="10308"/>
    <cellStyle name="Comma 2 2 2 3 2 4 6" xfId="12760"/>
    <cellStyle name="Comma 2 2 2 3 2 4 7" xfId="15212"/>
    <cellStyle name="Comma 2 2 2 3 2 4 8" xfId="17665"/>
    <cellStyle name="Comma 2 2 2 3 2 4 9" xfId="20113"/>
    <cellStyle name="Comma 2 2 2 3 2 5" xfId="22598"/>
    <cellStyle name="Comma 2 2 2 3 2 5 2" xfId="2909"/>
    <cellStyle name="Comma 2 2 2 3 2 5 3" xfId="5368"/>
    <cellStyle name="Comma 2 2 2 3 2 5 4" xfId="7861"/>
    <cellStyle name="Comma 2 2 2 3 2 5 5" xfId="10309"/>
    <cellStyle name="Comma 2 2 2 3 2 5 6" xfId="12761"/>
    <cellStyle name="Comma 2 2 2 3 2 5 7" xfId="15213"/>
    <cellStyle name="Comma 2 2 2 3 2 5 8" xfId="17666"/>
    <cellStyle name="Comma 2 2 2 3 2 5 9" xfId="20114"/>
    <cellStyle name="Comma 2 2 2 3 2 6" xfId="22599"/>
    <cellStyle name="Comma 2 2 2 3 2 6 2" xfId="2910"/>
    <cellStyle name="Comma 2 2 2 3 2 6 3" xfId="5369"/>
    <cellStyle name="Comma 2 2 2 3 2 6 4" xfId="7862"/>
    <cellStyle name="Comma 2 2 2 3 2 6 5" xfId="10310"/>
    <cellStyle name="Comma 2 2 2 3 2 6 6" xfId="12762"/>
    <cellStyle name="Comma 2 2 2 3 2 6 7" xfId="15214"/>
    <cellStyle name="Comma 2 2 2 3 2 6 8" xfId="17667"/>
    <cellStyle name="Comma 2 2 2 3 2 6 9" xfId="20115"/>
    <cellStyle name="Comma 2 2 2 3 2 7" xfId="22600"/>
    <cellStyle name="Comma 2 2 2 3 2 7 2" xfId="2911"/>
    <cellStyle name="Comma 2 2 2 3 2 7 3" xfId="5370"/>
    <cellStyle name="Comma 2 2 2 3 2 7 4" xfId="7863"/>
    <cellStyle name="Comma 2 2 2 3 2 7 5" xfId="10311"/>
    <cellStyle name="Comma 2 2 2 3 2 7 6" xfId="12763"/>
    <cellStyle name="Comma 2 2 2 3 2 7 7" xfId="15215"/>
    <cellStyle name="Comma 2 2 2 3 2 7 8" xfId="17668"/>
    <cellStyle name="Comma 2 2 2 3 2 7 9" xfId="20116"/>
    <cellStyle name="Comma 2 2 2 3 2 8" xfId="22601"/>
    <cellStyle name="Comma 2 2 2 3 2 8 2" xfId="2912"/>
    <cellStyle name="Comma 2 2 2 3 2 8 3" xfId="5371"/>
    <cellStyle name="Comma 2 2 2 3 2 8 4" xfId="7864"/>
    <cellStyle name="Comma 2 2 2 3 2 8 5" xfId="10312"/>
    <cellStyle name="Comma 2 2 2 3 2 8 6" xfId="12764"/>
    <cellStyle name="Comma 2 2 2 3 2 8 7" xfId="15216"/>
    <cellStyle name="Comma 2 2 2 3 2 8 8" xfId="17669"/>
    <cellStyle name="Comma 2 2 2 3 2 8 9" xfId="20117"/>
    <cellStyle name="Comma 2 2 2 3 2 9" xfId="2904"/>
    <cellStyle name="Comma 2 2 2 3 3" xfId="22602"/>
    <cellStyle name="Comma 2 2 2 3 3 10" xfId="20118"/>
    <cellStyle name="Comma 2 2 2 3 3 2" xfId="22603"/>
    <cellStyle name="Comma 2 2 2 3 3 2 2" xfId="2914"/>
    <cellStyle name="Comma 2 2 2 3 3 2 3" xfId="5373"/>
    <cellStyle name="Comma 2 2 2 3 3 2 4" xfId="7866"/>
    <cellStyle name="Comma 2 2 2 3 3 2 5" xfId="10314"/>
    <cellStyle name="Comma 2 2 2 3 3 2 6" xfId="12766"/>
    <cellStyle name="Comma 2 2 2 3 3 2 7" xfId="15218"/>
    <cellStyle name="Comma 2 2 2 3 3 2 8" xfId="17671"/>
    <cellStyle name="Comma 2 2 2 3 3 2 9" xfId="20119"/>
    <cellStyle name="Comma 2 2 2 3 3 3" xfId="2913"/>
    <cellStyle name="Comma 2 2 2 3 3 4" xfId="5372"/>
    <cellStyle name="Comma 2 2 2 3 3 5" xfId="7865"/>
    <cellStyle name="Comma 2 2 2 3 3 6" xfId="10313"/>
    <cellStyle name="Comma 2 2 2 3 3 7" xfId="12765"/>
    <cellStyle name="Comma 2 2 2 3 3 8" xfId="15217"/>
    <cellStyle name="Comma 2 2 2 3 3 9" xfId="17670"/>
    <cellStyle name="Comma 2 2 2 3 4" xfId="22604"/>
    <cellStyle name="Comma 2 2 2 3 4 2" xfId="2915"/>
    <cellStyle name="Comma 2 2 2 3 4 3" xfId="5374"/>
    <cellStyle name="Comma 2 2 2 3 4 4" xfId="7867"/>
    <cellStyle name="Comma 2 2 2 3 4 5" xfId="10315"/>
    <cellStyle name="Comma 2 2 2 3 4 6" xfId="12767"/>
    <cellStyle name="Comma 2 2 2 3 4 7" xfId="15219"/>
    <cellStyle name="Comma 2 2 2 3 4 8" xfId="17672"/>
    <cellStyle name="Comma 2 2 2 3 4 9" xfId="20120"/>
    <cellStyle name="Comma 2 2 2 3 5" xfId="22605"/>
    <cellStyle name="Comma 2 2 2 3 5 2" xfId="2916"/>
    <cellStyle name="Comma 2 2 2 3 5 3" xfId="5375"/>
    <cellStyle name="Comma 2 2 2 3 5 4" xfId="7868"/>
    <cellStyle name="Comma 2 2 2 3 5 5" xfId="10316"/>
    <cellStyle name="Comma 2 2 2 3 5 6" xfId="12768"/>
    <cellStyle name="Comma 2 2 2 3 5 7" xfId="15220"/>
    <cellStyle name="Comma 2 2 2 3 5 8" xfId="17673"/>
    <cellStyle name="Comma 2 2 2 3 5 9" xfId="20121"/>
    <cellStyle name="Comma 2 2 2 3 6" xfId="22606"/>
    <cellStyle name="Comma 2 2 2 3 6 2" xfId="2917"/>
    <cellStyle name="Comma 2 2 2 3 6 3" xfId="5376"/>
    <cellStyle name="Comma 2 2 2 3 6 4" xfId="7869"/>
    <cellStyle name="Comma 2 2 2 3 6 5" xfId="10317"/>
    <cellStyle name="Comma 2 2 2 3 6 6" xfId="12769"/>
    <cellStyle name="Comma 2 2 2 3 6 7" xfId="15221"/>
    <cellStyle name="Comma 2 2 2 3 6 8" xfId="17674"/>
    <cellStyle name="Comma 2 2 2 3 6 9" xfId="20122"/>
    <cellStyle name="Comma 2 2 2 3 7" xfId="22607"/>
    <cellStyle name="Comma 2 2 2 3 7 2" xfId="2918"/>
    <cellStyle name="Comma 2 2 2 3 7 3" xfId="5377"/>
    <cellStyle name="Comma 2 2 2 3 7 4" xfId="7870"/>
    <cellStyle name="Comma 2 2 2 3 7 5" xfId="10318"/>
    <cellStyle name="Comma 2 2 2 3 7 6" xfId="12770"/>
    <cellStyle name="Comma 2 2 2 3 7 7" xfId="15222"/>
    <cellStyle name="Comma 2 2 2 3 7 8" xfId="17675"/>
    <cellStyle name="Comma 2 2 2 3 7 9" xfId="20123"/>
    <cellStyle name="Comma 2 2 2 3 8" xfId="22608"/>
    <cellStyle name="Comma 2 2 2 3 8 2" xfId="2919"/>
    <cellStyle name="Comma 2 2 2 3 8 3" xfId="5378"/>
    <cellStyle name="Comma 2 2 2 3 8 4" xfId="7871"/>
    <cellStyle name="Comma 2 2 2 3 8 5" xfId="10319"/>
    <cellStyle name="Comma 2 2 2 3 8 6" xfId="12771"/>
    <cellStyle name="Comma 2 2 2 3 8 7" xfId="15223"/>
    <cellStyle name="Comma 2 2 2 3 8 8" xfId="17676"/>
    <cellStyle name="Comma 2 2 2 3 8 9" xfId="20124"/>
    <cellStyle name="Comma 2 2 2 3 9" xfId="22609"/>
    <cellStyle name="Comma 2 2 2 3 9 2" xfId="2920"/>
    <cellStyle name="Comma 2 2 2 3 9 3" xfId="5379"/>
    <cellStyle name="Comma 2 2 2 3 9 4" xfId="7872"/>
    <cellStyle name="Comma 2 2 2 3 9 5" xfId="10320"/>
    <cellStyle name="Comma 2 2 2 3 9 6" xfId="12772"/>
    <cellStyle name="Comma 2 2 2 3 9 7" xfId="15224"/>
    <cellStyle name="Comma 2 2 2 3 9 8" xfId="17677"/>
    <cellStyle name="Comma 2 2 2 3 9 9" xfId="20125"/>
    <cellStyle name="Comma 2 2 2 4" xfId="22610"/>
    <cellStyle name="Comma 2 2 2 4 10" xfId="5380"/>
    <cellStyle name="Comma 2 2 2 4 11" xfId="7873"/>
    <cellStyle name="Comma 2 2 2 4 12" xfId="10321"/>
    <cellStyle name="Comma 2 2 2 4 13" xfId="12773"/>
    <cellStyle name="Comma 2 2 2 4 14" xfId="15225"/>
    <cellStyle name="Comma 2 2 2 4 15" xfId="17678"/>
    <cellStyle name="Comma 2 2 2 4 16" xfId="20126"/>
    <cellStyle name="Comma 2 2 2 4 2" xfId="22611"/>
    <cellStyle name="Comma 2 2 2 4 2 10" xfId="20127"/>
    <cellStyle name="Comma 2 2 2 4 2 2" xfId="22612"/>
    <cellStyle name="Comma 2 2 2 4 2 2 2" xfId="2923"/>
    <cellStyle name="Comma 2 2 2 4 2 2 3" xfId="5382"/>
    <cellStyle name="Comma 2 2 2 4 2 2 4" xfId="7875"/>
    <cellStyle name="Comma 2 2 2 4 2 2 5" xfId="10323"/>
    <cellStyle name="Comma 2 2 2 4 2 2 6" xfId="12775"/>
    <cellStyle name="Comma 2 2 2 4 2 2 7" xfId="15227"/>
    <cellStyle name="Comma 2 2 2 4 2 2 8" xfId="17680"/>
    <cellStyle name="Comma 2 2 2 4 2 2 9" xfId="20128"/>
    <cellStyle name="Comma 2 2 2 4 2 3" xfId="2922"/>
    <cellStyle name="Comma 2 2 2 4 2 4" xfId="5381"/>
    <cellStyle name="Comma 2 2 2 4 2 5" xfId="7874"/>
    <cellStyle name="Comma 2 2 2 4 2 6" xfId="10322"/>
    <cellStyle name="Comma 2 2 2 4 2 7" xfId="12774"/>
    <cellStyle name="Comma 2 2 2 4 2 8" xfId="15226"/>
    <cellStyle name="Comma 2 2 2 4 2 9" xfId="17679"/>
    <cellStyle name="Comma 2 2 2 4 3" xfId="22613"/>
    <cellStyle name="Comma 2 2 2 4 3 2" xfId="2924"/>
    <cellStyle name="Comma 2 2 2 4 3 3" xfId="5383"/>
    <cellStyle name="Comma 2 2 2 4 3 4" xfId="7876"/>
    <cellStyle name="Comma 2 2 2 4 3 5" xfId="10324"/>
    <cellStyle name="Comma 2 2 2 4 3 6" xfId="12776"/>
    <cellStyle name="Comma 2 2 2 4 3 7" xfId="15228"/>
    <cellStyle name="Comma 2 2 2 4 3 8" xfId="17681"/>
    <cellStyle name="Comma 2 2 2 4 3 9" xfId="20129"/>
    <cellStyle name="Comma 2 2 2 4 4" xfId="22614"/>
    <cellStyle name="Comma 2 2 2 4 4 2" xfId="2925"/>
    <cellStyle name="Comma 2 2 2 4 4 3" xfId="5384"/>
    <cellStyle name="Comma 2 2 2 4 4 4" xfId="7877"/>
    <cellStyle name="Comma 2 2 2 4 4 5" xfId="10325"/>
    <cellStyle name="Comma 2 2 2 4 4 6" xfId="12777"/>
    <cellStyle name="Comma 2 2 2 4 4 7" xfId="15229"/>
    <cellStyle name="Comma 2 2 2 4 4 8" xfId="17682"/>
    <cellStyle name="Comma 2 2 2 4 4 9" xfId="20130"/>
    <cellStyle name="Comma 2 2 2 4 5" xfId="22615"/>
    <cellStyle name="Comma 2 2 2 4 5 2" xfId="2926"/>
    <cellStyle name="Comma 2 2 2 4 5 3" xfId="5385"/>
    <cellStyle name="Comma 2 2 2 4 5 4" xfId="7878"/>
    <cellStyle name="Comma 2 2 2 4 5 5" xfId="10326"/>
    <cellStyle name="Comma 2 2 2 4 5 6" xfId="12778"/>
    <cellStyle name="Comma 2 2 2 4 5 7" xfId="15230"/>
    <cellStyle name="Comma 2 2 2 4 5 8" xfId="17683"/>
    <cellStyle name="Comma 2 2 2 4 5 9" xfId="20131"/>
    <cellStyle name="Comma 2 2 2 4 6" xfId="22616"/>
    <cellStyle name="Comma 2 2 2 4 6 2" xfId="2927"/>
    <cellStyle name="Comma 2 2 2 4 6 3" xfId="5386"/>
    <cellStyle name="Comma 2 2 2 4 6 4" xfId="7879"/>
    <cellStyle name="Comma 2 2 2 4 6 5" xfId="10327"/>
    <cellStyle name="Comma 2 2 2 4 6 6" xfId="12779"/>
    <cellStyle name="Comma 2 2 2 4 6 7" xfId="15231"/>
    <cellStyle name="Comma 2 2 2 4 6 8" xfId="17684"/>
    <cellStyle name="Comma 2 2 2 4 6 9" xfId="20132"/>
    <cellStyle name="Comma 2 2 2 4 7" xfId="22617"/>
    <cellStyle name="Comma 2 2 2 4 7 2" xfId="2928"/>
    <cellStyle name="Comma 2 2 2 4 7 3" xfId="5387"/>
    <cellStyle name="Comma 2 2 2 4 7 4" xfId="7880"/>
    <cellStyle name="Comma 2 2 2 4 7 5" xfId="10328"/>
    <cellStyle name="Comma 2 2 2 4 7 6" xfId="12780"/>
    <cellStyle name="Comma 2 2 2 4 7 7" xfId="15232"/>
    <cellStyle name="Comma 2 2 2 4 7 8" xfId="17685"/>
    <cellStyle name="Comma 2 2 2 4 7 9" xfId="20133"/>
    <cellStyle name="Comma 2 2 2 4 8" xfId="22618"/>
    <cellStyle name="Comma 2 2 2 4 8 2" xfId="2929"/>
    <cellStyle name="Comma 2 2 2 4 8 3" xfId="5388"/>
    <cellStyle name="Comma 2 2 2 4 8 4" xfId="7881"/>
    <cellStyle name="Comma 2 2 2 4 8 5" xfId="10329"/>
    <cellStyle name="Comma 2 2 2 4 8 6" xfId="12781"/>
    <cellStyle name="Comma 2 2 2 4 8 7" xfId="15233"/>
    <cellStyle name="Comma 2 2 2 4 8 8" xfId="17686"/>
    <cellStyle name="Comma 2 2 2 4 8 9" xfId="20134"/>
    <cellStyle name="Comma 2 2 2 4 9" xfId="2921"/>
    <cellStyle name="Comma 2 2 2 5" xfId="22619"/>
    <cellStyle name="Comma 2 2 2 5 10" xfId="20135"/>
    <cellStyle name="Comma 2 2 2 5 2" xfId="22620"/>
    <cellStyle name="Comma 2 2 2 5 2 2" xfId="2931"/>
    <cellStyle name="Comma 2 2 2 5 2 3" xfId="5390"/>
    <cellStyle name="Comma 2 2 2 5 2 4" xfId="7883"/>
    <cellStyle name="Comma 2 2 2 5 2 5" xfId="10331"/>
    <cellStyle name="Comma 2 2 2 5 2 6" xfId="12783"/>
    <cellStyle name="Comma 2 2 2 5 2 7" xfId="15235"/>
    <cellStyle name="Comma 2 2 2 5 2 8" xfId="17688"/>
    <cellStyle name="Comma 2 2 2 5 2 9" xfId="20136"/>
    <cellStyle name="Comma 2 2 2 5 3" xfId="2930"/>
    <cellStyle name="Comma 2 2 2 5 4" xfId="5389"/>
    <cellStyle name="Comma 2 2 2 5 5" xfId="7882"/>
    <cellStyle name="Comma 2 2 2 5 6" xfId="10330"/>
    <cellStyle name="Comma 2 2 2 5 7" xfId="12782"/>
    <cellStyle name="Comma 2 2 2 5 8" xfId="15234"/>
    <cellStyle name="Comma 2 2 2 5 9" xfId="17687"/>
    <cellStyle name="Comma 2 2 2 6" xfId="22621"/>
    <cellStyle name="Comma 2 2 2 6 2" xfId="2932"/>
    <cellStyle name="Comma 2 2 2 6 3" xfId="5391"/>
    <cellStyle name="Comma 2 2 2 6 4" xfId="7884"/>
    <cellStyle name="Comma 2 2 2 6 5" xfId="10332"/>
    <cellStyle name="Comma 2 2 2 6 6" xfId="12784"/>
    <cellStyle name="Comma 2 2 2 6 7" xfId="15236"/>
    <cellStyle name="Comma 2 2 2 6 8" xfId="17689"/>
    <cellStyle name="Comma 2 2 2 6 9" xfId="20137"/>
    <cellStyle name="Comma 2 2 2 7" xfId="22622"/>
    <cellStyle name="Comma 2 2 2 7 2" xfId="2933"/>
    <cellStyle name="Comma 2 2 2 7 3" xfId="5392"/>
    <cellStyle name="Comma 2 2 2 7 4" xfId="7885"/>
    <cellStyle name="Comma 2 2 2 7 5" xfId="10333"/>
    <cellStyle name="Comma 2 2 2 7 6" xfId="12785"/>
    <cellStyle name="Comma 2 2 2 7 7" xfId="15237"/>
    <cellStyle name="Comma 2 2 2 7 8" xfId="17690"/>
    <cellStyle name="Comma 2 2 2 7 9" xfId="20138"/>
    <cellStyle name="Comma 2 2 2 8" xfId="22623"/>
    <cellStyle name="Comma 2 2 2 8 2" xfId="2934"/>
    <cellStyle name="Comma 2 2 2 8 3" xfId="5393"/>
    <cellStyle name="Comma 2 2 2 8 4" xfId="7886"/>
    <cellStyle name="Comma 2 2 2 8 5" xfId="10334"/>
    <cellStyle name="Comma 2 2 2 8 6" xfId="12786"/>
    <cellStyle name="Comma 2 2 2 8 7" xfId="15238"/>
    <cellStyle name="Comma 2 2 2 8 8" xfId="17691"/>
    <cellStyle name="Comma 2 2 2 8 9" xfId="20139"/>
    <cellStyle name="Comma 2 2 2 9" xfId="22624"/>
    <cellStyle name="Comma 2 2 2 9 2" xfId="2935"/>
    <cellStyle name="Comma 2 2 2 9 3" xfId="5394"/>
    <cellStyle name="Comma 2 2 2 9 4" xfId="7887"/>
    <cellStyle name="Comma 2 2 2 9 5" xfId="10335"/>
    <cellStyle name="Comma 2 2 2 9 6" xfId="12787"/>
    <cellStyle name="Comma 2 2 2 9 7" xfId="15239"/>
    <cellStyle name="Comma 2 2 2 9 8" xfId="17692"/>
    <cellStyle name="Comma 2 2 2 9 9" xfId="20140"/>
    <cellStyle name="Comma 2 2 20" xfId="223"/>
    <cellStyle name="Comma 2 2 21" xfId="224"/>
    <cellStyle name="Comma 2 2 22" xfId="225"/>
    <cellStyle name="Comma 2 2 23" xfId="226"/>
    <cellStyle name="Comma 2 2 24" xfId="227"/>
    <cellStyle name="Comma 2 2 25" xfId="228"/>
    <cellStyle name="Comma 2 2 26" xfId="229"/>
    <cellStyle name="Comma 2 2 27" xfId="230"/>
    <cellStyle name="Comma 2 2 28" xfId="2860"/>
    <cellStyle name="Comma 2 2 29" xfId="5319"/>
    <cellStyle name="Comma 2 2 3" xfId="22625"/>
    <cellStyle name="Comma 2 2 3 10" xfId="22626"/>
    <cellStyle name="Comma 2 2 3 10 2" xfId="2937"/>
    <cellStyle name="Comma 2 2 3 10 3" xfId="5396"/>
    <cellStyle name="Comma 2 2 3 10 4" xfId="7889"/>
    <cellStyle name="Comma 2 2 3 10 5" xfId="10337"/>
    <cellStyle name="Comma 2 2 3 10 6" xfId="12789"/>
    <cellStyle name="Comma 2 2 3 10 7" xfId="15241"/>
    <cellStyle name="Comma 2 2 3 10 8" xfId="17694"/>
    <cellStyle name="Comma 2 2 3 10 9" xfId="20142"/>
    <cellStyle name="Comma 2 2 3 11" xfId="2936"/>
    <cellStyle name="Comma 2 2 3 12" xfId="5395"/>
    <cellStyle name="Comma 2 2 3 13" xfId="7888"/>
    <cellStyle name="Comma 2 2 3 14" xfId="10336"/>
    <cellStyle name="Comma 2 2 3 15" xfId="12788"/>
    <cellStyle name="Comma 2 2 3 16" xfId="15240"/>
    <cellStyle name="Comma 2 2 3 17" xfId="17693"/>
    <cellStyle name="Comma 2 2 3 18" xfId="20141"/>
    <cellStyle name="Comma 2 2 3 2" xfId="22627"/>
    <cellStyle name="Comma 2 2 3 2 10" xfId="2938"/>
    <cellStyle name="Comma 2 2 3 2 11" xfId="5397"/>
    <cellStyle name="Comma 2 2 3 2 12" xfId="7890"/>
    <cellStyle name="Comma 2 2 3 2 13" xfId="10338"/>
    <cellStyle name="Comma 2 2 3 2 14" xfId="12790"/>
    <cellStyle name="Comma 2 2 3 2 15" xfId="15242"/>
    <cellStyle name="Comma 2 2 3 2 16" xfId="17695"/>
    <cellStyle name="Comma 2 2 3 2 17" xfId="20143"/>
    <cellStyle name="Comma 2 2 3 2 2" xfId="22628"/>
    <cellStyle name="Comma 2 2 3 2 2 10" xfId="5398"/>
    <cellStyle name="Comma 2 2 3 2 2 11" xfId="7891"/>
    <cellStyle name="Comma 2 2 3 2 2 12" xfId="10339"/>
    <cellStyle name="Comma 2 2 3 2 2 13" xfId="12791"/>
    <cellStyle name="Comma 2 2 3 2 2 14" xfId="15243"/>
    <cellStyle name="Comma 2 2 3 2 2 15" xfId="17696"/>
    <cellStyle name="Comma 2 2 3 2 2 16" xfId="20144"/>
    <cellStyle name="Comma 2 2 3 2 2 2" xfId="22629"/>
    <cellStyle name="Comma 2 2 3 2 2 2 10" xfId="20145"/>
    <cellStyle name="Comma 2 2 3 2 2 2 2" xfId="22630"/>
    <cellStyle name="Comma 2 2 3 2 2 2 2 2" xfId="2941"/>
    <cellStyle name="Comma 2 2 3 2 2 2 2 3" xfId="5400"/>
    <cellStyle name="Comma 2 2 3 2 2 2 2 4" xfId="7893"/>
    <cellStyle name="Comma 2 2 3 2 2 2 2 5" xfId="10341"/>
    <cellStyle name="Comma 2 2 3 2 2 2 2 6" xfId="12793"/>
    <cellStyle name="Comma 2 2 3 2 2 2 2 7" xfId="15245"/>
    <cellStyle name="Comma 2 2 3 2 2 2 2 8" xfId="17698"/>
    <cellStyle name="Comma 2 2 3 2 2 2 2 9" xfId="20146"/>
    <cellStyle name="Comma 2 2 3 2 2 2 3" xfId="2940"/>
    <cellStyle name="Comma 2 2 3 2 2 2 4" xfId="5399"/>
    <cellStyle name="Comma 2 2 3 2 2 2 5" xfId="7892"/>
    <cellStyle name="Comma 2 2 3 2 2 2 6" xfId="10340"/>
    <cellStyle name="Comma 2 2 3 2 2 2 7" xfId="12792"/>
    <cellStyle name="Comma 2 2 3 2 2 2 8" xfId="15244"/>
    <cellStyle name="Comma 2 2 3 2 2 2 9" xfId="17697"/>
    <cellStyle name="Comma 2 2 3 2 2 3" xfId="22631"/>
    <cellStyle name="Comma 2 2 3 2 2 3 2" xfId="2942"/>
    <cellStyle name="Comma 2 2 3 2 2 3 3" xfId="5401"/>
    <cellStyle name="Comma 2 2 3 2 2 3 4" xfId="7894"/>
    <cellStyle name="Comma 2 2 3 2 2 3 5" xfId="10342"/>
    <cellStyle name="Comma 2 2 3 2 2 3 6" xfId="12794"/>
    <cellStyle name="Comma 2 2 3 2 2 3 7" xfId="15246"/>
    <cellStyle name="Comma 2 2 3 2 2 3 8" xfId="17699"/>
    <cellStyle name="Comma 2 2 3 2 2 3 9" xfId="20147"/>
    <cellStyle name="Comma 2 2 3 2 2 4" xfId="22632"/>
    <cellStyle name="Comma 2 2 3 2 2 4 2" xfId="2943"/>
    <cellStyle name="Comma 2 2 3 2 2 4 3" xfId="5402"/>
    <cellStyle name="Comma 2 2 3 2 2 4 4" xfId="7895"/>
    <cellStyle name="Comma 2 2 3 2 2 4 5" xfId="10343"/>
    <cellStyle name="Comma 2 2 3 2 2 4 6" xfId="12795"/>
    <cellStyle name="Comma 2 2 3 2 2 4 7" xfId="15247"/>
    <cellStyle name="Comma 2 2 3 2 2 4 8" xfId="17700"/>
    <cellStyle name="Comma 2 2 3 2 2 4 9" xfId="20148"/>
    <cellStyle name="Comma 2 2 3 2 2 5" xfId="22633"/>
    <cellStyle name="Comma 2 2 3 2 2 5 2" xfId="2944"/>
    <cellStyle name="Comma 2 2 3 2 2 5 3" xfId="5403"/>
    <cellStyle name="Comma 2 2 3 2 2 5 4" xfId="7896"/>
    <cellStyle name="Comma 2 2 3 2 2 5 5" xfId="10344"/>
    <cellStyle name="Comma 2 2 3 2 2 5 6" xfId="12796"/>
    <cellStyle name="Comma 2 2 3 2 2 5 7" xfId="15248"/>
    <cellStyle name="Comma 2 2 3 2 2 5 8" xfId="17701"/>
    <cellStyle name="Comma 2 2 3 2 2 5 9" xfId="20149"/>
    <cellStyle name="Comma 2 2 3 2 2 6" xfId="22634"/>
    <cellStyle name="Comma 2 2 3 2 2 6 2" xfId="2945"/>
    <cellStyle name="Comma 2 2 3 2 2 6 3" xfId="5404"/>
    <cellStyle name="Comma 2 2 3 2 2 6 4" xfId="7897"/>
    <cellStyle name="Comma 2 2 3 2 2 6 5" xfId="10345"/>
    <cellStyle name="Comma 2 2 3 2 2 6 6" xfId="12797"/>
    <cellStyle name="Comma 2 2 3 2 2 6 7" xfId="15249"/>
    <cellStyle name="Comma 2 2 3 2 2 6 8" xfId="17702"/>
    <cellStyle name="Comma 2 2 3 2 2 6 9" xfId="20150"/>
    <cellStyle name="Comma 2 2 3 2 2 7" xfId="22635"/>
    <cellStyle name="Comma 2 2 3 2 2 7 2" xfId="2946"/>
    <cellStyle name="Comma 2 2 3 2 2 7 3" xfId="5405"/>
    <cellStyle name="Comma 2 2 3 2 2 7 4" xfId="7898"/>
    <cellStyle name="Comma 2 2 3 2 2 7 5" xfId="10346"/>
    <cellStyle name="Comma 2 2 3 2 2 7 6" xfId="12798"/>
    <cellStyle name="Comma 2 2 3 2 2 7 7" xfId="15250"/>
    <cellStyle name="Comma 2 2 3 2 2 7 8" xfId="17703"/>
    <cellStyle name="Comma 2 2 3 2 2 7 9" xfId="20151"/>
    <cellStyle name="Comma 2 2 3 2 2 8" xfId="22636"/>
    <cellStyle name="Comma 2 2 3 2 2 8 2" xfId="2947"/>
    <cellStyle name="Comma 2 2 3 2 2 8 3" xfId="5406"/>
    <cellStyle name="Comma 2 2 3 2 2 8 4" xfId="7899"/>
    <cellStyle name="Comma 2 2 3 2 2 8 5" xfId="10347"/>
    <cellStyle name="Comma 2 2 3 2 2 8 6" xfId="12799"/>
    <cellStyle name="Comma 2 2 3 2 2 8 7" xfId="15251"/>
    <cellStyle name="Comma 2 2 3 2 2 8 8" xfId="17704"/>
    <cellStyle name="Comma 2 2 3 2 2 8 9" xfId="20152"/>
    <cellStyle name="Comma 2 2 3 2 2 9" xfId="2939"/>
    <cellStyle name="Comma 2 2 3 2 3" xfId="22637"/>
    <cellStyle name="Comma 2 2 3 2 3 10" xfId="20153"/>
    <cellStyle name="Comma 2 2 3 2 3 2" xfId="22638"/>
    <cellStyle name="Comma 2 2 3 2 3 2 2" xfId="2949"/>
    <cellStyle name="Comma 2 2 3 2 3 2 3" xfId="5408"/>
    <cellStyle name="Comma 2 2 3 2 3 2 4" xfId="7901"/>
    <cellStyle name="Comma 2 2 3 2 3 2 5" xfId="10349"/>
    <cellStyle name="Comma 2 2 3 2 3 2 6" xfId="12801"/>
    <cellStyle name="Comma 2 2 3 2 3 2 7" xfId="15253"/>
    <cellStyle name="Comma 2 2 3 2 3 2 8" xfId="17706"/>
    <cellStyle name="Comma 2 2 3 2 3 2 9" xfId="20154"/>
    <cellStyle name="Comma 2 2 3 2 3 3" xfId="2948"/>
    <cellStyle name="Comma 2 2 3 2 3 4" xfId="5407"/>
    <cellStyle name="Comma 2 2 3 2 3 5" xfId="7900"/>
    <cellStyle name="Comma 2 2 3 2 3 6" xfId="10348"/>
    <cellStyle name="Comma 2 2 3 2 3 7" xfId="12800"/>
    <cellStyle name="Comma 2 2 3 2 3 8" xfId="15252"/>
    <cellStyle name="Comma 2 2 3 2 3 9" xfId="17705"/>
    <cellStyle name="Comma 2 2 3 2 4" xfId="22639"/>
    <cellStyle name="Comma 2 2 3 2 4 2" xfId="2950"/>
    <cellStyle name="Comma 2 2 3 2 4 3" xfId="5409"/>
    <cellStyle name="Comma 2 2 3 2 4 4" xfId="7902"/>
    <cellStyle name="Comma 2 2 3 2 4 5" xfId="10350"/>
    <cellStyle name="Comma 2 2 3 2 4 6" xfId="12802"/>
    <cellStyle name="Comma 2 2 3 2 4 7" xfId="15254"/>
    <cellStyle name="Comma 2 2 3 2 4 8" xfId="17707"/>
    <cellStyle name="Comma 2 2 3 2 4 9" xfId="20155"/>
    <cellStyle name="Comma 2 2 3 2 5" xfId="22640"/>
    <cellStyle name="Comma 2 2 3 2 5 2" xfId="2951"/>
    <cellStyle name="Comma 2 2 3 2 5 3" xfId="5410"/>
    <cellStyle name="Comma 2 2 3 2 5 4" xfId="7903"/>
    <cellStyle name="Comma 2 2 3 2 5 5" xfId="10351"/>
    <cellStyle name="Comma 2 2 3 2 5 6" xfId="12803"/>
    <cellStyle name="Comma 2 2 3 2 5 7" xfId="15255"/>
    <cellStyle name="Comma 2 2 3 2 5 8" xfId="17708"/>
    <cellStyle name="Comma 2 2 3 2 5 9" xfId="20156"/>
    <cellStyle name="Comma 2 2 3 2 6" xfId="22641"/>
    <cellStyle name="Comma 2 2 3 2 6 2" xfId="2952"/>
    <cellStyle name="Comma 2 2 3 2 6 3" xfId="5411"/>
    <cellStyle name="Comma 2 2 3 2 6 4" xfId="7904"/>
    <cellStyle name="Comma 2 2 3 2 6 5" xfId="10352"/>
    <cellStyle name="Comma 2 2 3 2 6 6" xfId="12804"/>
    <cellStyle name="Comma 2 2 3 2 6 7" xfId="15256"/>
    <cellStyle name="Comma 2 2 3 2 6 8" xfId="17709"/>
    <cellStyle name="Comma 2 2 3 2 6 9" xfId="20157"/>
    <cellStyle name="Comma 2 2 3 2 7" xfId="22642"/>
    <cellStyle name="Comma 2 2 3 2 7 2" xfId="2953"/>
    <cellStyle name="Comma 2 2 3 2 7 3" xfId="5412"/>
    <cellStyle name="Comma 2 2 3 2 7 4" xfId="7905"/>
    <cellStyle name="Comma 2 2 3 2 7 5" xfId="10353"/>
    <cellStyle name="Comma 2 2 3 2 7 6" xfId="12805"/>
    <cellStyle name="Comma 2 2 3 2 7 7" xfId="15257"/>
    <cellStyle name="Comma 2 2 3 2 7 8" xfId="17710"/>
    <cellStyle name="Comma 2 2 3 2 7 9" xfId="20158"/>
    <cellStyle name="Comma 2 2 3 2 8" xfId="22643"/>
    <cellStyle name="Comma 2 2 3 2 8 2" xfId="2954"/>
    <cellStyle name="Comma 2 2 3 2 8 3" xfId="5413"/>
    <cellStyle name="Comma 2 2 3 2 8 4" xfId="7906"/>
    <cellStyle name="Comma 2 2 3 2 8 5" xfId="10354"/>
    <cellStyle name="Comma 2 2 3 2 8 6" xfId="12806"/>
    <cellStyle name="Comma 2 2 3 2 8 7" xfId="15258"/>
    <cellStyle name="Comma 2 2 3 2 8 8" xfId="17711"/>
    <cellStyle name="Comma 2 2 3 2 8 9" xfId="20159"/>
    <cellStyle name="Comma 2 2 3 2 9" xfId="22644"/>
    <cellStyle name="Comma 2 2 3 2 9 2" xfId="2955"/>
    <cellStyle name="Comma 2 2 3 2 9 3" xfId="5414"/>
    <cellStyle name="Comma 2 2 3 2 9 4" xfId="7907"/>
    <cellStyle name="Comma 2 2 3 2 9 5" xfId="10355"/>
    <cellStyle name="Comma 2 2 3 2 9 6" xfId="12807"/>
    <cellStyle name="Comma 2 2 3 2 9 7" xfId="15259"/>
    <cellStyle name="Comma 2 2 3 2 9 8" xfId="17712"/>
    <cellStyle name="Comma 2 2 3 2 9 9" xfId="20160"/>
    <cellStyle name="Comma 2 2 3 3" xfId="22645"/>
    <cellStyle name="Comma 2 2 3 3 10" xfId="5415"/>
    <cellStyle name="Comma 2 2 3 3 11" xfId="7908"/>
    <cellStyle name="Comma 2 2 3 3 12" xfId="10356"/>
    <cellStyle name="Comma 2 2 3 3 13" xfId="12808"/>
    <cellStyle name="Comma 2 2 3 3 14" xfId="15260"/>
    <cellStyle name="Comma 2 2 3 3 15" xfId="17713"/>
    <cellStyle name="Comma 2 2 3 3 16" xfId="20161"/>
    <cellStyle name="Comma 2 2 3 3 2" xfId="22646"/>
    <cellStyle name="Comma 2 2 3 3 2 10" xfId="20162"/>
    <cellStyle name="Comma 2 2 3 3 2 2" xfId="22647"/>
    <cellStyle name="Comma 2 2 3 3 2 2 2" xfId="2958"/>
    <cellStyle name="Comma 2 2 3 3 2 2 3" xfId="5417"/>
    <cellStyle name="Comma 2 2 3 3 2 2 4" xfId="7910"/>
    <cellStyle name="Comma 2 2 3 3 2 2 5" xfId="10358"/>
    <cellStyle name="Comma 2 2 3 3 2 2 6" xfId="12810"/>
    <cellStyle name="Comma 2 2 3 3 2 2 7" xfId="15262"/>
    <cellStyle name="Comma 2 2 3 3 2 2 8" xfId="17715"/>
    <cellStyle name="Comma 2 2 3 3 2 2 9" xfId="20163"/>
    <cellStyle name="Comma 2 2 3 3 2 3" xfId="2957"/>
    <cellStyle name="Comma 2 2 3 3 2 4" xfId="5416"/>
    <cellStyle name="Comma 2 2 3 3 2 5" xfId="7909"/>
    <cellStyle name="Comma 2 2 3 3 2 6" xfId="10357"/>
    <cellStyle name="Comma 2 2 3 3 2 7" xfId="12809"/>
    <cellStyle name="Comma 2 2 3 3 2 8" xfId="15261"/>
    <cellStyle name="Comma 2 2 3 3 2 9" xfId="17714"/>
    <cellStyle name="Comma 2 2 3 3 3" xfId="22648"/>
    <cellStyle name="Comma 2 2 3 3 3 2" xfId="2959"/>
    <cellStyle name="Comma 2 2 3 3 3 3" xfId="5418"/>
    <cellStyle name="Comma 2 2 3 3 3 4" xfId="7911"/>
    <cellStyle name="Comma 2 2 3 3 3 5" xfId="10359"/>
    <cellStyle name="Comma 2 2 3 3 3 6" xfId="12811"/>
    <cellStyle name="Comma 2 2 3 3 3 7" xfId="15263"/>
    <cellStyle name="Comma 2 2 3 3 3 8" xfId="17716"/>
    <cellStyle name="Comma 2 2 3 3 3 9" xfId="20164"/>
    <cellStyle name="Comma 2 2 3 3 4" xfId="22649"/>
    <cellStyle name="Comma 2 2 3 3 4 2" xfId="2960"/>
    <cellStyle name="Comma 2 2 3 3 4 3" xfId="5419"/>
    <cellStyle name="Comma 2 2 3 3 4 4" xfId="7912"/>
    <cellStyle name="Comma 2 2 3 3 4 5" xfId="10360"/>
    <cellStyle name="Comma 2 2 3 3 4 6" xfId="12812"/>
    <cellStyle name="Comma 2 2 3 3 4 7" xfId="15264"/>
    <cellStyle name="Comma 2 2 3 3 4 8" xfId="17717"/>
    <cellStyle name="Comma 2 2 3 3 4 9" xfId="20165"/>
    <cellStyle name="Comma 2 2 3 3 5" xfId="22650"/>
    <cellStyle name="Comma 2 2 3 3 5 2" xfId="2961"/>
    <cellStyle name="Comma 2 2 3 3 5 3" xfId="5420"/>
    <cellStyle name="Comma 2 2 3 3 5 4" xfId="7913"/>
    <cellStyle name="Comma 2 2 3 3 5 5" xfId="10361"/>
    <cellStyle name="Comma 2 2 3 3 5 6" xfId="12813"/>
    <cellStyle name="Comma 2 2 3 3 5 7" xfId="15265"/>
    <cellStyle name="Comma 2 2 3 3 5 8" xfId="17718"/>
    <cellStyle name="Comma 2 2 3 3 5 9" xfId="20166"/>
    <cellStyle name="Comma 2 2 3 3 6" xfId="22651"/>
    <cellStyle name="Comma 2 2 3 3 6 2" xfId="2962"/>
    <cellStyle name="Comma 2 2 3 3 6 3" xfId="5421"/>
    <cellStyle name="Comma 2 2 3 3 6 4" xfId="7914"/>
    <cellStyle name="Comma 2 2 3 3 6 5" xfId="10362"/>
    <cellStyle name="Comma 2 2 3 3 6 6" xfId="12814"/>
    <cellStyle name="Comma 2 2 3 3 6 7" xfId="15266"/>
    <cellStyle name="Comma 2 2 3 3 6 8" xfId="17719"/>
    <cellStyle name="Comma 2 2 3 3 6 9" xfId="20167"/>
    <cellStyle name="Comma 2 2 3 3 7" xfId="22652"/>
    <cellStyle name="Comma 2 2 3 3 7 2" xfId="2963"/>
    <cellStyle name="Comma 2 2 3 3 7 3" xfId="5422"/>
    <cellStyle name="Comma 2 2 3 3 7 4" xfId="7915"/>
    <cellStyle name="Comma 2 2 3 3 7 5" xfId="10363"/>
    <cellStyle name="Comma 2 2 3 3 7 6" xfId="12815"/>
    <cellStyle name="Comma 2 2 3 3 7 7" xfId="15267"/>
    <cellStyle name="Comma 2 2 3 3 7 8" xfId="17720"/>
    <cellStyle name="Comma 2 2 3 3 7 9" xfId="20168"/>
    <cellStyle name="Comma 2 2 3 3 8" xfId="22653"/>
    <cellStyle name="Comma 2 2 3 3 8 2" xfId="2964"/>
    <cellStyle name="Comma 2 2 3 3 8 3" xfId="5423"/>
    <cellStyle name="Comma 2 2 3 3 8 4" xfId="7916"/>
    <cellStyle name="Comma 2 2 3 3 8 5" xfId="10364"/>
    <cellStyle name="Comma 2 2 3 3 8 6" xfId="12816"/>
    <cellStyle name="Comma 2 2 3 3 8 7" xfId="15268"/>
    <cellStyle name="Comma 2 2 3 3 8 8" xfId="17721"/>
    <cellStyle name="Comma 2 2 3 3 8 9" xfId="20169"/>
    <cellStyle name="Comma 2 2 3 3 9" xfId="2956"/>
    <cellStyle name="Comma 2 2 3 4" xfId="22654"/>
    <cellStyle name="Comma 2 2 3 4 10" xfId="20170"/>
    <cellStyle name="Comma 2 2 3 4 2" xfId="22655"/>
    <cellStyle name="Comma 2 2 3 4 2 2" xfId="2966"/>
    <cellStyle name="Comma 2 2 3 4 2 3" xfId="5425"/>
    <cellStyle name="Comma 2 2 3 4 2 4" xfId="7918"/>
    <cellStyle name="Comma 2 2 3 4 2 5" xfId="10366"/>
    <cellStyle name="Comma 2 2 3 4 2 6" xfId="12818"/>
    <cellStyle name="Comma 2 2 3 4 2 7" xfId="15270"/>
    <cellStyle name="Comma 2 2 3 4 2 8" xfId="17723"/>
    <cellStyle name="Comma 2 2 3 4 2 9" xfId="20171"/>
    <cellStyle name="Comma 2 2 3 4 3" xfId="2965"/>
    <cellStyle name="Comma 2 2 3 4 4" xfId="5424"/>
    <cellStyle name="Comma 2 2 3 4 5" xfId="7917"/>
    <cellStyle name="Comma 2 2 3 4 6" xfId="10365"/>
    <cellStyle name="Comma 2 2 3 4 7" xfId="12817"/>
    <cellStyle name="Comma 2 2 3 4 8" xfId="15269"/>
    <cellStyle name="Comma 2 2 3 4 9" xfId="17722"/>
    <cellStyle name="Comma 2 2 3 5" xfId="22656"/>
    <cellStyle name="Comma 2 2 3 5 2" xfId="2967"/>
    <cellStyle name="Comma 2 2 3 5 3" xfId="5426"/>
    <cellStyle name="Comma 2 2 3 5 4" xfId="7919"/>
    <cellStyle name="Comma 2 2 3 5 5" xfId="10367"/>
    <cellStyle name="Comma 2 2 3 5 6" xfId="12819"/>
    <cellStyle name="Comma 2 2 3 5 7" xfId="15271"/>
    <cellStyle name="Comma 2 2 3 5 8" xfId="17724"/>
    <cellStyle name="Comma 2 2 3 5 9" xfId="20172"/>
    <cellStyle name="Comma 2 2 3 6" xfId="22657"/>
    <cellStyle name="Comma 2 2 3 6 2" xfId="2968"/>
    <cellStyle name="Comma 2 2 3 6 3" xfId="5427"/>
    <cellStyle name="Comma 2 2 3 6 4" xfId="7920"/>
    <cellStyle name="Comma 2 2 3 6 5" xfId="10368"/>
    <cellStyle name="Comma 2 2 3 6 6" xfId="12820"/>
    <cellStyle name="Comma 2 2 3 6 7" xfId="15272"/>
    <cellStyle name="Comma 2 2 3 6 8" xfId="17725"/>
    <cellStyle name="Comma 2 2 3 6 9" xfId="20173"/>
    <cellStyle name="Comma 2 2 3 7" xfId="22658"/>
    <cellStyle name="Comma 2 2 3 7 2" xfId="2969"/>
    <cellStyle name="Comma 2 2 3 7 3" xfId="5428"/>
    <cellStyle name="Comma 2 2 3 7 4" xfId="7921"/>
    <cellStyle name="Comma 2 2 3 7 5" xfId="10369"/>
    <cellStyle name="Comma 2 2 3 7 6" xfId="12821"/>
    <cellStyle name="Comma 2 2 3 7 7" xfId="15273"/>
    <cellStyle name="Comma 2 2 3 7 8" xfId="17726"/>
    <cellStyle name="Comma 2 2 3 7 9" xfId="20174"/>
    <cellStyle name="Comma 2 2 3 8" xfId="22659"/>
    <cellStyle name="Comma 2 2 3 8 2" xfId="2970"/>
    <cellStyle name="Comma 2 2 3 8 3" xfId="5429"/>
    <cellStyle name="Comma 2 2 3 8 4" xfId="7922"/>
    <cellStyle name="Comma 2 2 3 8 5" xfId="10370"/>
    <cellStyle name="Comma 2 2 3 8 6" xfId="12822"/>
    <cellStyle name="Comma 2 2 3 8 7" xfId="15274"/>
    <cellStyle name="Comma 2 2 3 8 8" xfId="17727"/>
    <cellStyle name="Comma 2 2 3 8 9" xfId="20175"/>
    <cellStyle name="Comma 2 2 3 9" xfId="22660"/>
    <cellStyle name="Comma 2 2 3 9 2" xfId="2971"/>
    <cellStyle name="Comma 2 2 3 9 3" xfId="5430"/>
    <cellStyle name="Comma 2 2 3 9 4" xfId="7923"/>
    <cellStyle name="Comma 2 2 3 9 5" xfId="10371"/>
    <cellStyle name="Comma 2 2 3 9 6" xfId="12823"/>
    <cellStyle name="Comma 2 2 3 9 7" xfId="15275"/>
    <cellStyle name="Comma 2 2 3 9 8" xfId="17728"/>
    <cellStyle name="Comma 2 2 3 9 9" xfId="20176"/>
    <cellStyle name="Comma 2 2 30" xfId="7812"/>
    <cellStyle name="Comma 2 2 31" xfId="10260"/>
    <cellStyle name="Comma 2 2 32" xfId="12712"/>
    <cellStyle name="Comma 2 2 33" xfId="15164"/>
    <cellStyle name="Comma 2 2 34" xfId="17617"/>
    <cellStyle name="Comma 2 2 35" xfId="20065"/>
    <cellStyle name="Comma 2 2 4" xfId="22661"/>
    <cellStyle name="Comma 2 2 4 10" xfId="2972"/>
    <cellStyle name="Comma 2 2 4 11" xfId="5431"/>
    <cellStyle name="Comma 2 2 4 12" xfId="7924"/>
    <cellStyle name="Comma 2 2 4 13" xfId="10372"/>
    <cellStyle name="Comma 2 2 4 14" xfId="12824"/>
    <cellStyle name="Comma 2 2 4 15" xfId="15276"/>
    <cellStyle name="Comma 2 2 4 16" xfId="17729"/>
    <cellStyle name="Comma 2 2 4 17" xfId="20177"/>
    <cellStyle name="Comma 2 2 4 2" xfId="22662"/>
    <cellStyle name="Comma 2 2 4 2 10" xfId="5432"/>
    <cellStyle name="Comma 2 2 4 2 11" xfId="7925"/>
    <cellStyle name="Comma 2 2 4 2 12" xfId="10373"/>
    <cellStyle name="Comma 2 2 4 2 13" xfId="12825"/>
    <cellStyle name="Comma 2 2 4 2 14" xfId="15277"/>
    <cellStyle name="Comma 2 2 4 2 15" xfId="17730"/>
    <cellStyle name="Comma 2 2 4 2 16" xfId="20178"/>
    <cellStyle name="Comma 2 2 4 2 2" xfId="22663"/>
    <cellStyle name="Comma 2 2 4 2 2 10" xfId="20179"/>
    <cellStyle name="Comma 2 2 4 2 2 2" xfId="22664"/>
    <cellStyle name="Comma 2 2 4 2 2 2 2" xfId="2975"/>
    <cellStyle name="Comma 2 2 4 2 2 2 3" xfId="5434"/>
    <cellStyle name="Comma 2 2 4 2 2 2 4" xfId="7927"/>
    <cellStyle name="Comma 2 2 4 2 2 2 5" xfId="10375"/>
    <cellStyle name="Comma 2 2 4 2 2 2 6" xfId="12827"/>
    <cellStyle name="Comma 2 2 4 2 2 2 7" xfId="15279"/>
    <cellStyle name="Comma 2 2 4 2 2 2 8" xfId="17732"/>
    <cellStyle name="Comma 2 2 4 2 2 2 9" xfId="20180"/>
    <cellStyle name="Comma 2 2 4 2 2 3" xfId="2974"/>
    <cellStyle name="Comma 2 2 4 2 2 4" xfId="5433"/>
    <cellStyle name="Comma 2 2 4 2 2 5" xfId="7926"/>
    <cellStyle name="Comma 2 2 4 2 2 6" xfId="10374"/>
    <cellStyle name="Comma 2 2 4 2 2 7" xfId="12826"/>
    <cellStyle name="Comma 2 2 4 2 2 8" xfId="15278"/>
    <cellStyle name="Comma 2 2 4 2 2 9" xfId="17731"/>
    <cellStyle name="Comma 2 2 4 2 3" xfId="22665"/>
    <cellStyle name="Comma 2 2 4 2 3 2" xfId="2976"/>
    <cellStyle name="Comma 2 2 4 2 3 3" xfId="5435"/>
    <cellStyle name="Comma 2 2 4 2 3 4" xfId="7928"/>
    <cellStyle name="Comma 2 2 4 2 3 5" xfId="10376"/>
    <cellStyle name="Comma 2 2 4 2 3 6" xfId="12828"/>
    <cellStyle name="Comma 2 2 4 2 3 7" xfId="15280"/>
    <cellStyle name="Comma 2 2 4 2 3 8" xfId="17733"/>
    <cellStyle name="Comma 2 2 4 2 3 9" xfId="20181"/>
    <cellStyle name="Comma 2 2 4 2 4" xfId="22666"/>
    <cellStyle name="Comma 2 2 4 2 4 2" xfId="2977"/>
    <cellStyle name="Comma 2 2 4 2 4 3" xfId="5436"/>
    <cellStyle name="Comma 2 2 4 2 4 4" xfId="7929"/>
    <cellStyle name="Comma 2 2 4 2 4 5" xfId="10377"/>
    <cellStyle name="Comma 2 2 4 2 4 6" xfId="12829"/>
    <cellStyle name="Comma 2 2 4 2 4 7" xfId="15281"/>
    <cellStyle name="Comma 2 2 4 2 4 8" xfId="17734"/>
    <cellStyle name="Comma 2 2 4 2 4 9" xfId="20182"/>
    <cellStyle name="Comma 2 2 4 2 5" xfId="22667"/>
    <cellStyle name="Comma 2 2 4 2 5 2" xfId="2978"/>
    <cellStyle name="Comma 2 2 4 2 5 3" xfId="5437"/>
    <cellStyle name="Comma 2 2 4 2 5 4" xfId="7930"/>
    <cellStyle name="Comma 2 2 4 2 5 5" xfId="10378"/>
    <cellStyle name="Comma 2 2 4 2 5 6" xfId="12830"/>
    <cellStyle name="Comma 2 2 4 2 5 7" xfId="15282"/>
    <cellStyle name="Comma 2 2 4 2 5 8" xfId="17735"/>
    <cellStyle name="Comma 2 2 4 2 5 9" xfId="20183"/>
    <cellStyle name="Comma 2 2 4 2 6" xfId="22668"/>
    <cellStyle name="Comma 2 2 4 2 6 2" xfId="2979"/>
    <cellStyle name="Comma 2 2 4 2 6 3" xfId="5438"/>
    <cellStyle name="Comma 2 2 4 2 6 4" xfId="7931"/>
    <cellStyle name="Comma 2 2 4 2 6 5" xfId="10379"/>
    <cellStyle name="Comma 2 2 4 2 6 6" xfId="12831"/>
    <cellStyle name="Comma 2 2 4 2 6 7" xfId="15283"/>
    <cellStyle name="Comma 2 2 4 2 6 8" xfId="17736"/>
    <cellStyle name="Comma 2 2 4 2 6 9" xfId="20184"/>
    <cellStyle name="Comma 2 2 4 2 7" xfId="22669"/>
    <cellStyle name="Comma 2 2 4 2 7 2" xfId="2980"/>
    <cellStyle name="Comma 2 2 4 2 7 3" xfId="5439"/>
    <cellStyle name="Comma 2 2 4 2 7 4" xfId="7932"/>
    <cellStyle name="Comma 2 2 4 2 7 5" xfId="10380"/>
    <cellStyle name="Comma 2 2 4 2 7 6" xfId="12832"/>
    <cellStyle name="Comma 2 2 4 2 7 7" xfId="15284"/>
    <cellStyle name="Comma 2 2 4 2 7 8" xfId="17737"/>
    <cellStyle name="Comma 2 2 4 2 7 9" xfId="20185"/>
    <cellStyle name="Comma 2 2 4 2 8" xfId="22670"/>
    <cellStyle name="Comma 2 2 4 2 8 2" xfId="2981"/>
    <cellStyle name="Comma 2 2 4 2 8 3" xfId="5440"/>
    <cellStyle name="Comma 2 2 4 2 8 4" xfId="7933"/>
    <cellStyle name="Comma 2 2 4 2 8 5" xfId="10381"/>
    <cellStyle name="Comma 2 2 4 2 8 6" xfId="12833"/>
    <cellStyle name="Comma 2 2 4 2 8 7" xfId="15285"/>
    <cellStyle name="Comma 2 2 4 2 8 8" xfId="17738"/>
    <cellStyle name="Comma 2 2 4 2 8 9" xfId="20186"/>
    <cellStyle name="Comma 2 2 4 2 9" xfId="2973"/>
    <cellStyle name="Comma 2 2 4 3" xfId="22671"/>
    <cellStyle name="Comma 2 2 4 3 10" xfId="20187"/>
    <cellStyle name="Comma 2 2 4 3 2" xfId="22672"/>
    <cellStyle name="Comma 2 2 4 3 2 2" xfId="2983"/>
    <cellStyle name="Comma 2 2 4 3 2 3" xfId="5442"/>
    <cellStyle name="Comma 2 2 4 3 2 4" xfId="7935"/>
    <cellStyle name="Comma 2 2 4 3 2 5" xfId="10383"/>
    <cellStyle name="Comma 2 2 4 3 2 6" xfId="12835"/>
    <cellStyle name="Comma 2 2 4 3 2 7" xfId="15287"/>
    <cellStyle name="Comma 2 2 4 3 2 8" xfId="17740"/>
    <cellStyle name="Comma 2 2 4 3 2 9" xfId="20188"/>
    <cellStyle name="Comma 2 2 4 3 3" xfId="2982"/>
    <cellStyle name="Comma 2 2 4 3 4" xfId="5441"/>
    <cellStyle name="Comma 2 2 4 3 5" xfId="7934"/>
    <cellStyle name="Comma 2 2 4 3 6" xfId="10382"/>
    <cellStyle name="Comma 2 2 4 3 7" xfId="12834"/>
    <cellStyle name="Comma 2 2 4 3 8" xfId="15286"/>
    <cellStyle name="Comma 2 2 4 3 9" xfId="17739"/>
    <cellStyle name="Comma 2 2 4 4" xfId="22673"/>
    <cellStyle name="Comma 2 2 4 4 2" xfId="2984"/>
    <cellStyle name="Comma 2 2 4 4 3" xfId="5443"/>
    <cellStyle name="Comma 2 2 4 4 4" xfId="7936"/>
    <cellStyle name="Comma 2 2 4 4 5" xfId="10384"/>
    <cellStyle name="Comma 2 2 4 4 6" xfId="12836"/>
    <cellStyle name="Comma 2 2 4 4 7" xfId="15288"/>
    <cellStyle name="Comma 2 2 4 4 8" xfId="17741"/>
    <cellStyle name="Comma 2 2 4 4 9" xfId="20189"/>
    <cellStyle name="Comma 2 2 4 5" xfId="22674"/>
    <cellStyle name="Comma 2 2 4 5 2" xfId="2985"/>
    <cellStyle name="Comma 2 2 4 5 3" xfId="5444"/>
    <cellStyle name="Comma 2 2 4 5 4" xfId="7937"/>
    <cellStyle name="Comma 2 2 4 5 5" xfId="10385"/>
    <cellStyle name="Comma 2 2 4 5 6" xfId="12837"/>
    <cellStyle name="Comma 2 2 4 5 7" xfId="15289"/>
    <cellStyle name="Comma 2 2 4 5 8" xfId="17742"/>
    <cellStyle name="Comma 2 2 4 5 9" xfId="20190"/>
    <cellStyle name="Comma 2 2 4 6" xfId="22675"/>
    <cellStyle name="Comma 2 2 4 6 2" xfId="2986"/>
    <cellStyle name="Comma 2 2 4 6 3" xfId="5445"/>
    <cellStyle name="Comma 2 2 4 6 4" xfId="7938"/>
    <cellStyle name="Comma 2 2 4 6 5" xfId="10386"/>
    <cellStyle name="Comma 2 2 4 6 6" xfId="12838"/>
    <cellStyle name="Comma 2 2 4 6 7" xfId="15290"/>
    <cellStyle name="Comma 2 2 4 6 8" xfId="17743"/>
    <cellStyle name="Comma 2 2 4 6 9" xfId="20191"/>
    <cellStyle name="Comma 2 2 4 7" xfId="22676"/>
    <cellStyle name="Comma 2 2 4 7 2" xfId="2987"/>
    <cellStyle name="Comma 2 2 4 7 3" xfId="5446"/>
    <cellStyle name="Comma 2 2 4 7 4" xfId="7939"/>
    <cellStyle name="Comma 2 2 4 7 5" xfId="10387"/>
    <cellStyle name="Comma 2 2 4 7 6" xfId="12839"/>
    <cellStyle name="Comma 2 2 4 7 7" xfId="15291"/>
    <cellStyle name="Comma 2 2 4 7 8" xfId="17744"/>
    <cellStyle name="Comma 2 2 4 7 9" xfId="20192"/>
    <cellStyle name="Comma 2 2 4 8" xfId="22677"/>
    <cellStyle name="Comma 2 2 4 8 2" xfId="2988"/>
    <cellStyle name="Comma 2 2 4 8 3" xfId="5447"/>
    <cellStyle name="Comma 2 2 4 8 4" xfId="7940"/>
    <cellStyle name="Comma 2 2 4 8 5" xfId="10388"/>
    <cellStyle name="Comma 2 2 4 8 6" xfId="12840"/>
    <cellStyle name="Comma 2 2 4 8 7" xfId="15292"/>
    <cellStyle name="Comma 2 2 4 8 8" xfId="17745"/>
    <cellStyle name="Comma 2 2 4 8 9" xfId="20193"/>
    <cellStyle name="Comma 2 2 4 9" xfId="22678"/>
    <cellStyle name="Comma 2 2 4 9 2" xfId="2989"/>
    <cellStyle name="Comma 2 2 4 9 3" xfId="5448"/>
    <cellStyle name="Comma 2 2 4 9 4" xfId="7941"/>
    <cellStyle name="Comma 2 2 4 9 5" xfId="10389"/>
    <cellStyle name="Comma 2 2 4 9 6" xfId="12841"/>
    <cellStyle name="Comma 2 2 4 9 7" xfId="15293"/>
    <cellStyle name="Comma 2 2 4 9 8" xfId="17746"/>
    <cellStyle name="Comma 2 2 4 9 9" xfId="20194"/>
    <cellStyle name="Comma 2 2 5" xfId="22679"/>
    <cellStyle name="Comma 2 2 5 10" xfId="5449"/>
    <cellStyle name="Comma 2 2 5 11" xfId="7942"/>
    <cellStyle name="Comma 2 2 5 12" xfId="10390"/>
    <cellStyle name="Comma 2 2 5 13" xfId="12842"/>
    <cellStyle name="Comma 2 2 5 14" xfId="15294"/>
    <cellStyle name="Comma 2 2 5 15" xfId="17747"/>
    <cellStyle name="Comma 2 2 5 16" xfId="20195"/>
    <cellStyle name="Comma 2 2 5 2" xfId="22680"/>
    <cellStyle name="Comma 2 2 5 2 10" xfId="20196"/>
    <cellStyle name="Comma 2 2 5 2 2" xfId="22681"/>
    <cellStyle name="Comma 2 2 5 2 2 2" xfId="2992"/>
    <cellStyle name="Comma 2 2 5 2 2 3" xfId="5451"/>
    <cellStyle name="Comma 2 2 5 2 2 4" xfId="7944"/>
    <cellStyle name="Comma 2 2 5 2 2 5" xfId="10392"/>
    <cellStyle name="Comma 2 2 5 2 2 6" xfId="12844"/>
    <cellStyle name="Comma 2 2 5 2 2 7" xfId="15296"/>
    <cellStyle name="Comma 2 2 5 2 2 8" xfId="17749"/>
    <cellStyle name="Comma 2 2 5 2 2 9" xfId="20197"/>
    <cellStyle name="Comma 2 2 5 2 3" xfId="2991"/>
    <cellStyle name="Comma 2 2 5 2 4" xfId="5450"/>
    <cellStyle name="Comma 2 2 5 2 5" xfId="7943"/>
    <cellStyle name="Comma 2 2 5 2 6" xfId="10391"/>
    <cellStyle name="Comma 2 2 5 2 7" xfId="12843"/>
    <cellStyle name="Comma 2 2 5 2 8" xfId="15295"/>
    <cellStyle name="Comma 2 2 5 2 9" xfId="17748"/>
    <cellStyle name="Comma 2 2 5 3" xfId="22682"/>
    <cellStyle name="Comma 2 2 5 3 2" xfId="2993"/>
    <cellStyle name="Comma 2 2 5 3 3" xfId="5452"/>
    <cellStyle name="Comma 2 2 5 3 4" xfId="7945"/>
    <cellStyle name="Comma 2 2 5 3 5" xfId="10393"/>
    <cellStyle name="Comma 2 2 5 3 6" xfId="12845"/>
    <cellStyle name="Comma 2 2 5 3 7" xfId="15297"/>
    <cellStyle name="Comma 2 2 5 3 8" xfId="17750"/>
    <cellStyle name="Comma 2 2 5 3 9" xfId="20198"/>
    <cellStyle name="Comma 2 2 5 4" xfId="22683"/>
    <cellStyle name="Comma 2 2 5 4 2" xfId="2994"/>
    <cellStyle name="Comma 2 2 5 4 3" xfId="5453"/>
    <cellStyle name="Comma 2 2 5 4 4" xfId="7946"/>
    <cellStyle name="Comma 2 2 5 4 5" xfId="10394"/>
    <cellStyle name="Comma 2 2 5 4 6" xfId="12846"/>
    <cellStyle name="Comma 2 2 5 4 7" xfId="15298"/>
    <cellStyle name="Comma 2 2 5 4 8" xfId="17751"/>
    <cellStyle name="Comma 2 2 5 4 9" xfId="20199"/>
    <cellStyle name="Comma 2 2 5 5" xfId="22684"/>
    <cellStyle name="Comma 2 2 5 5 2" xfId="2995"/>
    <cellStyle name="Comma 2 2 5 5 3" xfId="5454"/>
    <cellStyle name="Comma 2 2 5 5 4" xfId="7947"/>
    <cellStyle name="Comma 2 2 5 5 5" xfId="10395"/>
    <cellStyle name="Comma 2 2 5 5 6" xfId="12847"/>
    <cellStyle name="Comma 2 2 5 5 7" xfId="15299"/>
    <cellStyle name="Comma 2 2 5 5 8" xfId="17752"/>
    <cellStyle name="Comma 2 2 5 5 9" xfId="20200"/>
    <cellStyle name="Comma 2 2 5 6" xfId="22685"/>
    <cellStyle name="Comma 2 2 5 6 2" xfId="2996"/>
    <cellStyle name="Comma 2 2 5 6 3" xfId="5455"/>
    <cellStyle name="Comma 2 2 5 6 4" xfId="7948"/>
    <cellStyle name="Comma 2 2 5 6 5" xfId="10396"/>
    <cellStyle name="Comma 2 2 5 6 6" xfId="12848"/>
    <cellStyle name="Comma 2 2 5 6 7" xfId="15300"/>
    <cellStyle name="Comma 2 2 5 6 8" xfId="17753"/>
    <cellStyle name="Comma 2 2 5 6 9" xfId="20201"/>
    <cellStyle name="Comma 2 2 5 7" xfId="22686"/>
    <cellStyle name="Comma 2 2 5 7 2" xfId="2997"/>
    <cellStyle name="Comma 2 2 5 7 3" xfId="5456"/>
    <cellStyle name="Comma 2 2 5 7 4" xfId="7949"/>
    <cellStyle name="Comma 2 2 5 7 5" xfId="10397"/>
    <cellStyle name="Comma 2 2 5 7 6" xfId="12849"/>
    <cellStyle name="Comma 2 2 5 7 7" xfId="15301"/>
    <cellStyle name="Comma 2 2 5 7 8" xfId="17754"/>
    <cellStyle name="Comma 2 2 5 7 9" xfId="20202"/>
    <cellStyle name="Comma 2 2 5 8" xfId="22687"/>
    <cellStyle name="Comma 2 2 5 8 2" xfId="2998"/>
    <cellStyle name="Comma 2 2 5 8 3" xfId="5457"/>
    <cellStyle name="Comma 2 2 5 8 4" xfId="7950"/>
    <cellStyle name="Comma 2 2 5 8 5" xfId="10398"/>
    <cellStyle name="Comma 2 2 5 8 6" xfId="12850"/>
    <cellStyle name="Comma 2 2 5 8 7" xfId="15302"/>
    <cellStyle name="Comma 2 2 5 8 8" xfId="17755"/>
    <cellStyle name="Comma 2 2 5 8 9" xfId="20203"/>
    <cellStyle name="Comma 2 2 5 9" xfId="2990"/>
    <cellStyle name="Comma 2 2 6" xfId="231"/>
    <cellStyle name="Comma 2 2 6 10" xfId="20204"/>
    <cellStyle name="Comma 2 2 6 2" xfId="22688"/>
    <cellStyle name="Comma 2 2 6 2 2" xfId="3000"/>
    <cellStyle name="Comma 2 2 6 2 3" xfId="5459"/>
    <cellStyle name="Comma 2 2 6 2 4" xfId="7952"/>
    <cellStyle name="Comma 2 2 6 2 5" xfId="10400"/>
    <cellStyle name="Comma 2 2 6 2 6" xfId="12852"/>
    <cellStyle name="Comma 2 2 6 2 7" xfId="15304"/>
    <cellStyle name="Comma 2 2 6 2 8" xfId="17757"/>
    <cellStyle name="Comma 2 2 6 2 9" xfId="20205"/>
    <cellStyle name="Comma 2 2 6 3" xfId="2999"/>
    <cellStyle name="Comma 2 2 6 4" xfId="5458"/>
    <cellStyle name="Comma 2 2 6 5" xfId="7951"/>
    <cellStyle name="Comma 2 2 6 6" xfId="10399"/>
    <cellStyle name="Comma 2 2 6 7" xfId="12851"/>
    <cellStyle name="Comma 2 2 6 8" xfId="15303"/>
    <cellStyle name="Comma 2 2 6 9" xfId="17756"/>
    <cellStyle name="Comma 2 2 7" xfId="232"/>
    <cellStyle name="Comma 2 2 7 2" xfId="3001"/>
    <cellStyle name="Comma 2 2 7 3" xfId="5460"/>
    <cellStyle name="Comma 2 2 7 4" xfId="7953"/>
    <cellStyle name="Comma 2 2 7 5" xfId="10401"/>
    <cellStyle name="Comma 2 2 7 6" xfId="12853"/>
    <cellStyle name="Comma 2 2 7 7" xfId="15305"/>
    <cellStyle name="Comma 2 2 7 8" xfId="17758"/>
    <cellStyle name="Comma 2 2 7 9" xfId="20206"/>
    <cellStyle name="Comma 2 2 8" xfId="233"/>
    <cellStyle name="Comma 2 2 8 2" xfId="3002"/>
    <cellStyle name="Comma 2 2 8 3" xfId="5461"/>
    <cellStyle name="Comma 2 2 8 4" xfId="7954"/>
    <cellStyle name="Comma 2 2 8 5" xfId="10402"/>
    <cellStyle name="Comma 2 2 8 6" xfId="12854"/>
    <cellStyle name="Comma 2 2 8 7" xfId="15306"/>
    <cellStyle name="Comma 2 2 8 8" xfId="17759"/>
    <cellStyle name="Comma 2 2 8 9" xfId="20207"/>
    <cellStyle name="Comma 2 2 9" xfId="234"/>
    <cellStyle name="Comma 2 2 9 2" xfId="3003"/>
    <cellStyle name="Comma 2 2 9 3" xfId="5462"/>
    <cellStyle name="Comma 2 2 9 4" xfId="7955"/>
    <cellStyle name="Comma 2 2 9 5" xfId="10403"/>
    <cellStyle name="Comma 2 2 9 6" xfId="12855"/>
    <cellStyle name="Comma 2 2 9 7" xfId="15307"/>
    <cellStyle name="Comma 2 2 9 8" xfId="17760"/>
    <cellStyle name="Comma 2 2 9 9" xfId="20208"/>
    <cellStyle name="Comma 2 2_OA&amp;GRIDCO" xfId="235"/>
    <cellStyle name="Comma 2 20" xfId="17612"/>
    <cellStyle name="Comma 2 21" xfId="20060"/>
    <cellStyle name="Comma 2 3" xfId="22689"/>
    <cellStyle name="Comma 2 3 10" xfId="22690"/>
    <cellStyle name="Comma 2 3 10 2" xfId="3005"/>
    <cellStyle name="Comma 2 3 10 3" xfId="5464"/>
    <cellStyle name="Comma 2 3 10 4" xfId="7957"/>
    <cellStyle name="Comma 2 3 10 5" xfId="10405"/>
    <cellStyle name="Comma 2 3 10 6" xfId="12857"/>
    <cellStyle name="Comma 2 3 10 7" xfId="15309"/>
    <cellStyle name="Comma 2 3 10 8" xfId="17762"/>
    <cellStyle name="Comma 2 3 10 9" xfId="20210"/>
    <cellStyle name="Comma 2 3 11" xfId="22691"/>
    <cellStyle name="Comma 2 3 11 2" xfId="3006"/>
    <cellStyle name="Comma 2 3 11 3" xfId="5465"/>
    <cellStyle name="Comma 2 3 11 4" xfId="7958"/>
    <cellStyle name="Comma 2 3 11 5" xfId="10406"/>
    <cellStyle name="Comma 2 3 11 6" xfId="12858"/>
    <cellStyle name="Comma 2 3 11 7" xfId="15310"/>
    <cellStyle name="Comma 2 3 11 8" xfId="17763"/>
    <cellStyle name="Comma 2 3 11 9" xfId="20211"/>
    <cellStyle name="Comma 2 3 12" xfId="3004"/>
    <cellStyle name="Comma 2 3 13" xfId="5463"/>
    <cellStyle name="Comma 2 3 14" xfId="7956"/>
    <cellStyle name="Comma 2 3 15" xfId="10404"/>
    <cellStyle name="Comma 2 3 16" xfId="12856"/>
    <cellStyle name="Comma 2 3 17" xfId="15308"/>
    <cellStyle name="Comma 2 3 18" xfId="17761"/>
    <cellStyle name="Comma 2 3 19" xfId="20209"/>
    <cellStyle name="Comma 2 3 2" xfId="22692"/>
    <cellStyle name="Comma 2 3 2 10" xfId="22693"/>
    <cellStyle name="Comma 2 3 2 10 2" xfId="3008"/>
    <cellStyle name="Comma 2 3 2 10 3" xfId="5467"/>
    <cellStyle name="Comma 2 3 2 10 4" xfId="7960"/>
    <cellStyle name="Comma 2 3 2 10 5" xfId="10408"/>
    <cellStyle name="Comma 2 3 2 10 6" xfId="12860"/>
    <cellStyle name="Comma 2 3 2 10 7" xfId="15312"/>
    <cellStyle name="Comma 2 3 2 10 8" xfId="17765"/>
    <cellStyle name="Comma 2 3 2 10 9" xfId="20213"/>
    <cellStyle name="Comma 2 3 2 11" xfId="3007"/>
    <cellStyle name="Comma 2 3 2 12" xfId="5466"/>
    <cellStyle name="Comma 2 3 2 13" xfId="7959"/>
    <cellStyle name="Comma 2 3 2 14" xfId="10407"/>
    <cellStyle name="Comma 2 3 2 15" xfId="12859"/>
    <cellStyle name="Comma 2 3 2 16" xfId="15311"/>
    <cellStyle name="Comma 2 3 2 17" xfId="17764"/>
    <cellStyle name="Comma 2 3 2 18" xfId="20212"/>
    <cellStyle name="Comma 2 3 2 2" xfId="22694"/>
    <cellStyle name="Comma 2 3 2 2 10" xfId="3009"/>
    <cellStyle name="Comma 2 3 2 2 11" xfId="5468"/>
    <cellStyle name="Comma 2 3 2 2 12" xfId="7961"/>
    <cellStyle name="Comma 2 3 2 2 13" xfId="10409"/>
    <cellStyle name="Comma 2 3 2 2 14" xfId="12861"/>
    <cellStyle name="Comma 2 3 2 2 15" xfId="15313"/>
    <cellStyle name="Comma 2 3 2 2 16" xfId="17766"/>
    <cellStyle name="Comma 2 3 2 2 17" xfId="20214"/>
    <cellStyle name="Comma 2 3 2 2 2" xfId="22695"/>
    <cellStyle name="Comma 2 3 2 2 2 10" xfId="5469"/>
    <cellStyle name="Comma 2 3 2 2 2 11" xfId="7962"/>
    <cellStyle name="Comma 2 3 2 2 2 12" xfId="10410"/>
    <cellStyle name="Comma 2 3 2 2 2 13" xfId="12862"/>
    <cellStyle name="Comma 2 3 2 2 2 14" xfId="15314"/>
    <cellStyle name="Comma 2 3 2 2 2 15" xfId="17767"/>
    <cellStyle name="Comma 2 3 2 2 2 16" xfId="20215"/>
    <cellStyle name="Comma 2 3 2 2 2 2" xfId="22696"/>
    <cellStyle name="Comma 2 3 2 2 2 2 10" xfId="20216"/>
    <cellStyle name="Comma 2 3 2 2 2 2 2" xfId="22697"/>
    <cellStyle name="Comma 2 3 2 2 2 2 2 2" xfId="3012"/>
    <cellStyle name="Comma 2 3 2 2 2 2 2 3" xfId="5471"/>
    <cellStyle name="Comma 2 3 2 2 2 2 2 4" xfId="7964"/>
    <cellStyle name="Comma 2 3 2 2 2 2 2 5" xfId="10412"/>
    <cellStyle name="Comma 2 3 2 2 2 2 2 6" xfId="12864"/>
    <cellStyle name="Comma 2 3 2 2 2 2 2 7" xfId="15316"/>
    <cellStyle name="Comma 2 3 2 2 2 2 2 8" xfId="17769"/>
    <cellStyle name="Comma 2 3 2 2 2 2 2 9" xfId="20217"/>
    <cellStyle name="Comma 2 3 2 2 2 2 3" xfId="3011"/>
    <cellStyle name="Comma 2 3 2 2 2 2 4" xfId="5470"/>
    <cellStyle name="Comma 2 3 2 2 2 2 5" xfId="7963"/>
    <cellStyle name="Comma 2 3 2 2 2 2 6" xfId="10411"/>
    <cellStyle name="Comma 2 3 2 2 2 2 7" xfId="12863"/>
    <cellStyle name="Comma 2 3 2 2 2 2 8" xfId="15315"/>
    <cellStyle name="Comma 2 3 2 2 2 2 9" xfId="17768"/>
    <cellStyle name="Comma 2 3 2 2 2 3" xfId="22698"/>
    <cellStyle name="Comma 2 3 2 2 2 3 2" xfId="3013"/>
    <cellStyle name="Comma 2 3 2 2 2 3 3" xfId="5472"/>
    <cellStyle name="Comma 2 3 2 2 2 3 4" xfId="7965"/>
    <cellStyle name="Comma 2 3 2 2 2 3 5" xfId="10413"/>
    <cellStyle name="Comma 2 3 2 2 2 3 6" xfId="12865"/>
    <cellStyle name="Comma 2 3 2 2 2 3 7" xfId="15317"/>
    <cellStyle name="Comma 2 3 2 2 2 3 8" xfId="17770"/>
    <cellStyle name="Comma 2 3 2 2 2 3 9" xfId="20218"/>
    <cellStyle name="Comma 2 3 2 2 2 4" xfId="22699"/>
    <cellStyle name="Comma 2 3 2 2 2 4 2" xfId="3014"/>
    <cellStyle name="Comma 2 3 2 2 2 4 3" xfId="5473"/>
    <cellStyle name="Comma 2 3 2 2 2 4 4" xfId="7966"/>
    <cellStyle name="Comma 2 3 2 2 2 4 5" xfId="10414"/>
    <cellStyle name="Comma 2 3 2 2 2 4 6" xfId="12866"/>
    <cellStyle name="Comma 2 3 2 2 2 4 7" xfId="15318"/>
    <cellStyle name="Comma 2 3 2 2 2 4 8" xfId="17771"/>
    <cellStyle name="Comma 2 3 2 2 2 4 9" xfId="20219"/>
    <cellStyle name="Comma 2 3 2 2 2 5" xfId="22700"/>
    <cellStyle name="Comma 2 3 2 2 2 5 2" xfId="3015"/>
    <cellStyle name="Comma 2 3 2 2 2 5 3" xfId="5474"/>
    <cellStyle name="Comma 2 3 2 2 2 5 4" xfId="7967"/>
    <cellStyle name="Comma 2 3 2 2 2 5 5" xfId="10415"/>
    <cellStyle name="Comma 2 3 2 2 2 5 6" xfId="12867"/>
    <cellStyle name="Comma 2 3 2 2 2 5 7" xfId="15319"/>
    <cellStyle name="Comma 2 3 2 2 2 5 8" xfId="17772"/>
    <cellStyle name="Comma 2 3 2 2 2 5 9" xfId="20220"/>
    <cellStyle name="Comma 2 3 2 2 2 6" xfId="22701"/>
    <cellStyle name="Comma 2 3 2 2 2 6 2" xfId="3016"/>
    <cellStyle name="Comma 2 3 2 2 2 6 3" xfId="5475"/>
    <cellStyle name="Comma 2 3 2 2 2 6 4" xfId="7968"/>
    <cellStyle name="Comma 2 3 2 2 2 6 5" xfId="10416"/>
    <cellStyle name="Comma 2 3 2 2 2 6 6" xfId="12868"/>
    <cellStyle name="Comma 2 3 2 2 2 6 7" xfId="15320"/>
    <cellStyle name="Comma 2 3 2 2 2 6 8" xfId="17773"/>
    <cellStyle name="Comma 2 3 2 2 2 6 9" xfId="20221"/>
    <cellStyle name="Comma 2 3 2 2 2 7" xfId="22702"/>
    <cellStyle name="Comma 2 3 2 2 2 7 2" xfId="3017"/>
    <cellStyle name="Comma 2 3 2 2 2 7 3" xfId="5476"/>
    <cellStyle name="Comma 2 3 2 2 2 7 4" xfId="7969"/>
    <cellStyle name="Comma 2 3 2 2 2 7 5" xfId="10417"/>
    <cellStyle name="Comma 2 3 2 2 2 7 6" xfId="12869"/>
    <cellStyle name="Comma 2 3 2 2 2 7 7" xfId="15321"/>
    <cellStyle name="Comma 2 3 2 2 2 7 8" xfId="17774"/>
    <cellStyle name="Comma 2 3 2 2 2 7 9" xfId="20222"/>
    <cellStyle name="Comma 2 3 2 2 2 8" xfId="22703"/>
    <cellStyle name="Comma 2 3 2 2 2 8 2" xfId="3018"/>
    <cellStyle name="Comma 2 3 2 2 2 8 3" xfId="5477"/>
    <cellStyle name="Comma 2 3 2 2 2 8 4" xfId="7970"/>
    <cellStyle name="Comma 2 3 2 2 2 8 5" xfId="10418"/>
    <cellStyle name="Comma 2 3 2 2 2 8 6" xfId="12870"/>
    <cellStyle name="Comma 2 3 2 2 2 8 7" xfId="15322"/>
    <cellStyle name="Comma 2 3 2 2 2 8 8" xfId="17775"/>
    <cellStyle name="Comma 2 3 2 2 2 8 9" xfId="20223"/>
    <cellStyle name="Comma 2 3 2 2 2 9" xfId="3010"/>
    <cellStyle name="Comma 2 3 2 2 3" xfId="22704"/>
    <cellStyle name="Comma 2 3 2 2 3 10" xfId="20224"/>
    <cellStyle name="Comma 2 3 2 2 3 2" xfId="22705"/>
    <cellStyle name="Comma 2 3 2 2 3 2 2" xfId="3020"/>
    <cellStyle name="Comma 2 3 2 2 3 2 3" xfId="5479"/>
    <cellStyle name="Comma 2 3 2 2 3 2 4" xfId="7972"/>
    <cellStyle name="Comma 2 3 2 2 3 2 5" xfId="10420"/>
    <cellStyle name="Comma 2 3 2 2 3 2 6" xfId="12872"/>
    <cellStyle name="Comma 2 3 2 2 3 2 7" xfId="15324"/>
    <cellStyle name="Comma 2 3 2 2 3 2 8" xfId="17777"/>
    <cellStyle name="Comma 2 3 2 2 3 2 9" xfId="20225"/>
    <cellStyle name="Comma 2 3 2 2 3 3" xfId="3019"/>
    <cellStyle name="Comma 2 3 2 2 3 4" xfId="5478"/>
    <cellStyle name="Comma 2 3 2 2 3 5" xfId="7971"/>
    <cellStyle name="Comma 2 3 2 2 3 6" xfId="10419"/>
    <cellStyle name="Comma 2 3 2 2 3 7" xfId="12871"/>
    <cellStyle name="Comma 2 3 2 2 3 8" xfId="15323"/>
    <cellStyle name="Comma 2 3 2 2 3 9" xfId="17776"/>
    <cellStyle name="Comma 2 3 2 2 4" xfId="22706"/>
    <cellStyle name="Comma 2 3 2 2 4 2" xfId="3021"/>
    <cellStyle name="Comma 2 3 2 2 4 3" xfId="5480"/>
    <cellStyle name="Comma 2 3 2 2 4 4" xfId="7973"/>
    <cellStyle name="Comma 2 3 2 2 4 5" xfId="10421"/>
    <cellStyle name="Comma 2 3 2 2 4 6" xfId="12873"/>
    <cellStyle name="Comma 2 3 2 2 4 7" xfId="15325"/>
    <cellStyle name="Comma 2 3 2 2 4 8" xfId="17778"/>
    <cellStyle name="Comma 2 3 2 2 4 9" xfId="20226"/>
    <cellStyle name="Comma 2 3 2 2 5" xfId="22707"/>
    <cellStyle name="Comma 2 3 2 2 5 2" xfId="3022"/>
    <cellStyle name="Comma 2 3 2 2 5 3" xfId="5481"/>
    <cellStyle name="Comma 2 3 2 2 5 4" xfId="7974"/>
    <cellStyle name="Comma 2 3 2 2 5 5" xfId="10422"/>
    <cellStyle name="Comma 2 3 2 2 5 6" xfId="12874"/>
    <cellStyle name="Comma 2 3 2 2 5 7" xfId="15326"/>
    <cellStyle name="Comma 2 3 2 2 5 8" xfId="17779"/>
    <cellStyle name="Comma 2 3 2 2 5 9" xfId="20227"/>
    <cellStyle name="Comma 2 3 2 2 6" xfId="22708"/>
    <cellStyle name="Comma 2 3 2 2 6 2" xfId="3023"/>
    <cellStyle name="Comma 2 3 2 2 6 3" xfId="5482"/>
    <cellStyle name="Comma 2 3 2 2 6 4" xfId="7975"/>
    <cellStyle name="Comma 2 3 2 2 6 5" xfId="10423"/>
    <cellStyle name="Comma 2 3 2 2 6 6" xfId="12875"/>
    <cellStyle name="Comma 2 3 2 2 6 7" xfId="15327"/>
    <cellStyle name="Comma 2 3 2 2 6 8" xfId="17780"/>
    <cellStyle name="Comma 2 3 2 2 6 9" xfId="20228"/>
    <cellStyle name="Comma 2 3 2 2 7" xfId="22709"/>
    <cellStyle name="Comma 2 3 2 2 7 2" xfId="3024"/>
    <cellStyle name="Comma 2 3 2 2 7 3" xfId="5483"/>
    <cellStyle name="Comma 2 3 2 2 7 4" xfId="7976"/>
    <cellStyle name="Comma 2 3 2 2 7 5" xfId="10424"/>
    <cellStyle name="Comma 2 3 2 2 7 6" xfId="12876"/>
    <cellStyle name="Comma 2 3 2 2 7 7" xfId="15328"/>
    <cellStyle name="Comma 2 3 2 2 7 8" xfId="17781"/>
    <cellStyle name="Comma 2 3 2 2 7 9" xfId="20229"/>
    <cellStyle name="Comma 2 3 2 2 8" xfId="22710"/>
    <cellStyle name="Comma 2 3 2 2 8 2" xfId="3025"/>
    <cellStyle name="Comma 2 3 2 2 8 3" xfId="5484"/>
    <cellStyle name="Comma 2 3 2 2 8 4" xfId="7977"/>
    <cellStyle name="Comma 2 3 2 2 8 5" xfId="10425"/>
    <cellStyle name="Comma 2 3 2 2 8 6" xfId="12877"/>
    <cellStyle name="Comma 2 3 2 2 8 7" xfId="15329"/>
    <cellStyle name="Comma 2 3 2 2 8 8" xfId="17782"/>
    <cellStyle name="Comma 2 3 2 2 8 9" xfId="20230"/>
    <cellStyle name="Comma 2 3 2 2 9" xfId="22711"/>
    <cellStyle name="Comma 2 3 2 2 9 2" xfId="3026"/>
    <cellStyle name="Comma 2 3 2 2 9 3" xfId="5485"/>
    <cellStyle name="Comma 2 3 2 2 9 4" xfId="7978"/>
    <cellStyle name="Comma 2 3 2 2 9 5" xfId="10426"/>
    <cellStyle name="Comma 2 3 2 2 9 6" xfId="12878"/>
    <cellStyle name="Comma 2 3 2 2 9 7" xfId="15330"/>
    <cellStyle name="Comma 2 3 2 2 9 8" xfId="17783"/>
    <cellStyle name="Comma 2 3 2 2 9 9" xfId="20231"/>
    <cellStyle name="Comma 2 3 2 3" xfId="22712"/>
    <cellStyle name="Comma 2 3 2 3 10" xfId="5486"/>
    <cellStyle name="Comma 2 3 2 3 11" xfId="7979"/>
    <cellStyle name="Comma 2 3 2 3 12" xfId="10427"/>
    <cellStyle name="Comma 2 3 2 3 13" xfId="12879"/>
    <cellStyle name="Comma 2 3 2 3 14" xfId="15331"/>
    <cellStyle name="Comma 2 3 2 3 15" xfId="17784"/>
    <cellStyle name="Comma 2 3 2 3 16" xfId="20232"/>
    <cellStyle name="Comma 2 3 2 3 2" xfId="22713"/>
    <cellStyle name="Comma 2 3 2 3 2 10" xfId="20233"/>
    <cellStyle name="Comma 2 3 2 3 2 2" xfId="22714"/>
    <cellStyle name="Comma 2 3 2 3 2 2 2" xfId="3029"/>
    <cellStyle name="Comma 2 3 2 3 2 2 3" xfId="5488"/>
    <cellStyle name="Comma 2 3 2 3 2 2 4" xfId="7981"/>
    <cellStyle name="Comma 2 3 2 3 2 2 5" xfId="10429"/>
    <cellStyle name="Comma 2 3 2 3 2 2 6" xfId="12881"/>
    <cellStyle name="Comma 2 3 2 3 2 2 7" xfId="15333"/>
    <cellStyle name="Comma 2 3 2 3 2 2 8" xfId="17786"/>
    <cellStyle name="Comma 2 3 2 3 2 2 9" xfId="20234"/>
    <cellStyle name="Comma 2 3 2 3 2 3" xfId="3028"/>
    <cellStyle name="Comma 2 3 2 3 2 4" xfId="5487"/>
    <cellStyle name="Comma 2 3 2 3 2 5" xfId="7980"/>
    <cellStyle name="Comma 2 3 2 3 2 6" xfId="10428"/>
    <cellStyle name="Comma 2 3 2 3 2 7" xfId="12880"/>
    <cellStyle name="Comma 2 3 2 3 2 8" xfId="15332"/>
    <cellStyle name="Comma 2 3 2 3 2 9" xfId="17785"/>
    <cellStyle name="Comma 2 3 2 3 3" xfId="22715"/>
    <cellStyle name="Comma 2 3 2 3 3 2" xfId="3030"/>
    <cellStyle name="Comma 2 3 2 3 3 3" xfId="5489"/>
    <cellStyle name="Comma 2 3 2 3 3 4" xfId="7982"/>
    <cellStyle name="Comma 2 3 2 3 3 5" xfId="10430"/>
    <cellStyle name="Comma 2 3 2 3 3 6" xfId="12882"/>
    <cellStyle name="Comma 2 3 2 3 3 7" xfId="15334"/>
    <cellStyle name="Comma 2 3 2 3 3 8" xfId="17787"/>
    <cellStyle name="Comma 2 3 2 3 3 9" xfId="20235"/>
    <cellStyle name="Comma 2 3 2 3 4" xfId="22716"/>
    <cellStyle name="Comma 2 3 2 3 4 2" xfId="3031"/>
    <cellStyle name="Comma 2 3 2 3 4 3" xfId="5490"/>
    <cellStyle name="Comma 2 3 2 3 4 4" xfId="7983"/>
    <cellStyle name="Comma 2 3 2 3 4 5" xfId="10431"/>
    <cellStyle name="Comma 2 3 2 3 4 6" xfId="12883"/>
    <cellStyle name="Comma 2 3 2 3 4 7" xfId="15335"/>
    <cellStyle name="Comma 2 3 2 3 4 8" xfId="17788"/>
    <cellStyle name="Comma 2 3 2 3 4 9" xfId="20236"/>
    <cellStyle name="Comma 2 3 2 3 5" xfId="22717"/>
    <cellStyle name="Comma 2 3 2 3 5 2" xfId="3032"/>
    <cellStyle name="Comma 2 3 2 3 5 3" xfId="5491"/>
    <cellStyle name="Comma 2 3 2 3 5 4" xfId="7984"/>
    <cellStyle name="Comma 2 3 2 3 5 5" xfId="10432"/>
    <cellStyle name="Comma 2 3 2 3 5 6" xfId="12884"/>
    <cellStyle name="Comma 2 3 2 3 5 7" xfId="15336"/>
    <cellStyle name="Comma 2 3 2 3 5 8" xfId="17789"/>
    <cellStyle name="Comma 2 3 2 3 5 9" xfId="20237"/>
    <cellStyle name="Comma 2 3 2 3 6" xfId="22718"/>
    <cellStyle name="Comma 2 3 2 3 6 2" xfId="3033"/>
    <cellStyle name="Comma 2 3 2 3 6 3" xfId="5492"/>
    <cellStyle name="Comma 2 3 2 3 6 4" xfId="7985"/>
    <cellStyle name="Comma 2 3 2 3 6 5" xfId="10433"/>
    <cellStyle name="Comma 2 3 2 3 6 6" xfId="12885"/>
    <cellStyle name="Comma 2 3 2 3 6 7" xfId="15337"/>
    <cellStyle name="Comma 2 3 2 3 6 8" xfId="17790"/>
    <cellStyle name="Comma 2 3 2 3 6 9" xfId="20238"/>
    <cellStyle name="Comma 2 3 2 3 7" xfId="22719"/>
    <cellStyle name="Comma 2 3 2 3 7 2" xfId="3034"/>
    <cellStyle name="Comma 2 3 2 3 7 3" xfId="5493"/>
    <cellStyle name="Comma 2 3 2 3 7 4" xfId="7986"/>
    <cellStyle name="Comma 2 3 2 3 7 5" xfId="10434"/>
    <cellStyle name="Comma 2 3 2 3 7 6" xfId="12886"/>
    <cellStyle name="Comma 2 3 2 3 7 7" xfId="15338"/>
    <cellStyle name="Comma 2 3 2 3 7 8" xfId="17791"/>
    <cellStyle name="Comma 2 3 2 3 7 9" xfId="20239"/>
    <cellStyle name="Comma 2 3 2 3 8" xfId="22720"/>
    <cellStyle name="Comma 2 3 2 3 8 2" xfId="3035"/>
    <cellStyle name="Comma 2 3 2 3 8 3" xfId="5494"/>
    <cellStyle name="Comma 2 3 2 3 8 4" xfId="7987"/>
    <cellStyle name="Comma 2 3 2 3 8 5" xfId="10435"/>
    <cellStyle name="Comma 2 3 2 3 8 6" xfId="12887"/>
    <cellStyle name="Comma 2 3 2 3 8 7" xfId="15339"/>
    <cellStyle name="Comma 2 3 2 3 8 8" xfId="17792"/>
    <cellStyle name="Comma 2 3 2 3 8 9" xfId="20240"/>
    <cellStyle name="Comma 2 3 2 3 9" xfId="3027"/>
    <cellStyle name="Comma 2 3 2 4" xfId="22721"/>
    <cellStyle name="Comma 2 3 2 4 10" xfId="20241"/>
    <cellStyle name="Comma 2 3 2 4 2" xfId="22722"/>
    <cellStyle name="Comma 2 3 2 4 2 2" xfId="3037"/>
    <cellStyle name="Comma 2 3 2 4 2 3" xfId="5496"/>
    <cellStyle name="Comma 2 3 2 4 2 4" xfId="7989"/>
    <cellStyle name="Comma 2 3 2 4 2 5" xfId="10437"/>
    <cellStyle name="Comma 2 3 2 4 2 6" xfId="12889"/>
    <cellStyle name="Comma 2 3 2 4 2 7" xfId="15341"/>
    <cellStyle name="Comma 2 3 2 4 2 8" xfId="17794"/>
    <cellStyle name="Comma 2 3 2 4 2 9" xfId="20242"/>
    <cellStyle name="Comma 2 3 2 4 3" xfId="3036"/>
    <cellStyle name="Comma 2 3 2 4 4" xfId="5495"/>
    <cellStyle name="Comma 2 3 2 4 5" xfId="7988"/>
    <cellStyle name="Comma 2 3 2 4 6" xfId="10436"/>
    <cellStyle name="Comma 2 3 2 4 7" xfId="12888"/>
    <cellStyle name="Comma 2 3 2 4 8" xfId="15340"/>
    <cellStyle name="Comma 2 3 2 4 9" xfId="17793"/>
    <cellStyle name="Comma 2 3 2 5" xfId="22723"/>
    <cellStyle name="Comma 2 3 2 5 2" xfId="3038"/>
    <cellStyle name="Comma 2 3 2 5 3" xfId="5497"/>
    <cellStyle name="Comma 2 3 2 5 4" xfId="7990"/>
    <cellStyle name="Comma 2 3 2 5 5" xfId="10438"/>
    <cellStyle name="Comma 2 3 2 5 6" xfId="12890"/>
    <cellStyle name="Comma 2 3 2 5 7" xfId="15342"/>
    <cellStyle name="Comma 2 3 2 5 8" xfId="17795"/>
    <cellStyle name="Comma 2 3 2 5 9" xfId="20243"/>
    <cellStyle name="Comma 2 3 2 6" xfId="22724"/>
    <cellStyle name="Comma 2 3 2 6 2" xfId="3039"/>
    <cellStyle name="Comma 2 3 2 6 3" xfId="5498"/>
    <cellStyle name="Comma 2 3 2 6 4" xfId="7991"/>
    <cellStyle name="Comma 2 3 2 6 5" xfId="10439"/>
    <cellStyle name="Comma 2 3 2 6 6" xfId="12891"/>
    <cellStyle name="Comma 2 3 2 6 7" xfId="15343"/>
    <cellStyle name="Comma 2 3 2 6 8" xfId="17796"/>
    <cellStyle name="Comma 2 3 2 6 9" xfId="20244"/>
    <cellStyle name="Comma 2 3 2 7" xfId="22725"/>
    <cellStyle name="Comma 2 3 2 7 2" xfId="3040"/>
    <cellStyle name="Comma 2 3 2 7 3" xfId="5499"/>
    <cellStyle name="Comma 2 3 2 7 4" xfId="7992"/>
    <cellStyle name="Comma 2 3 2 7 5" xfId="10440"/>
    <cellStyle name="Comma 2 3 2 7 6" xfId="12892"/>
    <cellStyle name="Comma 2 3 2 7 7" xfId="15344"/>
    <cellStyle name="Comma 2 3 2 7 8" xfId="17797"/>
    <cellStyle name="Comma 2 3 2 7 9" xfId="20245"/>
    <cellStyle name="Comma 2 3 2 8" xfId="22726"/>
    <cellStyle name="Comma 2 3 2 8 2" xfId="3041"/>
    <cellStyle name="Comma 2 3 2 8 3" xfId="5500"/>
    <cellStyle name="Comma 2 3 2 8 4" xfId="7993"/>
    <cellStyle name="Comma 2 3 2 8 5" xfId="10441"/>
    <cellStyle name="Comma 2 3 2 8 6" xfId="12893"/>
    <cellStyle name="Comma 2 3 2 8 7" xfId="15345"/>
    <cellStyle name="Comma 2 3 2 8 8" xfId="17798"/>
    <cellStyle name="Comma 2 3 2 8 9" xfId="20246"/>
    <cellStyle name="Comma 2 3 2 9" xfId="22727"/>
    <cellStyle name="Comma 2 3 2 9 2" xfId="3042"/>
    <cellStyle name="Comma 2 3 2 9 3" xfId="5501"/>
    <cellStyle name="Comma 2 3 2 9 4" xfId="7994"/>
    <cellStyle name="Comma 2 3 2 9 5" xfId="10442"/>
    <cellStyle name="Comma 2 3 2 9 6" xfId="12894"/>
    <cellStyle name="Comma 2 3 2 9 7" xfId="15346"/>
    <cellStyle name="Comma 2 3 2 9 8" xfId="17799"/>
    <cellStyle name="Comma 2 3 2 9 9" xfId="20247"/>
    <cellStyle name="Comma 2 3 3" xfId="22728"/>
    <cellStyle name="Comma 2 3 3 10" xfId="3043"/>
    <cellStyle name="Comma 2 3 3 11" xfId="5502"/>
    <cellStyle name="Comma 2 3 3 12" xfId="7995"/>
    <cellStyle name="Comma 2 3 3 13" xfId="10443"/>
    <cellStyle name="Comma 2 3 3 14" xfId="12895"/>
    <cellStyle name="Comma 2 3 3 15" xfId="15347"/>
    <cellStyle name="Comma 2 3 3 16" xfId="17800"/>
    <cellStyle name="Comma 2 3 3 17" xfId="20248"/>
    <cellStyle name="Comma 2 3 3 2" xfId="22729"/>
    <cellStyle name="Comma 2 3 3 2 10" xfId="5503"/>
    <cellStyle name="Comma 2 3 3 2 11" xfId="7996"/>
    <cellStyle name="Comma 2 3 3 2 12" xfId="10444"/>
    <cellStyle name="Comma 2 3 3 2 13" xfId="12896"/>
    <cellStyle name="Comma 2 3 3 2 14" xfId="15348"/>
    <cellStyle name="Comma 2 3 3 2 15" xfId="17801"/>
    <cellStyle name="Comma 2 3 3 2 16" xfId="20249"/>
    <cellStyle name="Comma 2 3 3 2 2" xfId="22730"/>
    <cellStyle name="Comma 2 3 3 2 2 10" xfId="20250"/>
    <cellStyle name="Comma 2 3 3 2 2 2" xfId="22731"/>
    <cellStyle name="Comma 2 3 3 2 2 2 2" xfId="3046"/>
    <cellStyle name="Comma 2 3 3 2 2 2 3" xfId="5505"/>
    <cellStyle name="Comma 2 3 3 2 2 2 4" xfId="7998"/>
    <cellStyle name="Comma 2 3 3 2 2 2 5" xfId="10446"/>
    <cellStyle name="Comma 2 3 3 2 2 2 6" xfId="12898"/>
    <cellStyle name="Comma 2 3 3 2 2 2 7" xfId="15350"/>
    <cellStyle name="Comma 2 3 3 2 2 2 8" xfId="17803"/>
    <cellStyle name="Comma 2 3 3 2 2 2 9" xfId="20251"/>
    <cellStyle name="Comma 2 3 3 2 2 3" xfId="3045"/>
    <cellStyle name="Comma 2 3 3 2 2 4" xfId="5504"/>
    <cellStyle name="Comma 2 3 3 2 2 5" xfId="7997"/>
    <cellStyle name="Comma 2 3 3 2 2 6" xfId="10445"/>
    <cellStyle name="Comma 2 3 3 2 2 7" xfId="12897"/>
    <cellStyle name="Comma 2 3 3 2 2 8" xfId="15349"/>
    <cellStyle name="Comma 2 3 3 2 2 9" xfId="17802"/>
    <cellStyle name="Comma 2 3 3 2 3" xfId="22732"/>
    <cellStyle name="Comma 2 3 3 2 3 2" xfId="3047"/>
    <cellStyle name="Comma 2 3 3 2 3 3" xfId="5506"/>
    <cellStyle name="Comma 2 3 3 2 3 4" xfId="7999"/>
    <cellStyle name="Comma 2 3 3 2 3 5" xfId="10447"/>
    <cellStyle name="Comma 2 3 3 2 3 6" xfId="12899"/>
    <cellStyle name="Comma 2 3 3 2 3 7" xfId="15351"/>
    <cellStyle name="Comma 2 3 3 2 3 8" xfId="17804"/>
    <cellStyle name="Comma 2 3 3 2 3 9" xfId="20252"/>
    <cellStyle name="Comma 2 3 3 2 4" xfId="22733"/>
    <cellStyle name="Comma 2 3 3 2 4 2" xfId="3048"/>
    <cellStyle name="Comma 2 3 3 2 4 3" xfId="5507"/>
    <cellStyle name="Comma 2 3 3 2 4 4" xfId="8000"/>
    <cellStyle name="Comma 2 3 3 2 4 5" xfId="10448"/>
    <cellStyle name="Comma 2 3 3 2 4 6" xfId="12900"/>
    <cellStyle name="Comma 2 3 3 2 4 7" xfId="15352"/>
    <cellStyle name="Comma 2 3 3 2 4 8" xfId="17805"/>
    <cellStyle name="Comma 2 3 3 2 4 9" xfId="20253"/>
    <cellStyle name="Comma 2 3 3 2 5" xfId="22734"/>
    <cellStyle name="Comma 2 3 3 2 5 2" xfId="3049"/>
    <cellStyle name="Comma 2 3 3 2 5 3" xfId="5508"/>
    <cellStyle name="Comma 2 3 3 2 5 4" xfId="8001"/>
    <cellStyle name="Comma 2 3 3 2 5 5" xfId="10449"/>
    <cellStyle name="Comma 2 3 3 2 5 6" xfId="12901"/>
    <cellStyle name="Comma 2 3 3 2 5 7" xfId="15353"/>
    <cellStyle name="Comma 2 3 3 2 5 8" xfId="17806"/>
    <cellStyle name="Comma 2 3 3 2 5 9" xfId="20254"/>
    <cellStyle name="Comma 2 3 3 2 6" xfId="22735"/>
    <cellStyle name="Comma 2 3 3 2 6 2" xfId="3050"/>
    <cellStyle name="Comma 2 3 3 2 6 3" xfId="5509"/>
    <cellStyle name="Comma 2 3 3 2 6 4" xfId="8002"/>
    <cellStyle name="Comma 2 3 3 2 6 5" xfId="10450"/>
    <cellStyle name="Comma 2 3 3 2 6 6" xfId="12902"/>
    <cellStyle name="Comma 2 3 3 2 6 7" xfId="15354"/>
    <cellStyle name="Comma 2 3 3 2 6 8" xfId="17807"/>
    <cellStyle name="Comma 2 3 3 2 6 9" xfId="20255"/>
    <cellStyle name="Comma 2 3 3 2 7" xfId="22736"/>
    <cellStyle name="Comma 2 3 3 2 7 2" xfId="3051"/>
    <cellStyle name="Comma 2 3 3 2 7 3" xfId="5510"/>
    <cellStyle name="Comma 2 3 3 2 7 4" xfId="8003"/>
    <cellStyle name="Comma 2 3 3 2 7 5" xfId="10451"/>
    <cellStyle name="Comma 2 3 3 2 7 6" xfId="12903"/>
    <cellStyle name="Comma 2 3 3 2 7 7" xfId="15355"/>
    <cellStyle name="Comma 2 3 3 2 7 8" xfId="17808"/>
    <cellStyle name="Comma 2 3 3 2 7 9" xfId="20256"/>
    <cellStyle name="Comma 2 3 3 2 8" xfId="22737"/>
    <cellStyle name="Comma 2 3 3 2 8 2" xfId="3052"/>
    <cellStyle name="Comma 2 3 3 2 8 3" xfId="5511"/>
    <cellStyle name="Comma 2 3 3 2 8 4" xfId="8004"/>
    <cellStyle name="Comma 2 3 3 2 8 5" xfId="10452"/>
    <cellStyle name="Comma 2 3 3 2 8 6" xfId="12904"/>
    <cellStyle name="Comma 2 3 3 2 8 7" xfId="15356"/>
    <cellStyle name="Comma 2 3 3 2 8 8" xfId="17809"/>
    <cellStyle name="Comma 2 3 3 2 8 9" xfId="20257"/>
    <cellStyle name="Comma 2 3 3 2 9" xfId="3044"/>
    <cellStyle name="Comma 2 3 3 3" xfId="22738"/>
    <cellStyle name="Comma 2 3 3 3 10" xfId="20258"/>
    <cellStyle name="Comma 2 3 3 3 2" xfId="22739"/>
    <cellStyle name="Comma 2 3 3 3 2 2" xfId="3054"/>
    <cellStyle name="Comma 2 3 3 3 2 3" xfId="5513"/>
    <cellStyle name="Comma 2 3 3 3 2 4" xfId="8006"/>
    <cellStyle name="Comma 2 3 3 3 2 5" xfId="10454"/>
    <cellStyle name="Comma 2 3 3 3 2 6" xfId="12906"/>
    <cellStyle name="Comma 2 3 3 3 2 7" xfId="15358"/>
    <cellStyle name="Comma 2 3 3 3 2 8" xfId="17811"/>
    <cellStyle name="Comma 2 3 3 3 2 9" xfId="20259"/>
    <cellStyle name="Comma 2 3 3 3 3" xfId="3053"/>
    <cellStyle name="Comma 2 3 3 3 4" xfId="5512"/>
    <cellStyle name="Comma 2 3 3 3 5" xfId="8005"/>
    <cellStyle name="Comma 2 3 3 3 6" xfId="10453"/>
    <cellStyle name="Comma 2 3 3 3 7" xfId="12905"/>
    <cellStyle name="Comma 2 3 3 3 8" xfId="15357"/>
    <cellStyle name="Comma 2 3 3 3 9" xfId="17810"/>
    <cellStyle name="Comma 2 3 3 4" xfId="22740"/>
    <cellStyle name="Comma 2 3 3 4 2" xfId="3055"/>
    <cellStyle name="Comma 2 3 3 4 3" xfId="5514"/>
    <cellStyle name="Comma 2 3 3 4 4" xfId="8007"/>
    <cellStyle name="Comma 2 3 3 4 5" xfId="10455"/>
    <cellStyle name="Comma 2 3 3 4 6" xfId="12907"/>
    <cellStyle name="Comma 2 3 3 4 7" xfId="15359"/>
    <cellStyle name="Comma 2 3 3 4 8" xfId="17812"/>
    <cellStyle name="Comma 2 3 3 4 9" xfId="20260"/>
    <cellStyle name="Comma 2 3 3 5" xfId="22741"/>
    <cellStyle name="Comma 2 3 3 5 2" xfId="3056"/>
    <cellStyle name="Comma 2 3 3 5 3" xfId="5515"/>
    <cellStyle name="Comma 2 3 3 5 4" xfId="8008"/>
    <cellStyle name="Comma 2 3 3 5 5" xfId="10456"/>
    <cellStyle name="Comma 2 3 3 5 6" xfId="12908"/>
    <cellStyle name="Comma 2 3 3 5 7" xfId="15360"/>
    <cellStyle name="Comma 2 3 3 5 8" xfId="17813"/>
    <cellStyle name="Comma 2 3 3 5 9" xfId="20261"/>
    <cellStyle name="Comma 2 3 3 6" xfId="22742"/>
    <cellStyle name="Comma 2 3 3 6 2" xfId="3057"/>
    <cellStyle name="Comma 2 3 3 6 3" xfId="5516"/>
    <cellStyle name="Comma 2 3 3 6 4" xfId="8009"/>
    <cellStyle name="Comma 2 3 3 6 5" xfId="10457"/>
    <cellStyle name="Comma 2 3 3 6 6" xfId="12909"/>
    <cellStyle name="Comma 2 3 3 6 7" xfId="15361"/>
    <cellStyle name="Comma 2 3 3 6 8" xfId="17814"/>
    <cellStyle name="Comma 2 3 3 6 9" xfId="20262"/>
    <cellStyle name="Comma 2 3 3 7" xfId="22743"/>
    <cellStyle name="Comma 2 3 3 7 2" xfId="3058"/>
    <cellStyle name="Comma 2 3 3 7 3" xfId="5517"/>
    <cellStyle name="Comma 2 3 3 7 4" xfId="8010"/>
    <cellStyle name="Comma 2 3 3 7 5" xfId="10458"/>
    <cellStyle name="Comma 2 3 3 7 6" xfId="12910"/>
    <cellStyle name="Comma 2 3 3 7 7" xfId="15362"/>
    <cellStyle name="Comma 2 3 3 7 8" xfId="17815"/>
    <cellStyle name="Comma 2 3 3 7 9" xfId="20263"/>
    <cellStyle name="Comma 2 3 3 8" xfId="22744"/>
    <cellStyle name="Comma 2 3 3 8 2" xfId="3059"/>
    <cellStyle name="Comma 2 3 3 8 3" xfId="5518"/>
    <cellStyle name="Comma 2 3 3 8 4" xfId="8011"/>
    <cellStyle name="Comma 2 3 3 8 5" xfId="10459"/>
    <cellStyle name="Comma 2 3 3 8 6" xfId="12911"/>
    <cellStyle name="Comma 2 3 3 8 7" xfId="15363"/>
    <cellStyle name="Comma 2 3 3 8 8" xfId="17816"/>
    <cellStyle name="Comma 2 3 3 8 9" xfId="20264"/>
    <cellStyle name="Comma 2 3 3 9" xfId="22745"/>
    <cellStyle name="Comma 2 3 3 9 2" xfId="3060"/>
    <cellStyle name="Comma 2 3 3 9 3" xfId="5519"/>
    <cellStyle name="Comma 2 3 3 9 4" xfId="8012"/>
    <cellStyle name="Comma 2 3 3 9 5" xfId="10460"/>
    <cellStyle name="Comma 2 3 3 9 6" xfId="12912"/>
    <cellStyle name="Comma 2 3 3 9 7" xfId="15364"/>
    <cellStyle name="Comma 2 3 3 9 8" xfId="17817"/>
    <cellStyle name="Comma 2 3 3 9 9" xfId="20265"/>
    <cellStyle name="Comma 2 3 4" xfId="22746"/>
    <cellStyle name="Comma 2 3 4 10" xfId="5520"/>
    <cellStyle name="Comma 2 3 4 11" xfId="8013"/>
    <cellStyle name="Comma 2 3 4 12" xfId="10461"/>
    <cellStyle name="Comma 2 3 4 13" xfId="12913"/>
    <cellStyle name="Comma 2 3 4 14" xfId="15365"/>
    <cellStyle name="Comma 2 3 4 15" xfId="17818"/>
    <cellStyle name="Comma 2 3 4 16" xfId="20266"/>
    <cellStyle name="Comma 2 3 4 2" xfId="22747"/>
    <cellStyle name="Comma 2 3 4 2 10" xfId="20267"/>
    <cellStyle name="Comma 2 3 4 2 2" xfId="22748"/>
    <cellStyle name="Comma 2 3 4 2 2 2" xfId="3063"/>
    <cellStyle name="Comma 2 3 4 2 2 3" xfId="5522"/>
    <cellStyle name="Comma 2 3 4 2 2 4" xfId="8015"/>
    <cellStyle name="Comma 2 3 4 2 2 5" xfId="10463"/>
    <cellStyle name="Comma 2 3 4 2 2 6" xfId="12915"/>
    <cellStyle name="Comma 2 3 4 2 2 7" xfId="15367"/>
    <cellStyle name="Comma 2 3 4 2 2 8" xfId="17820"/>
    <cellStyle name="Comma 2 3 4 2 2 9" xfId="20268"/>
    <cellStyle name="Comma 2 3 4 2 3" xfId="3062"/>
    <cellStyle name="Comma 2 3 4 2 4" xfId="5521"/>
    <cellStyle name="Comma 2 3 4 2 5" xfId="8014"/>
    <cellStyle name="Comma 2 3 4 2 6" xfId="10462"/>
    <cellStyle name="Comma 2 3 4 2 7" xfId="12914"/>
    <cellStyle name="Comma 2 3 4 2 8" xfId="15366"/>
    <cellStyle name="Comma 2 3 4 2 9" xfId="17819"/>
    <cellStyle name="Comma 2 3 4 3" xfId="22749"/>
    <cellStyle name="Comma 2 3 4 3 2" xfId="3064"/>
    <cellStyle name="Comma 2 3 4 3 3" xfId="5523"/>
    <cellStyle name="Comma 2 3 4 3 4" xfId="8016"/>
    <cellStyle name="Comma 2 3 4 3 5" xfId="10464"/>
    <cellStyle name="Comma 2 3 4 3 6" xfId="12916"/>
    <cellStyle name="Comma 2 3 4 3 7" xfId="15368"/>
    <cellStyle name="Comma 2 3 4 3 8" xfId="17821"/>
    <cellStyle name="Comma 2 3 4 3 9" xfId="20269"/>
    <cellStyle name="Comma 2 3 4 4" xfId="22750"/>
    <cellStyle name="Comma 2 3 4 4 2" xfId="3065"/>
    <cellStyle name="Comma 2 3 4 4 3" xfId="5524"/>
    <cellStyle name="Comma 2 3 4 4 4" xfId="8017"/>
    <cellStyle name="Comma 2 3 4 4 5" xfId="10465"/>
    <cellStyle name="Comma 2 3 4 4 6" xfId="12917"/>
    <cellStyle name="Comma 2 3 4 4 7" xfId="15369"/>
    <cellStyle name="Comma 2 3 4 4 8" xfId="17822"/>
    <cellStyle name="Comma 2 3 4 4 9" xfId="20270"/>
    <cellStyle name="Comma 2 3 4 5" xfId="22751"/>
    <cellStyle name="Comma 2 3 4 5 2" xfId="3066"/>
    <cellStyle name="Comma 2 3 4 5 3" xfId="5525"/>
    <cellStyle name="Comma 2 3 4 5 4" xfId="8018"/>
    <cellStyle name="Comma 2 3 4 5 5" xfId="10466"/>
    <cellStyle name="Comma 2 3 4 5 6" xfId="12918"/>
    <cellStyle name="Comma 2 3 4 5 7" xfId="15370"/>
    <cellStyle name="Comma 2 3 4 5 8" xfId="17823"/>
    <cellStyle name="Comma 2 3 4 5 9" xfId="20271"/>
    <cellStyle name="Comma 2 3 4 6" xfId="22752"/>
    <cellStyle name="Comma 2 3 4 6 2" xfId="3067"/>
    <cellStyle name="Comma 2 3 4 6 3" xfId="5526"/>
    <cellStyle name="Comma 2 3 4 6 4" xfId="8019"/>
    <cellStyle name="Comma 2 3 4 6 5" xfId="10467"/>
    <cellStyle name="Comma 2 3 4 6 6" xfId="12919"/>
    <cellStyle name="Comma 2 3 4 6 7" xfId="15371"/>
    <cellStyle name="Comma 2 3 4 6 8" xfId="17824"/>
    <cellStyle name="Comma 2 3 4 6 9" xfId="20272"/>
    <cellStyle name="Comma 2 3 4 7" xfId="22753"/>
    <cellStyle name="Comma 2 3 4 7 2" xfId="3068"/>
    <cellStyle name="Comma 2 3 4 7 3" xfId="5527"/>
    <cellStyle name="Comma 2 3 4 7 4" xfId="8020"/>
    <cellStyle name="Comma 2 3 4 7 5" xfId="10468"/>
    <cellStyle name="Comma 2 3 4 7 6" xfId="12920"/>
    <cellStyle name="Comma 2 3 4 7 7" xfId="15372"/>
    <cellStyle name="Comma 2 3 4 7 8" xfId="17825"/>
    <cellStyle name="Comma 2 3 4 7 9" xfId="20273"/>
    <cellStyle name="Comma 2 3 4 8" xfId="22754"/>
    <cellStyle name="Comma 2 3 4 8 2" xfId="3069"/>
    <cellStyle name="Comma 2 3 4 8 3" xfId="5528"/>
    <cellStyle name="Comma 2 3 4 8 4" xfId="8021"/>
    <cellStyle name="Comma 2 3 4 8 5" xfId="10469"/>
    <cellStyle name="Comma 2 3 4 8 6" xfId="12921"/>
    <cellStyle name="Comma 2 3 4 8 7" xfId="15373"/>
    <cellStyle name="Comma 2 3 4 8 8" xfId="17826"/>
    <cellStyle name="Comma 2 3 4 8 9" xfId="20274"/>
    <cellStyle name="Comma 2 3 4 9" xfId="3061"/>
    <cellStyle name="Comma 2 3 5" xfId="22755"/>
    <cellStyle name="Comma 2 3 5 10" xfId="20275"/>
    <cellStyle name="Comma 2 3 5 2" xfId="22756"/>
    <cellStyle name="Comma 2 3 5 2 2" xfId="3071"/>
    <cellStyle name="Comma 2 3 5 2 3" xfId="5530"/>
    <cellStyle name="Comma 2 3 5 2 4" xfId="8023"/>
    <cellStyle name="Comma 2 3 5 2 5" xfId="10471"/>
    <cellStyle name="Comma 2 3 5 2 6" xfId="12923"/>
    <cellStyle name="Comma 2 3 5 2 7" xfId="15375"/>
    <cellStyle name="Comma 2 3 5 2 8" xfId="17828"/>
    <cellStyle name="Comma 2 3 5 2 9" xfId="20276"/>
    <cellStyle name="Comma 2 3 5 3" xfId="3070"/>
    <cellStyle name="Comma 2 3 5 4" xfId="5529"/>
    <cellStyle name="Comma 2 3 5 5" xfId="8022"/>
    <cellStyle name="Comma 2 3 5 6" xfId="10470"/>
    <cellStyle name="Comma 2 3 5 7" xfId="12922"/>
    <cellStyle name="Comma 2 3 5 8" xfId="15374"/>
    <cellStyle name="Comma 2 3 5 9" xfId="17827"/>
    <cellStyle name="Comma 2 3 6" xfId="22757"/>
    <cellStyle name="Comma 2 3 6 2" xfId="3072"/>
    <cellStyle name="Comma 2 3 6 3" xfId="5531"/>
    <cellStyle name="Comma 2 3 6 4" xfId="8024"/>
    <cellStyle name="Comma 2 3 6 5" xfId="10472"/>
    <cellStyle name="Comma 2 3 6 6" xfId="12924"/>
    <cellStyle name="Comma 2 3 6 7" xfId="15376"/>
    <cellStyle name="Comma 2 3 6 8" xfId="17829"/>
    <cellStyle name="Comma 2 3 6 9" xfId="20277"/>
    <cellStyle name="Comma 2 3 7" xfId="22758"/>
    <cellStyle name="Comma 2 3 7 2" xfId="3073"/>
    <cellStyle name="Comma 2 3 7 3" xfId="5532"/>
    <cellStyle name="Comma 2 3 7 4" xfId="8025"/>
    <cellStyle name="Comma 2 3 7 5" xfId="10473"/>
    <cellStyle name="Comma 2 3 7 6" xfId="12925"/>
    <cellStyle name="Comma 2 3 7 7" xfId="15377"/>
    <cellStyle name="Comma 2 3 7 8" xfId="17830"/>
    <cellStyle name="Comma 2 3 7 9" xfId="20278"/>
    <cellStyle name="Comma 2 3 8" xfId="22759"/>
    <cellStyle name="Comma 2 3 8 2" xfId="3074"/>
    <cellStyle name="Comma 2 3 8 3" xfId="5533"/>
    <cellStyle name="Comma 2 3 8 4" xfId="8026"/>
    <cellStyle name="Comma 2 3 8 5" xfId="10474"/>
    <cellStyle name="Comma 2 3 8 6" xfId="12926"/>
    <cellStyle name="Comma 2 3 8 7" xfId="15378"/>
    <cellStyle name="Comma 2 3 8 8" xfId="17831"/>
    <cellStyle name="Comma 2 3 8 9" xfId="20279"/>
    <cellStyle name="Comma 2 3 9" xfId="22760"/>
    <cellStyle name="Comma 2 3 9 2" xfId="3075"/>
    <cellStyle name="Comma 2 3 9 3" xfId="5534"/>
    <cellStyle name="Comma 2 3 9 4" xfId="8027"/>
    <cellStyle name="Comma 2 3 9 5" xfId="10475"/>
    <cellStyle name="Comma 2 3 9 6" xfId="12927"/>
    <cellStyle name="Comma 2 3 9 7" xfId="15379"/>
    <cellStyle name="Comma 2 3 9 8" xfId="17832"/>
    <cellStyle name="Comma 2 3 9 9" xfId="20280"/>
    <cellStyle name="Comma 2 4" xfId="22761"/>
    <cellStyle name="Comma 2 4 10" xfId="22762"/>
    <cellStyle name="Comma 2 4 10 2" xfId="3077"/>
    <cellStyle name="Comma 2 4 10 3" xfId="5536"/>
    <cellStyle name="Comma 2 4 10 4" xfId="8029"/>
    <cellStyle name="Comma 2 4 10 5" xfId="10477"/>
    <cellStyle name="Comma 2 4 10 6" xfId="12929"/>
    <cellStyle name="Comma 2 4 10 7" xfId="15381"/>
    <cellStyle name="Comma 2 4 10 8" xfId="17834"/>
    <cellStyle name="Comma 2 4 10 9" xfId="20282"/>
    <cellStyle name="Comma 2 4 11" xfId="3076"/>
    <cellStyle name="Comma 2 4 12" xfId="5535"/>
    <cellStyle name="Comma 2 4 13" xfId="8028"/>
    <cellStyle name="Comma 2 4 14" xfId="10476"/>
    <cellStyle name="Comma 2 4 15" xfId="12928"/>
    <cellStyle name="Comma 2 4 16" xfId="15380"/>
    <cellStyle name="Comma 2 4 17" xfId="17833"/>
    <cellStyle name="Comma 2 4 18" xfId="20281"/>
    <cellStyle name="Comma 2 4 2" xfId="22763"/>
    <cellStyle name="Comma 2 4 2 10" xfId="3078"/>
    <cellStyle name="Comma 2 4 2 11" xfId="5537"/>
    <cellStyle name="Comma 2 4 2 12" xfId="8030"/>
    <cellStyle name="Comma 2 4 2 13" xfId="10478"/>
    <cellStyle name="Comma 2 4 2 14" xfId="12930"/>
    <cellStyle name="Comma 2 4 2 15" xfId="15382"/>
    <cellStyle name="Comma 2 4 2 16" xfId="17835"/>
    <cellStyle name="Comma 2 4 2 17" xfId="20283"/>
    <cellStyle name="Comma 2 4 2 2" xfId="22764"/>
    <cellStyle name="Comma 2 4 2 2 10" xfId="5538"/>
    <cellStyle name="Comma 2 4 2 2 11" xfId="8031"/>
    <cellStyle name="Comma 2 4 2 2 12" xfId="10479"/>
    <cellStyle name="Comma 2 4 2 2 13" xfId="12931"/>
    <cellStyle name="Comma 2 4 2 2 14" xfId="15383"/>
    <cellStyle name="Comma 2 4 2 2 15" xfId="17836"/>
    <cellStyle name="Comma 2 4 2 2 16" xfId="20284"/>
    <cellStyle name="Comma 2 4 2 2 2" xfId="22765"/>
    <cellStyle name="Comma 2 4 2 2 2 10" xfId="20285"/>
    <cellStyle name="Comma 2 4 2 2 2 2" xfId="22766"/>
    <cellStyle name="Comma 2 4 2 2 2 2 2" xfId="3081"/>
    <cellStyle name="Comma 2 4 2 2 2 2 3" xfId="5540"/>
    <cellStyle name="Comma 2 4 2 2 2 2 4" xfId="8033"/>
    <cellStyle name="Comma 2 4 2 2 2 2 5" xfId="10481"/>
    <cellStyle name="Comma 2 4 2 2 2 2 6" xfId="12933"/>
    <cellStyle name="Comma 2 4 2 2 2 2 7" xfId="15385"/>
    <cellStyle name="Comma 2 4 2 2 2 2 8" xfId="17838"/>
    <cellStyle name="Comma 2 4 2 2 2 2 9" xfId="20286"/>
    <cellStyle name="Comma 2 4 2 2 2 3" xfId="3080"/>
    <cellStyle name="Comma 2 4 2 2 2 4" xfId="5539"/>
    <cellStyle name="Comma 2 4 2 2 2 5" xfId="8032"/>
    <cellStyle name="Comma 2 4 2 2 2 6" xfId="10480"/>
    <cellStyle name="Comma 2 4 2 2 2 7" xfId="12932"/>
    <cellStyle name="Comma 2 4 2 2 2 8" xfId="15384"/>
    <cellStyle name="Comma 2 4 2 2 2 9" xfId="17837"/>
    <cellStyle name="Comma 2 4 2 2 3" xfId="22767"/>
    <cellStyle name="Comma 2 4 2 2 3 2" xfId="3082"/>
    <cellStyle name="Comma 2 4 2 2 3 3" xfId="5541"/>
    <cellStyle name="Comma 2 4 2 2 3 4" xfId="8034"/>
    <cellStyle name="Comma 2 4 2 2 3 5" xfId="10482"/>
    <cellStyle name="Comma 2 4 2 2 3 6" xfId="12934"/>
    <cellStyle name="Comma 2 4 2 2 3 7" xfId="15386"/>
    <cellStyle name="Comma 2 4 2 2 3 8" xfId="17839"/>
    <cellStyle name="Comma 2 4 2 2 3 9" xfId="20287"/>
    <cellStyle name="Comma 2 4 2 2 4" xfId="22768"/>
    <cellStyle name="Comma 2 4 2 2 4 2" xfId="3083"/>
    <cellStyle name="Comma 2 4 2 2 4 3" xfId="5542"/>
    <cellStyle name="Comma 2 4 2 2 4 4" xfId="8035"/>
    <cellStyle name="Comma 2 4 2 2 4 5" xfId="10483"/>
    <cellStyle name="Comma 2 4 2 2 4 6" xfId="12935"/>
    <cellStyle name="Comma 2 4 2 2 4 7" xfId="15387"/>
    <cellStyle name="Comma 2 4 2 2 4 8" xfId="17840"/>
    <cellStyle name="Comma 2 4 2 2 4 9" xfId="20288"/>
    <cellStyle name="Comma 2 4 2 2 5" xfId="22769"/>
    <cellStyle name="Comma 2 4 2 2 5 2" xfId="3084"/>
    <cellStyle name="Comma 2 4 2 2 5 3" xfId="5543"/>
    <cellStyle name="Comma 2 4 2 2 5 4" xfId="8036"/>
    <cellStyle name="Comma 2 4 2 2 5 5" xfId="10484"/>
    <cellStyle name="Comma 2 4 2 2 5 6" xfId="12936"/>
    <cellStyle name="Comma 2 4 2 2 5 7" xfId="15388"/>
    <cellStyle name="Comma 2 4 2 2 5 8" xfId="17841"/>
    <cellStyle name="Comma 2 4 2 2 5 9" xfId="20289"/>
    <cellStyle name="Comma 2 4 2 2 6" xfId="22770"/>
    <cellStyle name="Comma 2 4 2 2 6 2" xfId="3085"/>
    <cellStyle name="Comma 2 4 2 2 6 3" xfId="5544"/>
    <cellStyle name="Comma 2 4 2 2 6 4" xfId="8037"/>
    <cellStyle name="Comma 2 4 2 2 6 5" xfId="10485"/>
    <cellStyle name="Comma 2 4 2 2 6 6" xfId="12937"/>
    <cellStyle name="Comma 2 4 2 2 6 7" xfId="15389"/>
    <cellStyle name="Comma 2 4 2 2 6 8" xfId="17842"/>
    <cellStyle name="Comma 2 4 2 2 6 9" xfId="20290"/>
    <cellStyle name="Comma 2 4 2 2 7" xfId="22771"/>
    <cellStyle name="Comma 2 4 2 2 7 2" xfId="3086"/>
    <cellStyle name="Comma 2 4 2 2 7 3" xfId="5545"/>
    <cellStyle name="Comma 2 4 2 2 7 4" xfId="8038"/>
    <cellStyle name="Comma 2 4 2 2 7 5" xfId="10486"/>
    <cellStyle name="Comma 2 4 2 2 7 6" xfId="12938"/>
    <cellStyle name="Comma 2 4 2 2 7 7" xfId="15390"/>
    <cellStyle name="Comma 2 4 2 2 7 8" xfId="17843"/>
    <cellStyle name="Comma 2 4 2 2 7 9" xfId="20291"/>
    <cellStyle name="Comma 2 4 2 2 8" xfId="22772"/>
    <cellStyle name="Comma 2 4 2 2 8 2" xfId="3087"/>
    <cellStyle name="Comma 2 4 2 2 8 3" xfId="5546"/>
    <cellStyle name="Comma 2 4 2 2 8 4" xfId="8039"/>
    <cellStyle name="Comma 2 4 2 2 8 5" xfId="10487"/>
    <cellStyle name="Comma 2 4 2 2 8 6" xfId="12939"/>
    <cellStyle name="Comma 2 4 2 2 8 7" xfId="15391"/>
    <cellStyle name="Comma 2 4 2 2 8 8" xfId="17844"/>
    <cellStyle name="Comma 2 4 2 2 8 9" xfId="20292"/>
    <cellStyle name="Comma 2 4 2 2 9" xfId="3079"/>
    <cellStyle name="Comma 2 4 2 3" xfId="22773"/>
    <cellStyle name="Comma 2 4 2 3 10" xfId="20293"/>
    <cellStyle name="Comma 2 4 2 3 2" xfId="22774"/>
    <cellStyle name="Comma 2 4 2 3 2 2" xfId="3089"/>
    <cellStyle name="Comma 2 4 2 3 2 3" xfId="5548"/>
    <cellStyle name="Comma 2 4 2 3 2 4" xfId="8041"/>
    <cellStyle name="Comma 2 4 2 3 2 5" xfId="10489"/>
    <cellStyle name="Comma 2 4 2 3 2 6" xfId="12941"/>
    <cellStyle name="Comma 2 4 2 3 2 7" xfId="15393"/>
    <cellStyle name="Comma 2 4 2 3 2 8" xfId="17846"/>
    <cellStyle name="Comma 2 4 2 3 2 9" xfId="20294"/>
    <cellStyle name="Comma 2 4 2 3 3" xfId="3088"/>
    <cellStyle name="Comma 2 4 2 3 4" xfId="5547"/>
    <cellStyle name="Comma 2 4 2 3 5" xfId="8040"/>
    <cellStyle name="Comma 2 4 2 3 6" xfId="10488"/>
    <cellStyle name="Comma 2 4 2 3 7" xfId="12940"/>
    <cellStyle name="Comma 2 4 2 3 8" xfId="15392"/>
    <cellStyle name="Comma 2 4 2 3 9" xfId="17845"/>
    <cellStyle name="Comma 2 4 2 4" xfId="22775"/>
    <cellStyle name="Comma 2 4 2 4 2" xfId="3090"/>
    <cellStyle name="Comma 2 4 2 4 3" xfId="5549"/>
    <cellStyle name="Comma 2 4 2 4 4" xfId="8042"/>
    <cellStyle name="Comma 2 4 2 4 5" xfId="10490"/>
    <cellStyle name="Comma 2 4 2 4 6" xfId="12942"/>
    <cellStyle name="Comma 2 4 2 4 7" xfId="15394"/>
    <cellStyle name="Comma 2 4 2 4 8" xfId="17847"/>
    <cellStyle name="Comma 2 4 2 4 9" xfId="20295"/>
    <cellStyle name="Comma 2 4 2 5" xfId="22776"/>
    <cellStyle name="Comma 2 4 2 5 2" xfId="3091"/>
    <cellStyle name="Comma 2 4 2 5 3" xfId="5550"/>
    <cellStyle name="Comma 2 4 2 5 4" xfId="8043"/>
    <cellStyle name="Comma 2 4 2 5 5" xfId="10491"/>
    <cellStyle name="Comma 2 4 2 5 6" xfId="12943"/>
    <cellStyle name="Comma 2 4 2 5 7" xfId="15395"/>
    <cellStyle name="Comma 2 4 2 5 8" xfId="17848"/>
    <cellStyle name="Comma 2 4 2 5 9" xfId="20296"/>
    <cellStyle name="Comma 2 4 2 6" xfId="22777"/>
    <cellStyle name="Comma 2 4 2 6 2" xfId="3092"/>
    <cellStyle name="Comma 2 4 2 6 3" xfId="5551"/>
    <cellStyle name="Comma 2 4 2 6 4" xfId="8044"/>
    <cellStyle name="Comma 2 4 2 6 5" xfId="10492"/>
    <cellStyle name="Comma 2 4 2 6 6" xfId="12944"/>
    <cellStyle name="Comma 2 4 2 6 7" xfId="15396"/>
    <cellStyle name="Comma 2 4 2 6 8" xfId="17849"/>
    <cellStyle name="Comma 2 4 2 6 9" xfId="20297"/>
    <cellStyle name="Comma 2 4 2 7" xfId="22778"/>
    <cellStyle name="Comma 2 4 2 7 2" xfId="3093"/>
    <cellStyle name="Comma 2 4 2 7 3" xfId="5552"/>
    <cellStyle name="Comma 2 4 2 7 4" xfId="8045"/>
    <cellStyle name="Comma 2 4 2 7 5" xfId="10493"/>
    <cellStyle name="Comma 2 4 2 7 6" xfId="12945"/>
    <cellStyle name="Comma 2 4 2 7 7" xfId="15397"/>
    <cellStyle name="Comma 2 4 2 7 8" xfId="17850"/>
    <cellStyle name="Comma 2 4 2 7 9" xfId="20298"/>
    <cellStyle name="Comma 2 4 2 8" xfId="22779"/>
    <cellStyle name="Comma 2 4 2 8 2" xfId="3094"/>
    <cellStyle name="Comma 2 4 2 8 3" xfId="5553"/>
    <cellStyle name="Comma 2 4 2 8 4" xfId="8046"/>
    <cellStyle name="Comma 2 4 2 8 5" xfId="10494"/>
    <cellStyle name="Comma 2 4 2 8 6" xfId="12946"/>
    <cellStyle name="Comma 2 4 2 8 7" xfId="15398"/>
    <cellStyle name="Comma 2 4 2 8 8" xfId="17851"/>
    <cellStyle name="Comma 2 4 2 8 9" xfId="20299"/>
    <cellStyle name="Comma 2 4 2 9" xfId="22780"/>
    <cellStyle name="Comma 2 4 2 9 2" xfId="3095"/>
    <cellStyle name="Comma 2 4 2 9 3" xfId="5554"/>
    <cellStyle name="Comma 2 4 2 9 4" xfId="8047"/>
    <cellStyle name="Comma 2 4 2 9 5" xfId="10495"/>
    <cellStyle name="Comma 2 4 2 9 6" xfId="12947"/>
    <cellStyle name="Comma 2 4 2 9 7" xfId="15399"/>
    <cellStyle name="Comma 2 4 2 9 8" xfId="17852"/>
    <cellStyle name="Comma 2 4 2 9 9" xfId="20300"/>
    <cellStyle name="Comma 2 4 3" xfId="22781"/>
    <cellStyle name="Comma 2 4 3 10" xfId="5555"/>
    <cellStyle name="Comma 2 4 3 11" xfId="8048"/>
    <cellStyle name="Comma 2 4 3 12" xfId="10496"/>
    <cellStyle name="Comma 2 4 3 13" xfId="12948"/>
    <cellStyle name="Comma 2 4 3 14" xfId="15400"/>
    <cellStyle name="Comma 2 4 3 15" xfId="17853"/>
    <cellStyle name="Comma 2 4 3 16" xfId="20301"/>
    <cellStyle name="Comma 2 4 3 2" xfId="22782"/>
    <cellStyle name="Comma 2 4 3 2 10" xfId="20302"/>
    <cellStyle name="Comma 2 4 3 2 2" xfId="22783"/>
    <cellStyle name="Comma 2 4 3 2 2 2" xfId="3098"/>
    <cellStyle name="Comma 2 4 3 2 2 3" xfId="5557"/>
    <cellStyle name="Comma 2 4 3 2 2 4" xfId="8050"/>
    <cellStyle name="Comma 2 4 3 2 2 5" xfId="10498"/>
    <cellStyle name="Comma 2 4 3 2 2 6" xfId="12950"/>
    <cellStyle name="Comma 2 4 3 2 2 7" xfId="15402"/>
    <cellStyle name="Comma 2 4 3 2 2 8" xfId="17855"/>
    <cellStyle name="Comma 2 4 3 2 2 9" xfId="20303"/>
    <cellStyle name="Comma 2 4 3 2 3" xfId="3097"/>
    <cellStyle name="Comma 2 4 3 2 4" xfId="5556"/>
    <cellStyle name="Comma 2 4 3 2 5" xfId="8049"/>
    <cellStyle name="Comma 2 4 3 2 6" xfId="10497"/>
    <cellStyle name="Comma 2 4 3 2 7" xfId="12949"/>
    <cellStyle name="Comma 2 4 3 2 8" xfId="15401"/>
    <cellStyle name="Comma 2 4 3 2 9" xfId="17854"/>
    <cellStyle name="Comma 2 4 3 3" xfId="22784"/>
    <cellStyle name="Comma 2 4 3 3 2" xfId="3099"/>
    <cellStyle name="Comma 2 4 3 3 3" xfId="5558"/>
    <cellStyle name="Comma 2 4 3 3 4" xfId="8051"/>
    <cellStyle name="Comma 2 4 3 3 5" xfId="10499"/>
    <cellStyle name="Comma 2 4 3 3 6" xfId="12951"/>
    <cellStyle name="Comma 2 4 3 3 7" xfId="15403"/>
    <cellStyle name="Comma 2 4 3 3 8" xfId="17856"/>
    <cellStyle name="Comma 2 4 3 3 9" xfId="20304"/>
    <cellStyle name="Comma 2 4 3 4" xfId="22785"/>
    <cellStyle name="Comma 2 4 3 4 2" xfId="3100"/>
    <cellStyle name="Comma 2 4 3 4 3" xfId="5559"/>
    <cellStyle name="Comma 2 4 3 4 4" xfId="8052"/>
    <cellStyle name="Comma 2 4 3 4 5" xfId="10500"/>
    <cellStyle name="Comma 2 4 3 4 6" xfId="12952"/>
    <cellStyle name="Comma 2 4 3 4 7" xfId="15404"/>
    <cellStyle name="Comma 2 4 3 4 8" xfId="17857"/>
    <cellStyle name="Comma 2 4 3 4 9" xfId="20305"/>
    <cellStyle name="Comma 2 4 3 5" xfId="22786"/>
    <cellStyle name="Comma 2 4 3 5 2" xfId="3101"/>
    <cellStyle name="Comma 2 4 3 5 3" xfId="5560"/>
    <cellStyle name="Comma 2 4 3 5 4" xfId="8053"/>
    <cellStyle name="Comma 2 4 3 5 5" xfId="10501"/>
    <cellStyle name="Comma 2 4 3 5 6" xfId="12953"/>
    <cellStyle name="Comma 2 4 3 5 7" xfId="15405"/>
    <cellStyle name="Comma 2 4 3 5 8" xfId="17858"/>
    <cellStyle name="Comma 2 4 3 5 9" xfId="20306"/>
    <cellStyle name="Comma 2 4 3 6" xfId="22787"/>
    <cellStyle name="Comma 2 4 3 6 2" xfId="3102"/>
    <cellStyle name="Comma 2 4 3 6 3" xfId="5561"/>
    <cellStyle name="Comma 2 4 3 6 4" xfId="8054"/>
    <cellStyle name="Comma 2 4 3 6 5" xfId="10502"/>
    <cellStyle name="Comma 2 4 3 6 6" xfId="12954"/>
    <cellStyle name="Comma 2 4 3 6 7" xfId="15406"/>
    <cellStyle name="Comma 2 4 3 6 8" xfId="17859"/>
    <cellStyle name="Comma 2 4 3 6 9" xfId="20307"/>
    <cellStyle name="Comma 2 4 3 7" xfId="22788"/>
    <cellStyle name="Comma 2 4 3 7 2" xfId="3103"/>
    <cellStyle name="Comma 2 4 3 7 3" xfId="5562"/>
    <cellStyle name="Comma 2 4 3 7 4" xfId="8055"/>
    <cellStyle name="Comma 2 4 3 7 5" xfId="10503"/>
    <cellStyle name="Comma 2 4 3 7 6" xfId="12955"/>
    <cellStyle name="Comma 2 4 3 7 7" xfId="15407"/>
    <cellStyle name="Comma 2 4 3 7 8" xfId="17860"/>
    <cellStyle name="Comma 2 4 3 7 9" xfId="20308"/>
    <cellStyle name="Comma 2 4 3 8" xfId="22789"/>
    <cellStyle name="Comma 2 4 3 8 2" xfId="3104"/>
    <cellStyle name="Comma 2 4 3 8 3" xfId="5563"/>
    <cellStyle name="Comma 2 4 3 8 4" xfId="8056"/>
    <cellStyle name="Comma 2 4 3 8 5" xfId="10504"/>
    <cellStyle name="Comma 2 4 3 8 6" xfId="12956"/>
    <cellStyle name="Comma 2 4 3 8 7" xfId="15408"/>
    <cellStyle name="Comma 2 4 3 8 8" xfId="17861"/>
    <cellStyle name="Comma 2 4 3 8 9" xfId="20309"/>
    <cellStyle name="Comma 2 4 3 9" xfId="3096"/>
    <cellStyle name="Comma 2 4 4" xfId="22790"/>
    <cellStyle name="Comma 2 4 4 10" xfId="20310"/>
    <cellStyle name="Comma 2 4 4 2" xfId="22791"/>
    <cellStyle name="Comma 2 4 4 2 2" xfId="3106"/>
    <cellStyle name="Comma 2 4 4 2 3" xfId="5565"/>
    <cellStyle name="Comma 2 4 4 2 4" xfId="8058"/>
    <cellStyle name="Comma 2 4 4 2 5" xfId="10506"/>
    <cellStyle name="Comma 2 4 4 2 6" xfId="12958"/>
    <cellStyle name="Comma 2 4 4 2 7" xfId="15410"/>
    <cellStyle name="Comma 2 4 4 2 8" xfId="17863"/>
    <cellStyle name="Comma 2 4 4 2 9" xfId="20311"/>
    <cellStyle name="Comma 2 4 4 3" xfId="3105"/>
    <cellStyle name="Comma 2 4 4 4" xfId="5564"/>
    <cellStyle name="Comma 2 4 4 5" xfId="8057"/>
    <cellStyle name="Comma 2 4 4 6" xfId="10505"/>
    <cellStyle name="Comma 2 4 4 7" xfId="12957"/>
    <cellStyle name="Comma 2 4 4 8" xfId="15409"/>
    <cellStyle name="Comma 2 4 4 9" xfId="17862"/>
    <cellStyle name="Comma 2 4 5" xfId="22792"/>
    <cellStyle name="Comma 2 4 5 2" xfId="3107"/>
    <cellStyle name="Comma 2 4 5 3" xfId="5566"/>
    <cellStyle name="Comma 2 4 5 4" xfId="8059"/>
    <cellStyle name="Comma 2 4 5 5" xfId="10507"/>
    <cellStyle name="Comma 2 4 5 6" xfId="12959"/>
    <cellStyle name="Comma 2 4 5 7" xfId="15411"/>
    <cellStyle name="Comma 2 4 5 8" xfId="17864"/>
    <cellStyle name="Comma 2 4 5 9" xfId="20312"/>
    <cellStyle name="Comma 2 4 6" xfId="22793"/>
    <cellStyle name="Comma 2 4 6 2" xfId="3108"/>
    <cellStyle name="Comma 2 4 6 3" xfId="5567"/>
    <cellStyle name="Comma 2 4 6 4" xfId="8060"/>
    <cellStyle name="Comma 2 4 6 5" xfId="10508"/>
    <cellStyle name="Comma 2 4 6 6" xfId="12960"/>
    <cellStyle name="Comma 2 4 6 7" xfId="15412"/>
    <cellStyle name="Comma 2 4 6 8" xfId="17865"/>
    <cellStyle name="Comma 2 4 6 9" xfId="20313"/>
    <cellStyle name="Comma 2 4 7" xfId="22794"/>
    <cellStyle name="Comma 2 4 7 2" xfId="3109"/>
    <cellStyle name="Comma 2 4 7 3" xfId="5568"/>
    <cellStyle name="Comma 2 4 7 4" xfId="8061"/>
    <cellStyle name="Comma 2 4 7 5" xfId="10509"/>
    <cellStyle name="Comma 2 4 7 6" xfId="12961"/>
    <cellStyle name="Comma 2 4 7 7" xfId="15413"/>
    <cellStyle name="Comma 2 4 7 8" xfId="17866"/>
    <cellStyle name="Comma 2 4 7 9" xfId="20314"/>
    <cellStyle name="Comma 2 4 8" xfId="22795"/>
    <cellStyle name="Comma 2 4 8 2" xfId="3110"/>
    <cellStyle name="Comma 2 4 8 3" xfId="5569"/>
    <cellStyle name="Comma 2 4 8 4" xfId="8062"/>
    <cellStyle name="Comma 2 4 8 5" xfId="10510"/>
    <cellStyle name="Comma 2 4 8 6" xfId="12962"/>
    <cellStyle name="Comma 2 4 8 7" xfId="15414"/>
    <cellStyle name="Comma 2 4 8 8" xfId="17867"/>
    <cellStyle name="Comma 2 4 8 9" xfId="20315"/>
    <cellStyle name="Comma 2 4 9" xfId="22796"/>
    <cellStyle name="Comma 2 4 9 2" xfId="3111"/>
    <cellStyle name="Comma 2 4 9 3" xfId="5570"/>
    <cellStyle name="Comma 2 4 9 4" xfId="8063"/>
    <cellStyle name="Comma 2 4 9 5" xfId="10511"/>
    <cellStyle name="Comma 2 4 9 6" xfId="12963"/>
    <cellStyle name="Comma 2 4 9 7" xfId="15415"/>
    <cellStyle name="Comma 2 4 9 8" xfId="17868"/>
    <cellStyle name="Comma 2 4 9 9" xfId="20316"/>
    <cellStyle name="Comma 2 5" xfId="22797"/>
    <cellStyle name="Comma 2 5 10" xfId="3112"/>
    <cellStyle name="Comma 2 5 11" xfId="5571"/>
    <cellStyle name="Comma 2 5 12" xfId="8064"/>
    <cellStyle name="Comma 2 5 13" xfId="10512"/>
    <cellStyle name="Comma 2 5 14" xfId="12964"/>
    <cellStyle name="Comma 2 5 15" xfId="15416"/>
    <cellStyle name="Comma 2 5 16" xfId="17869"/>
    <cellStyle name="Comma 2 5 17" xfId="20317"/>
    <cellStyle name="Comma 2 5 2" xfId="22798"/>
    <cellStyle name="Comma 2 5 2 10" xfId="5572"/>
    <cellStyle name="Comma 2 5 2 11" xfId="8065"/>
    <cellStyle name="Comma 2 5 2 12" xfId="10513"/>
    <cellStyle name="Comma 2 5 2 13" xfId="12965"/>
    <cellStyle name="Comma 2 5 2 14" xfId="15417"/>
    <cellStyle name="Comma 2 5 2 15" xfId="17870"/>
    <cellStyle name="Comma 2 5 2 16" xfId="20318"/>
    <cellStyle name="Comma 2 5 2 2" xfId="22799"/>
    <cellStyle name="Comma 2 5 2 2 10" xfId="20319"/>
    <cellStyle name="Comma 2 5 2 2 2" xfId="22800"/>
    <cellStyle name="Comma 2 5 2 2 2 2" xfId="3115"/>
    <cellStyle name="Comma 2 5 2 2 2 3" xfId="5574"/>
    <cellStyle name="Comma 2 5 2 2 2 4" xfId="8067"/>
    <cellStyle name="Comma 2 5 2 2 2 5" xfId="10515"/>
    <cellStyle name="Comma 2 5 2 2 2 6" xfId="12967"/>
    <cellStyle name="Comma 2 5 2 2 2 7" xfId="15419"/>
    <cellStyle name="Comma 2 5 2 2 2 8" xfId="17872"/>
    <cellStyle name="Comma 2 5 2 2 2 9" xfId="20320"/>
    <cellStyle name="Comma 2 5 2 2 3" xfId="3114"/>
    <cellStyle name="Comma 2 5 2 2 4" xfId="5573"/>
    <cellStyle name="Comma 2 5 2 2 5" xfId="8066"/>
    <cellStyle name="Comma 2 5 2 2 6" xfId="10514"/>
    <cellStyle name="Comma 2 5 2 2 7" xfId="12966"/>
    <cellStyle name="Comma 2 5 2 2 8" xfId="15418"/>
    <cellStyle name="Comma 2 5 2 2 9" xfId="17871"/>
    <cellStyle name="Comma 2 5 2 3" xfId="22801"/>
    <cellStyle name="Comma 2 5 2 3 2" xfId="3116"/>
    <cellStyle name="Comma 2 5 2 3 3" xfId="5575"/>
    <cellStyle name="Comma 2 5 2 3 4" xfId="8068"/>
    <cellStyle name="Comma 2 5 2 3 5" xfId="10516"/>
    <cellStyle name="Comma 2 5 2 3 6" xfId="12968"/>
    <cellStyle name="Comma 2 5 2 3 7" xfId="15420"/>
    <cellStyle name="Comma 2 5 2 3 8" xfId="17873"/>
    <cellStyle name="Comma 2 5 2 3 9" xfId="20321"/>
    <cellStyle name="Comma 2 5 2 4" xfId="22802"/>
    <cellStyle name="Comma 2 5 2 4 2" xfId="3117"/>
    <cellStyle name="Comma 2 5 2 4 3" xfId="5576"/>
    <cellStyle name="Comma 2 5 2 4 4" xfId="8069"/>
    <cellStyle name="Comma 2 5 2 4 5" xfId="10517"/>
    <cellStyle name="Comma 2 5 2 4 6" xfId="12969"/>
    <cellStyle name="Comma 2 5 2 4 7" xfId="15421"/>
    <cellStyle name="Comma 2 5 2 4 8" xfId="17874"/>
    <cellStyle name="Comma 2 5 2 4 9" xfId="20322"/>
    <cellStyle name="Comma 2 5 2 5" xfId="22803"/>
    <cellStyle name="Comma 2 5 2 5 2" xfId="3118"/>
    <cellStyle name="Comma 2 5 2 5 3" xfId="5577"/>
    <cellStyle name="Comma 2 5 2 5 4" xfId="8070"/>
    <cellStyle name="Comma 2 5 2 5 5" xfId="10518"/>
    <cellStyle name="Comma 2 5 2 5 6" xfId="12970"/>
    <cellStyle name="Comma 2 5 2 5 7" xfId="15422"/>
    <cellStyle name="Comma 2 5 2 5 8" xfId="17875"/>
    <cellStyle name="Comma 2 5 2 5 9" xfId="20323"/>
    <cellStyle name="Comma 2 5 2 6" xfId="22804"/>
    <cellStyle name="Comma 2 5 2 6 2" xfId="3119"/>
    <cellStyle name="Comma 2 5 2 6 3" xfId="5578"/>
    <cellStyle name="Comma 2 5 2 6 4" xfId="8071"/>
    <cellStyle name="Comma 2 5 2 6 5" xfId="10519"/>
    <cellStyle name="Comma 2 5 2 6 6" xfId="12971"/>
    <cellStyle name="Comma 2 5 2 6 7" xfId="15423"/>
    <cellStyle name="Comma 2 5 2 6 8" xfId="17876"/>
    <cellStyle name="Comma 2 5 2 6 9" xfId="20324"/>
    <cellStyle name="Comma 2 5 2 7" xfId="22805"/>
    <cellStyle name="Comma 2 5 2 7 2" xfId="3120"/>
    <cellStyle name="Comma 2 5 2 7 3" xfId="5579"/>
    <cellStyle name="Comma 2 5 2 7 4" xfId="8072"/>
    <cellStyle name="Comma 2 5 2 7 5" xfId="10520"/>
    <cellStyle name="Comma 2 5 2 7 6" xfId="12972"/>
    <cellStyle name="Comma 2 5 2 7 7" xfId="15424"/>
    <cellStyle name="Comma 2 5 2 7 8" xfId="17877"/>
    <cellStyle name="Comma 2 5 2 7 9" xfId="20325"/>
    <cellStyle name="Comma 2 5 2 8" xfId="22806"/>
    <cellStyle name="Comma 2 5 2 8 2" xfId="3121"/>
    <cellStyle name="Comma 2 5 2 8 3" xfId="5580"/>
    <cellStyle name="Comma 2 5 2 8 4" xfId="8073"/>
    <cellStyle name="Comma 2 5 2 8 5" xfId="10521"/>
    <cellStyle name="Comma 2 5 2 8 6" xfId="12973"/>
    <cellStyle name="Comma 2 5 2 8 7" xfId="15425"/>
    <cellStyle name="Comma 2 5 2 8 8" xfId="17878"/>
    <cellStyle name="Comma 2 5 2 8 9" xfId="20326"/>
    <cellStyle name="Comma 2 5 2 9" xfId="3113"/>
    <cellStyle name="Comma 2 5 3" xfId="22807"/>
    <cellStyle name="Comma 2 5 3 10" xfId="20327"/>
    <cellStyle name="Comma 2 5 3 2" xfId="22808"/>
    <cellStyle name="Comma 2 5 3 2 2" xfId="3123"/>
    <cellStyle name="Comma 2 5 3 2 3" xfId="5582"/>
    <cellStyle name="Comma 2 5 3 2 4" xfId="8075"/>
    <cellStyle name="Comma 2 5 3 2 5" xfId="10523"/>
    <cellStyle name="Comma 2 5 3 2 6" xfId="12975"/>
    <cellStyle name="Comma 2 5 3 2 7" xfId="15427"/>
    <cellStyle name="Comma 2 5 3 2 8" xfId="17880"/>
    <cellStyle name="Comma 2 5 3 2 9" xfId="20328"/>
    <cellStyle name="Comma 2 5 3 3" xfId="3122"/>
    <cellStyle name="Comma 2 5 3 4" xfId="5581"/>
    <cellStyle name="Comma 2 5 3 5" xfId="8074"/>
    <cellStyle name="Comma 2 5 3 6" xfId="10522"/>
    <cellStyle name="Comma 2 5 3 7" xfId="12974"/>
    <cellStyle name="Comma 2 5 3 8" xfId="15426"/>
    <cellStyle name="Comma 2 5 3 9" xfId="17879"/>
    <cellStyle name="Comma 2 5 4" xfId="22809"/>
    <cellStyle name="Comma 2 5 4 2" xfId="3124"/>
    <cellStyle name="Comma 2 5 4 3" xfId="5583"/>
    <cellStyle name="Comma 2 5 4 4" xfId="8076"/>
    <cellStyle name="Comma 2 5 4 5" xfId="10524"/>
    <cellStyle name="Comma 2 5 4 6" xfId="12976"/>
    <cellStyle name="Comma 2 5 4 7" xfId="15428"/>
    <cellStyle name="Comma 2 5 4 8" xfId="17881"/>
    <cellStyle name="Comma 2 5 4 9" xfId="20329"/>
    <cellStyle name="Comma 2 5 5" xfId="22810"/>
    <cellStyle name="Comma 2 5 5 2" xfId="3125"/>
    <cellStyle name="Comma 2 5 5 3" xfId="5584"/>
    <cellStyle name="Comma 2 5 5 4" xfId="8077"/>
    <cellStyle name="Comma 2 5 5 5" xfId="10525"/>
    <cellStyle name="Comma 2 5 5 6" xfId="12977"/>
    <cellStyle name="Comma 2 5 5 7" xfId="15429"/>
    <cellStyle name="Comma 2 5 5 8" xfId="17882"/>
    <cellStyle name="Comma 2 5 5 9" xfId="20330"/>
    <cellStyle name="Comma 2 5 6" xfId="22811"/>
    <cellStyle name="Comma 2 5 6 2" xfId="3126"/>
    <cellStyle name="Comma 2 5 6 3" xfId="5585"/>
    <cellStyle name="Comma 2 5 6 4" xfId="8078"/>
    <cellStyle name="Comma 2 5 6 5" xfId="10526"/>
    <cellStyle name="Comma 2 5 6 6" xfId="12978"/>
    <cellStyle name="Comma 2 5 6 7" xfId="15430"/>
    <cellStyle name="Comma 2 5 6 8" xfId="17883"/>
    <cellStyle name="Comma 2 5 6 9" xfId="20331"/>
    <cellStyle name="Comma 2 5 7" xfId="22812"/>
    <cellStyle name="Comma 2 5 7 2" xfId="3127"/>
    <cellStyle name="Comma 2 5 7 3" xfId="5586"/>
    <cellStyle name="Comma 2 5 7 4" xfId="8079"/>
    <cellStyle name="Comma 2 5 7 5" xfId="10527"/>
    <cellStyle name="Comma 2 5 7 6" xfId="12979"/>
    <cellStyle name="Comma 2 5 7 7" xfId="15431"/>
    <cellStyle name="Comma 2 5 7 8" xfId="17884"/>
    <cellStyle name="Comma 2 5 7 9" xfId="20332"/>
    <cellStyle name="Comma 2 5 8" xfId="22813"/>
    <cellStyle name="Comma 2 5 8 2" xfId="3128"/>
    <cellStyle name="Comma 2 5 8 3" xfId="5587"/>
    <cellStyle name="Comma 2 5 8 4" xfId="8080"/>
    <cellStyle name="Comma 2 5 8 5" xfId="10528"/>
    <cellStyle name="Comma 2 5 8 6" xfId="12980"/>
    <cellStyle name="Comma 2 5 8 7" xfId="15432"/>
    <cellStyle name="Comma 2 5 8 8" xfId="17885"/>
    <cellStyle name="Comma 2 5 8 9" xfId="20333"/>
    <cellStyle name="Comma 2 5 9" xfId="22814"/>
    <cellStyle name="Comma 2 5 9 2" xfId="3129"/>
    <cellStyle name="Comma 2 5 9 3" xfId="5588"/>
    <cellStyle name="Comma 2 5 9 4" xfId="8081"/>
    <cellStyle name="Comma 2 5 9 5" xfId="10529"/>
    <cellStyle name="Comma 2 5 9 6" xfId="12981"/>
    <cellStyle name="Comma 2 5 9 7" xfId="15433"/>
    <cellStyle name="Comma 2 5 9 8" xfId="17886"/>
    <cellStyle name="Comma 2 5 9 9" xfId="20334"/>
    <cellStyle name="Comma 2 6" xfId="22815"/>
    <cellStyle name="Comma 2 6 10" xfId="5589"/>
    <cellStyle name="Comma 2 6 11" xfId="8082"/>
    <cellStyle name="Comma 2 6 12" xfId="10530"/>
    <cellStyle name="Comma 2 6 13" xfId="12982"/>
    <cellStyle name="Comma 2 6 14" xfId="15434"/>
    <cellStyle name="Comma 2 6 15" xfId="17887"/>
    <cellStyle name="Comma 2 6 16" xfId="20335"/>
    <cellStyle name="Comma 2 6 2" xfId="22816"/>
    <cellStyle name="Comma 2 6 2 10" xfId="20336"/>
    <cellStyle name="Comma 2 6 2 2" xfId="22817"/>
    <cellStyle name="Comma 2 6 2 2 2" xfId="3132"/>
    <cellStyle name="Comma 2 6 2 2 3" xfId="5591"/>
    <cellStyle name="Comma 2 6 2 2 4" xfId="8084"/>
    <cellStyle name="Comma 2 6 2 2 5" xfId="10532"/>
    <cellStyle name="Comma 2 6 2 2 6" xfId="12984"/>
    <cellStyle name="Comma 2 6 2 2 7" xfId="15436"/>
    <cellStyle name="Comma 2 6 2 2 8" xfId="17889"/>
    <cellStyle name="Comma 2 6 2 2 9" xfId="20337"/>
    <cellStyle name="Comma 2 6 2 3" xfId="3131"/>
    <cellStyle name="Comma 2 6 2 4" xfId="5590"/>
    <cellStyle name="Comma 2 6 2 5" xfId="8083"/>
    <cellStyle name="Comma 2 6 2 6" xfId="10531"/>
    <cellStyle name="Comma 2 6 2 7" xfId="12983"/>
    <cellStyle name="Comma 2 6 2 8" xfId="15435"/>
    <cellStyle name="Comma 2 6 2 9" xfId="17888"/>
    <cellStyle name="Comma 2 6 3" xfId="22818"/>
    <cellStyle name="Comma 2 6 3 2" xfId="3133"/>
    <cellStyle name="Comma 2 6 3 3" xfId="5592"/>
    <cellStyle name="Comma 2 6 3 4" xfId="8085"/>
    <cellStyle name="Comma 2 6 3 5" xfId="10533"/>
    <cellStyle name="Comma 2 6 3 6" xfId="12985"/>
    <cellStyle name="Comma 2 6 3 7" xfId="15437"/>
    <cellStyle name="Comma 2 6 3 8" xfId="17890"/>
    <cellStyle name="Comma 2 6 3 9" xfId="20338"/>
    <cellStyle name="Comma 2 6 4" xfId="22819"/>
    <cellStyle name="Comma 2 6 4 2" xfId="3134"/>
    <cellStyle name="Comma 2 6 4 3" xfId="5593"/>
    <cellStyle name="Comma 2 6 4 4" xfId="8086"/>
    <cellStyle name="Comma 2 6 4 5" xfId="10534"/>
    <cellStyle name="Comma 2 6 4 6" xfId="12986"/>
    <cellStyle name="Comma 2 6 4 7" xfId="15438"/>
    <cellStyle name="Comma 2 6 4 8" xfId="17891"/>
    <cellStyle name="Comma 2 6 4 9" xfId="20339"/>
    <cellStyle name="Comma 2 6 5" xfId="22820"/>
    <cellStyle name="Comma 2 6 5 2" xfId="3135"/>
    <cellStyle name="Comma 2 6 5 3" xfId="5594"/>
    <cellStyle name="Comma 2 6 5 4" xfId="8087"/>
    <cellStyle name="Comma 2 6 5 5" xfId="10535"/>
    <cellStyle name="Comma 2 6 5 6" xfId="12987"/>
    <cellStyle name="Comma 2 6 5 7" xfId="15439"/>
    <cellStyle name="Comma 2 6 5 8" xfId="17892"/>
    <cellStyle name="Comma 2 6 5 9" xfId="20340"/>
    <cellStyle name="Comma 2 6 6" xfId="22821"/>
    <cellStyle name="Comma 2 6 6 2" xfId="3136"/>
    <cellStyle name="Comma 2 6 6 3" xfId="5595"/>
    <cellStyle name="Comma 2 6 6 4" xfId="8088"/>
    <cellStyle name="Comma 2 6 6 5" xfId="10536"/>
    <cellStyle name="Comma 2 6 6 6" xfId="12988"/>
    <cellStyle name="Comma 2 6 6 7" xfId="15440"/>
    <cellStyle name="Comma 2 6 6 8" xfId="17893"/>
    <cellStyle name="Comma 2 6 6 9" xfId="20341"/>
    <cellStyle name="Comma 2 6 7" xfId="22822"/>
    <cellStyle name="Comma 2 6 7 2" xfId="3137"/>
    <cellStyle name="Comma 2 6 7 3" xfId="5596"/>
    <cellStyle name="Comma 2 6 7 4" xfId="8089"/>
    <cellStyle name="Comma 2 6 7 5" xfId="10537"/>
    <cellStyle name="Comma 2 6 7 6" xfId="12989"/>
    <cellStyle name="Comma 2 6 7 7" xfId="15441"/>
    <cellStyle name="Comma 2 6 7 8" xfId="17894"/>
    <cellStyle name="Comma 2 6 7 9" xfId="20342"/>
    <cellStyle name="Comma 2 6 8" xfId="22823"/>
    <cellStyle name="Comma 2 6 8 2" xfId="3138"/>
    <cellStyle name="Comma 2 6 8 3" xfId="5597"/>
    <cellStyle name="Comma 2 6 8 4" xfId="8090"/>
    <cellStyle name="Comma 2 6 8 5" xfId="10538"/>
    <cellStyle name="Comma 2 6 8 6" xfId="12990"/>
    <cellStyle name="Comma 2 6 8 7" xfId="15442"/>
    <cellStyle name="Comma 2 6 8 8" xfId="17895"/>
    <cellStyle name="Comma 2 6 8 9" xfId="20343"/>
    <cellStyle name="Comma 2 6 9" xfId="3130"/>
    <cellStyle name="Comma 2 7" xfId="22824"/>
    <cellStyle name="Comma 2 7 10" xfId="20344"/>
    <cellStyle name="Comma 2 7 2" xfId="22825"/>
    <cellStyle name="Comma 2 7 2 2" xfId="3140"/>
    <cellStyle name="Comma 2 7 2 3" xfId="5599"/>
    <cellStyle name="Comma 2 7 2 4" xfId="8092"/>
    <cellStyle name="Comma 2 7 2 5" xfId="10540"/>
    <cellStyle name="Comma 2 7 2 6" xfId="12992"/>
    <cellStyle name="Comma 2 7 2 7" xfId="15444"/>
    <cellStyle name="Comma 2 7 2 8" xfId="17897"/>
    <cellStyle name="Comma 2 7 2 9" xfId="20345"/>
    <cellStyle name="Comma 2 7 3" xfId="3139"/>
    <cellStyle name="Comma 2 7 4" xfId="5598"/>
    <cellStyle name="Comma 2 7 5" xfId="8091"/>
    <cellStyle name="Comma 2 7 6" xfId="10539"/>
    <cellStyle name="Comma 2 7 7" xfId="12991"/>
    <cellStyle name="Comma 2 7 8" xfId="15443"/>
    <cellStyle name="Comma 2 7 9" xfId="17896"/>
    <cellStyle name="Comma 2 8" xfId="22826"/>
    <cellStyle name="Comma 2 8 2" xfId="3141"/>
    <cellStyle name="Comma 2 8 3" xfId="5600"/>
    <cellStyle name="Comma 2 8 4" xfId="8093"/>
    <cellStyle name="Comma 2 8 5" xfId="10541"/>
    <cellStyle name="Comma 2 8 6" xfId="12993"/>
    <cellStyle name="Comma 2 8 7" xfId="15445"/>
    <cellStyle name="Comma 2 8 8" xfId="17898"/>
    <cellStyle name="Comma 2 8 9" xfId="20346"/>
    <cellStyle name="Comma 2 9" xfId="22827"/>
    <cellStyle name="Comma 2 9 2" xfId="3142"/>
    <cellStyle name="Comma 2 9 3" xfId="5601"/>
    <cellStyle name="Comma 2 9 4" xfId="8094"/>
    <cellStyle name="Comma 2 9 5" xfId="10542"/>
    <cellStyle name="Comma 2 9 6" xfId="12994"/>
    <cellStyle name="Comma 2 9 7" xfId="15446"/>
    <cellStyle name="Comma 2 9 8" xfId="17899"/>
    <cellStyle name="Comma 2 9 9" xfId="20347"/>
    <cellStyle name="Comma 2_CGP SCHEDULE" xfId="236"/>
    <cellStyle name="Comma 20" xfId="237"/>
    <cellStyle name="Comma 21" xfId="238"/>
    <cellStyle name="Comma 22" xfId="239"/>
    <cellStyle name="Comma 23" xfId="240"/>
    <cellStyle name="Comma 24" xfId="241"/>
    <cellStyle name="Comma 25" xfId="242"/>
    <cellStyle name="Comma 26" xfId="243"/>
    <cellStyle name="Comma 27" xfId="244"/>
    <cellStyle name="Comma 28" xfId="245"/>
    <cellStyle name="Comma 29" xfId="246"/>
    <cellStyle name="Comma 3" xfId="22828"/>
    <cellStyle name="Comma 3 10" xfId="247"/>
    <cellStyle name="Comma 3 10 2" xfId="3144"/>
    <cellStyle name="Comma 3 10 3" xfId="5603"/>
    <cellStyle name="Comma 3 10 4" xfId="8096"/>
    <cellStyle name="Comma 3 10 5" xfId="10544"/>
    <cellStyle name="Comma 3 10 6" xfId="12996"/>
    <cellStyle name="Comma 3 10 7" xfId="15448"/>
    <cellStyle name="Comma 3 10 8" xfId="17901"/>
    <cellStyle name="Comma 3 10 9" xfId="20349"/>
    <cellStyle name="Comma 3 11" xfId="248"/>
    <cellStyle name="Comma 3 11 2" xfId="3145"/>
    <cellStyle name="Comma 3 11 3" xfId="5604"/>
    <cellStyle name="Comma 3 11 4" xfId="8097"/>
    <cellStyle name="Comma 3 11 5" xfId="10545"/>
    <cellStyle name="Comma 3 11 6" xfId="12997"/>
    <cellStyle name="Comma 3 11 7" xfId="15449"/>
    <cellStyle name="Comma 3 11 8" xfId="17902"/>
    <cellStyle name="Comma 3 11 9" xfId="20350"/>
    <cellStyle name="Comma 3 12" xfId="249"/>
    <cellStyle name="Comma 3 12 2" xfId="3146"/>
    <cellStyle name="Comma 3 12 3" xfId="5605"/>
    <cellStyle name="Comma 3 12 4" xfId="8098"/>
    <cellStyle name="Comma 3 12 5" xfId="10546"/>
    <cellStyle name="Comma 3 12 6" xfId="12998"/>
    <cellStyle name="Comma 3 12 7" xfId="15450"/>
    <cellStyle name="Comma 3 12 8" xfId="17903"/>
    <cellStyle name="Comma 3 12 9" xfId="20351"/>
    <cellStyle name="Comma 3 13" xfId="250"/>
    <cellStyle name="Comma 3 14" xfId="251"/>
    <cellStyle name="Comma 3 15" xfId="252"/>
    <cellStyle name="Comma 3 16" xfId="253"/>
    <cellStyle name="Comma 3 17" xfId="254"/>
    <cellStyle name="Comma 3 18" xfId="255"/>
    <cellStyle name="Comma 3 19" xfId="256"/>
    <cellStyle name="Comma 3 2" xfId="257"/>
    <cellStyle name="Comma 3 2 10" xfId="22829"/>
    <cellStyle name="Comma 3 2 10 2" xfId="3148"/>
    <cellStyle name="Comma 3 2 10 3" xfId="5607"/>
    <cellStyle name="Comma 3 2 10 4" xfId="8100"/>
    <cellStyle name="Comma 3 2 10 5" xfId="10548"/>
    <cellStyle name="Comma 3 2 10 6" xfId="13000"/>
    <cellStyle name="Comma 3 2 10 7" xfId="15452"/>
    <cellStyle name="Comma 3 2 10 8" xfId="17905"/>
    <cellStyle name="Comma 3 2 10 9" xfId="20353"/>
    <cellStyle name="Comma 3 2 11" xfId="22830"/>
    <cellStyle name="Comma 3 2 11 2" xfId="3149"/>
    <cellStyle name="Comma 3 2 11 3" xfId="5608"/>
    <cellStyle name="Comma 3 2 11 4" xfId="8101"/>
    <cellStyle name="Comma 3 2 11 5" xfId="10549"/>
    <cellStyle name="Comma 3 2 11 6" xfId="13001"/>
    <cellStyle name="Comma 3 2 11 7" xfId="15453"/>
    <cellStyle name="Comma 3 2 11 8" xfId="17906"/>
    <cellStyle name="Comma 3 2 11 9" xfId="20354"/>
    <cellStyle name="Comma 3 2 12" xfId="3147"/>
    <cellStyle name="Comma 3 2 13" xfId="5606"/>
    <cellStyle name="Comma 3 2 14" xfId="8099"/>
    <cellStyle name="Comma 3 2 15" xfId="10547"/>
    <cellStyle name="Comma 3 2 16" xfId="12999"/>
    <cellStyle name="Comma 3 2 17" xfId="15451"/>
    <cellStyle name="Comma 3 2 18" xfId="17904"/>
    <cellStyle name="Comma 3 2 19" xfId="20352"/>
    <cellStyle name="Comma 3 2 2" xfId="22831"/>
    <cellStyle name="Comma 3 2 2 10" xfId="22832"/>
    <cellStyle name="Comma 3 2 2 10 2" xfId="3151"/>
    <cellStyle name="Comma 3 2 2 10 3" xfId="5610"/>
    <cellStyle name="Comma 3 2 2 10 4" xfId="8103"/>
    <cellStyle name="Comma 3 2 2 10 5" xfId="10551"/>
    <cellStyle name="Comma 3 2 2 10 6" xfId="13003"/>
    <cellStyle name="Comma 3 2 2 10 7" xfId="15455"/>
    <cellStyle name="Comma 3 2 2 10 8" xfId="17908"/>
    <cellStyle name="Comma 3 2 2 10 9" xfId="20356"/>
    <cellStyle name="Comma 3 2 2 11" xfId="3150"/>
    <cellStyle name="Comma 3 2 2 12" xfId="5609"/>
    <cellStyle name="Comma 3 2 2 13" xfId="8102"/>
    <cellStyle name="Comma 3 2 2 14" xfId="10550"/>
    <cellStyle name="Comma 3 2 2 15" xfId="13002"/>
    <cellStyle name="Comma 3 2 2 16" xfId="15454"/>
    <cellStyle name="Comma 3 2 2 17" xfId="17907"/>
    <cellStyle name="Comma 3 2 2 18" xfId="20355"/>
    <cellStyle name="Comma 3 2 2 2" xfId="22833"/>
    <cellStyle name="Comma 3 2 2 2 10" xfId="3152"/>
    <cellStyle name="Comma 3 2 2 2 11" xfId="5611"/>
    <cellStyle name="Comma 3 2 2 2 12" xfId="8104"/>
    <cellStyle name="Comma 3 2 2 2 13" xfId="10552"/>
    <cellStyle name="Comma 3 2 2 2 14" xfId="13004"/>
    <cellStyle name="Comma 3 2 2 2 15" xfId="15456"/>
    <cellStyle name="Comma 3 2 2 2 16" xfId="17909"/>
    <cellStyle name="Comma 3 2 2 2 17" xfId="20357"/>
    <cellStyle name="Comma 3 2 2 2 2" xfId="22834"/>
    <cellStyle name="Comma 3 2 2 2 2 10" xfId="5612"/>
    <cellStyle name="Comma 3 2 2 2 2 11" xfId="8105"/>
    <cellStyle name="Comma 3 2 2 2 2 12" xfId="10553"/>
    <cellStyle name="Comma 3 2 2 2 2 13" xfId="13005"/>
    <cellStyle name="Comma 3 2 2 2 2 14" xfId="15457"/>
    <cellStyle name="Comma 3 2 2 2 2 15" xfId="17910"/>
    <cellStyle name="Comma 3 2 2 2 2 16" xfId="20358"/>
    <cellStyle name="Comma 3 2 2 2 2 2" xfId="22835"/>
    <cellStyle name="Comma 3 2 2 2 2 2 10" xfId="20359"/>
    <cellStyle name="Comma 3 2 2 2 2 2 2" xfId="22836"/>
    <cellStyle name="Comma 3 2 2 2 2 2 2 2" xfId="3155"/>
    <cellStyle name="Comma 3 2 2 2 2 2 2 3" xfId="5614"/>
    <cellStyle name="Comma 3 2 2 2 2 2 2 4" xfId="8107"/>
    <cellStyle name="Comma 3 2 2 2 2 2 2 5" xfId="10555"/>
    <cellStyle name="Comma 3 2 2 2 2 2 2 6" xfId="13007"/>
    <cellStyle name="Comma 3 2 2 2 2 2 2 7" xfId="15459"/>
    <cellStyle name="Comma 3 2 2 2 2 2 2 8" xfId="17912"/>
    <cellStyle name="Comma 3 2 2 2 2 2 2 9" xfId="20360"/>
    <cellStyle name="Comma 3 2 2 2 2 2 3" xfId="3154"/>
    <cellStyle name="Comma 3 2 2 2 2 2 4" xfId="5613"/>
    <cellStyle name="Comma 3 2 2 2 2 2 5" xfId="8106"/>
    <cellStyle name="Comma 3 2 2 2 2 2 6" xfId="10554"/>
    <cellStyle name="Comma 3 2 2 2 2 2 7" xfId="13006"/>
    <cellStyle name="Comma 3 2 2 2 2 2 8" xfId="15458"/>
    <cellStyle name="Comma 3 2 2 2 2 2 9" xfId="17911"/>
    <cellStyle name="Comma 3 2 2 2 2 3" xfId="22837"/>
    <cellStyle name="Comma 3 2 2 2 2 3 2" xfId="3156"/>
    <cellStyle name="Comma 3 2 2 2 2 3 3" xfId="5615"/>
    <cellStyle name="Comma 3 2 2 2 2 3 4" xfId="8108"/>
    <cellStyle name="Comma 3 2 2 2 2 3 5" xfId="10556"/>
    <cellStyle name="Comma 3 2 2 2 2 3 6" xfId="13008"/>
    <cellStyle name="Comma 3 2 2 2 2 3 7" xfId="15460"/>
    <cellStyle name="Comma 3 2 2 2 2 3 8" xfId="17913"/>
    <cellStyle name="Comma 3 2 2 2 2 3 9" xfId="20361"/>
    <cellStyle name="Comma 3 2 2 2 2 4" xfId="22838"/>
    <cellStyle name="Comma 3 2 2 2 2 4 2" xfId="3157"/>
    <cellStyle name="Comma 3 2 2 2 2 4 3" xfId="5616"/>
    <cellStyle name="Comma 3 2 2 2 2 4 4" xfId="8109"/>
    <cellStyle name="Comma 3 2 2 2 2 4 5" xfId="10557"/>
    <cellStyle name="Comma 3 2 2 2 2 4 6" xfId="13009"/>
    <cellStyle name="Comma 3 2 2 2 2 4 7" xfId="15461"/>
    <cellStyle name="Comma 3 2 2 2 2 4 8" xfId="17914"/>
    <cellStyle name="Comma 3 2 2 2 2 4 9" xfId="20362"/>
    <cellStyle name="Comma 3 2 2 2 2 5" xfId="22839"/>
    <cellStyle name="Comma 3 2 2 2 2 5 2" xfId="3158"/>
    <cellStyle name="Comma 3 2 2 2 2 5 3" xfId="5617"/>
    <cellStyle name="Comma 3 2 2 2 2 5 4" xfId="8110"/>
    <cellStyle name="Comma 3 2 2 2 2 5 5" xfId="10558"/>
    <cellStyle name="Comma 3 2 2 2 2 5 6" xfId="13010"/>
    <cellStyle name="Comma 3 2 2 2 2 5 7" xfId="15462"/>
    <cellStyle name="Comma 3 2 2 2 2 5 8" xfId="17915"/>
    <cellStyle name="Comma 3 2 2 2 2 5 9" xfId="20363"/>
    <cellStyle name="Comma 3 2 2 2 2 6" xfId="22840"/>
    <cellStyle name="Comma 3 2 2 2 2 6 2" xfId="3159"/>
    <cellStyle name="Comma 3 2 2 2 2 6 3" xfId="5618"/>
    <cellStyle name="Comma 3 2 2 2 2 6 4" xfId="8111"/>
    <cellStyle name="Comma 3 2 2 2 2 6 5" xfId="10559"/>
    <cellStyle name="Comma 3 2 2 2 2 6 6" xfId="13011"/>
    <cellStyle name="Comma 3 2 2 2 2 6 7" xfId="15463"/>
    <cellStyle name="Comma 3 2 2 2 2 6 8" xfId="17916"/>
    <cellStyle name="Comma 3 2 2 2 2 6 9" xfId="20364"/>
    <cellStyle name="Comma 3 2 2 2 2 7" xfId="22841"/>
    <cellStyle name="Comma 3 2 2 2 2 7 2" xfId="3160"/>
    <cellStyle name="Comma 3 2 2 2 2 7 3" xfId="5619"/>
    <cellStyle name="Comma 3 2 2 2 2 7 4" xfId="8112"/>
    <cellStyle name="Comma 3 2 2 2 2 7 5" xfId="10560"/>
    <cellStyle name="Comma 3 2 2 2 2 7 6" xfId="13012"/>
    <cellStyle name="Comma 3 2 2 2 2 7 7" xfId="15464"/>
    <cellStyle name="Comma 3 2 2 2 2 7 8" xfId="17917"/>
    <cellStyle name="Comma 3 2 2 2 2 7 9" xfId="20365"/>
    <cellStyle name="Comma 3 2 2 2 2 8" xfId="22842"/>
    <cellStyle name="Comma 3 2 2 2 2 8 2" xfId="3161"/>
    <cellStyle name="Comma 3 2 2 2 2 8 3" xfId="5620"/>
    <cellStyle name="Comma 3 2 2 2 2 8 4" xfId="8113"/>
    <cellStyle name="Comma 3 2 2 2 2 8 5" xfId="10561"/>
    <cellStyle name="Comma 3 2 2 2 2 8 6" xfId="13013"/>
    <cellStyle name="Comma 3 2 2 2 2 8 7" xfId="15465"/>
    <cellStyle name="Comma 3 2 2 2 2 8 8" xfId="17918"/>
    <cellStyle name="Comma 3 2 2 2 2 8 9" xfId="20366"/>
    <cellStyle name="Comma 3 2 2 2 2 9" xfId="3153"/>
    <cellStyle name="Comma 3 2 2 2 3" xfId="22843"/>
    <cellStyle name="Comma 3 2 2 2 3 10" xfId="20367"/>
    <cellStyle name="Comma 3 2 2 2 3 2" xfId="22844"/>
    <cellStyle name="Comma 3 2 2 2 3 2 2" xfId="3163"/>
    <cellStyle name="Comma 3 2 2 2 3 2 3" xfId="5622"/>
    <cellStyle name="Comma 3 2 2 2 3 2 4" xfId="8115"/>
    <cellStyle name="Comma 3 2 2 2 3 2 5" xfId="10563"/>
    <cellStyle name="Comma 3 2 2 2 3 2 6" xfId="13015"/>
    <cellStyle name="Comma 3 2 2 2 3 2 7" xfId="15467"/>
    <cellStyle name="Comma 3 2 2 2 3 2 8" xfId="17920"/>
    <cellStyle name="Comma 3 2 2 2 3 2 9" xfId="20368"/>
    <cellStyle name="Comma 3 2 2 2 3 3" xfId="3162"/>
    <cellStyle name="Comma 3 2 2 2 3 4" xfId="5621"/>
    <cellStyle name="Comma 3 2 2 2 3 5" xfId="8114"/>
    <cellStyle name="Comma 3 2 2 2 3 6" xfId="10562"/>
    <cellStyle name="Comma 3 2 2 2 3 7" xfId="13014"/>
    <cellStyle name="Comma 3 2 2 2 3 8" xfId="15466"/>
    <cellStyle name="Comma 3 2 2 2 3 9" xfId="17919"/>
    <cellStyle name="Comma 3 2 2 2 4" xfId="22845"/>
    <cellStyle name="Comma 3 2 2 2 4 2" xfId="3164"/>
    <cellStyle name="Comma 3 2 2 2 4 3" xfId="5623"/>
    <cellStyle name="Comma 3 2 2 2 4 4" xfId="8116"/>
    <cellStyle name="Comma 3 2 2 2 4 5" xfId="10564"/>
    <cellStyle name="Comma 3 2 2 2 4 6" xfId="13016"/>
    <cellStyle name="Comma 3 2 2 2 4 7" xfId="15468"/>
    <cellStyle name="Comma 3 2 2 2 4 8" xfId="17921"/>
    <cellStyle name="Comma 3 2 2 2 4 9" xfId="20369"/>
    <cellStyle name="Comma 3 2 2 2 5" xfId="22846"/>
    <cellStyle name="Comma 3 2 2 2 5 2" xfId="3165"/>
    <cellStyle name="Comma 3 2 2 2 5 3" xfId="5624"/>
    <cellStyle name="Comma 3 2 2 2 5 4" xfId="8117"/>
    <cellStyle name="Comma 3 2 2 2 5 5" xfId="10565"/>
    <cellStyle name="Comma 3 2 2 2 5 6" xfId="13017"/>
    <cellStyle name="Comma 3 2 2 2 5 7" xfId="15469"/>
    <cellStyle name="Comma 3 2 2 2 5 8" xfId="17922"/>
    <cellStyle name="Comma 3 2 2 2 5 9" xfId="20370"/>
    <cellStyle name="Comma 3 2 2 2 6" xfId="22847"/>
    <cellStyle name="Comma 3 2 2 2 6 2" xfId="3166"/>
    <cellStyle name="Comma 3 2 2 2 6 3" xfId="5625"/>
    <cellStyle name="Comma 3 2 2 2 6 4" xfId="8118"/>
    <cellStyle name="Comma 3 2 2 2 6 5" xfId="10566"/>
    <cellStyle name="Comma 3 2 2 2 6 6" xfId="13018"/>
    <cellStyle name="Comma 3 2 2 2 6 7" xfId="15470"/>
    <cellStyle name="Comma 3 2 2 2 6 8" xfId="17923"/>
    <cellStyle name="Comma 3 2 2 2 6 9" xfId="20371"/>
    <cellStyle name="Comma 3 2 2 2 7" xfId="22848"/>
    <cellStyle name="Comma 3 2 2 2 7 2" xfId="3167"/>
    <cellStyle name="Comma 3 2 2 2 7 3" xfId="5626"/>
    <cellStyle name="Comma 3 2 2 2 7 4" xfId="8119"/>
    <cellStyle name="Comma 3 2 2 2 7 5" xfId="10567"/>
    <cellStyle name="Comma 3 2 2 2 7 6" xfId="13019"/>
    <cellStyle name="Comma 3 2 2 2 7 7" xfId="15471"/>
    <cellStyle name="Comma 3 2 2 2 7 8" xfId="17924"/>
    <cellStyle name="Comma 3 2 2 2 7 9" xfId="20372"/>
    <cellStyle name="Comma 3 2 2 2 8" xfId="22849"/>
    <cellStyle name="Comma 3 2 2 2 8 2" xfId="3168"/>
    <cellStyle name="Comma 3 2 2 2 8 3" xfId="5627"/>
    <cellStyle name="Comma 3 2 2 2 8 4" xfId="8120"/>
    <cellStyle name="Comma 3 2 2 2 8 5" xfId="10568"/>
    <cellStyle name="Comma 3 2 2 2 8 6" xfId="13020"/>
    <cellStyle name="Comma 3 2 2 2 8 7" xfId="15472"/>
    <cellStyle name="Comma 3 2 2 2 8 8" xfId="17925"/>
    <cellStyle name="Comma 3 2 2 2 8 9" xfId="20373"/>
    <cellStyle name="Comma 3 2 2 2 9" xfId="22850"/>
    <cellStyle name="Comma 3 2 2 2 9 2" xfId="3169"/>
    <cellStyle name="Comma 3 2 2 2 9 3" xfId="5628"/>
    <cellStyle name="Comma 3 2 2 2 9 4" xfId="8121"/>
    <cellStyle name="Comma 3 2 2 2 9 5" xfId="10569"/>
    <cellStyle name="Comma 3 2 2 2 9 6" xfId="13021"/>
    <cellStyle name="Comma 3 2 2 2 9 7" xfId="15473"/>
    <cellStyle name="Comma 3 2 2 2 9 8" xfId="17926"/>
    <cellStyle name="Comma 3 2 2 2 9 9" xfId="20374"/>
    <cellStyle name="Comma 3 2 2 3" xfId="22851"/>
    <cellStyle name="Comma 3 2 2 3 10" xfId="5629"/>
    <cellStyle name="Comma 3 2 2 3 11" xfId="8122"/>
    <cellStyle name="Comma 3 2 2 3 12" xfId="10570"/>
    <cellStyle name="Comma 3 2 2 3 13" xfId="13022"/>
    <cellStyle name="Comma 3 2 2 3 14" xfId="15474"/>
    <cellStyle name="Comma 3 2 2 3 15" xfId="17927"/>
    <cellStyle name="Comma 3 2 2 3 16" xfId="20375"/>
    <cellStyle name="Comma 3 2 2 3 2" xfId="22852"/>
    <cellStyle name="Comma 3 2 2 3 2 10" xfId="20376"/>
    <cellStyle name="Comma 3 2 2 3 2 2" xfId="22853"/>
    <cellStyle name="Comma 3 2 2 3 2 2 2" xfId="3172"/>
    <cellStyle name="Comma 3 2 2 3 2 2 3" xfId="5631"/>
    <cellStyle name="Comma 3 2 2 3 2 2 4" xfId="8124"/>
    <cellStyle name="Comma 3 2 2 3 2 2 5" xfId="10572"/>
    <cellStyle name="Comma 3 2 2 3 2 2 6" xfId="13024"/>
    <cellStyle name="Comma 3 2 2 3 2 2 7" xfId="15476"/>
    <cellStyle name="Comma 3 2 2 3 2 2 8" xfId="17929"/>
    <cellStyle name="Comma 3 2 2 3 2 2 9" xfId="20377"/>
    <cellStyle name="Comma 3 2 2 3 2 3" xfId="3171"/>
    <cellStyle name="Comma 3 2 2 3 2 4" xfId="5630"/>
    <cellStyle name="Comma 3 2 2 3 2 5" xfId="8123"/>
    <cellStyle name="Comma 3 2 2 3 2 6" xfId="10571"/>
    <cellStyle name="Comma 3 2 2 3 2 7" xfId="13023"/>
    <cellStyle name="Comma 3 2 2 3 2 8" xfId="15475"/>
    <cellStyle name="Comma 3 2 2 3 2 9" xfId="17928"/>
    <cellStyle name="Comma 3 2 2 3 3" xfId="22854"/>
    <cellStyle name="Comma 3 2 2 3 3 2" xfId="3173"/>
    <cellStyle name="Comma 3 2 2 3 3 3" xfId="5632"/>
    <cellStyle name="Comma 3 2 2 3 3 4" xfId="8125"/>
    <cellStyle name="Comma 3 2 2 3 3 5" xfId="10573"/>
    <cellStyle name="Comma 3 2 2 3 3 6" xfId="13025"/>
    <cellStyle name="Comma 3 2 2 3 3 7" xfId="15477"/>
    <cellStyle name="Comma 3 2 2 3 3 8" xfId="17930"/>
    <cellStyle name="Comma 3 2 2 3 3 9" xfId="20378"/>
    <cellStyle name="Comma 3 2 2 3 4" xfId="22855"/>
    <cellStyle name="Comma 3 2 2 3 4 2" xfId="3174"/>
    <cellStyle name="Comma 3 2 2 3 4 3" xfId="5633"/>
    <cellStyle name="Comma 3 2 2 3 4 4" xfId="8126"/>
    <cellStyle name="Comma 3 2 2 3 4 5" xfId="10574"/>
    <cellStyle name="Comma 3 2 2 3 4 6" xfId="13026"/>
    <cellStyle name="Comma 3 2 2 3 4 7" xfId="15478"/>
    <cellStyle name="Comma 3 2 2 3 4 8" xfId="17931"/>
    <cellStyle name="Comma 3 2 2 3 4 9" xfId="20379"/>
    <cellStyle name="Comma 3 2 2 3 5" xfId="22856"/>
    <cellStyle name="Comma 3 2 2 3 5 2" xfId="3175"/>
    <cellStyle name="Comma 3 2 2 3 5 3" xfId="5634"/>
    <cellStyle name="Comma 3 2 2 3 5 4" xfId="8127"/>
    <cellStyle name="Comma 3 2 2 3 5 5" xfId="10575"/>
    <cellStyle name="Comma 3 2 2 3 5 6" xfId="13027"/>
    <cellStyle name="Comma 3 2 2 3 5 7" xfId="15479"/>
    <cellStyle name="Comma 3 2 2 3 5 8" xfId="17932"/>
    <cellStyle name="Comma 3 2 2 3 5 9" xfId="20380"/>
    <cellStyle name="Comma 3 2 2 3 6" xfId="22857"/>
    <cellStyle name="Comma 3 2 2 3 6 2" xfId="3176"/>
    <cellStyle name="Comma 3 2 2 3 6 3" xfId="5635"/>
    <cellStyle name="Comma 3 2 2 3 6 4" xfId="8128"/>
    <cellStyle name="Comma 3 2 2 3 6 5" xfId="10576"/>
    <cellStyle name="Comma 3 2 2 3 6 6" xfId="13028"/>
    <cellStyle name="Comma 3 2 2 3 6 7" xfId="15480"/>
    <cellStyle name="Comma 3 2 2 3 6 8" xfId="17933"/>
    <cellStyle name="Comma 3 2 2 3 6 9" xfId="20381"/>
    <cellStyle name="Comma 3 2 2 3 7" xfId="22858"/>
    <cellStyle name="Comma 3 2 2 3 7 2" xfId="3177"/>
    <cellStyle name="Comma 3 2 2 3 7 3" xfId="5636"/>
    <cellStyle name="Comma 3 2 2 3 7 4" xfId="8129"/>
    <cellStyle name="Comma 3 2 2 3 7 5" xfId="10577"/>
    <cellStyle name="Comma 3 2 2 3 7 6" xfId="13029"/>
    <cellStyle name="Comma 3 2 2 3 7 7" xfId="15481"/>
    <cellStyle name="Comma 3 2 2 3 7 8" xfId="17934"/>
    <cellStyle name="Comma 3 2 2 3 7 9" xfId="20382"/>
    <cellStyle name="Comma 3 2 2 3 8" xfId="22859"/>
    <cellStyle name="Comma 3 2 2 3 8 2" xfId="3178"/>
    <cellStyle name="Comma 3 2 2 3 8 3" xfId="5637"/>
    <cellStyle name="Comma 3 2 2 3 8 4" xfId="8130"/>
    <cellStyle name="Comma 3 2 2 3 8 5" xfId="10578"/>
    <cellStyle name="Comma 3 2 2 3 8 6" xfId="13030"/>
    <cellStyle name="Comma 3 2 2 3 8 7" xfId="15482"/>
    <cellStyle name="Comma 3 2 2 3 8 8" xfId="17935"/>
    <cellStyle name="Comma 3 2 2 3 8 9" xfId="20383"/>
    <cellStyle name="Comma 3 2 2 3 9" xfId="3170"/>
    <cellStyle name="Comma 3 2 2 4" xfId="22860"/>
    <cellStyle name="Comma 3 2 2 4 10" xfId="20384"/>
    <cellStyle name="Comma 3 2 2 4 2" xfId="22861"/>
    <cellStyle name="Comma 3 2 2 4 2 2" xfId="3180"/>
    <cellStyle name="Comma 3 2 2 4 2 3" xfId="5639"/>
    <cellStyle name="Comma 3 2 2 4 2 4" xfId="8132"/>
    <cellStyle name="Comma 3 2 2 4 2 5" xfId="10580"/>
    <cellStyle name="Comma 3 2 2 4 2 6" xfId="13032"/>
    <cellStyle name="Comma 3 2 2 4 2 7" xfId="15484"/>
    <cellStyle name="Comma 3 2 2 4 2 8" xfId="17937"/>
    <cellStyle name="Comma 3 2 2 4 2 9" xfId="20385"/>
    <cellStyle name="Comma 3 2 2 4 3" xfId="3179"/>
    <cellStyle name="Comma 3 2 2 4 4" xfId="5638"/>
    <cellStyle name="Comma 3 2 2 4 5" xfId="8131"/>
    <cellStyle name="Comma 3 2 2 4 6" xfId="10579"/>
    <cellStyle name="Comma 3 2 2 4 7" xfId="13031"/>
    <cellStyle name="Comma 3 2 2 4 8" xfId="15483"/>
    <cellStyle name="Comma 3 2 2 4 9" xfId="17936"/>
    <cellStyle name="Comma 3 2 2 5" xfId="22862"/>
    <cellStyle name="Comma 3 2 2 5 2" xfId="3181"/>
    <cellStyle name="Comma 3 2 2 5 3" xfId="5640"/>
    <cellStyle name="Comma 3 2 2 5 4" xfId="8133"/>
    <cellStyle name="Comma 3 2 2 5 5" xfId="10581"/>
    <cellStyle name="Comma 3 2 2 5 6" xfId="13033"/>
    <cellStyle name="Comma 3 2 2 5 7" xfId="15485"/>
    <cellStyle name="Comma 3 2 2 5 8" xfId="17938"/>
    <cellStyle name="Comma 3 2 2 5 9" xfId="20386"/>
    <cellStyle name="Comma 3 2 2 6" xfId="22863"/>
    <cellStyle name="Comma 3 2 2 6 2" xfId="3182"/>
    <cellStyle name="Comma 3 2 2 6 3" xfId="5641"/>
    <cellStyle name="Comma 3 2 2 6 4" xfId="8134"/>
    <cellStyle name="Comma 3 2 2 6 5" xfId="10582"/>
    <cellStyle name="Comma 3 2 2 6 6" xfId="13034"/>
    <cellStyle name="Comma 3 2 2 6 7" xfId="15486"/>
    <cellStyle name="Comma 3 2 2 6 8" xfId="17939"/>
    <cellStyle name="Comma 3 2 2 6 9" xfId="20387"/>
    <cellStyle name="Comma 3 2 2 7" xfId="22864"/>
    <cellStyle name="Comma 3 2 2 7 2" xfId="3183"/>
    <cellStyle name="Comma 3 2 2 7 3" xfId="5642"/>
    <cellStyle name="Comma 3 2 2 7 4" xfId="8135"/>
    <cellStyle name="Comma 3 2 2 7 5" xfId="10583"/>
    <cellStyle name="Comma 3 2 2 7 6" xfId="13035"/>
    <cellStyle name="Comma 3 2 2 7 7" xfId="15487"/>
    <cellStyle name="Comma 3 2 2 7 8" xfId="17940"/>
    <cellStyle name="Comma 3 2 2 7 9" xfId="20388"/>
    <cellStyle name="Comma 3 2 2 8" xfId="22865"/>
    <cellStyle name="Comma 3 2 2 8 2" xfId="3184"/>
    <cellStyle name="Comma 3 2 2 8 3" xfId="5643"/>
    <cellStyle name="Comma 3 2 2 8 4" xfId="8136"/>
    <cellStyle name="Comma 3 2 2 8 5" xfId="10584"/>
    <cellStyle name="Comma 3 2 2 8 6" xfId="13036"/>
    <cellStyle name="Comma 3 2 2 8 7" xfId="15488"/>
    <cellStyle name="Comma 3 2 2 8 8" xfId="17941"/>
    <cellStyle name="Comma 3 2 2 8 9" xfId="20389"/>
    <cellStyle name="Comma 3 2 2 9" xfId="22866"/>
    <cellStyle name="Comma 3 2 2 9 2" xfId="3185"/>
    <cellStyle name="Comma 3 2 2 9 3" xfId="5644"/>
    <cellStyle name="Comma 3 2 2 9 4" xfId="8137"/>
    <cellStyle name="Comma 3 2 2 9 5" xfId="10585"/>
    <cellStyle name="Comma 3 2 2 9 6" xfId="13037"/>
    <cellStyle name="Comma 3 2 2 9 7" xfId="15489"/>
    <cellStyle name="Comma 3 2 2 9 8" xfId="17942"/>
    <cellStyle name="Comma 3 2 2 9 9" xfId="20390"/>
    <cellStyle name="Comma 3 2 3" xfId="22867"/>
    <cellStyle name="Comma 3 2 3 10" xfId="3186"/>
    <cellStyle name="Comma 3 2 3 11" xfId="5645"/>
    <cellStyle name="Comma 3 2 3 12" xfId="8138"/>
    <cellStyle name="Comma 3 2 3 13" xfId="10586"/>
    <cellStyle name="Comma 3 2 3 14" xfId="13038"/>
    <cellStyle name="Comma 3 2 3 15" xfId="15490"/>
    <cellStyle name="Comma 3 2 3 16" xfId="17943"/>
    <cellStyle name="Comma 3 2 3 17" xfId="20391"/>
    <cellStyle name="Comma 3 2 3 2" xfId="22868"/>
    <cellStyle name="Comma 3 2 3 2 10" xfId="5646"/>
    <cellStyle name="Comma 3 2 3 2 11" xfId="8139"/>
    <cellStyle name="Comma 3 2 3 2 12" xfId="10587"/>
    <cellStyle name="Comma 3 2 3 2 13" xfId="13039"/>
    <cellStyle name="Comma 3 2 3 2 14" xfId="15491"/>
    <cellStyle name="Comma 3 2 3 2 15" xfId="17944"/>
    <cellStyle name="Comma 3 2 3 2 16" xfId="20392"/>
    <cellStyle name="Comma 3 2 3 2 2" xfId="22869"/>
    <cellStyle name="Comma 3 2 3 2 2 10" xfId="20393"/>
    <cellStyle name="Comma 3 2 3 2 2 2" xfId="22870"/>
    <cellStyle name="Comma 3 2 3 2 2 2 2" xfId="3189"/>
    <cellStyle name="Comma 3 2 3 2 2 2 3" xfId="5648"/>
    <cellStyle name="Comma 3 2 3 2 2 2 4" xfId="8141"/>
    <cellStyle name="Comma 3 2 3 2 2 2 5" xfId="10589"/>
    <cellStyle name="Comma 3 2 3 2 2 2 6" xfId="13041"/>
    <cellStyle name="Comma 3 2 3 2 2 2 7" xfId="15493"/>
    <cellStyle name="Comma 3 2 3 2 2 2 8" xfId="17946"/>
    <cellStyle name="Comma 3 2 3 2 2 2 9" xfId="20394"/>
    <cellStyle name="Comma 3 2 3 2 2 3" xfId="3188"/>
    <cellStyle name="Comma 3 2 3 2 2 4" xfId="5647"/>
    <cellStyle name="Comma 3 2 3 2 2 5" xfId="8140"/>
    <cellStyle name="Comma 3 2 3 2 2 6" xfId="10588"/>
    <cellStyle name="Comma 3 2 3 2 2 7" xfId="13040"/>
    <cellStyle name="Comma 3 2 3 2 2 8" xfId="15492"/>
    <cellStyle name="Comma 3 2 3 2 2 9" xfId="17945"/>
    <cellStyle name="Comma 3 2 3 2 3" xfId="22871"/>
    <cellStyle name="Comma 3 2 3 2 3 2" xfId="3190"/>
    <cellStyle name="Comma 3 2 3 2 3 3" xfId="5649"/>
    <cellStyle name="Comma 3 2 3 2 3 4" xfId="8142"/>
    <cellStyle name="Comma 3 2 3 2 3 5" xfId="10590"/>
    <cellStyle name="Comma 3 2 3 2 3 6" xfId="13042"/>
    <cellStyle name="Comma 3 2 3 2 3 7" xfId="15494"/>
    <cellStyle name="Comma 3 2 3 2 3 8" xfId="17947"/>
    <cellStyle name="Comma 3 2 3 2 3 9" xfId="20395"/>
    <cellStyle name="Comma 3 2 3 2 4" xfId="22872"/>
    <cellStyle name="Comma 3 2 3 2 4 2" xfId="3191"/>
    <cellStyle name="Comma 3 2 3 2 4 3" xfId="5650"/>
    <cellStyle name="Comma 3 2 3 2 4 4" xfId="8143"/>
    <cellStyle name="Comma 3 2 3 2 4 5" xfId="10591"/>
    <cellStyle name="Comma 3 2 3 2 4 6" xfId="13043"/>
    <cellStyle name="Comma 3 2 3 2 4 7" xfId="15495"/>
    <cellStyle name="Comma 3 2 3 2 4 8" xfId="17948"/>
    <cellStyle name="Comma 3 2 3 2 4 9" xfId="20396"/>
    <cellStyle name="Comma 3 2 3 2 5" xfId="22873"/>
    <cellStyle name="Comma 3 2 3 2 5 2" xfId="3192"/>
    <cellStyle name="Comma 3 2 3 2 5 3" xfId="5651"/>
    <cellStyle name="Comma 3 2 3 2 5 4" xfId="8144"/>
    <cellStyle name="Comma 3 2 3 2 5 5" xfId="10592"/>
    <cellStyle name="Comma 3 2 3 2 5 6" xfId="13044"/>
    <cellStyle name="Comma 3 2 3 2 5 7" xfId="15496"/>
    <cellStyle name="Comma 3 2 3 2 5 8" xfId="17949"/>
    <cellStyle name="Comma 3 2 3 2 5 9" xfId="20397"/>
    <cellStyle name="Comma 3 2 3 2 6" xfId="22874"/>
    <cellStyle name="Comma 3 2 3 2 6 2" xfId="3193"/>
    <cellStyle name="Comma 3 2 3 2 6 3" xfId="5652"/>
    <cellStyle name="Comma 3 2 3 2 6 4" xfId="8145"/>
    <cellStyle name="Comma 3 2 3 2 6 5" xfId="10593"/>
    <cellStyle name="Comma 3 2 3 2 6 6" xfId="13045"/>
    <cellStyle name="Comma 3 2 3 2 6 7" xfId="15497"/>
    <cellStyle name="Comma 3 2 3 2 6 8" xfId="17950"/>
    <cellStyle name="Comma 3 2 3 2 6 9" xfId="20398"/>
    <cellStyle name="Comma 3 2 3 2 7" xfId="22875"/>
    <cellStyle name="Comma 3 2 3 2 7 2" xfId="3194"/>
    <cellStyle name="Comma 3 2 3 2 7 3" xfId="5653"/>
    <cellStyle name="Comma 3 2 3 2 7 4" xfId="8146"/>
    <cellStyle name="Comma 3 2 3 2 7 5" xfId="10594"/>
    <cellStyle name="Comma 3 2 3 2 7 6" xfId="13046"/>
    <cellStyle name="Comma 3 2 3 2 7 7" xfId="15498"/>
    <cellStyle name="Comma 3 2 3 2 7 8" xfId="17951"/>
    <cellStyle name="Comma 3 2 3 2 7 9" xfId="20399"/>
    <cellStyle name="Comma 3 2 3 2 8" xfId="22876"/>
    <cellStyle name="Comma 3 2 3 2 8 2" xfId="3195"/>
    <cellStyle name="Comma 3 2 3 2 8 3" xfId="5654"/>
    <cellStyle name="Comma 3 2 3 2 8 4" xfId="8147"/>
    <cellStyle name="Comma 3 2 3 2 8 5" xfId="10595"/>
    <cellStyle name="Comma 3 2 3 2 8 6" xfId="13047"/>
    <cellStyle name="Comma 3 2 3 2 8 7" xfId="15499"/>
    <cellStyle name="Comma 3 2 3 2 8 8" xfId="17952"/>
    <cellStyle name="Comma 3 2 3 2 8 9" xfId="20400"/>
    <cellStyle name="Comma 3 2 3 2 9" xfId="3187"/>
    <cellStyle name="Comma 3 2 3 3" xfId="22877"/>
    <cellStyle name="Comma 3 2 3 3 10" xfId="20401"/>
    <cellStyle name="Comma 3 2 3 3 2" xfId="22878"/>
    <cellStyle name="Comma 3 2 3 3 2 2" xfId="3197"/>
    <cellStyle name="Comma 3 2 3 3 2 3" xfId="5656"/>
    <cellStyle name="Comma 3 2 3 3 2 4" xfId="8149"/>
    <cellStyle name="Comma 3 2 3 3 2 5" xfId="10597"/>
    <cellStyle name="Comma 3 2 3 3 2 6" xfId="13049"/>
    <cellStyle name="Comma 3 2 3 3 2 7" xfId="15501"/>
    <cellStyle name="Comma 3 2 3 3 2 8" xfId="17954"/>
    <cellStyle name="Comma 3 2 3 3 2 9" xfId="20402"/>
    <cellStyle name="Comma 3 2 3 3 3" xfId="3196"/>
    <cellStyle name="Comma 3 2 3 3 4" xfId="5655"/>
    <cellStyle name="Comma 3 2 3 3 5" xfId="8148"/>
    <cellStyle name="Comma 3 2 3 3 6" xfId="10596"/>
    <cellStyle name="Comma 3 2 3 3 7" xfId="13048"/>
    <cellStyle name="Comma 3 2 3 3 8" xfId="15500"/>
    <cellStyle name="Comma 3 2 3 3 9" xfId="17953"/>
    <cellStyle name="Comma 3 2 3 4" xfId="22879"/>
    <cellStyle name="Comma 3 2 3 4 2" xfId="3198"/>
    <cellStyle name="Comma 3 2 3 4 3" xfId="5657"/>
    <cellStyle name="Comma 3 2 3 4 4" xfId="8150"/>
    <cellStyle name="Comma 3 2 3 4 5" xfId="10598"/>
    <cellStyle name="Comma 3 2 3 4 6" xfId="13050"/>
    <cellStyle name="Comma 3 2 3 4 7" xfId="15502"/>
    <cellStyle name="Comma 3 2 3 4 8" xfId="17955"/>
    <cellStyle name="Comma 3 2 3 4 9" xfId="20403"/>
    <cellStyle name="Comma 3 2 3 5" xfId="22880"/>
    <cellStyle name="Comma 3 2 3 5 2" xfId="3199"/>
    <cellStyle name="Comma 3 2 3 5 3" xfId="5658"/>
    <cellStyle name="Comma 3 2 3 5 4" xfId="8151"/>
    <cellStyle name="Comma 3 2 3 5 5" xfId="10599"/>
    <cellStyle name="Comma 3 2 3 5 6" xfId="13051"/>
    <cellStyle name="Comma 3 2 3 5 7" xfId="15503"/>
    <cellStyle name="Comma 3 2 3 5 8" xfId="17956"/>
    <cellStyle name="Comma 3 2 3 5 9" xfId="20404"/>
    <cellStyle name="Comma 3 2 3 6" xfId="22881"/>
    <cellStyle name="Comma 3 2 3 6 2" xfId="3200"/>
    <cellStyle name="Comma 3 2 3 6 3" xfId="5659"/>
    <cellStyle name="Comma 3 2 3 6 4" xfId="8152"/>
    <cellStyle name="Comma 3 2 3 6 5" xfId="10600"/>
    <cellStyle name="Comma 3 2 3 6 6" xfId="13052"/>
    <cellStyle name="Comma 3 2 3 6 7" xfId="15504"/>
    <cellStyle name="Comma 3 2 3 6 8" xfId="17957"/>
    <cellStyle name="Comma 3 2 3 6 9" xfId="20405"/>
    <cellStyle name="Comma 3 2 3 7" xfId="22882"/>
    <cellStyle name="Comma 3 2 3 7 2" xfId="3201"/>
    <cellStyle name="Comma 3 2 3 7 3" xfId="5660"/>
    <cellStyle name="Comma 3 2 3 7 4" xfId="8153"/>
    <cellStyle name="Comma 3 2 3 7 5" xfId="10601"/>
    <cellStyle name="Comma 3 2 3 7 6" xfId="13053"/>
    <cellStyle name="Comma 3 2 3 7 7" xfId="15505"/>
    <cellStyle name="Comma 3 2 3 7 8" xfId="17958"/>
    <cellStyle name="Comma 3 2 3 7 9" xfId="20406"/>
    <cellStyle name="Comma 3 2 3 8" xfId="22883"/>
    <cellStyle name="Comma 3 2 3 8 2" xfId="3202"/>
    <cellStyle name="Comma 3 2 3 8 3" xfId="5661"/>
    <cellStyle name="Comma 3 2 3 8 4" xfId="8154"/>
    <cellStyle name="Comma 3 2 3 8 5" xfId="10602"/>
    <cellStyle name="Comma 3 2 3 8 6" xfId="13054"/>
    <cellStyle name="Comma 3 2 3 8 7" xfId="15506"/>
    <cellStyle name="Comma 3 2 3 8 8" xfId="17959"/>
    <cellStyle name="Comma 3 2 3 8 9" xfId="20407"/>
    <cellStyle name="Comma 3 2 3 9" xfId="22884"/>
    <cellStyle name="Comma 3 2 3 9 2" xfId="3203"/>
    <cellStyle name="Comma 3 2 3 9 3" xfId="5662"/>
    <cellStyle name="Comma 3 2 3 9 4" xfId="8155"/>
    <cellStyle name="Comma 3 2 3 9 5" xfId="10603"/>
    <cellStyle name="Comma 3 2 3 9 6" xfId="13055"/>
    <cellStyle name="Comma 3 2 3 9 7" xfId="15507"/>
    <cellStyle name="Comma 3 2 3 9 8" xfId="17960"/>
    <cellStyle name="Comma 3 2 3 9 9" xfId="20408"/>
    <cellStyle name="Comma 3 2 4" xfId="22885"/>
    <cellStyle name="Comma 3 2 4 10" xfId="5663"/>
    <cellStyle name="Comma 3 2 4 11" xfId="8156"/>
    <cellStyle name="Comma 3 2 4 12" xfId="10604"/>
    <cellStyle name="Comma 3 2 4 13" xfId="13056"/>
    <cellStyle name="Comma 3 2 4 14" xfId="15508"/>
    <cellStyle name="Comma 3 2 4 15" xfId="17961"/>
    <cellStyle name="Comma 3 2 4 16" xfId="20409"/>
    <cellStyle name="Comma 3 2 4 2" xfId="22886"/>
    <cellStyle name="Comma 3 2 4 2 10" xfId="20410"/>
    <cellStyle name="Comma 3 2 4 2 2" xfId="22887"/>
    <cellStyle name="Comma 3 2 4 2 2 2" xfId="3206"/>
    <cellStyle name="Comma 3 2 4 2 2 3" xfId="5665"/>
    <cellStyle name="Comma 3 2 4 2 2 4" xfId="8158"/>
    <cellStyle name="Comma 3 2 4 2 2 5" xfId="10606"/>
    <cellStyle name="Comma 3 2 4 2 2 6" xfId="13058"/>
    <cellStyle name="Comma 3 2 4 2 2 7" xfId="15510"/>
    <cellStyle name="Comma 3 2 4 2 2 8" xfId="17963"/>
    <cellStyle name="Comma 3 2 4 2 2 9" xfId="20411"/>
    <cellStyle name="Comma 3 2 4 2 3" xfId="3205"/>
    <cellStyle name="Comma 3 2 4 2 4" xfId="5664"/>
    <cellStyle name="Comma 3 2 4 2 5" xfId="8157"/>
    <cellStyle name="Comma 3 2 4 2 6" xfId="10605"/>
    <cellStyle name="Comma 3 2 4 2 7" xfId="13057"/>
    <cellStyle name="Comma 3 2 4 2 8" xfId="15509"/>
    <cellStyle name="Comma 3 2 4 2 9" xfId="17962"/>
    <cellStyle name="Comma 3 2 4 3" xfId="22888"/>
    <cellStyle name="Comma 3 2 4 3 2" xfId="3207"/>
    <cellStyle name="Comma 3 2 4 3 3" xfId="5666"/>
    <cellStyle name="Comma 3 2 4 3 4" xfId="8159"/>
    <cellStyle name="Comma 3 2 4 3 5" xfId="10607"/>
    <cellStyle name="Comma 3 2 4 3 6" xfId="13059"/>
    <cellStyle name="Comma 3 2 4 3 7" xfId="15511"/>
    <cellStyle name="Comma 3 2 4 3 8" xfId="17964"/>
    <cellStyle name="Comma 3 2 4 3 9" xfId="20412"/>
    <cellStyle name="Comma 3 2 4 4" xfId="22889"/>
    <cellStyle name="Comma 3 2 4 4 2" xfId="3208"/>
    <cellStyle name="Comma 3 2 4 4 3" xfId="5667"/>
    <cellStyle name="Comma 3 2 4 4 4" xfId="8160"/>
    <cellStyle name="Comma 3 2 4 4 5" xfId="10608"/>
    <cellStyle name="Comma 3 2 4 4 6" xfId="13060"/>
    <cellStyle name="Comma 3 2 4 4 7" xfId="15512"/>
    <cellStyle name="Comma 3 2 4 4 8" xfId="17965"/>
    <cellStyle name="Comma 3 2 4 4 9" xfId="20413"/>
    <cellStyle name="Comma 3 2 4 5" xfId="22890"/>
    <cellStyle name="Comma 3 2 4 5 2" xfId="3209"/>
    <cellStyle name="Comma 3 2 4 5 3" xfId="5668"/>
    <cellStyle name="Comma 3 2 4 5 4" xfId="8161"/>
    <cellStyle name="Comma 3 2 4 5 5" xfId="10609"/>
    <cellStyle name="Comma 3 2 4 5 6" xfId="13061"/>
    <cellStyle name="Comma 3 2 4 5 7" xfId="15513"/>
    <cellStyle name="Comma 3 2 4 5 8" xfId="17966"/>
    <cellStyle name="Comma 3 2 4 5 9" xfId="20414"/>
    <cellStyle name="Comma 3 2 4 6" xfId="22891"/>
    <cellStyle name="Comma 3 2 4 6 2" xfId="3210"/>
    <cellStyle name="Comma 3 2 4 6 3" xfId="5669"/>
    <cellStyle name="Comma 3 2 4 6 4" xfId="8162"/>
    <cellStyle name="Comma 3 2 4 6 5" xfId="10610"/>
    <cellStyle name="Comma 3 2 4 6 6" xfId="13062"/>
    <cellStyle name="Comma 3 2 4 6 7" xfId="15514"/>
    <cellStyle name="Comma 3 2 4 6 8" xfId="17967"/>
    <cellStyle name="Comma 3 2 4 6 9" xfId="20415"/>
    <cellStyle name="Comma 3 2 4 7" xfId="22892"/>
    <cellStyle name="Comma 3 2 4 7 2" xfId="3211"/>
    <cellStyle name="Comma 3 2 4 7 3" xfId="5670"/>
    <cellStyle name="Comma 3 2 4 7 4" xfId="8163"/>
    <cellStyle name="Comma 3 2 4 7 5" xfId="10611"/>
    <cellStyle name="Comma 3 2 4 7 6" xfId="13063"/>
    <cellStyle name="Comma 3 2 4 7 7" xfId="15515"/>
    <cellStyle name="Comma 3 2 4 7 8" xfId="17968"/>
    <cellStyle name="Comma 3 2 4 7 9" xfId="20416"/>
    <cellStyle name="Comma 3 2 4 8" xfId="22893"/>
    <cellStyle name="Comma 3 2 4 8 2" xfId="3212"/>
    <cellStyle name="Comma 3 2 4 8 3" xfId="5671"/>
    <cellStyle name="Comma 3 2 4 8 4" xfId="8164"/>
    <cellStyle name="Comma 3 2 4 8 5" xfId="10612"/>
    <cellStyle name="Comma 3 2 4 8 6" xfId="13064"/>
    <cellStyle name="Comma 3 2 4 8 7" xfId="15516"/>
    <cellStyle name="Comma 3 2 4 8 8" xfId="17969"/>
    <cellStyle name="Comma 3 2 4 8 9" xfId="20417"/>
    <cellStyle name="Comma 3 2 4 9" xfId="3204"/>
    <cellStyle name="Comma 3 2 5" xfId="22894"/>
    <cellStyle name="Comma 3 2 5 10" xfId="20418"/>
    <cellStyle name="Comma 3 2 5 2" xfId="22895"/>
    <cellStyle name="Comma 3 2 5 2 2" xfId="3214"/>
    <cellStyle name="Comma 3 2 5 2 3" xfId="5673"/>
    <cellStyle name="Comma 3 2 5 2 4" xfId="8166"/>
    <cellStyle name="Comma 3 2 5 2 5" xfId="10614"/>
    <cellStyle name="Comma 3 2 5 2 6" xfId="13066"/>
    <cellStyle name="Comma 3 2 5 2 7" xfId="15518"/>
    <cellStyle name="Comma 3 2 5 2 8" xfId="17971"/>
    <cellStyle name="Comma 3 2 5 2 9" xfId="20419"/>
    <cellStyle name="Comma 3 2 5 3" xfId="3213"/>
    <cellStyle name="Comma 3 2 5 4" xfId="5672"/>
    <cellStyle name="Comma 3 2 5 5" xfId="8165"/>
    <cellStyle name="Comma 3 2 5 6" xfId="10613"/>
    <cellStyle name="Comma 3 2 5 7" xfId="13065"/>
    <cellStyle name="Comma 3 2 5 8" xfId="15517"/>
    <cellStyle name="Comma 3 2 5 9" xfId="17970"/>
    <cellStyle name="Comma 3 2 6" xfId="22896"/>
    <cellStyle name="Comma 3 2 6 2" xfId="3215"/>
    <cellStyle name="Comma 3 2 6 3" xfId="5674"/>
    <cellStyle name="Comma 3 2 6 4" xfId="8167"/>
    <cellStyle name="Comma 3 2 6 5" xfId="10615"/>
    <cellStyle name="Comma 3 2 6 6" xfId="13067"/>
    <cellStyle name="Comma 3 2 6 7" xfId="15519"/>
    <cellStyle name="Comma 3 2 6 8" xfId="17972"/>
    <cellStyle name="Comma 3 2 6 9" xfId="20420"/>
    <cellStyle name="Comma 3 2 7" xfId="22897"/>
    <cellStyle name="Comma 3 2 7 2" xfId="3216"/>
    <cellStyle name="Comma 3 2 7 3" xfId="5675"/>
    <cellStyle name="Comma 3 2 7 4" xfId="8168"/>
    <cellStyle name="Comma 3 2 7 5" xfId="10616"/>
    <cellStyle name="Comma 3 2 7 6" xfId="13068"/>
    <cellStyle name="Comma 3 2 7 7" xfId="15520"/>
    <cellStyle name="Comma 3 2 7 8" xfId="17973"/>
    <cellStyle name="Comma 3 2 7 9" xfId="20421"/>
    <cellStyle name="Comma 3 2 8" xfId="22898"/>
    <cellStyle name="Comma 3 2 8 2" xfId="3217"/>
    <cellStyle name="Comma 3 2 8 3" xfId="5676"/>
    <cellStyle name="Comma 3 2 8 4" xfId="8169"/>
    <cellStyle name="Comma 3 2 8 5" xfId="10617"/>
    <cellStyle name="Comma 3 2 8 6" xfId="13069"/>
    <cellStyle name="Comma 3 2 8 7" xfId="15521"/>
    <cellStyle name="Comma 3 2 8 8" xfId="17974"/>
    <cellStyle name="Comma 3 2 8 9" xfId="20422"/>
    <cellStyle name="Comma 3 2 9" xfId="22899"/>
    <cellStyle name="Comma 3 2 9 2" xfId="3218"/>
    <cellStyle name="Comma 3 2 9 3" xfId="5677"/>
    <cellStyle name="Comma 3 2 9 4" xfId="8170"/>
    <cellStyle name="Comma 3 2 9 5" xfId="10618"/>
    <cellStyle name="Comma 3 2 9 6" xfId="13070"/>
    <cellStyle name="Comma 3 2 9 7" xfId="15522"/>
    <cellStyle name="Comma 3 2 9 8" xfId="17975"/>
    <cellStyle name="Comma 3 2 9 9" xfId="20423"/>
    <cellStyle name="Comma 3 20" xfId="258"/>
    <cellStyle name="Comma 3 21" xfId="259"/>
    <cellStyle name="Comma 3 22" xfId="260"/>
    <cellStyle name="Comma 3 23" xfId="261"/>
    <cellStyle name="Comma 3 24" xfId="262"/>
    <cellStyle name="Comma 3 25" xfId="263"/>
    <cellStyle name="Comma 3 26" xfId="264"/>
    <cellStyle name="Comma 3 27" xfId="265"/>
    <cellStyle name="Comma 3 28" xfId="266"/>
    <cellStyle name="Comma 3 29" xfId="3143"/>
    <cellStyle name="Comma 3 3" xfId="22900"/>
    <cellStyle name="Comma 3 3 10" xfId="22901"/>
    <cellStyle name="Comma 3 3 10 2" xfId="3220"/>
    <cellStyle name="Comma 3 3 10 3" xfId="5679"/>
    <cellStyle name="Comma 3 3 10 4" xfId="8172"/>
    <cellStyle name="Comma 3 3 10 5" xfId="10620"/>
    <cellStyle name="Comma 3 3 10 6" xfId="13072"/>
    <cellStyle name="Comma 3 3 10 7" xfId="15524"/>
    <cellStyle name="Comma 3 3 10 8" xfId="17977"/>
    <cellStyle name="Comma 3 3 10 9" xfId="20425"/>
    <cellStyle name="Comma 3 3 11" xfId="3219"/>
    <cellStyle name="Comma 3 3 12" xfId="5678"/>
    <cellStyle name="Comma 3 3 13" xfId="8171"/>
    <cellStyle name="Comma 3 3 14" xfId="10619"/>
    <cellStyle name="Comma 3 3 15" xfId="13071"/>
    <cellStyle name="Comma 3 3 16" xfId="15523"/>
    <cellStyle name="Comma 3 3 17" xfId="17976"/>
    <cellStyle name="Comma 3 3 18" xfId="20424"/>
    <cellStyle name="Comma 3 3 2" xfId="22902"/>
    <cellStyle name="Comma 3 3 2 10" xfId="3221"/>
    <cellStyle name="Comma 3 3 2 11" xfId="5680"/>
    <cellStyle name="Comma 3 3 2 12" xfId="8173"/>
    <cellStyle name="Comma 3 3 2 13" xfId="10621"/>
    <cellStyle name="Comma 3 3 2 14" xfId="13073"/>
    <cellStyle name="Comma 3 3 2 15" xfId="15525"/>
    <cellStyle name="Comma 3 3 2 16" xfId="17978"/>
    <cellStyle name="Comma 3 3 2 17" xfId="20426"/>
    <cellStyle name="Comma 3 3 2 2" xfId="22903"/>
    <cellStyle name="Comma 3 3 2 2 10" xfId="5681"/>
    <cellStyle name="Comma 3 3 2 2 11" xfId="8174"/>
    <cellStyle name="Comma 3 3 2 2 12" xfId="10622"/>
    <cellStyle name="Comma 3 3 2 2 13" xfId="13074"/>
    <cellStyle name="Comma 3 3 2 2 14" xfId="15526"/>
    <cellStyle name="Comma 3 3 2 2 15" xfId="17979"/>
    <cellStyle name="Comma 3 3 2 2 16" xfId="20427"/>
    <cellStyle name="Comma 3 3 2 2 2" xfId="22904"/>
    <cellStyle name="Comma 3 3 2 2 2 10" xfId="20428"/>
    <cellStyle name="Comma 3 3 2 2 2 2" xfId="22905"/>
    <cellStyle name="Comma 3 3 2 2 2 2 2" xfId="3224"/>
    <cellStyle name="Comma 3 3 2 2 2 2 3" xfId="5683"/>
    <cellStyle name="Comma 3 3 2 2 2 2 4" xfId="8176"/>
    <cellStyle name="Comma 3 3 2 2 2 2 5" xfId="10624"/>
    <cellStyle name="Comma 3 3 2 2 2 2 6" xfId="13076"/>
    <cellStyle name="Comma 3 3 2 2 2 2 7" xfId="15528"/>
    <cellStyle name="Comma 3 3 2 2 2 2 8" xfId="17981"/>
    <cellStyle name="Comma 3 3 2 2 2 2 9" xfId="20429"/>
    <cellStyle name="Comma 3 3 2 2 2 3" xfId="3223"/>
    <cellStyle name="Comma 3 3 2 2 2 4" xfId="5682"/>
    <cellStyle name="Comma 3 3 2 2 2 5" xfId="8175"/>
    <cellStyle name="Comma 3 3 2 2 2 6" xfId="10623"/>
    <cellStyle name="Comma 3 3 2 2 2 7" xfId="13075"/>
    <cellStyle name="Comma 3 3 2 2 2 8" xfId="15527"/>
    <cellStyle name="Comma 3 3 2 2 2 9" xfId="17980"/>
    <cellStyle name="Comma 3 3 2 2 3" xfId="22906"/>
    <cellStyle name="Comma 3 3 2 2 3 2" xfId="3225"/>
    <cellStyle name="Comma 3 3 2 2 3 3" xfId="5684"/>
    <cellStyle name="Comma 3 3 2 2 3 4" xfId="8177"/>
    <cellStyle name="Comma 3 3 2 2 3 5" xfId="10625"/>
    <cellStyle name="Comma 3 3 2 2 3 6" xfId="13077"/>
    <cellStyle name="Comma 3 3 2 2 3 7" xfId="15529"/>
    <cellStyle name="Comma 3 3 2 2 3 8" xfId="17982"/>
    <cellStyle name="Comma 3 3 2 2 3 9" xfId="20430"/>
    <cellStyle name="Comma 3 3 2 2 4" xfId="22907"/>
    <cellStyle name="Comma 3 3 2 2 4 2" xfId="3226"/>
    <cellStyle name="Comma 3 3 2 2 4 3" xfId="5685"/>
    <cellStyle name="Comma 3 3 2 2 4 4" xfId="8178"/>
    <cellStyle name="Comma 3 3 2 2 4 5" xfId="10626"/>
    <cellStyle name="Comma 3 3 2 2 4 6" xfId="13078"/>
    <cellStyle name="Comma 3 3 2 2 4 7" xfId="15530"/>
    <cellStyle name="Comma 3 3 2 2 4 8" xfId="17983"/>
    <cellStyle name="Comma 3 3 2 2 4 9" xfId="20431"/>
    <cellStyle name="Comma 3 3 2 2 5" xfId="22908"/>
    <cellStyle name="Comma 3 3 2 2 5 2" xfId="3227"/>
    <cellStyle name="Comma 3 3 2 2 5 3" xfId="5686"/>
    <cellStyle name="Comma 3 3 2 2 5 4" xfId="8179"/>
    <cellStyle name="Comma 3 3 2 2 5 5" xfId="10627"/>
    <cellStyle name="Comma 3 3 2 2 5 6" xfId="13079"/>
    <cellStyle name="Comma 3 3 2 2 5 7" xfId="15531"/>
    <cellStyle name="Comma 3 3 2 2 5 8" xfId="17984"/>
    <cellStyle name="Comma 3 3 2 2 5 9" xfId="20432"/>
    <cellStyle name="Comma 3 3 2 2 6" xfId="22909"/>
    <cellStyle name="Comma 3 3 2 2 6 2" xfId="3228"/>
    <cellStyle name="Comma 3 3 2 2 6 3" xfId="5687"/>
    <cellStyle name="Comma 3 3 2 2 6 4" xfId="8180"/>
    <cellStyle name="Comma 3 3 2 2 6 5" xfId="10628"/>
    <cellStyle name="Comma 3 3 2 2 6 6" xfId="13080"/>
    <cellStyle name="Comma 3 3 2 2 6 7" xfId="15532"/>
    <cellStyle name="Comma 3 3 2 2 6 8" xfId="17985"/>
    <cellStyle name="Comma 3 3 2 2 6 9" xfId="20433"/>
    <cellStyle name="Comma 3 3 2 2 7" xfId="22910"/>
    <cellStyle name="Comma 3 3 2 2 7 2" xfId="3229"/>
    <cellStyle name="Comma 3 3 2 2 7 3" xfId="5688"/>
    <cellStyle name="Comma 3 3 2 2 7 4" xfId="8181"/>
    <cellStyle name="Comma 3 3 2 2 7 5" xfId="10629"/>
    <cellStyle name="Comma 3 3 2 2 7 6" xfId="13081"/>
    <cellStyle name="Comma 3 3 2 2 7 7" xfId="15533"/>
    <cellStyle name="Comma 3 3 2 2 7 8" xfId="17986"/>
    <cellStyle name="Comma 3 3 2 2 7 9" xfId="20434"/>
    <cellStyle name="Comma 3 3 2 2 8" xfId="22911"/>
    <cellStyle name="Comma 3 3 2 2 8 2" xfId="3230"/>
    <cellStyle name="Comma 3 3 2 2 8 3" xfId="5689"/>
    <cellStyle name="Comma 3 3 2 2 8 4" xfId="8182"/>
    <cellStyle name="Comma 3 3 2 2 8 5" xfId="10630"/>
    <cellStyle name="Comma 3 3 2 2 8 6" xfId="13082"/>
    <cellStyle name="Comma 3 3 2 2 8 7" xfId="15534"/>
    <cellStyle name="Comma 3 3 2 2 8 8" xfId="17987"/>
    <cellStyle name="Comma 3 3 2 2 8 9" xfId="20435"/>
    <cellStyle name="Comma 3 3 2 2 9" xfId="3222"/>
    <cellStyle name="Comma 3 3 2 3" xfId="22912"/>
    <cellStyle name="Comma 3 3 2 3 10" xfId="20436"/>
    <cellStyle name="Comma 3 3 2 3 2" xfId="22913"/>
    <cellStyle name="Comma 3 3 2 3 2 2" xfId="3232"/>
    <cellStyle name="Comma 3 3 2 3 2 3" xfId="5691"/>
    <cellStyle name="Comma 3 3 2 3 2 4" xfId="8184"/>
    <cellStyle name="Comma 3 3 2 3 2 5" xfId="10632"/>
    <cellStyle name="Comma 3 3 2 3 2 6" xfId="13084"/>
    <cellStyle name="Comma 3 3 2 3 2 7" xfId="15536"/>
    <cellStyle name="Comma 3 3 2 3 2 8" xfId="17989"/>
    <cellStyle name="Comma 3 3 2 3 2 9" xfId="20437"/>
    <cellStyle name="Comma 3 3 2 3 3" xfId="3231"/>
    <cellStyle name="Comma 3 3 2 3 4" xfId="5690"/>
    <cellStyle name="Comma 3 3 2 3 5" xfId="8183"/>
    <cellStyle name="Comma 3 3 2 3 6" xfId="10631"/>
    <cellStyle name="Comma 3 3 2 3 7" xfId="13083"/>
    <cellStyle name="Comma 3 3 2 3 8" xfId="15535"/>
    <cellStyle name="Comma 3 3 2 3 9" xfId="17988"/>
    <cellStyle name="Comma 3 3 2 4" xfId="22914"/>
    <cellStyle name="Comma 3 3 2 4 2" xfId="3233"/>
    <cellStyle name="Comma 3 3 2 4 3" xfId="5692"/>
    <cellStyle name="Comma 3 3 2 4 4" xfId="8185"/>
    <cellStyle name="Comma 3 3 2 4 5" xfId="10633"/>
    <cellStyle name="Comma 3 3 2 4 6" xfId="13085"/>
    <cellStyle name="Comma 3 3 2 4 7" xfId="15537"/>
    <cellStyle name="Comma 3 3 2 4 8" xfId="17990"/>
    <cellStyle name="Comma 3 3 2 4 9" xfId="20438"/>
    <cellStyle name="Comma 3 3 2 5" xfId="22915"/>
    <cellStyle name="Comma 3 3 2 5 2" xfId="3234"/>
    <cellStyle name="Comma 3 3 2 5 3" xfId="5693"/>
    <cellStyle name="Comma 3 3 2 5 4" xfId="8186"/>
    <cellStyle name="Comma 3 3 2 5 5" xfId="10634"/>
    <cellStyle name="Comma 3 3 2 5 6" xfId="13086"/>
    <cellStyle name="Comma 3 3 2 5 7" xfId="15538"/>
    <cellStyle name="Comma 3 3 2 5 8" xfId="17991"/>
    <cellStyle name="Comma 3 3 2 5 9" xfId="20439"/>
    <cellStyle name="Comma 3 3 2 6" xfId="22916"/>
    <cellStyle name="Comma 3 3 2 6 2" xfId="3235"/>
    <cellStyle name="Comma 3 3 2 6 3" xfId="5694"/>
    <cellStyle name="Comma 3 3 2 6 4" xfId="8187"/>
    <cellStyle name="Comma 3 3 2 6 5" xfId="10635"/>
    <cellStyle name="Comma 3 3 2 6 6" xfId="13087"/>
    <cellStyle name="Comma 3 3 2 6 7" xfId="15539"/>
    <cellStyle name="Comma 3 3 2 6 8" xfId="17992"/>
    <cellStyle name="Comma 3 3 2 6 9" xfId="20440"/>
    <cellStyle name="Comma 3 3 2 7" xfId="22917"/>
    <cellStyle name="Comma 3 3 2 7 2" xfId="3236"/>
    <cellStyle name="Comma 3 3 2 7 3" xfId="5695"/>
    <cellStyle name="Comma 3 3 2 7 4" xfId="8188"/>
    <cellStyle name="Comma 3 3 2 7 5" xfId="10636"/>
    <cellStyle name="Comma 3 3 2 7 6" xfId="13088"/>
    <cellStyle name="Comma 3 3 2 7 7" xfId="15540"/>
    <cellStyle name="Comma 3 3 2 7 8" xfId="17993"/>
    <cellStyle name="Comma 3 3 2 7 9" xfId="20441"/>
    <cellStyle name="Comma 3 3 2 8" xfId="22918"/>
    <cellStyle name="Comma 3 3 2 8 2" xfId="3237"/>
    <cellStyle name="Comma 3 3 2 8 3" xfId="5696"/>
    <cellStyle name="Comma 3 3 2 8 4" xfId="8189"/>
    <cellStyle name="Comma 3 3 2 8 5" xfId="10637"/>
    <cellStyle name="Comma 3 3 2 8 6" xfId="13089"/>
    <cellStyle name="Comma 3 3 2 8 7" xfId="15541"/>
    <cellStyle name="Comma 3 3 2 8 8" xfId="17994"/>
    <cellStyle name="Comma 3 3 2 8 9" xfId="20442"/>
    <cellStyle name="Comma 3 3 2 9" xfId="22919"/>
    <cellStyle name="Comma 3 3 2 9 2" xfId="3238"/>
    <cellStyle name="Comma 3 3 2 9 3" xfId="5697"/>
    <cellStyle name="Comma 3 3 2 9 4" xfId="8190"/>
    <cellStyle name="Comma 3 3 2 9 5" xfId="10638"/>
    <cellStyle name="Comma 3 3 2 9 6" xfId="13090"/>
    <cellStyle name="Comma 3 3 2 9 7" xfId="15542"/>
    <cellStyle name="Comma 3 3 2 9 8" xfId="17995"/>
    <cellStyle name="Comma 3 3 2 9 9" xfId="20443"/>
    <cellStyle name="Comma 3 3 3" xfId="22920"/>
    <cellStyle name="Comma 3 3 3 10" xfId="5698"/>
    <cellStyle name="Comma 3 3 3 11" xfId="8191"/>
    <cellStyle name="Comma 3 3 3 12" xfId="10639"/>
    <cellStyle name="Comma 3 3 3 13" xfId="13091"/>
    <cellStyle name="Comma 3 3 3 14" xfId="15543"/>
    <cellStyle name="Comma 3 3 3 15" xfId="17996"/>
    <cellStyle name="Comma 3 3 3 16" xfId="20444"/>
    <cellStyle name="Comma 3 3 3 2" xfId="22921"/>
    <cellStyle name="Comma 3 3 3 2 10" xfId="20445"/>
    <cellStyle name="Comma 3 3 3 2 2" xfId="22922"/>
    <cellStyle name="Comma 3 3 3 2 2 2" xfId="3241"/>
    <cellStyle name="Comma 3 3 3 2 2 3" xfId="5700"/>
    <cellStyle name="Comma 3 3 3 2 2 4" xfId="8193"/>
    <cellStyle name="Comma 3 3 3 2 2 5" xfId="10641"/>
    <cellStyle name="Comma 3 3 3 2 2 6" xfId="13093"/>
    <cellStyle name="Comma 3 3 3 2 2 7" xfId="15545"/>
    <cellStyle name="Comma 3 3 3 2 2 8" xfId="17998"/>
    <cellStyle name="Comma 3 3 3 2 2 9" xfId="20446"/>
    <cellStyle name="Comma 3 3 3 2 3" xfId="3240"/>
    <cellStyle name="Comma 3 3 3 2 4" xfId="5699"/>
    <cellStyle name="Comma 3 3 3 2 5" xfId="8192"/>
    <cellStyle name="Comma 3 3 3 2 6" xfId="10640"/>
    <cellStyle name="Comma 3 3 3 2 7" xfId="13092"/>
    <cellStyle name="Comma 3 3 3 2 8" xfId="15544"/>
    <cellStyle name="Comma 3 3 3 2 9" xfId="17997"/>
    <cellStyle name="Comma 3 3 3 3" xfId="22923"/>
    <cellStyle name="Comma 3 3 3 3 2" xfId="3242"/>
    <cellStyle name="Comma 3 3 3 3 3" xfId="5701"/>
    <cellStyle name="Comma 3 3 3 3 4" xfId="8194"/>
    <cellStyle name="Comma 3 3 3 3 5" xfId="10642"/>
    <cellStyle name="Comma 3 3 3 3 6" xfId="13094"/>
    <cellStyle name="Comma 3 3 3 3 7" xfId="15546"/>
    <cellStyle name="Comma 3 3 3 3 8" xfId="17999"/>
    <cellStyle name="Comma 3 3 3 3 9" xfId="20447"/>
    <cellStyle name="Comma 3 3 3 4" xfId="22924"/>
    <cellStyle name="Comma 3 3 3 4 2" xfId="3243"/>
    <cellStyle name="Comma 3 3 3 4 3" xfId="5702"/>
    <cellStyle name="Comma 3 3 3 4 4" xfId="8195"/>
    <cellStyle name="Comma 3 3 3 4 5" xfId="10643"/>
    <cellStyle name="Comma 3 3 3 4 6" xfId="13095"/>
    <cellStyle name="Comma 3 3 3 4 7" xfId="15547"/>
    <cellStyle name="Comma 3 3 3 4 8" xfId="18000"/>
    <cellStyle name="Comma 3 3 3 4 9" xfId="20448"/>
    <cellStyle name="Comma 3 3 3 5" xfId="22925"/>
    <cellStyle name="Comma 3 3 3 5 2" xfId="3244"/>
    <cellStyle name="Comma 3 3 3 5 3" xfId="5703"/>
    <cellStyle name="Comma 3 3 3 5 4" xfId="8196"/>
    <cellStyle name="Comma 3 3 3 5 5" xfId="10644"/>
    <cellStyle name="Comma 3 3 3 5 6" xfId="13096"/>
    <cellStyle name="Comma 3 3 3 5 7" xfId="15548"/>
    <cellStyle name="Comma 3 3 3 5 8" xfId="18001"/>
    <cellStyle name="Comma 3 3 3 5 9" xfId="20449"/>
    <cellStyle name="Comma 3 3 3 6" xfId="22926"/>
    <cellStyle name="Comma 3 3 3 6 2" xfId="3245"/>
    <cellStyle name="Comma 3 3 3 6 3" xfId="5704"/>
    <cellStyle name="Comma 3 3 3 6 4" xfId="8197"/>
    <cellStyle name="Comma 3 3 3 6 5" xfId="10645"/>
    <cellStyle name="Comma 3 3 3 6 6" xfId="13097"/>
    <cellStyle name="Comma 3 3 3 6 7" xfId="15549"/>
    <cellStyle name="Comma 3 3 3 6 8" xfId="18002"/>
    <cellStyle name="Comma 3 3 3 6 9" xfId="20450"/>
    <cellStyle name="Comma 3 3 3 7" xfId="22927"/>
    <cellStyle name="Comma 3 3 3 7 2" xfId="3246"/>
    <cellStyle name="Comma 3 3 3 7 3" xfId="5705"/>
    <cellStyle name="Comma 3 3 3 7 4" xfId="8198"/>
    <cellStyle name="Comma 3 3 3 7 5" xfId="10646"/>
    <cellStyle name="Comma 3 3 3 7 6" xfId="13098"/>
    <cellStyle name="Comma 3 3 3 7 7" xfId="15550"/>
    <cellStyle name="Comma 3 3 3 7 8" xfId="18003"/>
    <cellStyle name="Comma 3 3 3 7 9" xfId="20451"/>
    <cellStyle name="Comma 3 3 3 8" xfId="22928"/>
    <cellStyle name="Comma 3 3 3 8 2" xfId="3247"/>
    <cellStyle name="Comma 3 3 3 8 3" xfId="5706"/>
    <cellStyle name="Comma 3 3 3 8 4" xfId="8199"/>
    <cellStyle name="Comma 3 3 3 8 5" xfId="10647"/>
    <cellStyle name="Comma 3 3 3 8 6" xfId="13099"/>
    <cellStyle name="Comma 3 3 3 8 7" xfId="15551"/>
    <cellStyle name="Comma 3 3 3 8 8" xfId="18004"/>
    <cellStyle name="Comma 3 3 3 8 9" xfId="20452"/>
    <cellStyle name="Comma 3 3 3 9" xfId="3239"/>
    <cellStyle name="Comma 3 3 4" xfId="22929"/>
    <cellStyle name="Comma 3 3 4 10" xfId="20453"/>
    <cellStyle name="Comma 3 3 4 2" xfId="22930"/>
    <cellStyle name="Comma 3 3 4 2 2" xfId="3249"/>
    <cellStyle name="Comma 3 3 4 2 3" xfId="5708"/>
    <cellStyle name="Comma 3 3 4 2 4" xfId="8201"/>
    <cellStyle name="Comma 3 3 4 2 5" xfId="10649"/>
    <cellStyle name="Comma 3 3 4 2 6" xfId="13101"/>
    <cellStyle name="Comma 3 3 4 2 7" xfId="15553"/>
    <cellStyle name="Comma 3 3 4 2 8" xfId="18006"/>
    <cellStyle name="Comma 3 3 4 2 9" xfId="20454"/>
    <cellStyle name="Comma 3 3 4 3" xfId="3248"/>
    <cellStyle name="Comma 3 3 4 4" xfId="5707"/>
    <cellStyle name="Comma 3 3 4 5" xfId="8200"/>
    <cellStyle name="Comma 3 3 4 6" xfId="10648"/>
    <cellStyle name="Comma 3 3 4 7" xfId="13100"/>
    <cellStyle name="Comma 3 3 4 8" xfId="15552"/>
    <cellStyle name="Comma 3 3 4 9" xfId="18005"/>
    <cellStyle name="Comma 3 3 5" xfId="22931"/>
    <cellStyle name="Comma 3 3 5 2" xfId="3250"/>
    <cellStyle name="Comma 3 3 5 3" xfId="5709"/>
    <cellStyle name="Comma 3 3 5 4" xfId="8202"/>
    <cellStyle name="Comma 3 3 5 5" xfId="10650"/>
    <cellStyle name="Comma 3 3 5 6" xfId="13102"/>
    <cellStyle name="Comma 3 3 5 7" xfId="15554"/>
    <cellStyle name="Comma 3 3 5 8" xfId="18007"/>
    <cellStyle name="Comma 3 3 5 9" xfId="20455"/>
    <cellStyle name="Comma 3 3 6" xfId="22932"/>
    <cellStyle name="Comma 3 3 6 2" xfId="3251"/>
    <cellStyle name="Comma 3 3 6 3" xfId="5710"/>
    <cellStyle name="Comma 3 3 6 4" xfId="8203"/>
    <cellStyle name="Comma 3 3 6 5" xfId="10651"/>
    <cellStyle name="Comma 3 3 6 6" xfId="13103"/>
    <cellStyle name="Comma 3 3 6 7" xfId="15555"/>
    <cellStyle name="Comma 3 3 6 8" xfId="18008"/>
    <cellStyle name="Comma 3 3 6 9" xfId="20456"/>
    <cellStyle name="Comma 3 3 7" xfId="22933"/>
    <cellStyle name="Comma 3 3 7 2" xfId="3252"/>
    <cellStyle name="Comma 3 3 7 3" xfId="5711"/>
    <cellStyle name="Comma 3 3 7 4" xfId="8204"/>
    <cellStyle name="Comma 3 3 7 5" xfId="10652"/>
    <cellStyle name="Comma 3 3 7 6" xfId="13104"/>
    <cellStyle name="Comma 3 3 7 7" xfId="15556"/>
    <cellStyle name="Comma 3 3 7 8" xfId="18009"/>
    <cellStyle name="Comma 3 3 7 9" xfId="20457"/>
    <cellStyle name="Comma 3 3 8" xfId="22934"/>
    <cellStyle name="Comma 3 3 8 2" xfId="3253"/>
    <cellStyle name="Comma 3 3 8 3" xfId="5712"/>
    <cellStyle name="Comma 3 3 8 4" xfId="8205"/>
    <cellStyle name="Comma 3 3 8 5" xfId="10653"/>
    <cellStyle name="Comma 3 3 8 6" xfId="13105"/>
    <cellStyle name="Comma 3 3 8 7" xfId="15557"/>
    <cellStyle name="Comma 3 3 8 8" xfId="18010"/>
    <cellStyle name="Comma 3 3 8 9" xfId="20458"/>
    <cellStyle name="Comma 3 3 9" xfId="22935"/>
    <cellStyle name="Comma 3 3 9 2" xfId="3254"/>
    <cellStyle name="Comma 3 3 9 3" xfId="5713"/>
    <cellStyle name="Comma 3 3 9 4" xfId="8206"/>
    <cellStyle name="Comma 3 3 9 5" xfId="10654"/>
    <cellStyle name="Comma 3 3 9 6" xfId="13106"/>
    <cellStyle name="Comma 3 3 9 7" xfId="15558"/>
    <cellStyle name="Comma 3 3 9 8" xfId="18011"/>
    <cellStyle name="Comma 3 3 9 9" xfId="20459"/>
    <cellStyle name="Comma 3 30" xfId="5602"/>
    <cellStyle name="Comma 3 31" xfId="8095"/>
    <cellStyle name="Comma 3 32" xfId="10543"/>
    <cellStyle name="Comma 3 33" xfId="12995"/>
    <cellStyle name="Comma 3 34" xfId="15447"/>
    <cellStyle name="Comma 3 35" xfId="17900"/>
    <cellStyle name="Comma 3 36" xfId="20348"/>
    <cellStyle name="Comma 3 4" xfId="22936"/>
    <cellStyle name="Comma 3 4 10" xfId="3255"/>
    <cellStyle name="Comma 3 4 11" xfId="5714"/>
    <cellStyle name="Comma 3 4 12" xfId="8207"/>
    <cellStyle name="Comma 3 4 13" xfId="10655"/>
    <cellStyle name="Comma 3 4 14" xfId="13107"/>
    <cellStyle name="Comma 3 4 15" xfId="15559"/>
    <cellStyle name="Comma 3 4 16" xfId="18012"/>
    <cellStyle name="Comma 3 4 17" xfId="20460"/>
    <cellStyle name="Comma 3 4 2" xfId="22937"/>
    <cellStyle name="Comma 3 4 2 10" xfId="5715"/>
    <cellStyle name="Comma 3 4 2 11" xfId="8208"/>
    <cellStyle name="Comma 3 4 2 12" xfId="10656"/>
    <cellStyle name="Comma 3 4 2 13" xfId="13108"/>
    <cellStyle name="Comma 3 4 2 14" xfId="15560"/>
    <cellStyle name="Comma 3 4 2 15" xfId="18013"/>
    <cellStyle name="Comma 3 4 2 16" xfId="20461"/>
    <cellStyle name="Comma 3 4 2 2" xfId="22938"/>
    <cellStyle name="Comma 3 4 2 2 10" xfId="20462"/>
    <cellStyle name="Comma 3 4 2 2 2" xfId="22939"/>
    <cellStyle name="Comma 3 4 2 2 2 2" xfId="3258"/>
    <cellStyle name="Comma 3 4 2 2 2 3" xfId="5717"/>
    <cellStyle name="Comma 3 4 2 2 2 4" xfId="8210"/>
    <cellStyle name="Comma 3 4 2 2 2 5" xfId="10658"/>
    <cellStyle name="Comma 3 4 2 2 2 6" xfId="13110"/>
    <cellStyle name="Comma 3 4 2 2 2 7" xfId="15562"/>
    <cellStyle name="Comma 3 4 2 2 2 8" xfId="18015"/>
    <cellStyle name="Comma 3 4 2 2 2 9" xfId="20463"/>
    <cellStyle name="Comma 3 4 2 2 3" xfId="3257"/>
    <cellStyle name="Comma 3 4 2 2 4" xfId="5716"/>
    <cellStyle name="Comma 3 4 2 2 5" xfId="8209"/>
    <cellStyle name="Comma 3 4 2 2 6" xfId="10657"/>
    <cellStyle name="Comma 3 4 2 2 7" xfId="13109"/>
    <cellStyle name="Comma 3 4 2 2 8" xfId="15561"/>
    <cellStyle name="Comma 3 4 2 2 9" xfId="18014"/>
    <cellStyle name="Comma 3 4 2 3" xfId="22940"/>
    <cellStyle name="Comma 3 4 2 3 2" xfId="3259"/>
    <cellStyle name="Comma 3 4 2 3 3" xfId="5718"/>
    <cellStyle name="Comma 3 4 2 3 4" xfId="8211"/>
    <cellStyle name="Comma 3 4 2 3 5" xfId="10659"/>
    <cellStyle name="Comma 3 4 2 3 6" xfId="13111"/>
    <cellStyle name="Comma 3 4 2 3 7" xfId="15563"/>
    <cellStyle name="Comma 3 4 2 3 8" xfId="18016"/>
    <cellStyle name="Comma 3 4 2 3 9" xfId="20464"/>
    <cellStyle name="Comma 3 4 2 4" xfId="22941"/>
    <cellStyle name="Comma 3 4 2 4 2" xfId="3260"/>
    <cellStyle name="Comma 3 4 2 4 3" xfId="5719"/>
    <cellStyle name="Comma 3 4 2 4 4" xfId="8212"/>
    <cellStyle name="Comma 3 4 2 4 5" xfId="10660"/>
    <cellStyle name="Comma 3 4 2 4 6" xfId="13112"/>
    <cellStyle name="Comma 3 4 2 4 7" xfId="15564"/>
    <cellStyle name="Comma 3 4 2 4 8" xfId="18017"/>
    <cellStyle name="Comma 3 4 2 4 9" xfId="20465"/>
    <cellStyle name="Comma 3 4 2 5" xfId="22942"/>
    <cellStyle name="Comma 3 4 2 5 2" xfId="3261"/>
    <cellStyle name="Comma 3 4 2 5 3" xfId="5720"/>
    <cellStyle name="Comma 3 4 2 5 4" xfId="8213"/>
    <cellStyle name="Comma 3 4 2 5 5" xfId="10661"/>
    <cellStyle name="Comma 3 4 2 5 6" xfId="13113"/>
    <cellStyle name="Comma 3 4 2 5 7" xfId="15565"/>
    <cellStyle name="Comma 3 4 2 5 8" xfId="18018"/>
    <cellStyle name="Comma 3 4 2 5 9" xfId="20466"/>
    <cellStyle name="Comma 3 4 2 6" xfId="22943"/>
    <cellStyle name="Comma 3 4 2 6 2" xfId="3262"/>
    <cellStyle name="Comma 3 4 2 6 3" xfId="5721"/>
    <cellStyle name="Comma 3 4 2 6 4" xfId="8214"/>
    <cellStyle name="Comma 3 4 2 6 5" xfId="10662"/>
    <cellStyle name="Comma 3 4 2 6 6" xfId="13114"/>
    <cellStyle name="Comma 3 4 2 6 7" xfId="15566"/>
    <cellStyle name="Comma 3 4 2 6 8" xfId="18019"/>
    <cellStyle name="Comma 3 4 2 6 9" xfId="20467"/>
    <cellStyle name="Comma 3 4 2 7" xfId="22944"/>
    <cellStyle name="Comma 3 4 2 7 2" xfId="3263"/>
    <cellStyle name="Comma 3 4 2 7 3" xfId="5722"/>
    <cellStyle name="Comma 3 4 2 7 4" xfId="8215"/>
    <cellStyle name="Comma 3 4 2 7 5" xfId="10663"/>
    <cellStyle name="Comma 3 4 2 7 6" xfId="13115"/>
    <cellStyle name="Comma 3 4 2 7 7" xfId="15567"/>
    <cellStyle name="Comma 3 4 2 7 8" xfId="18020"/>
    <cellStyle name="Comma 3 4 2 7 9" xfId="20468"/>
    <cellStyle name="Comma 3 4 2 8" xfId="22945"/>
    <cellStyle name="Comma 3 4 2 8 2" xfId="3264"/>
    <cellStyle name="Comma 3 4 2 8 3" xfId="5723"/>
    <cellStyle name="Comma 3 4 2 8 4" xfId="8216"/>
    <cellStyle name="Comma 3 4 2 8 5" xfId="10664"/>
    <cellStyle name="Comma 3 4 2 8 6" xfId="13116"/>
    <cellStyle name="Comma 3 4 2 8 7" xfId="15568"/>
    <cellStyle name="Comma 3 4 2 8 8" xfId="18021"/>
    <cellStyle name="Comma 3 4 2 8 9" xfId="20469"/>
    <cellStyle name="Comma 3 4 2 9" xfId="3256"/>
    <cellStyle name="Comma 3 4 3" xfId="22946"/>
    <cellStyle name="Comma 3 4 3 10" xfId="20470"/>
    <cellStyle name="Comma 3 4 3 2" xfId="22947"/>
    <cellStyle name="Comma 3 4 3 2 2" xfId="3266"/>
    <cellStyle name="Comma 3 4 3 2 3" xfId="5725"/>
    <cellStyle name="Comma 3 4 3 2 4" xfId="8218"/>
    <cellStyle name="Comma 3 4 3 2 5" xfId="10666"/>
    <cellStyle name="Comma 3 4 3 2 6" xfId="13118"/>
    <cellStyle name="Comma 3 4 3 2 7" xfId="15570"/>
    <cellStyle name="Comma 3 4 3 2 8" xfId="18023"/>
    <cellStyle name="Comma 3 4 3 2 9" xfId="20471"/>
    <cellStyle name="Comma 3 4 3 3" xfId="3265"/>
    <cellStyle name="Comma 3 4 3 4" xfId="5724"/>
    <cellStyle name="Comma 3 4 3 5" xfId="8217"/>
    <cellStyle name="Comma 3 4 3 6" xfId="10665"/>
    <cellStyle name="Comma 3 4 3 7" xfId="13117"/>
    <cellStyle name="Comma 3 4 3 8" xfId="15569"/>
    <cellStyle name="Comma 3 4 3 9" xfId="18022"/>
    <cellStyle name="Comma 3 4 4" xfId="22948"/>
    <cellStyle name="Comma 3 4 4 2" xfId="3267"/>
    <cellStyle name="Comma 3 4 4 3" xfId="5726"/>
    <cellStyle name="Comma 3 4 4 4" xfId="8219"/>
    <cellStyle name="Comma 3 4 4 5" xfId="10667"/>
    <cellStyle name="Comma 3 4 4 6" xfId="13119"/>
    <cellStyle name="Comma 3 4 4 7" xfId="15571"/>
    <cellStyle name="Comma 3 4 4 8" xfId="18024"/>
    <cellStyle name="Comma 3 4 4 9" xfId="20472"/>
    <cellStyle name="Comma 3 4 5" xfId="22949"/>
    <cellStyle name="Comma 3 4 5 2" xfId="3268"/>
    <cellStyle name="Comma 3 4 5 3" xfId="5727"/>
    <cellStyle name="Comma 3 4 5 4" xfId="8220"/>
    <cellStyle name="Comma 3 4 5 5" xfId="10668"/>
    <cellStyle name="Comma 3 4 5 6" xfId="13120"/>
    <cellStyle name="Comma 3 4 5 7" xfId="15572"/>
    <cellStyle name="Comma 3 4 5 8" xfId="18025"/>
    <cellStyle name="Comma 3 4 5 9" xfId="20473"/>
    <cellStyle name="Comma 3 4 6" xfId="22950"/>
    <cellStyle name="Comma 3 4 6 2" xfId="3269"/>
    <cellStyle name="Comma 3 4 6 3" xfId="5728"/>
    <cellStyle name="Comma 3 4 6 4" xfId="8221"/>
    <cellStyle name="Comma 3 4 6 5" xfId="10669"/>
    <cellStyle name="Comma 3 4 6 6" xfId="13121"/>
    <cellStyle name="Comma 3 4 6 7" xfId="15573"/>
    <cellStyle name="Comma 3 4 6 8" xfId="18026"/>
    <cellStyle name="Comma 3 4 6 9" xfId="20474"/>
    <cellStyle name="Comma 3 4 7" xfId="22951"/>
    <cellStyle name="Comma 3 4 7 2" xfId="3270"/>
    <cellStyle name="Comma 3 4 7 3" xfId="5729"/>
    <cellStyle name="Comma 3 4 7 4" xfId="8222"/>
    <cellStyle name="Comma 3 4 7 5" xfId="10670"/>
    <cellStyle name="Comma 3 4 7 6" xfId="13122"/>
    <cellStyle name="Comma 3 4 7 7" xfId="15574"/>
    <cellStyle name="Comma 3 4 7 8" xfId="18027"/>
    <cellStyle name="Comma 3 4 7 9" xfId="20475"/>
    <cellStyle name="Comma 3 4 8" xfId="22952"/>
    <cellStyle name="Comma 3 4 8 2" xfId="3271"/>
    <cellStyle name="Comma 3 4 8 3" xfId="5730"/>
    <cellStyle name="Comma 3 4 8 4" xfId="8223"/>
    <cellStyle name="Comma 3 4 8 5" xfId="10671"/>
    <cellStyle name="Comma 3 4 8 6" xfId="13123"/>
    <cellStyle name="Comma 3 4 8 7" xfId="15575"/>
    <cellStyle name="Comma 3 4 8 8" xfId="18028"/>
    <cellStyle name="Comma 3 4 8 9" xfId="20476"/>
    <cellStyle name="Comma 3 4 9" xfId="22953"/>
    <cellStyle name="Comma 3 4 9 2" xfId="3272"/>
    <cellStyle name="Comma 3 4 9 3" xfId="5731"/>
    <cellStyle name="Comma 3 4 9 4" xfId="8224"/>
    <cellStyle name="Comma 3 4 9 5" xfId="10672"/>
    <cellStyle name="Comma 3 4 9 6" xfId="13124"/>
    <cellStyle name="Comma 3 4 9 7" xfId="15576"/>
    <cellStyle name="Comma 3 4 9 8" xfId="18029"/>
    <cellStyle name="Comma 3 4 9 9" xfId="20477"/>
    <cellStyle name="Comma 3 5" xfId="22954"/>
    <cellStyle name="Comma 3 5 10" xfId="5732"/>
    <cellStyle name="Comma 3 5 11" xfId="8225"/>
    <cellStyle name="Comma 3 5 12" xfId="10673"/>
    <cellStyle name="Comma 3 5 13" xfId="13125"/>
    <cellStyle name="Comma 3 5 14" xfId="15577"/>
    <cellStyle name="Comma 3 5 15" xfId="18030"/>
    <cellStyle name="Comma 3 5 16" xfId="20478"/>
    <cellStyle name="Comma 3 5 2" xfId="22955"/>
    <cellStyle name="Comma 3 5 2 10" xfId="20479"/>
    <cellStyle name="Comma 3 5 2 2" xfId="22956"/>
    <cellStyle name="Comma 3 5 2 2 2" xfId="3275"/>
    <cellStyle name="Comma 3 5 2 2 3" xfId="5734"/>
    <cellStyle name="Comma 3 5 2 2 4" xfId="8227"/>
    <cellStyle name="Comma 3 5 2 2 5" xfId="10675"/>
    <cellStyle name="Comma 3 5 2 2 6" xfId="13127"/>
    <cellStyle name="Comma 3 5 2 2 7" xfId="15579"/>
    <cellStyle name="Comma 3 5 2 2 8" xfId="18032"/>
    <cellStyle name="Comma 3 5 2 2 9" xfId="20480"/>
    <cellStyle name="Comma 3 5 2 3" xfId="3274"/>
    <cellStyle name="Comma 3 5 2 4" xfId="5733"/>
    <cellStyle name="Comma 3 5 2 5" xfId="8226"/>
    <cellStyle name="Comma 3 5 2 6" xfId="10674"/>
    <cellStyle name="Comma 3 5 2 7" xfId="13126"/>
    <cellStyle name="Comma 3 5 2 8" xfId="15578"/>
    <cellStyle name="Comma 3 5 2 9" xfId="18031"/>
    <cellStyle name="Comma 3 5 3" xfId="22957"/>
    <cellStyle name="Comma 3 5 3 2" xfId="3276"/>
    <cellStyle name="Comma 3 5 3 3" xfId="5735"/>
    <cellStyle name="Comma 3 5 3 4" xfId="8228"/>
    <cellStyle name="Comma 3 5 3 5" xfId="10676"/>
    <cellStyle name="Comma 3 5 3 6" xfId="13128"/>
    <cellStyle name="Comma 3 5 3 7" xfId="15580"/>
    <cellStyle name="Comma 3 5 3 8" xfId="18033"/>
    <cellStyle name="Comma 3 5 3 9" xfId="20481"/>
    <cellStyle name="Comma 3 5 4" xfId="22958"/>
    <cellStyle name="Comma 3 5 4 2" xfId="3277"/>
    <cellStyle name="Comma 3 5 4 3" xfId="5736"/>
    <cellStyle name="Comma 3 5 4 4" xfId="8229"/>
    <cellStyle name="Comma 3 5 4 5" xfId="10677"/>
    <cellStyle name="Comma 3 5 4 6" xfId="13129"/>
    <cellStyle name="Comma 3 5 4 7" xfId="15581"/>
    <cellStyle name="Comma 3 5 4 8" xfId="18034"/>
    <cellStyle name="Comma 3 5 4 9" xfId="20482"/>
    <cellStyle name="Comma 3 5 5" xfId="22959"/>
    <cellStyle name="Comma 3 5 5 2" xfId="3278"/>
    <cellStyle name="Comma 3 5 5 3" xfId="5737"/>
    <cellStyle name="Comma 3 5 5 4" xfId="8230"/>
    <cellStyle name="Comma 3 5 5 5" xfId="10678"/>
    <cellStyle name="Comma 3 5 5 6" xfId="13130"/>
    <cellStyle name="Comma 3 5 5 7" xfId="15582"/>
    <cellStyle name="Comma 3 5 5 8" xfId="18035"/>
    <cellStyle name="Comma 3 5 5 9" xfId="20483"/>
    <cellStyle name="Comma 3 5 6" xfId="22960"/>
    <cellStyle name="Comma 3 5 6 2" xfId="3279"/>
    <cellStyle name="Comma 3 5 6 3" xfId="5738"/>
    <cellStyle name="Comma 3 5 6 4" xfId="8231"/>
    <cellStyle name="Comma 3 5 6 5" xfId="10679"/>
    <cellStyle name="Comma 3 5 6 6" xfId="13131"/>
    <cellStyle name="Comma 3 5 6 7" xfId="15583"/>
    <cellStyle name="Comma 3 5 6 8" xfId="18036"/>
    <cellStyle name="Comma 3 5 6 9" xfId="20484"/>
    <cellStyle name="Comma 3 5 7" xfId="22961"/>
    <cellStyle name="Comma 3 5 7 2" xfId="3280"/>
    <cellStyle name="Comma 3 5 7 3" xfId="5739"/>
    <cellStyle name="Comma 3 5 7 4" xfId="8232"/>
    <cellStyle name="Comma 3 5 7 5" xfId="10680"/>
    <cellStyle name="Comma 3 5 7 6" xfId="13132"/>
    <cellStyle name="Comma 3 5 7 7" xfId="15584"/>
    <cellStyle name="Comma 3 5 7 8" xfId="18037"/>
    <cellStyle name="Comma 3 5 7 9" xfId="20485"/>
    <cellStyle name="Comma 3 5 8" xfId="22962"/>
    <cellStyle name="Comma 3 5 8 2" xfId="3281"/>
    <cellStyle name="Comma 3 5 8 3" xfId="5740"/>
    <cellStyle name="Comma 3 5 8 4" xfId="8233"/>
    <cellStyle name="Comma 3 5 8 5" xfId="10681"/>
    <cellStyle name="Comma 3 5 8 6" xfId="13133"/>
    <cellStyle name="Comma 3 5 8 7" xfId="15585"/>
    <cellStyle name="Comma 3 5 8 8" xfId="18038"/>
    <cellStyle name="Comma 3 5 8 9" xfId="20486"/>
    <cellStyle name="Comma 3 5 9" xfId="3273"/>
    <cellStyle name="Comma 3 6" xfId="267"/>
    <cellStyle name="Comma 3 6 10" xfId="20487"/>
    <cellStyle name="Comma 3 6 2" xfId="22963"/>
    <cellStyle name="Comma 3 6 2 2" xfId="3283"/>
    <cellStyle name="Comma 3 6 2 3" xfId="5742"/>
    <cellStyle name="Comma 3 6 2 4" xfId="8235"/>
    <cellStyle name="Comma 3 6 2 5" xfId="10683"/>
    <cellStyle name="Comma 3 6 2 6" xfId="13135"/>
    <cellStyle name="Comma 3 6 2 7" xfId="15587"/>
    <cellStyle name="Comma 3 6 2 8" xfId="18040"/>
    <cellStyle name="Comma 3 6 2 9" xfId="20488"/>
    <cellStyle name="Comma 3 6 3" xfId="3282"/>
    <cellStyle name="Comma 3 6 4" xfId="5741"/>
    <cellStyle name="Comma 3 6 5" xfId="8234"/>
    <cellStyle name="Comma 3 6 6" xfId="10682"/>
    <cellStyle name="Comma 3 6 7" xfId="13134"/>
    <cellStyle name="Comma 3 6 8" xfId="15586"/>
    <cellStyle name="Comma 3 6 9" xfId="18039"/>
    <cellStyle name="Comma 3 7" xfId="268"/>
    <cellStyle name="Comma 3 7 2" xfId="3284"/>
    <cellStyle name="Comma 3 7 3" xfId="5743"/>
    <cellStyle name="Comma 3 7 4" xfId="8236"/>
    <cellStyle name="Comma 3 7 5" xfId="10684"/>
    <cellStyle name="Comma 3 7 6" xfId="13136"/>
    <cellStyle name="Comma 3 7 7" xfId="15588"/>
    <cellStyle name="Comma 3 7 8" xfId="18041"/>
    <cellStyle name="Comma 3 7 9" xfId="20489"/>
    <cellStyle name="Comma 3 8" xfId="269"/>
    <cellStyle name="Comma 3 8 2" xfId="3285"/>
    <cellStyle name="Comma 3 8 3" xfId="5744"/>
    <cellStyle name="Comma 3 8 4" xfId="8237"/>
    <cellStyle name="Comma 3 8 5" xfId="10685"/>
    <cellStyle name="Comma 3 8 6" xfId="13137"/>
    <cellStyle name="Comma 3 8 7" xfId="15589"/>
    <cellStyle name="Comma 3 8 8" xfId="18042"/>
    <cellStyle name="Comma 3 8 9" xfId="20490"/>
    <cellStyle name="Comma 3 9" xfId="270"/>
    <cellStyle name="Comma 3 9 2" xfId="3286"/>
    <cellStyle name="Comma 3 9 3" xfId="5745"/>
    <cellStyle name="Comma 3 9 4" xfId="8238"/>
    <cellStyle name="Comma 3 9 5" xfId="10686"/>
    <cellStyle name="Comma 3 9 6" xfId="13138"/>
    <cellStyle name="Comma 3 9 7" xfId="15590"/>
    <cellStyle name="Comma 3 9 8" xfId="18043"/>
    <cellStyle name="Comma 3 9 9" xfId="20491"/>
    <cellStyle name="Comma 3_CGP SCHEDULE" xfId="271"/>
    <cellStyle name="Comma 30" xfId="272"/>
    <cellStyle name="Comma 31" xfId="273"/>
    <cellStyle name="Comma 32" xfId="274"/>
    <cellStyle name="Comma 33" xfId="275"/>
    <cellStyle name="Comma 34" xfId="276"/>
    <cellStyle name="Comma 35" xfId="277"/>
    <cellStyle name="Comma 36" xfId="278"/>
    <cellStyle name="Comma 37" xfId="279"/>
    <cellStyle name="Comma 38" xfId="280"/>
    <cellStyle name="Comma 39" xfId="281"/>
    <cellStyle name="Comma 4" xfId="22964"/>
    <cellStyle name="Comma 4 10" xfId="282"/>
    <cellStyle name="Comma 4 10 2" xfId="3288"/>
    <cellStyle name="Comma 4 10 3" xfId="5747"/>
    <cellStyle name="Comma 4 10 4" xfId="8240"/>
    <cellStyle name="Comma 4 10 5" xfId="10688"/>
    <cellStyle name="Comma 4 10 6" xfId="13140"/>
    <cellStyle name="Comma 4 10 7" xfId="15592"/>
    <cellStyle name="Comma 4 10 8" xfId="18045"/>
    <cellStyle name="Comma 4 10 9" xfId="20493"/>
    <cellStyle name="Comma 4 11" xfId="283"/>
    <cellStyle name="Comma 4 11 2" xfId="3289"/>
    <cellStyle name="Comma 4 11 3" xfId="5748"/>
    <cellStyle name="Comma 4 11 4" xfId="8241"/>
    <cellStyle name="Comma 4 11 5" xfId="10689"/>
    <cellStyle name="Comma 4 11 6" xfId="13141"/>
    <cellStyle name="Comma 4 11 7" xfId="15593"/>
    <cellStyle name="Comma 4 11 8" xfId="18046"/>
    <cellStyle name="Comma 4 11 9" xfId="20494"/>
    <cellStyle name="Comma 4 12" xfId="284"/>
    <cellStyle name="Comma 4 12 2" xfId="3290"/>
    <cellStyle name="Comma 4 12 3" xfId="5749"/>
    <cellStyle name="Comma 4 12 4" xfId="8242"/>
    <cellStyle name="Comma 4 12 5" xfId="10690"/>
    <cellStyle name="Comma 4 12 6" xfId="13142"/>
    <cellStyle name="Comma 4 12 7" xfId="15594"/>
    <cellStyle name="Comma 4 12 8" xfId="18047"/>
    <cellStyle name="Comma 4 12 9" xfId="20495"/>
    <cellStyle name="Comma 4 13" xfId="285"/>
    <cellStyle name="Comma 4 14" xfId="286"/>
    <cellStyle name="Comma 4 15" xfId="287"/>
    <cellStyle name="Comma 4 16" xfId="288"/>
    <cellStyle name="Comma 4 17" xfId="289"/>
    <cellStyle name="Comma 4 18" xfId="290"/>
    <cellStyle name="Comma 4 19" xfId="291"/>
    <cellStyle name="Comma 4 2" xfId="292"/>
    <cellStyle name="Comma 4 2 10" xfId="22965"/>
    <cellStyle name="Comma 4 2 10 2" xfId="3292"/>
    <cellStyle name="Comma 4 2 10 3" xfId="5751"/>
    <cellStyle name="Comma 4 2 10 4" xfId="8244"/>
    <cellStyle name="Comma 4 2 10 5" xfId="10692"/>
    <cellStyle name="Comma 4 2 10 6" xfId="13144"/>
    <cellStyle name="Comma 4 2 10 7" xfId="15596"/>
    <cellStyle name="Comma 4 2 10 8" xfId="18049"/>
    <cellStyle name="Comma 4 2 10 9" xfId="20497"/>
    <cellStyle name="Comma 4 2 11" xfId="22966"/>
    <cellStyle name="Comma 4 2 11 2" xfId="3293"/>
    <cellStyle name="Comma 4 2 11 3" xfId="5752"/>
    <cellStyle name="Comma 4 2 11 4" xfId="8245"/>
    <cellStyle name="Comma 4 2 11 5" xfId="10693"/>
    <cellStyle name="Comma 4 2 11 6" xfId="13145"/>
    <cellStyle name="Comma 4 2 11 7" xfId="15597"/>
    <cellStyle name="Comma 4 2 11 8" xfId="18050"/>
    <cellStyle name="Comma 4 2 11 9" xfId="20498"/>
    <cellStyle name="Comma 4 2 12" xfId="3291"/>
    <cellStyle name="Comma 4 2 13" xfId="5750"/>
    <cellStyle name="Comma 4 2 14" xfId="8243"/>
    <cellStyle name="Comma 4 2 15" xfId="10691"/>
    <cellStyle name="Comma 4 2 16" xfId="13143"/>
    <cellStyle name="Comma 4 2 17" xfId="15595"/>
    <cellStyle name="Comma 4 2 18" xfId="18048"/>
    <cellStyle name="Comma 4 2 19" xfId="20496"/>
    <cellStyle name="Comma 4 2 2" xfId="22967"/>
    <cellStyle name="Comma 4 2 2 10" xfId="22968"/>
    <cellStyle name="Comma 4 2 2 10 2" xfId="3295"/>
    <cellStyle name="Comma 4 2 2 10 3" xfId="5754"/>
    <cellStyle name="Comma 4 2 2 10 4" xfId="8247"/>
    <cellStyle name="Comma 4 2 2 10 5" xfId="10695"/>
    <cellStyle name="Comma 4 2 2 10 6" xfId="13147"/>
    <cellStyle name="Comma 4 2 2 10 7" xfId="15599"/>
    <cellStyle name="Comma 4 2 2 10 8" xfId="18052"/>
    <cellStyle name="Comma 4 2 2 10 9" xfId="20500"/>
    <cellStyle name="Comma 4 2 2 11" xfId="3294"/>
    <cellStyle name="Comma 4 2 2 12" xfId="5753"/>
    <cellStyle name="Comma 4 2 2 13" xfId="8246"/>
    <cellStyle name="Comma 4 2 2 14" xfId="10694"/>
    <cellStyle name="Comma 4 2 2 15" xfId="13146"/>
    <cellStyle name="Comma 4 2 2 16" xfId="15598"/>
    <cellStyle name="Comma 4 2 2 17" xfId="18051"/>
    <cellStyle name="Comma 4 2 2 18" xfId="20499"/>
    <cellStyle name="Comma 4 2 2 2" xfId="22969"/>
    <cellStyle name="Comma 4 2 2 2 10" xfId="3296"/>
    <cellStyle name="Comma 4 2 2 2 11" xfId="5755"/>
    <cellStyle name="Comma 4 2 2 2 12" xfId="8248"/>
    <cellStyle name="Comma 4 2 2 2 13" xfId="10696"/>
    <cellStyle name="Comma 4 2 2 2 14" xfId="13148"/>
    <cellStyle name="Comma 4 2 2 2 15" xfId="15600"/>
    <cellStyle name="Comma 4 2 2 2 16" xfId="18053"/>
    <cellStyle name="Comma 4 2 2 2 17" xfId="20501"/>
    <cellStyle name="Comma 4 2 2 2 2" xfId="22970"/>
    <cellStyle name="Comma 4 2 2 2 2 10" xfId="5756"/>
    <cellStyle name="Comma 4 2 2 2 2 11" xfId="8249"/>
    <cellStyle name="Comma 4 2 2 2 2 12" xfId="10697"/>
    <cellStyle name="Comma 4 2 2 2 2 13" xfId="13149"/>
    <cellStyle name="Comma 4 2 2 2 2 14" xfId="15601"/>
    <cellStyle name="Comma 4 2 2 2 2 15" xfId="18054"/>
    <cellStyle name="Comma 4 2 2 2 2 16" xfId="20502"/>
    <cellStyle name="Comma 4 2 2 2 2 2" xfId="22971"/>
    <cellStyle name="Comma 4 2 2 2 2 2 10" xfId="20503"/>
    <cellStyle name="Comma 4 2 2 2 2 2 2" xfId="22972"/>
    <cellStyle name="Comma 4 2 2 2 2 2 2 2" xfId="3299"/>
    <cellStyle name="Comma 4 2 2 2 2 2 2 3" xfId="5758"/>
    <cellStyle name="Comma 4 2 2 2 2 2 2 4" xfId="8251"/>
    <cellStyle name="Comma 4 2 2 2 2 2 2 5" xfId="10699"/>
    <cellStyle name="Comma 4 2 2 2 2 2 2 6" xfId="13151"/>
    <cellStyle name="Comma 4 2 2 2 2 2 2 7" xfId="15603"/>
    <cellStyle name="Comma 4 2 2 2 2 2 2 8" xfId="18056"/>
    <cellStyle name="Comma 4 2 2 2 2 2 2 9" xfId="20504"/>
    <cellStyle name="Comma 4 2 2 2 2 2 3" xfId="3298"/>
    <cellStyle name="Comma 4 2 2 2 2 2 4" xfId="5757"/>
    <cellStyle name="Comma 4 2 2 2 2 2 5" xfId="8250"/>
    <cellStyle name="Comma 4 2 2 2 2 2 6" xfId="10698"/>
    <cellStyle name="Comma 4 2 2 2 2 2 7" xfId="13150"/>
    <cellStyle name="Comma 4 2 2 2 2 2 8" xfId="15602"/>
    <cellStyle name="Comma 4 2 2 2 2 2 9" xfId="18055"/>
    <cellStyle name="Comma 4 2 2 2 2 3" xfId="22973"/>
    <cellStyle name="Comma 4 2 2 2 2 3 2" xfId="3300"/>
    <cellStyle name="Comma 4 2 2 2 2 3 3" xfId="5759"/>
    <cellStyle name="Comma 4 2 2 2 2 3 4" xfId="8252"/>
    <cellStyle name="Comma 4 2 2 2 2 3 5" xfId="10700"/>
    <cellStyle name="Comma 4 2 2 2 2 3 6" xfId="13152"/>
    <cellStyle name="Comma 4 2 2 2 2 3 7" xfId="15604"/>
    <cellStyle name="Comma 4 2 2 2 2 3 8" xfId="18057"/>
    <cellStyle name="Comma 4 2 2 2 2 3 9" xfId="20505"/>
    <cellStyle name="Comma 4 2 2 2 2 4" xfId="22974"/>
    <cellStyle name="Comma 4 2 2 2 2 4 2" xfId="3301"/>
    <cellStyle name="Comma 4 2 2 2 2 4 3" xfId="5760"/>
    <cellStyle name="Comma 4 2 2 2 2 4 4" xfId="8253"/>
    <cellStyle name="Comma 4 2 2 2 2 4 5" xfId="10701"/>
    <cellStyle name="Comma 4 2 2 2 2 4 6" xfId="13153"/>
    <cellStyle name="Comma 4 2 2 2 2 4 7" xfId="15605"/>
    <cellStyle name="Comma 4 2 2 2 2 4 8" xfId="18058"/>
    <cellStyle name="Comma 4 2 2 2 2 4 9" xfId="20506"/>
    <cellStyle name="Comma 4 2 2 2 2 5" xfId="22975"/>
    <cellStyle name="Comma 4 2 2 2 2 5 2" xfId="3302"/>
    <cellStyle name="Comma 4 2 2 2 2 5 3" xfId="5761"/>
    <cellStyle name="Comma 4 2 2 2 2 5 4" xfId="8254"/>
    <cellStyle name="Comma 4 2 2 2 2 5 5" xfId="10702"/>
    <cellStyle name="Comma 4 2 2 2 2 5 6" xfId="13154"/>
    <cellStyle name="Comma 4 2 2 2 2 5 7" xfId="15606"/>
    <cellStyle name="Comma 4 2 2 2 2 5 8" xfId="18059"/>
    <cellStyle name="Comma 4 2 2 2 2 5 9" xfId="20507"/>
    <cellStyle name="Comma 4 2 2 2 2 6" xfId="22976"/>
    <cellStyle name="Comma 4 2 2 2 2 6 2" xfId="3303"/>
    <cellStyle name="Comma 4 2 2 2 2 6 3" xfId="5762"/>
    <cellStyle name="Comma 4 2 2 2 2 6 4" xfId="8255"/>
    <cellStyle name="Comma 4 2 2 2 2 6 5" xfId="10703"/>
    <cellStyle name="Comma 4 2 2 2 2 6 6" xfId="13155"/>
    <cellStyle name="Comma 4 2 2 2 2 6 7" xfId="15607"/>
    <cellStyle name="Comma 4 2 2 2 2 6 8" xfId="18060"/>
    <cellStyle name="Comma 4 2 2 2 2 6 9" xfId="20508"/>
    <cellStyle name="Comma 4 2 2 2 2 7" xfId="22977"/>
    <cellStyle name="Comma 4 2 2 2 2 7 2" xfId="3304"/>
    <cellStyle name="Comma 4 2 2 2 2 7 3" xfId="5763"/>
    <cellStyle name="Comma 4 2 2 2 2 7 4" xfId="8256"/>
    <cellStyle name="Comma 4 2 2 2 2 7 5" xfId="10704"/>
    <cellStyle name="Comma 4 2 2 2 2 7 6" xfId="13156"/>
    <cellStyle name="Comma 4 2 2 2 2 7 7" xfId="15608"/>
    <cellStyle name="Comma 4 2 2 2 2 7 8" xfId="18061"/>
    <cellStyle name="Comma 4 2 2 2 2 7 9" xfId="20509"/>
    <cellStyle name="Comma 4 2 2 2 2 8" xfId="22978"/>
    <cellStyle name="Comma 4 2 2 2 2 8 2" xfId="3305"/>
    <cellStyle name="Comma 4 2 2 2 2 8 3" xfId="5764"/>
    <cellStyle name="Comma 4 2 2 2 2 8 4" xfId="8257"/>
    <cellStyle name="Comma 4 2 2 2 2 8 5" xfId="10705"/>
    <cellStyle name="Comma 4 2 2 2 2 8 6" xfId="13157"/>
    <cellStyle name="Comma 4 2 2 2 2 8 7" xfId="15609"/>
    <cellStyle name="Comma 4 2 2 2 2 8 8" xfId="18062"/>
    <cellStyle name="Comma 4 2 2 2 2 8 9" xfId="20510"/>
    <cellStyle name="Comma 4 2 2 2 2 9" xfId="3297"/>
    <cellStyle name="Comma 4 2 2 2 3" xfId="22979"/>
    <cellStyle name="Comma 4 2 2 2 3 10" xfId="20511"/>
    <cellStyle name="Comma 4 2 2 2 3 2" xfId="22980"/>
    <cellStyle name="Comma 4 2 2 2 3 2 2" xfId="3307"/>
    <cellStyle name="Comma 4 2 2 2 3 2 3" xfId="5766"/>
    <cellStyle name="Comma 4 2 2 2 3 2 4" xfId="8259"/>
    <cellStyle name="Comma 4 2 2 2 3 2 5" xfId="10707"/>
    <cellStyle name="Comma 4 2 2 2 3 2 6" xfId="13159"/>
    <cellStyle name="Comma 4 2 2 2 3 2 7" xfId="15611"/>
    <cellStyle name="Comma 4 2 2 2 3 2 8" xfId="18064"/>
    <cellStyle name="Comma 4 2 2 2 3 2 9" xfId="20512"/>
    <cellStyle name="Comma 4 2 2 2 3 3" xfId="3306"/>
    <cellStyle name="Comma 4 2 2 2 3 4" xfId="5765"/>
    <cellStyle name="Comma 4 2 2 2 3 5" xfId="8258"/>
    <cellStyle name="Comma 4 2 2 2 3 6" xfId="10706"/>
    <cellStyle name="Comma 4 2 2 2 3 7" xfId="13158"/>
    <cellStyle name="Comma 4 2 2 2 3 8" xfId="15610"/>
    <cellStyle name="Comma 4 2 2 2 3 9" xfId="18063"/>
    <cellStyle name="Comma 4 2 2 2 4" xfId="22981"/>
    <cellStyle name="Comma 4 2 2 2 4 2" xfId="3308"/>
    <cellStyle name="Comma 4 2 2 2 4 3" xfId="5767"/>
    <cellStyle name="Comma 4 2 2 2 4 4" xfId="8260"/>
    <cellStyle name="Comma 4 2 2 2 4 5" xfId="10708"/>
    <cellStyle name="Comma 4 2 2 2 4 6" xfId="13160"/>
    <cellStyle name="Comma 4 2 2 2 4 7" xfId="15612"/>
    <cellStyle name="Comma 4 2 2 2 4 8" xfId="18065"/>
    <cellStyle name="Comma 4 2 2 2 4 9" xfId="20513"/>
    <cellStyle name="Comma 4 2 2 2 5" xfId="22982"/>
    <cellStyle name="Comma 4 2 2 2 5 2" xfId="3309"/>
    <cellStyle name="Comma 4 2 2 2 5 3" xfId="5768"/>
    <cellStyle name="Comma 4 2 2 2 5 4" xfId="8261"/>
    <cellStyle name="Comma 4 2 2 2 5 5" xfId="10709"/>
    <cellStyle name="Comma 4 2 2 2 5 6" xfId="13161"/>
    <cellStyle name="Comma 4 2 2 2 5 7" xfId="15613"/>
    <cellStyle name="Comma 4 2 2 2 5 8" xfId="18066"/>
    <cellStyle name="Comma 4 2 2 2 5 9" xfId="20514"/>
    <cellStyle name="Comma 4 2 2 2 6" xfId="22983"/>
    <cellStyle name="Comma 4 2 2 2 6 2" xfId="3310"/>
    <cellStyle name="Comma 4 2 2 2 6 3" xfId="5769"/>
    <cellStyle name="Comma 4 2 2 2 6 4" xfId="8262"/>
    <cellStyle name="Comma 4 2 2 2 6 5" xfId="10710"/>
    <cellStyle name="Comma 4 2 2 2 6 6" xfId="13162"/>
    <cellStyle name="Comma 4 2 2 2 6 7" xfId="15614"/>
    <cellStyle name="Comma 4 2 2 2 6 8" xfId="18067"/>
    <cellStyle name="Comma 4 2 2 2 6 9" xfId="20515"/>
    <cellStyle name="Comma 4 2 2 2 7" xfId="22984"/>
    <cellStyle name="Comma 4 2 2 2 7 2" xfId="3311"/>
    <cellStyle name="Comma 4 2 2 2 7 3" xfId="5770"/>
    <cellStyle name="Comma 4 2 2 2 7 4" xfId="8263"/>
    <cellStyle name="Comma 4 2 2 2 7 5" xfId="10711"/>
    <cellStyle name="Comma 4 2 2 2 7 6" xfId="13163"/>
    <cellStyle name="Comma 4 2 2 2 7 7" xfId="15615"/>
    <cellStyle name="Comma 4 2 2 2 7 8" xfId="18068"/>
    <cellStyle name="Comma 4 2 2 2 7 9" xfId="20516"/>
    <cellStyle name="Comma 4 2 2 2 8" xfId="22985"/>
    <cellStyle name="Comma 4 2 2 2 8 2" xfId="3312"/>
    <cellStyle name="Comma 4 2 2 2 8 3" xfId="5771"/>
    <cellStyle name="Comma 4 2 2 2 8 4" xfId="8264"/>
    <cellStyle name="Comma 4 2 2 2 8 5" xfId="10712"/>
    <cellStyle name="Comma 4 2 2 2 8 6" xfId="13164"/>
    <cellStyle name="Comma 4 2 2 2 8 7" xfId="15616"/>
    <cellStyle name="Comma 4 2 2 2 8 8" xfId="18069"/>
    <cellStyle name="Comma 4 2 2 2 8 9" xfId="20517"/>
    <cellStyle name="Comma 4 2 2 2 9" xfId="22986"/>
    <cellStyle name="Comma 4 2 2 2 9 2" xfId="3313"/>
    <cellStyle name="Comma 4 2 2 2 9 3" xfId="5772"/>
    <cellStyle name="Comma 4 2 2 2 9 4" xfId="8265"/>
    <cellStyle name="Comma 4 2 2 2 9 5" xfId="10713"/>
    <cellStyle name="Comma 4 2 2 2 9 6" xfId="13165"/>
    <cellStyle name="Comma 4 2 2 2 9 7" xfId="15617"/>
    <cellStyle name="Comma 4 2 2 2 9 8" xfId="18070"/>
    <cellStyle name="Comma 4 2 2 2 9 9" xfId="20518"/>
    <cellStyle name="Comma 4 2 2 3" xfId="22987"/>
    <cellStyle name="Comma 4 2 2 3 10" xfId="5773"/>
    <cellStyle name="Comma 4 2 2 3 11" xfId="8266"/>
    <cellStyle name="Comma 4 2 2 3 12" xfId="10714"/>
    <cellStyle name="Comma 4 2 2 3 13" xfId="13166"/>
    <cellStyle name="Comma 4 2 2 3 14" xfId="15618"/>
    <cellStyle name="Comma 4 2 2 3 15" xfId="18071"/>
    <cellStyle name="Comma 4 2 2 3 16" xfId="20519"/>
    <cellStyle name="Comma 4 2 2 3 2" xfId="22988"/>
    <cellStyle name="Comma 4 2 2 3 2 10" xfId="20520"/>
    <cellStyle name="Comma 4 2 2 3 2 2" xfId="22989"/>
    <cellStyle name="Comma 4 2 2 3 2 2 2" xfId="3316"/>
    <cellStyle name="Comma 4 2 2 3 2 2 3" xfId="5775"/>
    <cellStyle name="Comma 4 2 2 3 2 2 4" xfId="8268"/>
    <cellStyle name="Comma 4 2 2 3 2 2 5" xfId="10716"/>
    <cellStyle name="Comma 4 2 2 3 2 2 6" xfId="13168"/>
    <cellStyle name="Comma 4 2 2 3 2 2 7" xfId="15620"/>
    <cellStyle name="Comma 4 2 2 3 2 2 8" xfId="18073"/>
    <cellStyle name="Comma 4 2 2 3 2 2 9" xfId="20521"/>
    <cellStyle name="Comma 4 2 2 3 2 3" xfId="3315"/>
    <cellStyle name="Comma 4 2 2 3 2 4" xfId="5774"/>
    <cellStyle name="Comma 4 2 2 3 2 5" xfId="8267"/>
    <cellStyle name="Comma 4 2 2 3 2 6" xfId="10715"/>
    <cellStyle name="Comma 4 2 2 3 2 7" xfId="13167"/>
    <cellStyle name="Comma 4 2 2 3 2 8" xfId="15619"/>
    <cellStyle name="Comma 4 2 2 3 2 9" xfId="18072"/>
    <cellStyle name="Comma 4 2 2 3 3" xfId="22990"/>
    <cellStyle name="Comma 4 2 2 3 3 2" xfId="3317"/>
    <cellStyle name="Comma 4 2 2 3 3 3" xfId="5776"/>
    <cellStyle name="Comma 4 2 2 3 3 4" xfId="8269"/>
    <cellStyle name="Comma 4 2 2 3 3 5" xfId="10717"/>
    <cellStyle name="Comma 4 2 2 3 3 6" xfId="13169"/>
    <cellStyle name="Comma 4 2 2 3 3 7" xfId="15621"/>
    <cellStyle name="Comma 4 2 2 3 3 8" xfId="18074"/>
    <cellStyle name="Comma 4 2 2 3 3 9" xfId="20522"/>
    <cellStyle name="Comma 4 2 2 3 4" xfId="22991"/>
    <cellStyle name="Comma 4 2 2 3 4 2" xfId="3318"/>
    <cellStyle name="Comma 4 2 2 3 4 3" xfId="5777"/>
    <cellStyle name="Comma 4 2 2 3 4 4" xfId="8270"/>
    <cellStyle name="Comma 4 2 2 3 4 5" xfId="10718"/>
    <cellStyle name="Comma 4 2 2 3 4 6" xfId="13170"/>
    <cellStyle name="Comma 4 2 2 3 4 7" xfId="15622"/>
    <cellStyle name="Comma 4 2 2 3 4 8" xfId="18075"/>
    <cellStyle name="Comma 4 2 2 3 4 9" xfId="20523"/>
    <cellStyle name="Comma 4 2 2 3 5" xfId="22992"/>
    <cellStyle name="Comma 4 2 2 3 5 2" xfId="3319"/>
    <cellStyle name="Comma 4 2 2 3 5 3" xfId="5778"/>
    <cellStyle name="Comma 4 2 2 3 5 4" xfId="8271"/>
    <cellStyle name="Comma 4 2 2 3 5 5" xfId="10719"/>
    <cellStyle name="Comma 4 2 2 3 5 6" xfId="13171"/>
    <cellStyle name="Comma 4 2 2 3 5 7" xfId="15623"/>
    <cellStyle name="Comma 4 2 2 3 5 8" xfId="18076"/>
    <cellStyle name="Comma 4 2 2 3 5 9" xfId="20524"/>
    <cellStyle name="Comma 4 2 2 3 6" xfId="22993"/>
    <cellStyle name="Comma 4 2 2 3 6 2" xfId="3320"/>
    <cellStyle name="Comma 4 2 2 3 6 3" xfId="5779"/>
    <cellStyle name="Comma 4 2 2 3 6 4" xfId="8272"/>
    <cellStyle name="Comma 4 2 2 3 6 5" xfId="10720"/>
    <cellStyle name="Comma 4 2 2 3 6 6" xfId="13172"/>
    <cellStyle name="Comma 4 2 2 3 6 7" xfId="15624"/>
    <cellStyle name="Comma 4 2 2 3 6 8" xfId="18077"/>
    <cellStyle name="Comma 4 2 2 3 6 9" xfId="20525"/>
    <cellStyle name="Comma 4 2 2 3 7" xfId="22994"/>
    <cellStyle name="Comma 4 2 2 3 7 2" xfId="3321"/>
    <cellStyle name="Comma 4 2 2 3 7 3" xfId="5780"/>
    <cellStyle name="Comma 4 2 2 3 7 4" xfId="8273"/>
    <cellStyle name="Comma 4 2 2 3 7 5" xfId="10721"/>
    <cellStyle name="Comma 4 2 2 3 7 6" xfId="13173"/>
    <cellStyle name="Comma 4 2 2 3 7 7" xfId="15625"/>
    <cellStyle name="Comma 4 2 2 3 7 8" xfId="18078"/>
    <cellStyle name="Comma 4 2 2 3 7 9" xfId="20526"/>
    <cellStyle name="Comma 4 2 2 3 8" xfId="22995"/>
    <cellStyle name="Comma 4 2 2 3 8 2" xfId="3322"/>
    <cellStyle name="Comma 4 2 2 3 8 3" xfId="5781"/>
    <cellStyle name="Comma 4 2 2 3 8 4" xfId="8274"/>
    <cellStyle name="Comma 4 2 2 3 8 5" xfId="10722"/>
    <cellStyle name="Comma 4 2 2 3 8 6" xfId="13174"/>
    <cellStyle name="Comma 4 2 2 3 8 7" xfId="15626"/>
    <cellStyle name="Comma 4 2 2 3 8 8" xfId="18079"/>
    <cellStyle name="Comma 4 2 2 3 8 9" xfId="20527"/>
    <cellStyle name="Comma 4 2 2 3 9" xfId="3314"/>
    <cellStyle name="Comma 4 2 2 4" xfId="22996"/>
    <cellStyle name="Comma 4 2 2 4 10" xfId="20528"/>
    <cellStyle name="Comma 4 2 2 4 2" xfId="22997"/>
    <cellStyle name="Comma 4 2 2 4 2 2" xfId="3324"/>
    <cellStyle name="Comma 4 2 2 4 2 3" xfId="5783"/>
    <cellStyle name="Comma 4 2 2 4 2 4" xfId="8276"/>
    <cellStyle name="Comma 4 2 2 4 2 5" xfId="10724"/>
    <cellStyle name="Comma 4 2 2 4 2 6" xfId="13176"/>
    <cellStyle name="Comma 4 2 2 4 2 7" xfId="15628"/>
    <cellStyle name="Comma 4 2 2 4 2 8" xfId="18081"/>
    <cellStyle name="Comma 4 2 2 4 2 9" xfId="20529"/>
    <cellStyle name="Comma 4 2 2 4 3" xfId="3323"/>
    <cellStyle name="Comma 4 2 2 4 4" xfId="5782"/>
    <cellStyle name="Comma 4 2 2 4 5" xfId="8275"/>
    <cellStyle name="Comma 4 2 2 4 6" xfId="10723"/>
    <cellStyle name="Comma 4 2 2 4 7" xfId="13175"/>
    <cellStyle name="Comma 4 2 2 4 8" xfId="15627"/>
    <cellStyle name="Comma 4 2 2 4 9" xfId="18080"/>
    <cellStyle name="Comma 4 2 2 5" xfId="22998"/>
    <cellStyle name="Comma 4 2 2 5 2" xfId="3325"/>
    <cellStyle name="Comma 4 2 2 5 3" xfId="5784"/>
    <cellStyle name="Comma 4 2 2 5 4" xfId="8277"/>
    <cellStyle name="Comma 4 2 2 5 5" xfId="10725"/>
    <cellStyle name="Comma 4 2 2 5 6" xfId="13177"/>
    <cellStyle name="Comma 4 2 2 5 7" xfId="15629"/>
    <cellStyle name="Comma 4 2 2 5 8" xfId="18082"/>
    <cellStyle name="Comma 4 2 2 5 9" xfId="20530"/>
    <cellStyle name="Comma 4 2 2 6" xfId="22999"/>
    <cellStyle name="Comma 4 2 2 6 2" xfId="3326"/>
    <cellStyle name="Comma 4 2 2 6 3" xfId="5785"/>
    <cellStyle name="Comma 4 2 2 6 4" xfId="8278"/>
    <cellStyle name="Comma 4 2 2 6 5" xfId="10726"/>
    <cellStyle name="Comma 4 2 2 6 6" xfId="13178"/>
    <cellStyle name="Comma 4 2 2 6 7" xfId="15630"/>
    <cellStyle name="Comma 4 2 2 6 8" xfId="18083"/>
    <cellStyle name="Comma 4 2 2 6 9" xfId="20531"/>
    <cellStyle name="Comma 4 2 2 7" xfId="23000"/>
    <cellStyle name="Comma 4 2 2 7 2" xfId="3327"/>
    <cellStyle name="Comma 4 2 2 7 3" xfId="5786"/>
    <cellStyle name="Comma 4 2 2 7 4" xfId="8279"/>
    <cellStyle name="Comma 4 2 2 7 5" xfId="10727"/>
    <cellStyle name="Comma 4 2 2 7 6" xfId="13179"/>
    <cellStyle name="Comma 4 2 2 7 7" xfId="15631"/>
    <cellStyle name="Comma 4 2 2 7 8" xfId="18084"/>
    <cellStyle name="Comma 4 2 2 7 9" xfId="20532"/>
    <cellStyle name="Comma 4 2 2 8" xfId="23001"/>
    <cellStyle name="Comma 4 2 2 8 2" xfId="3328"/>
    <cellStyle name="Comma 4 2 2 8 3" xfId="5787"/>
    <cellStyle name="Comma 4 2 2 8 4" xfId="8280"/>
    <cellStyle name="Comma 4 2 2 8 5" xfId="10728"/>
    <cellStyle name="Comma 4 2 2 8 6" xfId="13180"/>
    <cellStyle name="Comma 4 2 2 8 7" xfId="15632"/>
    <cellStyle name="Comma 4 2 2 8 8" xfId="18085"/>
    <cellStyle name="Comma 4 2 2 8 9" xfId="20533"/>
    <cellStyle name="Comma 4 2 2 9" xfId="23002"/>
    <cellStyle name="Comma 4 2 2 9 2" xfId="3329"/>
    <cellStyle name="Comma 4 2 2 9 3" xfId="5788"/>
    <cellStyle name="Comma 4 2 2 9 4" xfId="8281"/>
    <cellStyle name="Comma 4 2 2 9 5" xfId="10729"/>
    <cellStyle name="Comma 4 2 2 9 6" xfId="13181"/>
    <cellStyle name="Comma 4 2 2 9 7" xfId="15633"/>
    <cellStyle name="Comma 4 2 2 9 8" xfId="18086"/>
    <cellStyle name="Comma 4 2 2 9 9" xfId="20534"/>
    <cellStyle name="Comma 4 2 3" xfId="23003"/>
    <cellStyle name="Comma 4 2 3 10" xfId="3330"/>
    <cellStyle name="Comma 4 2 3 11" xfId="5789"/>
    <cellStyle name="Comma 4 2 3 12" xfId="8282"/>
    <cellStyle name="Comma 4 2 3 13" xfId="10730"/>
    <cellStyle name="Comma 4 2 3 14" xfId="13182"/>
    <cellStyle name="Comma 4 2 3 15" xfId="15634"/>
    <cellStyle name="Comma 4 2 3 16" xfId="18087"/>
    <cellStyle name="Comma 4 2 3 17" xfId="20535"/>
    <cellStyle name="Comma 4 2 3 2" xfId="23004"/>
    <cellStyle name="Comma 4 2 3 2 10" xfId="5790"/>
    <cellStyle name="Comma 4 2 3 2 11" xfId="8283"/>
    <cellStyle name="Comma 4 2 3 2 12" xfId="10731"/>
    <cellStyle name="Comma 4 2 3 2 13" xfId="13183"/>
    <cellStyle name="Comma 4 2 3 2 14" xfId="15635"/>
    <cellStyle name="Comma 4 2 3 2 15" xfId="18088"/>
    <cellStyle name="Comma 4 2 3 2 16" xfId="20536"/>
    <cellStyle name="Comma 4 2 3 2 2" xfId="23005"/>
    <cellStyle name="Comma 4 2 3 2 2 10" xfId="20537"/>
    <cellStyle name="Comma 4 2 3 2 2 2" xfId="23006"/>
    <cellStyle name="Comma 4 2 3 2 2 2 2" xfId="3333"/>
    <cellStyle name="Comma 4 2 3 2 2 2 3" xfId="5792"/>
    <cellStyle name="Comma 4 2 3 2 2 2 4" xfId="8285"/>
    <cellStyle name="Comma 4 2 3 2 2 2 5" xfId="10733"/>
    <cellStyle name="Comma 4 2 3 2 2 2 6" xfId="13185"/>
    <cellStyle name="Comma 4 2 3 2 2 2 7" xfId="15637"/>
    <cellStyle name="Comma 4 2 3 2 2 2 8" xfId="18090"/>
    <cellStyle name="Comma 4 2 3 2 2 2 9" xfId="20538"/>
    <cellStyle name="Comma 4 2 3 2 2 3" xfId="3332"/>
    <cellStyle name="Comma 4 2 3 2 2 4" xfId="5791"/>
    <cellStyle name="Comma 4 2 3 2 2 5" xfId="8284"/>
    <cellStyle name="Comma 4 2 3 2 2 6" xfId="10732"/>
    <cellStyle name="Comma 4 2 3 2 2 7" xfId="13184"/>
    <cellStyle name="Comma 4 2 3 2 2 8" xfId="15636"/>
    <cellStyle name="Comma 4 2 3 2 2 9" xfId="18089"/>
    <cellStyle name="Comma 4 2 3 2 3" xfId="23007"/>
    <cellStyle name="Comma 4 2 3 2 3 2" xfId="3334"/>
    <cellStyle name="Comma 4 2 3 2 3 3" xfId="5793"/>
    <cellStyle name="Comma 4 2 3 2 3 4" xfId="8286"/>
    <cellStyle name="Comma 4 2 3 2 3 5" xfId="10734"/>
    <cellStyle name="Comma 4 2 3 2 3 6" xfId="13186"/>
    <cellStyle name="Comma 4 2 3 2 3 7" xfId="15638"/>
    <cellStyle name="Comma 4 2 3 2 3 8" xfId="18091"/>
    <cellStyle name="Comma 4 2 3 2 3 9" xfId="20539"/>
    <cellStyle name="Comma 4 2 3 2 4" xfId="23008"/>
    <cellStyle name="Comma 4 2 3 2 4 2" xfId="3335"/>
    <cellStyle name="Comma 4 2 3 2 4 3" xfId="5794"/>
    <cellStyle name="Comma 4 2 3 2 4 4" xfId="8287"/>
    <cellStyle name="Comma 4 2 3 2 4 5" xfId="10735"/>
    <cellStyle name="Comma 4 2 3 2 4 6" xfId="13187"/>
    <cellStyle name="Comma 4 2 3 2 4 7" xfId="15639"/>
    <cellStyle name="Comma 4 2 3 2 4 8" xfId="18092"/>
    <cellStyle name="Comma 4 2 3 2 4 9" xfId="20540"/>
    <cellStyle name="Comma 4 2 3 2 5" xfId="23009"/>
    <cellStyle name="Comma 4 2 3 2 5 2" xfId="3336"/>
    <cellStyle name="Comma 4 2 3 2 5 3" xfId="5795"/>
    <cellStyle name="Comma 4 2 3 2 5 4" xfId="8288"/>
    <cellStyle name="Comma 4 2 3 2 5 5" xfId="10736"/>
    <cellStyle name="Comma 4 2 3 2 5 6" xfId="13188"/>
    <cellStyle name="Comma 4 2 3 2 5 7" xfId="15640"/>
    <cellStyle name="Comma 4 2 3 2 5 8" xfId="18093"/>
    <cellStyle name="Comma 4 2 3 2 5 9" xfId="20541"/>
    <cellStyle name="Comma 4 2 3 2 6" xfId="23010"/>
    <cellStyle name="Comma 4 2 3 2 6 2" xfId="3337"/>
    <cellStyle name="Comma 4 2 3 2 6 3" xfId="5796"/>
    <cellStyle name="Comma 4 2 3 2 6 4" xfId="8289"/>
    <cellStyle name="Comma 4 2 3 2 6 5" xfId="10737"/>
    <cellStyle name="Comma 4 2 3 2 6 6" xfId="13189"/>
    <cellStyle name="Comma 4 2 3 2 6 7" xfId="15641"/>
    <cellStyle name="Comma 4 2 3 2 6 8" xfId="18094"/>
    <cellStyle name="Comma 4 2 3 2 6 9" xfId="20542"/>
    <cellStyle name="Comma 4 2 3 2 7" xfId="23011"/>
    <cellStyle name="Comma 4 2 3 2 7 2" xfId="3338"/>
    <cellStyle name="Comma 4 2 3 2 7 3" xfId="5797"/>
    <cellStyle name="Comma 4 2 3 2 7 4" xfId="8290"/>
    <cellStyle name="Comma 4 2 3 2 7 5" xfId="10738"/>
    <cellStyle name="Comma 4 2 3 2 7 6" xfId="13190"/>
    <cellStyle name="Comma 4 2 3 2 7 7" xfId="15642"/>
    <cellStyle name="Comma 4 2 3 2 7 8" xfId="18095"/>
    <cellStyle name="Comma 4 2 3 2 7 9" xfId="20543"/>
    <cellStyle name="Comma 4 2 3 2 8" xfId="23012"/>
    <cellStyle name="Comma 4 2 3 2 8 2" xfId="3339"/>
    <cellStyle name="Comma 4 2 3 2 8 3" xfId="5798"/>
    <cellStyle name="Comma 4 2 3 2 8 4" xfId="8291"/>
    <cellStyle name="Comma 4 2 3 2 8 5" xfId="10739"/>
    <cellStyle name="Comma 4 2 3 2 8 6" xfId="13191"/>
    <cellStyle name="Comma 4 2 3 2 8 7" xfId="15643"/>
    <cellStyle name="Comma 4 2 3 2 8 8" xfId="18096"/>
    <cellStyle name="Comma 4 2 3 2 8 9" xfId="20544"/>
    <cellStyle name="Comma 4 2 3 2 9" xfId="3331"/>
    <cellStyle name="Comma 4 2 3 3" xfId="23013"/>
    <cellStyle name="Comma 4 2 3 3 10" xfId="20545"/>
    <cellStyle name="Comma 4 2 3 3 2" xfId="23014"/>
    <cellStyle name="Comma 4 2 3 3 2 2" xfId="3341"/>
    <cellStyle name="Comma 4 2 3 3 2 3" xfId="5800"/>
    <cellStyle name="Comma 4 2 3 3 2 4" xfId="8293"/>
    <cellStyle name="Comma 4 2 3 3 2 5" xfId="10741"/>
    <cellStyle name="Comma 4 2 3 3 2 6" xfId="13193"/>
    <cellStyle name="Comma 4 2 3 3 2 7" xfId="15645"/>
    <cellStyle name="Comma 4 2 3 3 2 8" xfId="18098"/>
    <cellStyle name="Comma 4 2 3 3 2 9" xfId="20546"/>
    <cellStyle name="Comma 4 2 3 3 3" xfId="3340"/>
    <cellStyle name="Comma 4 2 3 3 4" xfId="5799"/>
    <cellStyle name="Comma 4 2 3 3 5" xfId="8292"/>
    <cellStyle name="Comma 4 2 3 3 6" xfId="10740"/>
    <cellStyle name="Comma 4 2 3 3 7" xfId="13192"/>
    <cellStyle name="Comma 4 2 3 3 8" xfId="15644"/>
    <cellStyle name="Comma 4 2 3 3 9" xfId="18097"/>
    <cellStyle name="Comma 4 2 3 4" xfId="23015"/>
    <cellStyle name="Comma 4 2 3 4 2" xfId="3342"/>
    <cellStyle name="Comma 4 2 3 4 3" xfId="5801"/>
    <cellStyle name="Comma 4 2 3 4 4" xfId="8294"/>
    <cellStyle name="Comma 4 2 3 4 5" xfId="10742"/>
    <cellStyle name="Comma 4 2 3 4 6" xfId="13194"/>
    <cellStyle name="Comma 4 2 3 4 7" xfId="15646"/>
    <cellStyle name="Comma 4 2 3 4 8" xfId="18099"/>
    <cellStyle name="Comma 4 2 3 4 9" xfId="20547"/>
    <cellStyle name="Comma 4 2 3 5" xfId="23016"/>
    <cellStyle name="Comma 4 2 3 5 2" xfId="3343"/>
    <cellStyle name="Comma 4 2 3 5 3" xfId="5802"/>
    <cellStyle name="Comma 4 2 3 5 4" xfId="8295"/>
    <cellStyle name="Comma 4 2 3 5 5" xfId="10743"/>
    <cellStyle name="Comma 4 2 3 5 6" xfId="13195"/>
    <cellStyle name="Comma 4 2 3 5 7" xfId="15647"/>
    <cellStyle name="Comma 4 2 3 5 8" xfId="18100"/>
    <cellStyle name="Comma 4 2 3 5 9" xfId="20548"/>
    <cellStyle name="Comma 4 2 3 6" xfId="23017"/>
    <cellStyle name="Comma 4 2 3 6 2" xfId="3344"/>
    <cellStyle name="Comma 4 2 3 6 3" xfId="5803"/>
    <cellStyle name="Comma 4 2 3 6 4" xfId="8296"/>
    <cellStyle name="Comma 4 2 3 6 5" xfId="10744"/>
    <cellStyle name="Comma 4 2 3 6 6" xfId="13196"/>
    <cellStyle name="Comma 4 2 3 6 7" xfId="15648"/>
    <cellStyle name="Comma 4 2 3 6 8" xfId="18101"/>
    <cellStyle name="Comma 4 2 3 6 9" xfId="20549"/>
    <cellStyle name="Comma 4 2 3 7" xfId="23018"/>
    <cellStyle name="Comma 4 2 3 7 2" xfId="3345"/>
    <cellStyle name="Comma 4 2 3 7 3" xfId="5804"/>
    <cellStyle name="Comma 4 2 3 7 4" xfId="8297"/>
    <cellStyle name="Comma 4 2 3 7 5" xfId="10745"/>
    <cellStyle name="Comma 4 2 3 7 6" xfId="13197"/>
    <cellStyle name="Comma 4 2 3 7 7" xfId="15649"/>
    <cellStyle name="Comma 4 2 3 7 8" xfId="18102"/>
    <cellStyle name="Comma 4 2 3 7 9" xfId="20550"/>
    <cellStyle name="Comma 4 2 3 8" xfId="23019"/>
    <cellStyle name="Comma 4 2 3 8 2" xfId="3346"/>
    <cellStyle name="Comma 4 2 3 8 3" xfId="5805"/>
    <cellStyle name="Comma 4 2 3 8 4" xfId="8298"/>
    <cellStyle name="Comma 4 2 3 8 5" xfId="10746"/>
    <cellStyle name="Comma 4 2 3 8 6" xfId="13198"/>
    <cellStyle name="Comma 4 2 3 8 7" xfId="15650"/>
    <cellStyle name="Comma 4 2 3 8 8" xfId="18103"/>
    <cellStyle name="Comma 4 2 3 8 9" xfId="20551"/>
    <cellStyle name="Comma 4 2 3 9" xfId="23020"/>
    <cellStyle name="Comma 4 2 3 9 2" xfId="3347"/>
    <cellStyle name="Comma 4 2 3 9 3" xfId="5806"/>
    <cellStyle name="Comma 4 2 3 9 4" xfId="8299"/>
    <cellStyle name="Comma 4 2 3 9 5" xfId="10747"/>
    <cellStyle name="Comma 4 2 3 9 6" xfId="13199"/>
    <cellStyle name="Comma 4 2 3 9 7" xfId="15651"/>
    <cellStyle name="Comma 4 2 3 9 8" xfId="18104"/>
    <cellStyle name="Comma 4 2 3 9 9" xfId="20552"/>
    <cellStyle name="Comma 4 2 4" xfId="23021"/>
    <cellStyle name="Comma 4 2 4 10" xfId="5807"/>
    <cellStyle name="Comma 4 2 4 11" xfId="8300"/>
    <cellStyle name="Comma 4 2 4 12" xfId="10748"/>
    <cellStyle name="Comma 4 2 4 13" xfId="13200"/>
    <cellStyle name="Comma 4 2 4 14" xfId="15652"/>
    <cellStyle name="Comma 4 2 4 15" xfId="18105"/>
    <cellStyle name="Comma 4 2 4 16" xfId="20553"/>
    <cellStyle name="Comma 4 2 4 2" xfId="23022"/>
    <cellStyle name="Comma 4 2 4 2 10" xfId="20554"/>
    <cellStyle name="Comma 4 2 4 2 2" xfId="23023"/>
    <cellStyle name="Comma 4 2 4 2 2 2" xfId="3350"/>
    <cellStyle name="Comma 4 2 4 2 2 3" xfId="5809"/>
    <cellStyle name="Comma 4 2 4 2 2 4" xfId="8302"/>
    <cellStyle name="Comma 4 2 4 2 2 5" xfId="10750"/>
    <cellStyle name="Comma 4 2 4 2 2 6" xfId="13202"/>
    <cellStyle name="Comma 4 2 4 2 2 7" xfId="15654"/>
    <cellStyle name="Comma 4 2 4 2 2 8" xfId="18107"/>
    <cellStyle name="Comma 4 2 4 2 2 9" xfId="20555"/>
    <cellStyle name="Comma 4 2 4 2 3" xfId="3349"/>
    <cellStyle name="Comma 4 2 4 2 4" xfId="5808"/>
    <cellStyle name="Comma 4 2 4 2 5" xfId="8301"/>
    <cellStyle name="Comma 4 2 4 2 6" xfId="10749"/>
    <cellStyle name="Comma 4 2 4 2 7" xfId="13201"/>
    <cellStyle name="Comma 4 2 4 2 8" xfId="15653"/>
    <cellStyle name="Comma 4 2 4 2 9" xfId="18106"/>
    <cellStyle name="Comma 4 2 4 3" xfId="23024"/>
    <cellStyle name="Comma 4 2 4 3 2" xfId="3351"/>
    <cellStyle name="Comma 4 2 4 3 3" xfId="5810"/>
    <cellStyle name="Comma 4 2 4 3 4" xfId="8303"/>
    <cellStyle name="Comma 4 2 4 3 5" xfId="10751"/>
    <cellStyle name="Comma 4 2 4 3 6" xfId="13203"/>
    <cellStyle name="Comma 4 2 4 3 7" xfId="15655"/>
    <cellStyle name="Comma 4 2 4 3 8" xfId="18108"/>
    <cellStyle name="Comma 4 2 4 3 9" xfId="20556"/>
    <cellStyle name="Comma 4 2 4 4" xfId="23025"/>
    <cellStyle name="Comma 4 2 4 4 2" xfId="3352"/>
    <cellStyle name="Comma 4 2 4 4 3" xfId="5811"/>
    <cellStyle name="Comma 4 2 4 4 4" xfId="8304"/>
    <cellStyle name="Comma 4 2 4 4 5" xfId="10752"/>
    <cellStyle name="Comma 4 2 4 4 6" xfId="13204"/>
    <cellStyle name="Comma 4 2 4 4 7" xfId="15656"/>
    <cellStyle name="Comma 4 2 4 4 8" xfId="18109"/>
    <cellStyle name="Comma 4 2 4 4 9" xfId="20557"/>
    <cellStyle name="Comma 4 2 4 5" xfId="23026"/>
    <cellStyle name="Comma 4 2 4 5 2" xfId="3353"/>
    <cellStyle name="Comma 4 2 4 5 3" xfId="5812"/>
    <cellStyle name="Comma 4 2 4 5 4" xfId="8305"/>
    <cellStyle name="Comma 4 2 4 5 5" xfId="10753"/>
    <cellStyle name="Comma 4 2 4 5 6" xfId="13205"/>
    <cellStyle name="Comma 4 2 4 5 7" xfId="15657"/>
    <cellStyle name="Comma 4 2 4 5 8" xfId="18110"/>
    <cellStyle name="Comma 4 2 4 5 9" xfId="20558"/>
    <cellStyle name="Comma 4 2 4 6" xfId="23027"/>
    <cellStyle name="Comma 4 2 4 6 2" xfId="3354"/>
    <cellStyle name="Comma 4 2 4 6 3" xfId="5813"/>
    <cellStyle name="Comma 4 2 4 6 4" xfId="8306"/>
    <cellStyle name="Comma 4 2 4 6 5" xfId="10754"/>
    <cellStyle name="Comma 4 2 4 6 6" xfId="13206"/>
    <cellStyle name="Comma 4 2 4 6 7" xfId="15658"/>
    <cellStyle name="Comma 4 2 4 6 8" xfId="18111"/>
    <cellStyle name="Comma 4 2 4 6 9" xfId="20559"/>
    <cellStyle name="Comma 4 2 4 7" xfId="23028"/>
    <cellStyle name="Comma 4 2 4 7 2" xfId="3355"/>
    <cellStyle name="Comma 4 2 4 7 3" xfId="5814"/>
    <cellStyle name="Comma 4 2 4 7 4" xfId="8307"/>
    <cellStyle name="Comma 4 2 4 7 5" xfId="10755"/>
    <cellStyle name="Comma 4 2 4 7 6" xfId="13207"/>
    <cellStyle name="Comma 4 2 4 7 7" xfId="15659"/>
    <cellStyle name="Comma 4 2 4 7 8" xfId="18112"/>
    <cellStyle name="Comma 4 2 4 7 9" xfId="20560"/>
    <cellStyle name="Comma 4 2 4 8" xfId="23029"/>
    <cellStyle name="Comma 4 2 4 8 2" xfId="3356"/>
    <cellStyle name="Comma 4 2 4 8 3" xfId="5815"/>
    <cellStyle name="Comma 4 2 4 8 4" xfId="8308"/>
    <cellStyle name="Comma 4 2 4 8 5" xfId="10756"/>
    <cellStyle name="Comma 4 2 4 8 6" xfId="13208"/>
    <cellStyle name="Comma 4 2 4 8 7" xfId="15660"/>
    <cellStyle name="Comma 4 2 4 8 8" xfId="18113"/>
    <cellStyle name="Comma 4 2 4 8 9" xfId="20561"/>
    <cellStyle name="Comma 4 2 4 9" xfId="3348"/>
    <cellStyle name="Comma 4 2 5" xfId="23030"/>
    <cellStyle name="Comma 4 2 5 10" xfId="20562"/>
    <cellStyle name="Comma 4 2 5 2" xfId="23031"/>
    <cellStyle name="Comma 4 2 5 2 2" xfId="3358"/>
    <cellStyle name="Comma 4 2 5 2 3" xfId="5817"/>
    <cellStyle name="Comma 4 2 5 2 4" xfId="8310"/>
    <cellStyle name="Comma 4 2 5 2 5" xfId="10758"/>
    <cellStyle name="Comma 4 2 5 2 6" xfId="13210"/>
    <cellStyle name="Comma 4 2 5 2 7" xfId="15662"/>
    <cellStyle name="Comma 4 2 5 2 8" xfId="18115"/>
    <cellStyle name="Comma 4 2 5 2 9" xfId="20563"/>
    <cellStyle name="Comma 4 2 5 3" xfId="3357"/>
    <cellStyle name="Comma 4 2 5 4" xfId="5816"/>
    <cellStyle name="Comma 4 2 5 5" xfId="8309"/>
    <cellStyle name="Comma 4 2 5 6" xfId="10757"/>
    <cellStyle name="Comma 4 2 5 7" xfId="13209"/>
    <cellStyle name="Comma 4 2 5 8" xfId="15661"/>
    <cellStyle name="Comma 4 2 5 9" xfId="18114"/>
    <cellStyle name="Comma 4 2 6" xfId="23032"/>
    <cellStyle name="Comma 4 2 6 2" xfId="3359"/>
    <cellStyle name="Comma 4 2 6 3" xfId="5818"/>
    <cellStyle name="Comma 4 2 6 4" xfId="8311"/>
    <cellStyle name="Comma 4 2 6 5" xfId="10759"/>
    <cellStyle name="Comma 4 2 6 6" xfId="13211"/>
    <cellStyle name="Comma 4 2 6 7" xfId="15663"/>
    <cellStyle name="Comma 4 2 6 8" xfId="18116"/>
    <cellStyle name="Comma 4 2 6 9" xfId="20564"/>
    <cellStyle name="Comma 4 2 7" xfId="23033"/>
    <cellStyle name="Comma 4 2 7 2" xfId="3360"/>
    <cellStyle name="Comma 4 2 7 3" xfId="5819"/>
    <cellStyle name="Comma 4 2 7 4" xfId="8312"/>
    <cellStyle name="Comma 4 2 7 5" xfId="10760"/>
    <cellStyle name="Comma 4 2 7 6" xfId="13212"/>
    <cellStyle name="Comma 4 2 7 7" xfId="15664"/>
    <cellStyle name="Comma 4 2 7 8" xfId="18117"/>
    <cellStyle name="Comma 4 2 7 9" xfId="20565"/>
    <cellStyle name="Comma 4 2 8" xfId="23034"/>
    <cellStyle name="Comma 4 2 8 2" xfId="3361"/>
    <cellStyle name="Comma 4 2 8 3" xfId="5820"/>
    <cellStyle name="Comma 4 2 8 4" xfId="8313"/>
    <cellStyle name="Comma 4 2 8 5" xfId="10761"/>
    <cellStyle name="Comma 4 2 8 6" xfId="13213"/>
    <cellStyle name="Comma 4 2 8 7" xfId="15665"/>
    <cellStyle name="Comma 4 2 8 8" xfId="18118"/>
    <cellStyle name="Comma 4 2 8 9" xfId="20566"/>
    <cellStyle name="Comma 4 2 9" xfId="23035"/>
    <cellStyle name="Comma 4 2 9 2" xfId="3362"/>
    <cellStyle name="Comma 4 2 9 3" xfId="5821"/>
    <cellStyle name="Comma 4 2 9 4" xfId="8314"/>
    <cellStyle name="Comma 4 2 9 5" xfId="10762"/>
    <cellStyle name="Comma 4 2 9 6" xfId="13214"/>
    <cellStyle name="Comma 4 2 9 7" xfId="15666"/>
    <cellStyle name="Comma 4 2 9 8" xfId="18119"/>
    <cellStyle name="Comma 4 2 9 9" xfId="20567"/>
    <cellStyle name="Comma 4 20" xfId="293"/>
    <cellStyle name="Comma 4 21" xfId="294"/>
    <cellStyle name="Comma 4 22" xfId="295"/>
    <cellStyle name="Comma 4 23" xfId="296"/>
    <cellStyle name="Comma 4 24" xfId="297"/>
    <cellStyle name="Comma 4 25" xfId="298"/>
    <cellStyle name="Comma 4 26" xfId="299"/>
    <cellStyle name="Comma 4 27" xfId="300"/>
    <cellStyle name="Comma 4 28" xfId="301"/>
    <cellStyle name="Comma 4 29" xfId="3287"/>
    <cellStyle name="Comma 4 3" xfId="23036"/>
    <cellStyle name="Comma 4 3 10" xfId="23037"/>
    <cellStyle name="Comma 4 3 10 2" xfId="3364"/>
    <cellStyle name="Comma 4 3 10 3" xfId="5823"/>
    <cellStyle name="Comma 4 3 10 4" xfId="8316"/>
    <cellStyle name="Comma 4 3 10 5" xfId="10764"/>
    <cellStyle name="Comma 4 3 10 6" xfId="13216"/>
    <cellStyle name="Comma 4 3 10 7" xfId="15668"/>
    <cellStyle name="Comma 4 3 10 8" xfId="18121"/>
    <cellStyle name="Comma 4 3 10 9" xfId="20569"/>
    <cellStyle name="Comma 4 3 11" xfId="3363"/>
    <cellStyle name="Comma 4 3 12" xfId="5822"/>
    <cellStyle name="Comma 4 3 13" xfId="8315"/>
    <cellStyle name="Comma 4 3 14" xfId="10763"/>
    <cellStyle name="Comma 4 3 15" xfId="13215"/>
    <cellStyle name="Comma 4 3 16" xfId="15667"/>
    <cellStyle name="Comma 4 3 17" xfId="18120"/>
    <cellStyle name="Comma 4 3 18" xfId="20568"/>
    <cellStyle name="Comma 4 3 2" xfId="23038"/>
    <cellStyle name="Comma 4 3 2 10" xfId="3365"/>
    <cellStyle name="Comma 4 3 2 11" xfId="5824"/>
    <cellStyle name="Comma 4 3 2 12" xfId="8317"/>
    <cellStyle name="Comma 4 3 2 13" xfId="10765"/>
    <cellStyle name="Comma 4 3 2 14" xfId="13217"/>
    <cellStyle name="Comma 4 3 2 15" xfId="15669"/>
    <cellStyle name="Comma 4 3 2 16" xfId="18122"/>
    <cellStyle name="Comma 4 3 2 17" xfId="20570"/>
    <cellStyle name="Comma 4 3 2 2" xfId="23039"/>
    <cellStyle name="Comma 4 3 2 2 10" xfId="5825"/>
    <cellStyle name="Comma 4 3 2 2 11" xfId="8318"/>
    <cellStyle name="Comma 4 3 2 2 12" xfId="10766"/>
    <cellStyle name="Comma 4 3 2 2 13" xfId="13218"/>
    <cellStyle name="Comma 4 3 2 2 14" xfId="15670"/>
    <cellStyle name="Comma 4 3 2 2 15" xfId="18123"/>
    <cellStyle name="Comma 4 3 2 2 16" xfId="20571"/>
    <cellStyle name="Comma 4 3 2 2 2" xfId="23040"/>
    <cellStyle name="Comma 4 3 2 2 2 10" xfId="20572"/>
    <cellStyle name="Comma 4 3 2 2 2 2" xfId="23041"/>
    <cellStyle name="Comma 4 3 2 2 2 2 2" xfId="3368"/>
    <cellStyle name="Comma 4 3 2 2 2 2 3" xfId="5827"/>
    <cellStyle name="Comma 4 3 2 2 2 2 4" xfId="8320"/>
    <cellStyle name="Comma 4 3 2 2 2 2 5" xfId="10768"/>
    <cellStyle name="Comma 4 3 2 2 2 2 6" xfId="13220"/>
    <cellStyle name="Comma 4 3 2 2 2 2 7" xfId="15672"/>
    <cellStyle name="Comma 4 3 2 2 2 2 8" xfId="18125"/>
    <cellStyle name="Comma 4 3 2 2 2 2 9" xfId="20573"/>
    <cellStyle name="Comma 4 3 2 2 2 3" xfId="3367"/>
    <cellStyle name="Comma 4 3 2 2 2 4" xfId="5826"/>
    <cellStyle name="Comma 4 3 2 2 2 5" xfId="8319"/>
    <cellStyle name="Comma 4 3 2 2 2 6" xfId="10767"/>
    <cellStyle name="Comma 4 3 2 2 2 7" xfId="13219"/>
    <cellStyle name="Comma 4 3 2 2 2 8" xfId="15671"/>
    <cellStyle name="Comma 4 3 2 2 2 9" xfId="18124"/>
    <cellStyle name="Comma 4 3 2 2 3" xfId="23042"/>
    <cellStyle name="Comma 4 3 2 2 3 2" xfId="3369"/>
    <cellStyle name="Comma 4 3 2 2 3 3" xfId="5828"/>
    <cellStyle name="Comma 4 3 2 2 3 4" xfId="8321"/>
    <cellStyle name="Comma 4 3 2 2 3 5" xfId="10769"/>
    <cellStyle name="Comma 4 3 2 2 3 6" xfId="13221"/>
    <cellStyle name="Comma 4 3 2 2 3 7" xfId="15673"/>
    <cellStyle name="Comma 4 3 2 2 3 8" xfId="18126"/>
    <cellStyle name="Comma 4 3 2 2 3 9" xfId="20574"/>
    <cellStyle name="Comma 4 3 2 2 4" xfId="23043"/>
    <cellStyle name="Comma 4 3 2 2 4 2" xfId="3370"/>
    <cellStyle name="Comma 4 3 2 2 4 3" xfId="5829"/>
    <cellStyle name="Comma 4 3 2 2 4 4" xfId="8322"/>
    <cellStyle name="Comma 4 3 2 2 4 5" xfId="10770"/>
    <cellStyle name="Comma 4 3 2 2 4 6" xfId="13222"/>
    <cellStyle name="Comma 4 3 2 2 4 7" xfId="15674"/>
    <cellStyle name="Comma 4 3 2 2 4 8" xfId="18127"/>
    <cellStyle name="Comma 4 3 2 2 4 9" xfId="20575"/>
    <cellStyle name="Comma 4 3 2 2 5" xfId="23044"/>
    <cellStyle name="Comma 4 3 2 2 5 2" xfId="3371"/>
    <cellStyle name="Comma 4 3 2 2 5 3" xfId="5830"/>
    <cellStyle name="Comma 4 3 2 2 5 4" xfId="8323"/>
    <cellStyle name="Comma 4 3 2 2 5 5" xfId="10771"/>
    <cellStyle name="Comma 4 3 2 2 5 6" xfId="13223"/>
    <cellStyle name="Comma 4 3 2 2 5 7" xfId="15675"/>
    <cellStyle name="Comma 4 3 2 2 5 8" xfId="18128"/>
    <cellStyle name="Comma 4 3 2 2 5 9" xfId="20576"/>
    <cellStyle name="Comma 4 3 2 2 6" xfId="23045"/>
    <cellStyle name="Comma 4 3 2 2 6 2" xfId="3372"/>
    <cellStyle name="Comma 4 3 2 2 6 3" xfId="5831"/>
    <cellStyle name="Comma 4 3 2 2 6 4" xfId="8324"/>
    <cellStyle name="Comma 4 3 2 2 6 5" xfId="10772"/>
    <cellStyle name="Comma 4 3 2 2 6 6" xfId="13224"/>
    <cellStyle name="Comma 4 3 2 2 6 7" xfId="15676"/>
    <cellStyle name="Comma 4 3 2 2 6 8" xfId="18129"/>
    <cellStyle name="Comma 4 3 2 2 6 9" xfId="20577"/>
    <cellStyle name="Comma 4 3 2 2 7" xfId="23046"/>
    <cellStyle name="Comma 4 3 2 2 7 2" xfId="3373"/>
    <cellStyle name="Comma 4 3 2 2 7 3" xfId="5832"/>
    <cellStyle name="Comma 4 3 2 2 7 4" xfId="8325"/>
    <cellStyle name="Comma 4 3 2 2 7 5" xfId="10773"/>
    <cellStyle name="Comma 4 3 2 2 7 6" xfId="13225"/>
    <cellStyle name="Comma 4 3 2 2 7 7" xfId="15677"/>
    <cellStyle name="Comma 4 3 2 2 7 8" xfId="18130"/>
    <cellStyle name="Comma 4 3 2 2 7 9" xfId="20578"/>
    <cellStyle name="Comma 4 3 2 2 8" xfId="23047"/>
    <cellStyle name="Comma 4 3 2 2 8 2" xfId="3374"/>
    <cellStyle name="Comma 4 3 2 2 8 3" xfId="5833"/>
    <cellStyle name="Comma 4 3 2 2 8 4" xfId="8326"/>
    <cellStyle name="Comma 4 3 2 2 8 5" xfId="10774"/>
    <cellStyle name="Comma 4 3 2 2 8 6" xfId="13226"/>
    <cellStyle name="Comma 4 3 2 2 8 7" xfId="15678"/>
    <cellStyle name="Comma 4 3 2 2 8 8" xfId="18131"/>
    <cellStyle name="Comma 4 3 2 2 8 9" xfId="20579"/>
    <cellStyle name="Comma 4 3 2 2 9" xfId="3366"/>
    <cellStyle name="Comma 4 3 2 3" xfId="23048"/>
    <cellStyle name="Comma 4 3 2 3 10" xfId="20580"/>
    <cellStyle name="Comma 4 3 2 3 2" xfId="23049"/>
    <cellStyle name="Comma 4 3 2 3 2 2" xfId="3376"/>
    <cellStyle name="Comma 4 3 2 3 2 3" xfId="5835"/>
    <cellStyle name="Comma 4 3 2 3 2 4" xfId="8328"/>
    <cellStyle name="Comma 4 3 2 3 2 5" xfId="10776"/>
    <cellStyle name="Comma 4 3 2 3 2 6" xfId="13228"/>
    <cellStyle name="Comma 4 3 2 3 2 7" xfId="15680"/>
    <cellStyle name="Comma 4 3 2 3 2 8" xfId="18133"/>
    <cellStyle name="Comma 4 3 2 3 2 9" xfId="20581"/>
    <cellStyle name="Comma 4 3 2 3 3" xfId="3375"/>
    <cellStyle name="Comma 4 3 2 3 4" xfId="5834"/>
    <cellStyle name="Comma 4 3 2 3 5" xfId="8327"/>
    <cellStyle name="Comma 4 3 2 3 6" xfId="10775"/>
    <cellStyle name="Comma 4 3 2 3 7" xfId="13227"/>
    <cellStyle name="Comma 4 3 2 3 8" xfId="15679"/>
    <cellStyle name="Comma 4 3 2 3 9" xfId="18132"/>
    <cellStyle name="Comma 4 3 2 4" xfId="23050"/>
    <cellStyle name="Comma 4 3 2 4 2" xfId="3377"/>
    <cellStyle name="Comma 4 3 2 4 3" xfId="5836"/>
    <cellStyle name="Comma 4 3 2 4 4" xfId="8329"/>
    <cellStyle name="Comma 4 3 2 4 5" xfId="10777"/>
    <cellStyle name="Comma 4 3 2 4 6" xfId="13229"/>
    <cellStyle name="Comma 4 3 2 4 7" xfId="15681"/>
    <cellStyle name="Comma 4 3 2 4 8" xfId="18134"/>
    <cellStyle name="Comma 4 3 2 4 9" xfId="20582"/>
    <cellStyle name="Comma 4 3 2 5" xfId="23051"/>
    <cellStyle name="Comma 4 3 2 5 2" xfId="3378"/>
    <cellStyle name="Comma 4 3 2 5 3" xfId="5837"/>
    <cellStyle name="Comma 4 3 2 5 4" xfId="8330"/>
    <cellStyle name="Comma 4 3 2 5 5" xfId="10778"/>
    <cellStyle name="Comma 4 3 2 5 6" xfId="13230"/>
    <cellStyle name="Comma 4 3 2 5 7" xfId="15682"/>
    <cellStyle name="Comma 4 3 2 5 8" xfId="18135"/>
    <cellStyle name="Comma 4 3 2 5 9" xfId="20583"/>
    <cellStyle name="Comma 4 3 2 6" xfId="23052"/>
    <cellStyle name="Comma 4 3 2 6 2" xfId="3379"/>
    <cellStyle name="Comma 4 3 2 6 3" xfId="5838"/>
    <cellStyle name="Comma 4 3 2 6 4" xfId="8331"/>
    <cellStyle name="Comma 4 3 2 6 5" xfId="10779"/>
    <cellStyle name="Comma 4 3 2 6 6" xfId="13231"/>
    <cellStyle name="Comma 4 3 2 6 7" xfId="15683"/>
    <cellStyle name="Comma 4 3 2 6 8" xfId="18136"/>
    <cellStyle name="Comma 4 3 2 6 9" xfId="20584"/>
    <cellStyle name="Comma 4 3 2 7" xfId="23053"/>
    <cellStyle name="Comma 4 3 2 7 2" xfId="3380"/>
    <cellStyle name="Comma 4 3 2 7 3" xfId="5839"/>
    <cellStyle name="Comma 4 3 2 7 4" xfId="8332"/>
    <cellStyle name="Comma 4 3 2 7 5" xfId="10780"/>
    <cellStyle name="Comma 4 3 2 7 6" xfId="13232"/>
    <cellStyle name="Comma 4 3 2 7 7" xfId="15684"/>
    <cellStyle name="Comma 4 3 2 7 8" xfId="18137"/>
    <cellStyle name="Comma 4 3 2 7 9" xfId="20585"/>
    <cellStyle name="Comma 4 3 2 8" xfId="23054"/>
    <cellStyle name="Comma 4 3 2 8 2" xfId="3381"/>
    <cellStyle name="Comma 4 3 2 8 3" xfId="5840"/>
    <cellStyle name="Comma 4 3 2 8 4" xfId="8333"/>
    <cellStyle name="Comma 4 3 2 8 5" xfId="10781"/>
    <cellStyle name="Comma 4 3 2 8 6" xfId="13233"/>
    <cellStyle name="Comma 4 3 2 8 7" xfId="15685"/>
    <cellStyle name="Comma 4 3 2 8 8" xfId="18138"/>
    <cellStyle name="Comma 4 3 2 8 9" xfId="20586"/>
    <cellStyle name="Comma 4 3 2 9" xfId="23055"/>
    <cellStyle name="Comma 4 3 2 9 2" xfId="3382"/>
    <cellStyle name="Comma 4 3 2 9 3" xfId="5841"/>
    <cellStyle name="Comma 4 3 2 9 4" xfId="8334"/>
    <cellStyle name="Comma 4 3 2 9 5" xfId="10782"/>
    <cellStyle name="Comma 4 3 2 9 6" xfId="13234"/>
    <cellStyle name="Comma 4 3 2 9 7" xfId="15686"/>
    <cellStyle name="Comma 4 3 2 9 8" xfId="18139"/>
    <cellStyle name="Comma 4 3 2 9 9" xfId="20587"/>
    <cellStyle name="Comma 4 3 3" xfId="23056"/>
    <cellStyle name="Comma 4 3 3 10" xfId="5842"/>
    <cellStyle name="Comma 4 3 3 11" xfId="8335"/>
    <cellStyle name="Comma 4 3 3 12" xfId="10783"/>
    <cellStyle name="Comma 4 3 3 13" xfId="13235"/>
    <cellStyle name="Comma 4 3 3 14" xfId="15687"/>
    <cellStyle name="Comma 4 3 3 15" xfId="18140"/>
    <cellStyle name="Comma 4 3 3 16" xfId="20588"/>
    <cellStyle name="Comma 4 3 3 2" xfId="23057"/>
    <cellStyle name="Comma 4 3 3 2 10" xfId="20589"/>
    <cellStyle name="Comma 4 3 3 2 2" xfId="23058"/>
    <cellStyle name="Comma 4 3 3 2 2 2" xfId="3385"/>
    <cellStyle name="Comma 4 3 3 2 2 3" xfId="5844"/>
    <cellStyle name="Comma 4 3 3 2 2 4" xfId="8337"/>
    <cellStyle name="Comma 4 3 3 2 2 5" xfId="10785"/>
    <cellStyle name="Comma 4 3 3 2 2 6" xfId="13237"/>
    <cellStyle name="Comma 4 3 3 2 2 7" xfId="15689"/>
    <cellStyle name="Comma 4 3 3 2 2 8" xfId="18142"/>
    <cellStyle name="Comma 4 3 3 2 2 9" xfId="20590"/>
    <cellStyle name="Comma 4 3 3 2 3" xfId="3384"/>
    <cellStyle name="Comma 4 3 3 2 4" xfId="5843"/>
    <cellStyle name="Comma 4 3 3 2 5" xfId="8336"/>
    <cellStyle name="Comma 4 3 3 2 6" xfId="10784"/>
    <cellStyle name="Comma 4 3 3 2 7" xfId="13236"/>
    <cellStyle name="Comma 4 3 3 2 8" xfId="15688"/>
    <cellStyle name="Comma 4 3 3 2 9" xfId="18141"/>
    <cellStyle name="Comma 4 3 3 3" xfId="23059"/>
    <cellStyle name="Comma 4 3 3 3 2" xfId="3386"/>
    <cellStyle name="Comma 4 3 3 3 3" xfId="5845"/>
    <cellStyle name="Comma 4 3 3 3 4" xfId="8338"/>
    <cellStyle name="Comma 4 3 3 3 5" xfId="10786"/>
    <cellStyle name="Comma 4 3 3 3 6" xfId="13238"/>
    <cellStyle name="Comma 4 3 3 3 7" xfId="15690"/>
    <cellStyle name="Comma 4 3 3 3 8" xfId="18143"/>
    <cellStyle name="Comma 4 3 3 3 9" xfId="20591"/>
    <cellStyle name="Comma 4 3 3 4" xfId="23060"/>
    <cellStyle name="Comma 4 3 3 4 2" xfId="3387"/>
    <cellStyle name="Comma 4 3 3 4 3" xfId="5846"/>
    <cellStyle name="Comma 4 3 3 4 4" xfId="8339"/>
    <cellStyle name="Comma 4 3 3 4 5" xfId="10787"/>
    <cellStyle name="Comma 4 3 3 4 6" xfId="13239"/>
    <cellStyle name="Comma 4 3 3 4 7" xfId="15691"/>
    <cellStyle name="Comma 4 3 3 4 8" xfId="18144"/>
    <cellStyle name="Comma 4 3 3 4 9" xfId="20592"/>
    <cellStyle name="Comma 4 3 3 5" xfId="23061"/>
    <cellStyle name="Comma 4 3 3 5 2" xfId="3388"/>
    <cellStyle name="Comma 4 3 3 5 3" xfId="5847"/>
    <cellStyle name="Comma 4 3 3 5 4" xfId="8340"/>
    <cellStyle name="Comma 4 3 3 5 5" xfId="10788"/>
    <cellStyle name="Comma 4 3 3 5 6" xfId="13240"/>
    <cellStyle name="Comma 4 3 3 5 7" xfId="15692"/>
    <cellStyle name="Comma 4 3 3 5 8" xfId="18145"/>
    <cellStyle name="Comma 4 3 3 5 9" xfId="20593"/>
    <cellStyle name="Comma 4 3 3 6" xfId="23062"/>
    <cellStyle name="Comma 4 3 3 6 2" xfId="3389"/>
    <cellStyle name="Comma 4 3 3 6 3" xfId="5848"/>
    <cellStyle name="Comma 4 3 3 6 4" xfId="8341"/>
    <cellStyle name="Comma 4 3 3 6 5" xfId="10789"/>
    <cellStyle name="Comma 4 3 3 6 6" xfId="13241"/>
    <cellStyle name="Comma 4 3 3 6 7" xfId="15693"/>
    <cellStyle name="Comma 4 3 3 6 8" xfId="18146"/>
    <cellStyle name="Comma 4 3 3 6 9" xfId="20594"/>
    <cellStyle name="Comma 4 3 3 7" xfId="23063"/>
    <cellStyle name="Comma 4 3 3 7 2" xfId="3390"/>
    <cellStyle name="Comma 4 3 3 7 3" xfId="5849"/>
    <cellStyle name="Comma 4 3 3 7 4" xfId="8342"/>
    <cellStyle name="Comma 4 3 3 7 5" xfId="10790"/>
    <cellStyle name="Comma 4 3 3 7 6" xfId="13242"/>
    <cellStyle name="Comma 4 3 3 7 7" xfId="15694"/>
    <cellStyle name="Comma 4 3 3 7 8" xfId="18147"/>
    <cellStyle name="Comma 4 3 3 7 9" xfId="20595"/>
    <cellStyle name="Comma 4 3 3 8" xfId="23064"/>
    <cellStyle name="Comma 4 3 3 8 2" xfId="3391"/>
    <cellStyle name="Comma 4 3 3 8 3" xfId="5850"/>
    <cellStyle name="Comma 4 3 3 8 4" xfId="8343"/>
    <cellStyle name="Comma 4 3 3 8 5" xfId="10791"/>
    <cellStyle name="Comma 4 3 3 8 6" xfId="13243"/>
    <cellStyle name="Comma 4 3 3 8 7" xfId="15695"/>
    <cellStyle name="Comma 4 3 3 8 8" xfId="18148"/>
    <cellStyle name="Comma 4 3 3 8 9" xfId="20596"/>
    <cellStyle name="Comma 4 3 3 9" xfId="3383"/>
    <cellStyle name="Comma 4 3 4" xfId="23065"/>
    <cellStyle name="Comma 4 3 4 10" xfId="20597"/>
    <cellStyle name="Comma 4 3 4 2" xfId="23066"/>
    <cellStyle name="Comma 4 3 4 2 2" xfId="3393"/>
    <cellStyle name="Comma 4 3 4 2 3" xfId="5852"/>
    <cellStyle name="Comma 4 3 4 2 4" xfId="8345"/>
    <cellStyle name="Comma 4 3 4 2 5" xfId="10793"/>
    <cellStyle name="Comma 4 3 4 2 6" xfId="13245"/>
    <cellStyle name="Comma 4 3 4 2 7" xfId="15697"/>
    <cellStyle name="Comma 4 3 4 2 8" xfId="18150"/>
    <cellStyle name="Comma 4 3 4 2 9" xfId="20598"/>
    <cellStyle name="Comma 4 3 4 3" xfId="3392"/>
    <cellStyle name="Comma 4 3 4 4" xfId="5851"/>
    <cellStyle name="Comma 4 3 4 5" xfId="8344"/>
    <cellStyle name="Comma 4 3 4 6" xfId="10792"/>
    <cellStyle name="Comma 4 3 4 7" xfId="13244"/>
    <cellStyle name="Comma 4 3 4 8" xfId="15696"/>
    <cellStyle name="Comma 4 3 4 9" xfId="18149"/>
    <cellStyle name="Comma 4 3 5" xfId="23067"/>
    <cellStyle name="Comma 4 3 5 2" xfId="3394"/>
    <cellStyle name="Comma 4 3 5 3" xfId="5853"/>
    <cellStyle name="Comma 4 3 5 4" xfId="8346"/>
    <cellStyle name="Comma 4 3 5 5" xfId="10794"/>
    <cellStyle name="Comma 4 3 5 6" xfId="13246"/>
    <cellStyle name="Comma 4 3 5 7" xfId="15698"/>
    <cellStyle name="Comma 4 3 5 8" xfId="18151"/>
    <cellStyle name="Comma 4 3 5 9" xfId="20599"/>
    <cellStyle name="Comma 4 3 6" xfId="23068"/>
    <cellStyle name="Comma 4 3 6 2" xfId="3395"/>
    <cellStyle name="Comma 4 3 6 3" xfId="5854"/>
    <cellStyle name="Comma 4 3 6 4" xfId="8347"/>
    <cellStyle name="Comma 4 3 6 5" xfId="10795"/>
    <cellStyle name="Comma 4 3 6 6" xfId="13247"/>
    <cellStyle name="Comma 4 3 6 7" xfId="15699"/>
    <cellStyle name="Comma 4 3 6 8" xfId="18152"/>
    <cellStyle name="Comma 4 3 6 9" xfId="20600"/>
    <cellStyle name="Comma 4 3 7" xfId="23069"/>
    <cellStyle name="Comma 4 3 7 2" xfId="3396"/>
    <cellStyle name="Comma 4 3 7 3" xfId="5855"/>
    <cellStyle name="Comma 4 3 7 4" xfId="8348"/>
    <cellStyle name="Comma 4 3 7 5" xfId="10796"/>
    <cellStyle name="Comma 4 3 7 6" xfId="13248"/>
    <cellStyle name="Comma 4 3 7 7" xfId="15700"/>
    <cellStyle name="Comma 4 3 7 8" xfId="18153"/>
    <cellStyle name="Comma 4 3 7 9" xfId="20601"/>
    <cellStyle name="Comma 4 3 8" xfId="23070"/>
    <cellStyle name="Comma 4 3 8 2" xfId="3397"/>
    <cellStyle name="Comma 4 3 8 3" xfId="5856"/>
    <cellStyle name="Comma 4 3 8 4" xfId="8349"/>
    <cellStyle name="Comma 4 3 8 5" xfId="10797"/>
    <cellStyle name="Comma 4 3 8 6" xfId="13249"/>
    <cellStyle name="Comma 4 3 8 7" xfId="15701"/>
    <cellStyle name="Comma 4 3 8 8" xfId="18154"/>
    <cellStyle name="Comma 4 3 8 9" xfId="20602"/>
    <cellStyle name="Comma 4 3 9" xfId="23071"/>
    <cellStyle name="Comma 4 3 9 2" xfId="3398"/>
    <cellStyle name="Comma 4 3 9 3" xfId="5857"/>
    <cellStyle name="Comma 4 3 9 4" xfId="8350"/>
    <cellStyle name="Comma 4 3 9 5" xfId="10798"/>
    <cellStyle name="Comma 4 3 9 6" xfId="13250"/>
    <cellStyle name="Comma 4 3 9 7" xfId="15702"/>
    <cellStyle name="Comma 4 3 9 8" xfId="18155"/>
    <cellStyle name="Comma 4 3 9 9" xfId="20603"/>
    <cellStyle name="Comma 4 30" xfId="5746"/>
    <cellStyle name="Comma 4 31" xfId="8239"/>
    <cellStyle name="Comma 4 32" xfId="10687"/>
    <cellStyle name="Comma 4 33" xfId="13139"/>
    <cellStyle name="Comma 4 34" xfId="15591"/>
    <cellStyle name="Comma 4 35" xfId="18044"/>
    <cellStyle name="Comma 4 36" xfId="20492"/>
    <cellStyle name="Comma 4 4" xfId="23072"/>
    <cellStyle name="Comma 4 4 10" xfId="3399"/>
    <cellStyle name="Comma 4 4 11" xfId="5858"/>
    <cellStyle name="Comma 4 4 12" xfId="8351"/>
    <cellStyle name="Comma 4 4 13" xfId="10799"/>
    <cellStyle name="Comma 4 4 14" xfId="13251"/>
    <cellStyle name="Comma 4 4 15" xfId="15703"/>
    <cellStyle name="Comma 4 4 16" xfId="18156"/>
    <cellStyle name="Comma 4 4 17" xfId="20604"/>
    <cellStyle name="Comma 4 4 2" xfId="23073"/>
    <cellStyle name="Comma 4 4 2 10" xfId="5859"/>
    <cellStyle name="Comma 4 4 2 11" xfId="8352"/>
    <cellStyle name="Comma 4 4 2 12" xfId="10800"/>
    <cellStyle name="Comma 4 4 2 13" xfId="13252"/>
    <cellStyle name="Comma 4 4 2 14" xfId="15704"/>
    <cellStyle name="Comma 4 4 2 15" xfId="18157"/>
    <cellStyle name="Comma 4 4 2 16" xfId="20605"/>
    <cellStyle name="Comma 4 4 2 2" xfId="23074"/>
    <cellStyle name="Comma 4 4 2 2 10" xfId="20606"/>
    <cellStyle name="Comma 4 4 2 2 2" xfId="23075"/>
    <cellStyle name="Comma 4 4 2 2 2 2" xfId="3402"/>
    <cellStyle name="Comma 4 4 2 2 2 3" xfId="5861"/>
    <cellStyle name="Comma 4 4 2 2 2 4" xfId="8354"/>
    <cellStyle name="Comma 4 4 2 2 2 5" xfId="10802"/>
    <cellStyle name="Comma 4 4 2 2 2 6" xfId="13254"/>
    <cellStyle name="Comma 4 4 2 2 2 7" xfId="15706"/>
    <cellStyle name="Comma 4 4 2 2 2 8" xfId="18159"/>
    <cellStyle name="Comma 4 4 2 2 2 9" xfId="20607"/>
    <cellStyle name="Comma 4 4 2 2 3" xfId="3401"/>
    <cellStyle name="Comma 4 4 2 2 4" xfId="5860"/>
    <cellStyle name="Comma 4 4 2 2 5" xfId="8353"/>
    <cellStyle name="Comma 4 4 2 2 6" xfId="10801"/>
    <cellStyle name="Comma 4 4 2 2 7" xfId="13253"/>
    <cellStyle name="Comma 4 4 2 2 8" xfId="15705"/>
    <cellStyle name="Comma 4 4 2 2 9" xfId="18158"/>
    <cellStyle name="Comma 4 4 2 3" xfId="23076"/>
    <cellStyle name="Comma 4 4 2 3 2" xfId="3403"/>
    <cellStyle name="Comma 4 4 2 3 3" xfId="5862"/>
    <cellStyle name="Comma 4 4 2 3 4" xfId="8355"/>
    <cellStyle name="Comma 4 4 2 3 5" xfId="10803"/>
    <cellStyle name="Comma 4 4 2 3 6" xfId="13255"/>
    <cellStyle name="Comma 4 4 2 3 7" xfId="15707"/>
    <cellStyle name="Comma 4 4 2 3 8" xfId="18160"/>
    <cellStyle name="Comma 4 4 2 3 9" xfId="20608"/>
    <cellStyle name="Comma 4 4 2 4" xfId="23077"/>
    <cellStyle name="Comma 4 4 2 4 2" xfId="3404"/>
    <cellStyle name="Comma 4 4 2 4 3" xfId="5863"/>
    <cellStyle name="Comma 4 4 2 4 4" xfId="8356"/>
    <cellStyle name="Comma 4 4 2 4 5" xfId="10804"/>
    <cellStyle name="Comma 4 4 2 4 6" xfId="13256"/>
    <cellStyle name="Comma 4 4 2 4 7" xfId="15708"/>
    <cellStyle name="Comma 4 4 2 4 8" xfId="18161"/>
    <cellStyle name="Comma 4 4 2 4 9" xfId="20609"/>
    <cellStyle name="Comma 4 4 2 5" xfId="23078"/>
    <cellStyle name="Comma 4 4 2 5 2" xfId="3405"/>
    <cellStyle name="Comma 4 4 2 5 3" xfId="5864"/>
    <cellStyle name="Comma 4 4 2 5 4" xfId="8357"/>
    <cellStyle name="Comma 4 4 2 5 5" xfId="10805"/>
    <cellStyle name="Comma 4 4 2 5 6" xfId="13257"/>
    <cellStyle name="Comma 4 4 2 5 7" xfId="15709"/>
    <cellStyle name="Comma 4 4 2 5 8" xfId="18162"/>
    <cellStyle name="Comma 4 4 2 5 9" xfId="20610"/>
    <cellStyle name="Comma 4 4 2 6" xfId="23079"/>
    <cellStyle name="Comma 4 4 2 6 2" xfId="3406"/>
    <cellStyle name="Comma 4 4 2 6 3" xfId="5865"/>
    <cellStyle name="Comma 4 4 2 6 4" xfId="8358"/>
    <cellStyle name="Comma 4 4 2 6 5" xfId="10806"/>
    <cellStyle name="Comma 4 4 2 6 6" xfId="13258"/>
    <cellStyle name="Comma 4 4 2 6 7" xfId="15710"/>
    <cellStyle name="Comma 4 4 2 6 8" xfId="18163"/>
    <cellStyle name="Comma 4 4 2 6 9" xfId="20611"/>
    <cellStyle name="Comma 4 4 2 7" xfId="23080"/>
    <cellStyle name="Comma 4 4 2 7 2" xfId="3407"/>
    <cellStyle name="Comma 4 4 2 7 3" xfId="5866"/>
    <cellStyle name="Comma 4 4 2 7 4" xfId="8359"/>
    <cellStyle name="Comma 4 4 2 7 5" xfId="10807"/>
    <cellStyle name="Comma 4 4 2 7 6" xfId="13259"/>
    <cellStyle name="Comma 4 4 2 7 7" xfId="15711"/>
    <cellStyle name="Comma 4 4 2 7 8" xfId="18164"/>
    <cellStyle name="Comma 4 4 2 7 9" xfId="20612"/>
    <cellStyle name="Comma 4 4 2 8" xfId="23081"/>
    <cellStyle name="Comma 4 4 2 8 2" xfId="3408"/>
    <cellStyle name="Comma 4 4 2 8 3" xfId="5867"/>
    <cellStyle name="Comma 4 4 2 8 4" xfId="8360"/>
    <cellStyle name="Comma 4 4 2 8 5" xfId="10808"/>
    <cellStyle name="Comma 4 4 2 8 6" xfId="13260"/>
    <cellStyle name="Comma 4 4 2 8 7" xfId="15712"/>
    <cellStyle name="Comma 4 4 2 8 8" xfId="18165"/>
    <cellStyle name="Comma 4 4 2 8 9" xfId="20613"/>
    <cellStyle name="Comma 4 4 2 9" xfId="3400"/>
    <cellStyle name="Comma 4 4 3" xfId="23082"/>
    <cellStyle name="Comma 4 4 3 10" xfId="20614"/>
    <cellStyle name="Comma 4 4 3 2" xfId="23083"/>
    <cellStyle name="Comma 4 4 3 2 2" xfId="3410"/>
    <cellStyle name="Comma 4 4 3 2 3" xfId="5869"/>
    <cellStyle name="Comma 4 4 3 2 4" xfId="8362"/>
    <cellStyle name="Comma 4 4 3 2 5" xfId="10810"/>
    <cellStyle name="Comma 4 4 3 2 6" xfId="13262"/>
    <cellStyle name="Comma 4 4 3 2 7" xfId="15714"/>
    <cellStyle name="Comma 4 4 3 2 8" xfId="18167"/>
    <cellStyle name="Comma 4 4 3 2 9" xfId="20615"/>
    <cellStyle name="Comma 4 4 3 3" xfId="3409"/>
    <cellStyle name="Comma 4 4 3 4" xfId="5868"/>
    <cellStyle name="Comma 4 4 3 5" xfId="8361"/>
    <cellStyle name="Comma 4 4 3 6" xfId="10809"/>
    <cellStyle name="Comma 4 4 3 7" xfId="13261"/>
    <cellStyle name="Comma 4 4 3 8" xfId="15713"/>
    <cellStyle name="Comma 4 4 3 9" xfId="18166"/>
    <cellStyle name="Comma 4 4 4" xfId="23084"/>
    <cellStyle name="Comma 4 4 4 2" xfId="3411"/>
    <cellStyle name="Comma 4 4 4 3" xfId="5870"/>
    <cellStyle name="Comma 4 4 4 4" xfId="8363"/>
    <cellStyle name="Comma 4 4 4 5" xfId="10811"/>
    <cellStyle name="Comma 4 4 4 6" xfId="13263"/>
    <cellStyle name="Comma 4 4 4 7" xfId="15715"/>
    <cellStyle name="Comma 4 4 4 8" xfId="18168"/>
    <cellStyle name="Comma 4 4 4 9" xfId="20616"/>
    <cellStyle name="Comma 4 4 5" xfId="23085"/>
    <cellStyle name="Comma 4 4 5 2" xfId="3412"/>
    <cellStyle name="Comma 4 4 5 3" xfId="5871"/>
    <cellStyle name="Comma 4 4 5 4" xfId="8364"/>
    <cellStyle name="Comma 4 4 5 5" xfId="10812"/>
    <cellStyle name="Comma 4 4 5 6" xfId="13264"/>
    <cellStyle name="Comma 4 4 5 7" xfId="15716"/>
    <cellStyle name="Comma 4 4 5 8" xfId="18169"/>
    <cellStyle name="Comma 4 4 5 9" xfId="20617"/>
    <cellStyle name="Comma 4 4 6" xfId="23086"/>
    <cellStyle name="Comma 4 4 6 2" xfId="3413"/>
    <cellStyle name="Comma 4 4 6 3" xfId="5872"/>
    <cellStyle name="Comma 4 4 6 4" xfId="8365"/>
    <cellStyle name="Comma 4 4 6 5" xfId="10813"/>
    <cellStyle name="Comma 4 4 6 6" xfId="13265"/>
    <cellStyle name="Comma 4 4 6 7" xfId="15717"/>
    <cellStyle name="Comma 4 4 6 8" xfId="18170"/>
    <cellStyle name="Comma 4 4 6 9" xfId="20618"/>
    <cellStyle name="Comma 4 4 7" xfId="23087"/>
    <cellStyle name="Comma 4 4 7 2" xfId="3414"/>
    <cellStyle name="Comma 4 4 7 3" xfId="5873"/>
    <cellStyle name="Comma 4 4 7 4" xfId="8366"/>
    <cellStyle name="Comma 4 4 7 5" xfId="10814"/>
    <cellStyle name="Comma 4 4 7 6" xfId="13266"/>
    <cellStyle name="Comma 4 4 7 7" xfId="15718"/>
    <cellStyle name="Comma 4 4 7 8" xfId="18171"/>
    <cellStyle name="Comma 4 4 7 9" xfId="20619"/>
    <cellStyle name="Comma 4 4 8" xfId="23088"/>
    <cellStyle name="Comma 4 4 8 2" xfId="3415"/>
    <cellStyle name="Comma 4 4 8 3" xfId="5874"/>
    <cellStyle name="Comma 4 4 8 4" xfId="8367"/>
    <cellStyle name="Comma 4 4 8 5" xfId="10815"/>
    <cellStyle name="Comma 4 4 8 6" xfId="13267"/>
    <cellStyle name="Comma 4 4 8 7" xfId="15719"/>
    <cellStyle name="Comma 4 4 8 8" xfId="18172"/>
    <cellStyle name="Comma 4 4 8 9" xfId="20620"/>
    <cellStyle name="Comma 4 4 9" xfId="23089"/>
    <cellStyle name="Comma 4 4 9 2" xfId="3416"/>
    <cellStyle name="Comma 4 4 9 3" xfId="5875"/>
    <cellStyle name="Comma 4 4 9 4" xfId="8368"/>
    <cellStyle name="Comma 4 4 9 5" xfId="10816"/>
    <cellStyle name="Comma 4 4 9 6" xfId="13268"/>
    <cellStyle name="Comma 4 4 9 7" xfId="15720"/>
    <cellStyle name="Comma 4 4 9 8" xfId="18173"/>
    <cellStyle name="Comma 4 4 9 9" xfId="20621"/>
    <cellStyle name="Comma 4 5" xfId="23090"/>
    <cellStyle name="Comma 4 5 10" xfId="5876"/>
    <cellStyle name="Comma 4 5 11" xfId="8369"/>
    <cellStyle name="Comma 4 5 12" xfId="10817"/>
    <cellStyle name="Comma 4 5 13" xfId="13269"/>
    <cellStyle name="Comma 4 5 14" xfId="15721"/>
    <cellStyle name="Comma 4 5 15" xfId="18174"/>
    <cellStyle name="Comma 4 5 16" xfId="20622"/>
    <cellStyle name="Comma 4 5 2" xfId="23091"/>
    <cellStyle name="Comma 4 5 2 10" xfId="20623"/>
    <cellStyle name="Comma 4 5 2 2" xfId="23092"/>
    <cellStyle name="Comma 4 5 2 2 2" xfId="3419"/>
    <cellStyle name="Comma 4 5 2 2 3" xfId="5878"/>
    <cellStyle name="Comma 4 5 2 2 4" xfId="8371"/>
    <cellStyle name="Comma 4 5 2 2 5" xfId="10819"/>
    <cellStyle name="Comma 4 5 2 2 6" xfId="13271"/>
    <cellStyle name="Comma 4 5 2 2 7" xfId="15723"/>
    <cellStyle name="Comma 4 5 2 2 8" xfId="18176"/>
    <cellStyle name="Comma 4 5 2 2 9" xfId="20624"/>
    <cellStyle name="Comma 4 5 2 3" xfId="3418"/>
    <cellStyle name="Comma 4 5 2 4" xfId="5877"/>
    <cellStyle name="Comma 4 5 2 5" xfId="8370"/>
    <cellStyle name="Comma 4 5 2 6" xfId="10818"/>
    <cellStyle name="Comma 4 5 2 7" xfId="13270"/>
    <cellStyle name="Comma 4 5 2 8" xfId="15722"/>
    <cellStyle name="Comma 4 5 2 9" xfId="18175"/>
    <cellStyle name="Comma 4 5 3" xfId="23093"/>
    <cellStyle name="Comma 4 5 3 2" xfId="3420"/>
    <cellStyle name="Comma 4 5 3 3" xfId="5879"/>
    <cellStyle name="Comma 4 5 3 4" xfId="8372"/>
    <cellStyle name="Comma 4 5 3 5" xfId="10820"/>
    <cellStyle name="Comma 4 5 3 6" xfId="13272"/>
    <cellStyle name="Comma 4 5 3 7" xfId="15724"/>
    <cellStyle name="Comma 4 5 3 8" xfId="18177"/>
    <cellStyle name="Comma 4 5 3 9" xfId="20625"/>
    <cellStyle name="Comma 4 5 4" xfId="23094"/>
    <cellStyle name="Comma 4 5 4 2" xfId="3421"/>
    <cellStyle name="Comma 4 5 4 3" xfId="5880"/>
    <cellStyle name="Comma 4 5 4 4" xfId="8373"/>
    <cellStyle name="Comma 4 5 4 5" xfId="10821"/>
    <cellStyle name="Comma 4 5 4 6" xfId="13273"/>
    <cellStyle name="Comma 4 5 4 7" xfId="15725"/>
    <cellStyle name="Comma 4 5 4 8" xfId="18178"/>
    <cellStyle name="Comma 4 5 4 9" xfId="20626"/>
    <cellStyle name="Comma 4 5 5" xfId="23095"/>
    <cellStyle name="Comma 4 5 5 2" xfId="3422"/>
    <cellStyle name="Comma 4 5 5 3" xfId="5881"/>
    <cellStyle name="Comma 4 5 5 4" xfId="8374"/>
    <cellStyle name="Comma 4 5 5 5" xfId="10822"/>
    <cellStyle name="Comma 4 5 5 6" xfId="13274"/>
    <cellStyle name="Comma 4 5 5 7" xfId="15726"/>
    <cellStyle name="Comma 4 5 5 8" xfId="18179"/>
    <cellStyle name="Comma 4 5 5 9" xfId="20627"/>
    <cellStyle name="Comma 4 5 6" xfId="23096"/>
    <cellStyle name="Comma 4 5 6 2" xfId="3423"/>
    <cellStyle name="Comma 4 5 6 3" xfId="5882"/>
    <cellStyle name="Comma 4 5 6 4" xfId="8375"/>
    <cellStyle name="Comma 4 5 6 5" xfId="10823"/>
    <cellStyle name="Comma 4 5 6 6" xfId="13275"/>
    <cellStyle name="Comma 4 5 6 7" xfId="15727"/>
    <cellStyle name="Comma 4 5 6 8" xfId="18180"/>
    <cellStyle name="Comma 4 5 6 9" xfId="20628"/>
    <cellStyle name="Comma 4 5 7" xfId="23097"/>
    <cellStyle name="Comma 4 5 7 2" xfId="3424"/>
    <cellStyle name="Comma 4 5 7 3" xfId="5883"/>
    <cellStyle name="Comma 4 5 7 4" xfId="8376"/>
    <cellStyle name="Comma 4 5 7 5" xfId="10824"/>
    <cellStyle name="Comma 4 5 7 6" xfId="13276"/>
    <cellStyle name="Comma 4 5 7 7" xfId="15728"/>
    <cellStyle name="Comma 4 5 7 8" xfId="18181"/>
    <cellStyle name="Comma 4 5 7 9" xfId="20629"/>
    <cellStyle name="Comma 4 5 8" xfId="23098"/>
    <cellStyle name="Comma 4 5 8 2" xfId="3425"/>
    <cellStyle name="Comma 4 5 8 3" xfId="5884"/>
    <cellStyle name="Comma 4 5 8 4" xfId="8377"/>
    <cellStyle name="Comma 4 5 8 5" xfId="10825"/>
    <cellStyle name="Comma 4 5 8 6" xfId="13277"/>
    <cellStyle name="Comma 4 5 8 7" xfId="15729"/>
    <cellStyle name="Comma 4 5 8 8" xfId="18182"/>
    <cellStyle name="Comma 4 5 8 9" xfId="20630"/>
    <cellStyle name="Comma 4 5 9" xfId="3417"/>
    <cellStyle name="Comma 4 6" xfId="302"/>
    <cellStyle name="Comma 4 6 10" xfId="20631"/>
    <cellStyle name="Comma 4 6 2" xfId="23099"/>
    <cellStyle name="Comma 4 6 2 2" xfId="3427"/>
    <cellStyle name="Comma 4 6 2 3" xfId="5886"/>
    <cellStyle name="Comma 4 6 2 4" xfId="8379"/>
    <cellStyle name="Comma 4 6 2 5" xfId="10827"/>
    <cellStyle name="Comma 4 6 2 6" xfId="13279"/>
    <cellStyle name="Comma 4 6 2 7" xfId="15731"/>
    <cellStyle name="Comma 4 6 2 8" xfId="18184"/>
    <cellStyle name="Comma 4 6 2 9" xfId="20632"/>
    <cellStyle name="Comma 4 6 3" xfId="3426"/>
    <cellStyle name="Comma 4 6 4" xfId="5885"/>
    <cellStyle name="Comma 4 6 5" xfId="8378"/>
    <cellStyle name="Comma 4 6 6" xfId="10826"/>
    <cellStyle name="Comma 4 6 7" xfId="13278"/>
    <cellStyle name="Comma 4 6 8" xfId="15730"/>
    <cellStyle name="Comma 4 6 9" xfId="18183"/>
    <cellStyle name="Comma 4 7" xfId="303"/>
    <cellStyle name="Comma 4 7 2" xfId="3428"/>
    <cellStyle name="Comma 4 7 3" xfId="5887"/>
    <cellStyle name="Comma 4 7 4" xfId="8380"/>
    <cellStyle name="Comma 4 7 5" xfId="10828"/>
    <cellStyle name="Comma 4 7 6" xfId="13280"/>
    <cellStyle name="Comma 4 7 7" xfId="15732"/>
    <cellStyle name="Comma 4 7 8" xfId="18185"/>
    <cellStyle name="Comma 4 7 9" xfId="20633"/>
    <cellStyle name="Comma 4 8" xfId="304"/>
    <cellStyle name="Comma 4 8 2" xfId="3429"/>
    <cellStyle name="Comma 4 8 3" xfId="5888"/>
    <cellStyle name="Comma 4 8 4" xfId="8381"/>
    <cellStyle name="Comma 4 8 5" xfId="10829"/>
    <cellStyle name="Comma 4 8 6" xfId="13281"/>
    <cellStyle name="Comma 4 8 7" xfId="15733"/>
    <cellStyle name="Comma 4 8 8" xfId="18186"/>
    <cellStyle name="Comma 4 8 9" xfId="20634"/>
    <cellStyle name="Comma 4 9" xfId="305"/>
    <cellStyle name="Comma 4 9 2" xfId="3430"/>
    <cellStyle name="Comma 4 9 3" xfId="5889"/>
    <cellStyle name="Comma 4 9 4" xfId="8382"/>
    <cellStyle name="Comma 4 9 5" xfId="10830"/>
    <cellStyle name="Comma 4 9 6" xfId="13282"/>
    <cellStyle name="Comma 4 9 7" xfId="15734"/>
    <cellStyle name="Comma 4 9 8" xfId="18187"/>
    <cellStyle name="Comma 4 9 9" xfId="20635"/>
    <cellStyle name="Comma 4_CGP SCHEDULE" xfId="306"/>
    <cellStyle name="Comma 40" xfId="307"/>
    <cellStyle name="Comma 41" xfId="308"/>
    <cellStyle name="Comma 42" xfId="309"/>
    <cellStyle name="Comma 43" xfId="310"/>
    <cellStyle name="Comma 5" xfId="23100"/>
    <cellStyle name="Comma 5 10" xfId="311"/>
    <cellStyle name="Comma 5 10 2" xfId="3432"/>
    <cellStyle name="Comma 5 10 3" xfId="5891"/>
    <cellStyle name="Comma 5 10 4" xfId="8384"/>
    <cellStyle name="Comma 5 10 5" xfId="10832"/>
    <cellStyle name="Comma 5 10 6" xfId="13284"/>
    <cellStyle name="Comma 5 10 7" xfId="15736"/>
    <cellStyle name="Comma 5 10 8" xfId="18189"/>
    <cellStyle name="Comma 5 10 9" xfId="20637"/>
    <cellStyle name="Comma 5 11" xfId="312"/>
    <cellStyle name="Comma 5 11 2" xfId="3433"/>
    <cellStyle name="Comma 5 11 3" xfId="5892"/>
    <cellStyle name="Comma 5 11 4" xfId="8385"/>
    <cellStyle name="Comma 5 11 5" xfId="10833"/>
    <cellStyle name="Comma 5 11 6" xfId="13285"/>
    <cellStyle name="Comma 5 11 7" xfId="15737"/>
    <cellStyle name="Comma 5 11 8" xfId="18190"/>
    <cellStyle name="Comma 5 11 9" xfId="20638"/>
    <cellStyle name="Comma 5 12" xfId="313"/>
    <cellStyle name="Comma 5 12 2" xfId="3434"/>
    <cellStyle name="Comma 5 12 3" xfId="5893"/>
    <cellStyle name="Comma 5 12 4" xfId="8386"/>
    <cellStyle name="Comma 5 12 5" xfId="10834"/>
    <cellStyle name="Comma 5 12 6" xfId="13286"/>
    <cellStyle name="Comma 5 12 7" xfId="15738"/>
    <cellStyle name="Comma 5 12 8" xfId="18191"/>
    <cellStyle name="Comma 5 12 9" xfId="20639"/>
    <cellStyle name="Comma 5 13" xfId="314"/>
    <cellStyle name="Comma 5 14" xfId="315"/>
    <cellStyle name="Comma 5 15" xfId="316"/>
    <cellStyle name="Comma 5 16" xfId="317"/>
    <cellStyle name="Comma 5 17" xfId="318"/>
    <cellStyle name="Comma 5 18" xfId="319"/>
    <cellStyle name="Comma 5 19" xfId="320"/>
    <cellStyle name="Comma 5 2" xfId="23101"/>
    <cellStyle name="Comma 5 2 10" xfId="23102"/>
    <cellStyle name="Comma 5 2 10 2" xfId="3436"/>
    <cellStyle name="Comma 5 2 10 3" xfId="5895"/>
    <cellStyle name="Comma 5 2 10 4" xfId="8388"/>
    <cellStyle name="Comma 5 2 10 5" xfId="10836"/>
    <cellStyle name="Comma 5 2 10 6" xfId="13288"/>
    <cellStyle name="Comma 5 2 10 7" xfId="15740"/>
    <cellStyle name="Comma 5 2 10 8" xfId="18193"/>
    <cellStyle name="Comma 5 2 10 9" xfId="20641"/>
    <cellStyle name="Comma 5 2 11" xfId="23103"/>
    <cellStyle name="Comma 5 2 11 2" xfId="3437"/>
    <cellStyle name="Comma 5 2 11 3" xfId="5896"/>
    <cellStyle name="Comma 5 2 11 4" xfId="8389"/>
    <cellStyle name="Comma 5 2 11 5" xfId="10837"/>
    <cellStyle name="Comma 5 2 11 6" xfId="13289"/>
    <cellStyle name="Comma 5 2 11 7" xfId="15741"/>
    <cellStyle name="Comma 5 2 11 8" xfId="18194"/>
    <cellStyle name="Comma 5 2 11 9" xfId="20642"/>
    <cellStyle name="Comma 5 2 12" xfId="3435"/>
    <cellStyle name="Comma 5 2 13" xfId="5894"/>
    <cellStyle name="Comma 5 2 14" xfId="8387"/>
    <cellStyle name="Comma 5 2 15" xfId="10835"/>
    <cellStyle name="Comma 5 2 16" xfId="13287"/>
    <cellStyle name="Comma 5 2 17" xfId="15739"/>
    <cellStyle name="Comma 5 2 18" xfId="18192"/>
    <cellStyle name="Comma 5 2 19" xfId="20640"/>
    <cellStyle name="Comma 5 2 2" xfId="23104"/>
    <cellStyle name="Comma 5 2 2 10" xfId="23105"/>
    <cellStyle name="Comma 5 2 2 10 2" xfId="3439"/>
    <cellStyle name="Comma 5 2 2 10 3" xfId="5898"/>
    <cellStyle name="Comma 5 2 2 10 4" xfId="8391"/>
    <cellStyle name="Comma 5 2 2 10 5" xfId="10839"/>
    <cellStyle name="Comma 5 2 2 10 6" xfId="13291"/>
    <cellStyle name="Comma 5 2 2 10 7" xfId="15743"/>
    <cellStyle name="Comma 5 2 2 10 8" xfId="18196"/>
    <cellStyle name="Comma 5 2 2 10 9" xfId="20644"/>
    <cellStyle name="Comma 5 2 2 11" xfId="3438"/>
    <cellStyle name="Comma 5 2 2 12" xfId="5897"/>
    <cellStyle name="Comma 5 2 2 13" xfId="8390"/>
    <cellStyle name="Comma 5 2 2 14" xfId="10838"/>
    <cellStyle name="Comma 5 2 2 15" xfId="13290"/>
    <cellStyle name="Comma 5 2 2 16" xfId="15742"/>
    <cellStyle name="Comma 5 2 2 17" xfId="18195"/>
    <cellStyle name="Comma 5 2 2 18" xfId="20643"/>
    <cellStyle name="Comma 5 2 2 2" xfId="23106"/>
    <cellStyle name="Comma 5 2 2 2 10" xfId="3440"/>
    <cellStyle name="Comma 5 2 2 2 11" xfId="5899"/>
    <cellStyle name="Comma 5 2 2 2 12" xfId="8392"/>
    <cellStyle name="Comma 5 2 2 2 13" xfId="10840"/>
    <cellStyle name="Comma 5 2 2 2 14" xfId="13292"/>
    <cellStyle name="Comma 5 2 2 2 15" xfId="15744"/>
    <cellStyle name="Comma 5 2 2 2 16" xfId="18197"/>
    <cellStyle name="Comma 5 2 2 2 17" xfId="20645"/>
    <cellStyle name="Comma 5 2 2 2 2" xfId="23107"/>
    <cellStyle name="Comma 5 2 2 2 2 10" xfId="5900"/>
    <cellStyle name="Comma 5 2 2 2 2 11" xfId="8393"/>
    <cellStyle name="Comma 5 2 2 2 2 12" xfId="10841"/>
    <cellStyle name="Comma 5 2 2 2 2 13" xfId="13293"/>
    <cellStyle name="Comma 5 2 2 2 2 14" xfId="15745"/>
    <cellStyle name="Comma 5 2 2 2 2 15" xfId="18198"/>
    <cellStyle name="Comma 5 2 2 2 2 16" xfId="20646"/>
    <cellStyle name="Comma 5 2 2 2 2 2" xfId="23108"/>
    <cellStyle name="Comma 5 2 2 2 2 2 10" xfId="20647"/>
    <cellStyle name="Comma 5 2 2 2 2 2 2" xfId="23109"/>
    <cellStyle name="Comma 5 2 2 2 2 2 2 2" xfId="3443"/>
    <cellStyle name="Comma 5 2 2 2 2 2 2 3" xfId="5902"/>
    <cellStyle name="Comma 5 2 2 2 2 2 2 4" xfId="8395"/>
    <cellStyle name="Comma 5 2 2 2 2 2 2 5" xfId="10843"/>
    <cellStyle name="Comma 5 2 2 2 2 2 2 6" xfId="13295"/>
    <cellStyle name="Comma 5 2 2 2 2 2 2 7" xfId="15747"/>
    <cellStyle name="Comma 5 2 2 2 2 2 2 8" xfId="18200"/>
    <cellStyle name="Comma 5 2 2 2 2 2 2 9" xfId="20648"/>
    <cellStyle name="Comma 5 2 2 2 2 2 3" xfId="3442"/>
    <cellStyle name="Comma 5 2 2 2 2 2 4" xfId="5901"/>
    <cellStyle name="Comma 5 2 2 2 2 2 5" xfId="8394"/>
    <cellStyle name="Comma 5 2 2 2 2 2 6" xfId="10842"/>
    <cellStyle name="Comma 5 2 2 2 2 2 7" xfId="13294"/>
    <cellStyle name="Comma 5 2 2 2 2 2 8" xfId="15746"/>
    <cellStyle name="Comma 5 2 2 2 2 2 9" xfId="18199"/>
    <cellStyle name="Comma 5 2 2 2 2 3" xfId="23110"/>
    <cellStyle name="Comma 5 2 2 2 2 3 2" xfId="3444"/>
    <cellStyle name="Comma 5 2 2 2 2 3 3" xfId="5903"/>
    <cellStyle name="Comma 5 2 2 2 2 3 4" xfId="8396"/>
    <cellStyle name="Comma 5 2 2 2 2 3 5" xfId="10844"/>
    <cellStyle name="Comma 5 2 2 2 2 3 6" xfId="13296"/>
    <cellStyle name="Comma 5 2 2 2 2 3 7" xfId="15748"/>
    <cellStyle name="Comma 5 2 2 2 2 3 8" xfId="18201"/>
    <cellStyle name="Comma 5 2 2 2 2 3 9" xfId="20649"/>
    <cellStyle name="Comma 5 2 2 2 2 4" xfId="23111"/>
    <cellStyle name="Comma 5 2 2 2 2 4 2" xfId="3445"/>
    <cellStyle name="Comma 5 2 2 2 2 4 3" xfId="5904"/>
    <cellStyle name="Comma 5 2 2 2 2 4 4" xfId="8397"/>
    <cellStyle name="Comma 5 2 2 2 2 4 5" xfId="10845"/>
    <cellStyle name="Comma 5 2 2 2 2 4 6" xfId="13297"/>
    <cellStyle name="Comma 5 2 2 2 2 4 7" xfId="15749"/>
    <cellStyle name="Comma 5 2 2 2 2 4 8" xfId="18202"/>
    <cellStyle name="Comma 5 2 2 2 2 4 9" xfId="20650"/>
    <cellStyle name="Comma 5 2 2 2 2 5" xfId="23112"/>
    <cellStyle name="Comma 5 2 2 2 2 5 2" xfId="3446"/>
    <cellStyle name="Comma 5 2 2 2 2 5 3" xfId="5905"/>
    <cellStyle name="Comma 5 2 2 2 2 5 4" xfId="8398"/>
    <cellStyle name="Comma 5 2 2 2 2 5 5" xfId="10846"/>
    <cellStyle name="Comma 5 2 2 2 2 5 6" xfId="13298"/>
    <cellStyle name="Comma 5 2 2 2 2 5 7" xfId="15750"/>
    <cellStyle name="Comma 5 2 2 2 2 5 8" xfId="18203"/>
    <cellStyle name="Comma 5 2 2 2 2 5 9" xfId="20651"/>
    <cellStyle name="Comma 5 2 2 2 2 6" xfId="23113"/>
    <cellStyle name="Comma 5 2 2 2 2 6 2" xfId="3447"/>
    <cellStyle name="Comma 5 2 2 2 2 6 3" xfId="5906"/>
    <cellStyle name="Comma 5 2 2 2 2 6 4" xfId="8399"/>
    <cellStyle name="Comma 5 2 2 2 2 6 5" xfId="10847"/>
    <cellStyle name="Comma 5 2 2 2 2 6 6" xfId="13299"/>
    <cellStyle name="Comma 5 2 2 2 2 6 7" xfId="15751"/>
    <cellStyle name="Comma 5 2 2 2 2 6 8" xfId="18204"/>
    <cellStyle name="Comma 5 2 2 2 2 6 9" xfId="20652"/>
    <cellStyle name="Comma 5 2 2 2 2 7" xfId="23114"/>
    <cellStyle name="Comma 5 2 2 2 2 7 2" xfId="3448"/>
    <cellStyle name="Comma 5 2 2 2 2 7 3" xfId="5907"/>
    <cellStyle name="Comma 5 2 2 2 2 7 4" xfId="8400"/>
    <cellStyle name="Comma 5 2 2 2 2 7 5" xfId="10848"/>
    <cellStyle name="Comma 5 2 2 2 2 7 6" xfId="13300"/>
    <cellStyle name="Comma 5 2 2 2 2 7 7" xfId="15752"/>
    <cellStyle name="Comma 5 2 2 2 2 7 8" xfId="18205"/>
    <cellStyle name="Comma 5 2 2 2 2 7 9" xfId="20653"/>
    <cellStyle name="Comma 5 2 2 2 2 8" xfId="23115"/>
    <cellStyle name="Comma 5 2 2 2 2 8 2" xfId="3449"/>
    <cellStyle name="Comma 5 2 2 2 2 8 3" xfId="5908"/>
    <cellStyle name="Comma 5 2 2 2 2 8 4" xfId="8401"/>
    <cellStyle name="Comma 5 2 2 2 2 8 5" xfId="10849"/>
    <cellStyle name="Comma 5 2 2 2 2 8 6" xfId="13301"/>
    <cellStyle name="Comma 5 2 2 2 2 8 7" xfId="15753"/>
    <cellStyle name="Comma 5 2 2 2 2 8 8" xfId="18206"/>
    <cellStyle name="Comma 5 2 2 2 2 8 9" xfId="20654"/>
    <cellStyle name="Comma 5 2 2 2 2 9" xfId="3441"/>
    <cellStyle name="Comma 5 2 2 2 3" xfId="23116"/>
    <cellStyle name="Comma 5 2 2 2 3 10" xfId="20655"/>
    <cellStyle name="Comma 5 2 2 2 3 2" xfId="23117"/>
    <cellStyle name="Comma 5 2 2 2 3 2 2" xfId="3451"/>
    <cellStyle name="Comma 5 2 2 2 3 2 3" xfId="5910"/>
    <cellStyle name="Comma 5 2 2 2 3 2 4" xfId="8403"/>
    <cellStyle name="Comma 5 2 2 2 3 2 5" xfId="10851"/>
    <cellStyle name="Comma 5 2 2 2 3 2 6" xfId="13303"/>
    <cellStyle name="Comma 5 2 2 2 3 2 7" xfId="15755"/>
    <cellStyle name="Comma 5 2 2 2 3 2 8" xfId="18208"/>
    <cellStyle name="Comma 5 2 2 2 3 2 9" xfId="20656"/>
    <cellStyle name="Comma 5 2 2 2 3 3" xfId="3450"/>
    <cellStyle name="Comma 5 2 2 2 3 4" xfId="5909"/>
    <cellStyle name="Comma 5 2 2 2 3 5" xfId="8402"/>
    <cellStyle name="Comma 5 2 2 2 3 6" xfId="10850"/>
    <cellStyle name="Comma 5 2 2 2 3 7" xfId="13302"/>
    <cellStyle name="Comma 5 2 2 2 3 8" xfId="15754"/>
    <cellStyle name="Comma 5 2 2 2 3 9" xfId="18207"/>
    <cellStyle name="Comma 5 2 2 2 4" xfId="23118"/>
    <cellStyle name="Comma 5 2 2 2 4 2" xfId="3452"/>
    <cellStyle name="Comma 5 2 2 2 4 3" xfId="5911"/>
    <cellStyle name="Comma 5 2 2 2 4 4" xfId="8404"/>
    <cellStyle name="Comma 5 2 2 2 4 5" xfId="10852"/>
    <cellStyle name="Comma 5 2 2 2 4 6" xfId="13304"/>
    <cellStyle name="Comma 5 2 2 2 4 7" xfId="15756"/>
    <cellStyle name="Comma 5 2 2 2 4 8" xfId="18209"/>
    <cellStyle name="Comma 5 2 2 2 4 9" xfId="20657"/>
    <cellStyle name="Comma 5 2 2 2 5" xfId="23119"/>
    <cellStyle name="Comma 5 2 2 2 5 2" xfId="3453"/>
    <cellStyle name="Comma 5 2 2 2 5 3" xfId="5912"/>
    <cellStyle name="Comma 5 2 2 2 5 4" xfId="8405"/>
    <cellStyle name="Comma 5 2 2 2 5 5" xfId="10853"/>
    <cellStyle name="Comma 5 2 2 2 5 6" xfId="13305"/>
    <cellStyle name="Comma 5 2 2 2 5 7" xfId="15757"/>
    <cellStyle name="Comma 5 2 2 2 5 8" xfId="18210"/>
    <cellStyle name="Comma 5 2 2 2 5 9" xfId="20658"/>
    <cellStyle name="Comma 5 2 2 2 6" xfId="23120"/>
    <cellStyle name="Comma 5 2 2 2 6 2" xfId="3454"/>
    <cellStyle name="Comma 5 2 2 2 6 3" xfId="5913"/>
    <cellStyle name="Comma 5 2 2 2 6 4" xfId="8406"/>
    <cellStyle name="Comma 5 2 2 2 6 5" xfId="10854"/>
    <cellStyle name="Comma 5 2 2 2 6 6" xfId="13306"/>
    <cellStyle name="Comma 5 2 2 2 6 7" xfId="15758"/>
    <cellStyle name="Comma 5 2 2 2 6 8" xfId="18211"/>
    <cellStyle name="Comma 5 2 2 2 6 9" xfId="20659"/>
    <cellStyle name="Comma 5 2 2 2 7" xfId="23121"/>
    <cellStyle name="Comma 5 2 2 2 7 2" xfId="3455"/>
    <cellStyle name="Comma 5 2 2 2 7 3" xfId="5914"/>
    <cellStyle name="Comma 5 2 2 2 7 4" xfId="8407"/>
    <cellStyle name="Comma 5 2 2 2 7 5" xfId="10855"/>
    <cellStyle name="Comma 5 2 2 2 7 6" xfId="13307"/>
    <cellStyle name="Comma 5 2 2 2 7 7" xfId="15759"/>
    <cellStyle name="Comma 5 2 2 2 7 8" xfId="18212"/>
    <cellStyle name="Comma 5 2 2 2 7 9" xfId="20660"/>
    <cellStyle name="Comma 5 2 2 2 8" xfId="23122"/>
    <cellStyle name="Comma 5 2 2 2 8 2" xfId="3456"/>
    <cellStyle name="Comma 5 2 2 2 8 3" xfId="5915"/>
    <cellStyle name="Comma 5 2 2 2 8 4" xfId="8408"/>
    <cellStyle name="Comma 5 2 2 2 8 5" xfId="10856"/>
    <cellStyle name="Comma 5 2 2 2 8 6" xfId="13308"/>
    <cellStyle name="Comma 5 2 2 2 8 7" xfId="15760"/>
    <cellStyle name="Comma 5 2 2 2 8 8" xfId="18213"/>
    <cellStyle name="Comma 5 2 2 2 8 9" xfId="20661"/>
    <cellStyle name="Comma 5 2 2 2 9" xfId="23123"/>
    <cellStyle name="Comma 5 2 2 2 9 2" xfId="3457"/>
    <cellStyle name="Comma 5 2 2 2 9 3" xfId="5916"/>
    <cellStyle name="Comma 5 2 2 2 9 4" xfId="8409"/>
    <cellStyle name="Comma 5 2 2 2 9 5" xfId="10857"/>
    <cellStyle name="Comma 5 2 2 2 9 6" xfId="13309"/>
    <cellStyle name="Comma 5 2 2 2 9 7" xfId="15761"/>
    <cellStyle name="Comma 5 2 2 2 9 8" xfId="18214"/>
    <cellStyle name="Comma 5 2 2 2 9 9" xfId="20662"/>
    <cellStyle name="Comma 5 2 2 3" xfId="23124"/>
    <cellStyle name="Comma 5 2 2 3 10" xfId="5917"/>
    <cellStyle name="Comma 5 2 2 3 11" xfId="8410"/>
    <cellStyle name="Comma 5 2 2 3 12" xfId="10858"/>
    <cellStyle name="Comma 5 2 2 3 13" xfId="13310"/>
    <cellStyle name="Comma 5 2 2 3 14" xfId="15762"/>
    <cellStyle name="Comma 5 2 2 3 15" xfId="18215"/>
    <cellStyle name="Comma 5 2 2 3 16" xfId="20663"/>
    <cellStyle name="Comma 5 2 2 3 2" xfId="23125"/>
    <cellStyle name="Comma 5 2 2 3 2 10" xfId="20664"/>
    <cellStyle name="Comma 5 2 2 3 2 2" xfId="23126"/>
    <cellStyle name="Comma 5 2 2 3 2 2 2" xfId="3460"/>
    <cellStyle name="Comma 5 2 2 3 2 2 3" xfId="5919"/>
    <cellStyle name="Comma 5 2 2 3 2 2 4" xfId="8412"/>
    <cellStyle name="Comma 5 2 2 3 2 2 5" xfId="10860"/>
    <cellStyle name="Comma 5 2 2 3 2 2 6" xfId="13312"/>
    <cellStyle name="Comma 5 2 2 3 2 2 7" xfId="15764"/>
    <cellStyle name="Comma 5 2 2 3 2 2 8" xfId="18217"/>
    <cellStyle name="Comma 5 2 2 3 2 2 9" xfId="20665"/>
    <cellStyle name="Comma 5 2 2 3 2 3" xfId="3459"/>
    <cellStyle name="Comma 5 2 2 3 2 4" xfId="5918"/>
    <cellStyle name="Comma 5 2 2 3 2 5" xfId="8411"/>
    <cellStyle name="Comma 5 2 2 3 2 6" xfId="10859"/>
    <cellStyle name="Comma 5 2 2 3 2 7" xfId="13311"/>
    <cellStyle name="Comma 5 2 2 3 2 8" xfId="15763"/>
    <cellStyle name="Comma 5 2 2 3 2 9" xfId="18216"/>
    <cellStyle name="Comma 5 2 2 3 3" xfId="23127"/>
    <cellStyle name="Comma 5 2 2 3 3 2" xfId="3461"/>
    <cellStyle name="Comma 5 2 2 3 3 3" xfId="5920"/>
    <cellStyle name="Comma 5 2 2 3 3 4" xfId="8413"/>
    <cellStyle name="Comma 5 2 2 3 3 5" xfId="10861"/>
    <cellStyle name="Comma 5 2 2 3 3 6" xfId="13313"/>
    <cellStyle name="Comma 5 2 2 3 3 7" xfId="15765"/>
    <cellStyle name="Comma 5 2 2 3 3 8" xfId="18218"/>
    <cellStyle name="Comma 5 2 2 3 3 9" xfId="20666"/>
    <cellStyle name="Comma 5 2 2 3 4" xfId="23128"/>
    <cellStyle name="Comma 5 2 2 3 4 2" xfId="3462"/>
    <cellStyle name="Comma 5 2 2 3 4 3" xfId="5921"/>
    <cellStyle name="Comma 5 2 2 3 4 4" xfId="8414"/>
    <cellStyle name="Comma 5 2 2 3 4 5" xfId="10862"/>
    <cellStyle name="Comma 5 2 2 3 4 6" xfId="13314"/>
    <cellStyle name="Comma 5 2 2 3 4 7" xfId="15766"/>
    <cellStyle name="Comma 5 2 2 3 4 8" xfId="18219"/>
    <cellStyle name="Comma 5 2 2 3 4 9" xfId="20667"/>
    <cellStyle name="Comma 5 2 2 3 5" xfId="23129"/>
    <cellStyle name="Comma 5 2 2 3 5 2" xfId="3463"/>
    <cellStyle name="Comma 5 2 2 3 5 3" xfId="5922"/>
    <cellStyle name="Comma 5 2 2 3 5 4" xfId="8415"/>
    <cellStyle name="Comma 5 2 2 3 5 5" xfId="10863"/>
    <cellStyle name="Comma 5 2 2 3 5 6" xfId="13315"/>
    <cellStyle name="Comma 5 2 2 3 5 7" xfId="15767"/>
    <cellStyle name="Comma 5 2 2 3 5 8" xfId="18220"/>
    <cellStyle name="Comma 5 2 2 3 5 9" xfId="20668"/>
    <cellStyle name="Comma 5 2 2 3 6" xfId="23130"/>
    <cellStyle name="Comma 5 2 2 3 6 2" xfId="3464"/>
    <cellStyle name="Comma 5 2 2 3 6 3" xfId="5923"/>
    <cellStyle name="Comma 5 2 2 3 6 4" xfId="8416"/>
    <cellStyle name="Comma 5 2 2 3 6 5" xfId="10864"/>
    <cellStyle name="Comma 5 2 2 3 6 6" xfId="13316"/>
    <cellStyle name="Comma 5 2 2 3 6 7" xfId="15768"/>
    <cellStyle name="Comma 5 2 2 3 6 8" xfId="18221"/>
    <cellStyle name="Comma 5 2 2 3 6 9" xfId="20669"/>
    <cellStyle name="Comma 5 2 2 3 7" xfId="23131"/>
    <cellStyle name="Comma 5 2 2 3 7 2" xfId="3465"/>
    <cellStyle name="Comma 5 2 2 3 7 3" xfId="5924"/>
    <cellStyle name="Comma 5 2 2 3 7 4" xfId="8417"/>
    <cellStyle name="Comma 5 2 2 3 7 5" xfId="10865"/>
    <cellStyle name="Comma 5 2 2 3 7 6" xfId="13317"/>
    <cellStyle name="Comma 5 2 2 3 7 7" xfId="15769"/>
    <cellStyle name="Comma 5 2 2 3 7 8" xfId="18222"/>
    <cellStyle name="Comma 5 2 2 3 7 9" xfId="20670"/>
    <cellStyle name="Comma 5 2 2 3 8" xfId="23132"/>
    <cellStyle name="Comma 5 2 2 3 8 2" xfId="3466"/>
    <cellStyle name="Comma 5 2 2 3 8 3" xfId="5925"/>
    <cellStyle name="Comma 5 2 2 3 8 4" xfId="8418"/>
    <cellStyle name="Comma 5 2 2 3 8 5" xfId="10866"/>
    <cellStyle name="Comma 5 2 2 3 8 6" xfId="13318"/>
    <cellStyle name="Comma 5 2 2 3 8 7" xfId="15770"/>
    <cellStyle name="Comma 5 2 2 3 8 8" xfId="18223"/>
    <cellStyle name="Comma 5 2 2 3 8 9" xfId="20671"/>
    <cellStyle name="Comma 5 2 2 3 9" xfId="3458"/>
    <cellStyle name="Comma 5 2 2 4" xfId="23133"/>
    <cellStyle name="Comma 5 2 2 4 10" xfId="20672"/>
    <cellStyle name="Comma 5 2 2 4 2" xfId="23134"/>
    <cellStyle name="Comma 5 2 2 4 2 2" xfId="3468"/>
    <cellStyle name="Comma 5 2 2 4 2 3" xfId="5927"/>
    <cellStyle name="Comma 5 2 2 4 2 4" xfId="8420"/>
    <cellStyle name="Comma 5 2 2 4 2 5" xfId="10868"/>
    <cellStyle name="Comma 5 2 2 4 2 6" xfId="13320"/>
    <cellStyle name="Comma 5 2 2 4 2 7" xfId="15772"/>
    <cellStyle name="Comma 5 2 2 4 2 8" xfId="18225"/>
    <cellStyle name="Comma 5 2 2 4 2 9" xfId="20673"/>
    <cellStyle name="Comma 5 2 2 4 3" xfId="3467"/>
    <cellStyle name="Comma 5 2 2 4 4" xfId="5926"/>
    <cellStyle name="Comma 5 2 2 4 5" xfId="8419"/>
    <cellStyle name="Comma 5 2 2 4 6" xfId="10867"/>
    <cellStyle name="Comma 5 2 2 4 7" xfId="13319"/>
    <cellStyle name="Comma 5 2 2 4 8" xfId="15771"/>
    <cellStyle name="Comma 5 2 2 4 9" xfId="18224"/>
    <cellStyle name="Comma 5 2 2 5" xfId="23135"/>
    <cellStyle name="Comma 5 2 2 5 2" xfId="3469"/>
    <cellStyle name="Comma 5 2 2 5 3" xfId="5928"/>
    <cellStyle name="Comma 5 2 2 5 4" xfId="8421"/>
    <cellStyle name="Comma 5 2 2 5 5" xfId="10869"/>
    <cellStyle name="Comma 5 2 2 5 6" xfId="13321"/>
    <cellStyle name="Comma 5 2 2 5 7" xfId="15773"/>
    <cellStyle name="Comma 5 2 2 5 8" xfId="18226"/>
    <cellStyle name="Comma 5 2 2 5 9" xfId="20674"/>
    <cellStyle name="Comma 5 2 2 6" xfId="23136"/>
    <cellStyle name="Comma 5 2 2 6 2" xfId="3470"/>
    <cellStyle name="Comma 5 2 2 6 3" xfId="5929"/>
    <cellStyle name="Comma 5 2 2 6 4" xfId="8422"/>
    <cellStyle name="Comma 5 2 2 6 5" xfId="10870"/>
    <cellStyle name="Comma 5 2 2 6 6" xfId="13322"/>
    <cellStyle name="Comma 5 2 2 6 7" xfId="15774"/>
    <cellStyle name="Comma 5 2 2 6 8" xfId="18227"/>
    <cellStyle name="Comma 5 2 2 6 9" xfId="20675"/>
    <cellStyle name="Comma 5 2 2 7" xfId="23137"/>
    <cellStyle name="Comma 5 2 2 7 2" xfId="3471"/>
    <cellStyle name="Comma 5 2 2 7 3" xfId="5930"/>
    <cellStyle name="Comma 5 2 2 7 4" xfId="8423"/>
    <cellStyle name="Comma 5 2 2 7 5" xfId="10871"/>
    <cellStyle name="Comma 5 2 2 7 6" xfId="13323"/>
    <cellStyle name="Comma 5 2 2 7 7" xfId="15775"/>
    <cellStyle name="Comma 5 2 2 7 8" xfId="18228"/>
    <cellStyle name="Comma 5 2 2 7 9" xfId="20676"/>
    <cellStyle name="Comma 5 2 2 8" xfId="23138"/>
    <cellStyle name="Comma 5 2 2 8 2" xfId="3472"/>
    <cellStyle name="Comma 5 2 2 8 3" xfId="5931"/>
    <cellStyle name="Comma 5 2 2 8 4" xfId="8424"/>
    <cellStyle name="Comma 5 2 2 8 5" xfId="10872"/>
    <cellStyle name="Comma 5 2 2 8 6" xfId="13324"/>
    <cellStyle name="Comma 5 2 2 8 7" xfId="15776"/>
    <cellStyle name="Comma 5 2 2 8 8" xfId="18229"/>
    <cellStyle name="Comma 5 2 2 8 9" xfId="20677"/>
    <cellStyle name="Comma 5 2 2 9" xfId="23139"/>
    <cellStyle name="Comma 5 2 2 9 2" xfId="3473"/>
    <cellStyle name="Comma 5 2 2 9 3" xfId="5932"/>
    <cellStyle name="Comma 5 2 2 9 4" xfId="8425"/>
    <cellStyle name="Comma 5 2 2 9 5" xfId="10873"/>
    <cellStyle name="Comma 5 2 2 9 6" xfId="13325"/>
    <cellStyle name="Comma 5 2 2 9 7" xfId="15777"/>
    <cellStyle name="Comma 5 2 2 9 8" xfId="18230"/>
    <cellStyle name="Comma 5 2 2 9 9" xfId="20678"/>
    <cellStyle name="Comma 5 2 3" xfId="23140"/>
    <cellStyle name="Comma 5 2 3 10" xfId="3474"/>
    <cellStyle name="Comma 5 2 3 11" xfId="5933"/>
    <cellStyle name="Comma 5 2 3 12" xfId="8426"/>
    <cellStyle name="Comma 5 2 3 13" xfId="10874"/>
    <cellStyle name="Comma 5 2 3 14" xfId="13326"/>
    <cellStyle name="Comma 5 2 3 15" xfId="15778"/>
    <cellStyle name="Comma 5 2 3 16" xfId="18231"/>
    <cellStyle name="Comma 5 2 3 17" xfId="20679"/>
    <cellStyle name="Comma 5 2 3 2" xfId="23141"/>
    <cellStyle name="Comma 5 2 3 2 10" xfId="5934"/>
    <cellStyle name="Comma 5 2 3 2 11" xfId="8427"/>
    <cellStyle name="Comma 5 2 3 2 12" xfId="10875"/>
    <cellStyle name="Comma 5 2 3 2 13" xfId="13327"/>
    <cellStyle name="Comma 5 2 3 2 14" xfId="15779"/>
    <cellStyle name="Comma 5 2 3 2 15" xfId="18232"/>
    <cellStyle name="Comma 5 2 3 2 16" xfId="20680"/>
    <cellStyle name="Comma 5 2 3 2 2" xfId="23142"/>
    <cellStyle name="Comma 5 2 3 2 2 10" xfId="20681"/>
    <cellStyle name="Comma 5 2 3 2 2 2" xfId="23143"/>
    <cellStyle name="Comma 5 2 3 2 2 2 2" xfId="3477"/>
    <cellStyle name="Comma 5 2 3 2 2 2 3" xfId="5936"/>
    <cellStyle name="Comma 5 2 3 2 2 2 4" xfId="8429"/>
    <cellStyle name="Comma 5 2 3 2 2 2 5" xfId="10877"/>
    <cellStyle name="Comma 5 2 3 2 2 2 6" xfId="13329"/>
    <cellStyle name="Comma 5 2 3 2 2 2 7" xfId="15781"/>
    <cellStyle name="Comma 5 2 3 2 2 2 8" xfId="18234"/>
    <cellStyle name="Comma 5 2 3 2 2 2 9" xfId="20682"/>
    <cellStyle name="Comma 5 2 3 2 2 3" xfId="3476"/>
    <cellStyle name="Comma 5 2 3 2 2 4" xfId="5935"/>
    <cellStyle name="Comma 5 2 3 2 2 5" xfId="8428"/>
    <cellStyle name="Comma 5 2 3 2 2 6" xfId="10876"/>
    <cellStyle name="Comma 5 2 3 2 2 7" xfId="13328"/>
    <cellStyle name="Comma 5 2 3 2 2 8" xfId="15780"/>
    <cellStyle name="Comma 5 2 3 2 2 9" xfId="18233"/>
    <cellStyle name="Comma 5 2 3 2 3" xfId="23144"/>
    <cellStyle name="Comma 5 2 3 2 3 2" xfId="3478"/>
    <cellStyle name="Comma 5 2 3 2 3 3" xfId="5937"/>
    <cellStyle name="Comma 5 2 3 2 3 4" xfId="8430"/>
    <cellStyle name="Comma 5 2 3 2 3 5" xfId="10878"/>
    <cellStyle name="Comma 5 2 3 2 3 6" xfId="13330"/>
    <cellStyle name="Comma 5 2 3 2 3 7" xfId="15782"/>
    <cellStyle name="Comma 5 2 3 2 3 8" xfId="18235"/>
    <cellStyle name="Comma 5 2 3 2 3 9" xfId="20683"/>
    <cellStyle name="Comma 5 2 3 2 4" xfId="23145"/>
    <cellStyle name="Comma 5 2 3 2 4 2" xfId="3479"/>
    <cellStyle name="Comma 5 2 3 2 4 3" xfId="5938"/>
    <cellStyle name="Comma 5 2 3 2 4 4" xfId="8431"/>
    <cellStyle name="Comma 5 2 3 2 4 5" xfId="10879"/>
    <cellStyle name="Comma 5 2 3 2 4 6" xfId="13331"/>
    <cellStyle name="Comma 5 2 3 2 4 7" xfId="15783"/>
    <cellStyle name="Comma 5 2 3 2 4 8" xfId="18236"/>
    <cellStyle name="Comma 5 2 3 2 4 9" xfId="20684"/>
    <cellStyle name="Comma 5 2 3 2 5" xfId="23146"/>
    <cellStyle name="Comma 5 2 3 2 5 2" xfId="3480"/>
    <cellStyle name="Comma 5 2 3 2 5 3" xfId="5939"/>
    <cellStyle name="Comma 5 2 3 2 5 4" xfId="8432"/>
    <cellStyle name="Comma 5 2 3 2 5 5" xfId="10880"/>
    <cellStyle name="Comma 5 2 3 2 5 6" xfId="13332"/>
    <cellStyle name="Comma 5 2 3 2 5 7" xfId="15784"/>
    <cellStyle name="Comma 5 2 3 2 5 8" xfId="18237"/>
    <cellStyle name="Comma 5 2 3 2 5 9" xfId="20685"/>
    <cellStyle name="Comma 5 2 3 2 6" xfId="23147"/>
    <cellStyle name="Comma 5 2 3 2 6 2" xfId="3481"/>
    <cellStyle name="Comma 5 2 3 2 6 3" xfId="5940"/>
    <cellStyle name="Comma 5 2 3 2 6 4" xfId="8433"/>
    <cellStyle name="Comma 5 2 3 2 6 5" xfId="10881"/>
    <cellStyle name="Comma 5 2 3 2 6 6" xfId="13333"/>
    <cellStyle name="Comma 5 2 3 2 6 7" xfId="15785"/>
    <cellStyle name="Comma 5 2 3 2 6 8" xfId="18238"/>
    <cellStyle name="Comma 5 2 3 2 6 9" xfId="20686"/>
    <cellStyle name="Comma 5 2 3 2 7" xfId="23148"/>
    <cellStyle name="Comma 5 2 3 2 7 2" xfId="3482"/>
    <cellStyle name="Comma 5 2 3 2 7 3" xfId="5941"/>
    <cellStyle name="Comma 5 2 3 2 7 4" xfId="8434"/>
    <cellStyle name="Comma 5 2 3 2 7 5" xfId="10882"/>
    <cellStyle name="Comma 5 2 3 2 7 6" xfId="13334"/>
    <cellStyle name="Comma 5 2 3 2 7 7" xfId="15786"/>
    <cellStyle name="Comma 5 2 3 2 7 8" xfId="18239"/>
    <cellStyle name="Comma 5 2 3 2 7 9" xfId="20687"/>
    <cellStyle name="Comma 5 2 3 2 8" xfId="23149"/>
    <cellStyle name="Comma 5 2 3 2 8 2" xfId="3483"/>
    <cellStyle name="Comma 5 2 3 2 8 3" xfId="5942"/>
    <cellStyle name="Comma 5 2 3 2 8 4" xfId="8435"/>
    <cellStyle name="Comma 5 2 3 2 8 5" xfId="10883"/>
    <cellStyle name="Comma 5 2 3 2 8 6" xfId="13335"/>
    <cellStyle name="Comma 5 2 3 2 8 7" xfId="15787"/>
    <cellStyle name="Comma 5 2 3 2 8 8" xfId="18240"/>
    <cellStyle name="Comma 5 2 3 2 8 9" xfId="20688"/>
    <cellStyle name="Comma 5 2 3 2 9" xfId="3475"/>
    <cellStyle name="Comma 5 2 3 3" xfId="23150"/>
    <cellStyle name="Comma 5 2 3 3 10" xfId="20689"/>
    <cellStyle name="Comma 5 2 3 3 2" xfId="23151"/>
    <cellStyle name="Comma 5 2 3 3 2 2" xfId="3485"/>
    <cellStyle name="Comma 5 2 3 3 2 3" xfId="5944"/>
    <cellStyle name="Comma 5 2 3 3 2 4" xfId="8437"/>
    <cellStyle name="Comma 5 2 3 3 2 5" xfId="10885"/>
    <cellStyle name="Comma 5 2 3 3 2 6" xfId="13337"/>
    <cellStyle name="Comma 5 2 3 3 2 7" xfId="15789"/>
    <cellStyle name="Comma 5 2 3 3 2 8" xfId="18242"/>
    <cellStyle name="Comma 5 2 3 3 2 9" xfId="20690"/>
    <cellStyle name="Comma 5 2 3 3 3" xfId="3484"/>
    <cellStyle name="Comma 5 2 3 3 4" xfId="5943"/>
    <cellStyle name="Comma 5 2 3 3 5" xfId="8436"/>
    <cellStyle name="Comma 5 2 3 3 6" xfId="10884"/>
    <cellStyle name="Comma 5 2 3 3 7" xfId="13336"/>
    <cellStyle name="Comma 5 2 3 3 8" xfId="15788"/>
    <cellStyle name="Comma 5 2 3 3 9" xfId="18241"/>
    <cellStyle name="Comma 5 2 3 4" xfId="23152"/>
    <cellStyle name="Comma 5 2 3 4 2" xfId="3486"/>
    <cellStyle name="Comma 5 2 3 4 3" xfId="5945"/>
    <cellStyle name="Comma 5 2 3 4 4" xfId="8438"/>
    <cellStyle name="Comma 5 2 3 4 5" xfId="10886"/>
    <cellStyle name="Comma 5 2 3 4 6" xfId="13338"/>
    <cellStyle name="Comma 5 2 3 4 7" xfId="15790"/>
    <cellStyle name="Comma 5 2 3 4 8" xfId="18243"/>
    <cellStyle name="Comma 5 2 3 4 9" xfId="20691"/>
    <cellStyle name="Comma 5 2 3 5" xfId="23153"/>
    <cellStyle name="Comma 5 2 3 5 2" xfId="3487"/>
    <cellStyle name="Comma 5 2 3 5 3" xfId="5946"/>
    <cellStyle name="Comma 5 2 3 5 4" xfId="8439"/>
    <cellStyle name="Comma 5 2 3 5 5" xfId="10887"/>
    <cellStyle name="Comma 5 2 3 5 6" xfId="13339"/>
    <cellStyle name="Comma 5 2 3 5 7" xfId="15791"/>
    <cellStyle name="Comma 5 2 3 5 8" xfId="18244"/>
    <cellStyle name="Comma 5 2 3 5 9" xfId="20692"/>
    <cellStyle name="Comma 5 2 3 6" xfId="23154"/>
    <cellStyle name="Comma 5 2 3 6 2" xfId="3488"/>
    <cellStyle name="Comma 5 2 3 6 3" xfId="5947"/>
    <cellStyle name="Comma 5 2 3 6 4" xfId="8440"/>
    <cellStyle name="Comma 5 2 3 6 5" xfId="10888"/>
    <cellStyle name="Comma 5 2 3 6 6" xfId="13340"/>
    <cellStyle name="Comma 5 2 3 6 7" xfId="15792"/>
    <cellStyle name="Comma 5 2 3 6 8" xfId="18245"/>
    <cellStyle name="Comma 5 2 3 6 9" xfId="20693"/>
    <cellStyle name="Comma 5 2 3 7" xfId="23155"/>
    <cellStyle name="Comma 5 2 3 7 2" xfId="3489"/>
    <cellStyle name="Comma 5 2 3 7 3" xfId="5948"/>
    <cellStyle name="Comma 5 2 3 7 4" xfId="8441"/>
    <cellStyle name="Comma 5 2 3 7 5" xfId="10889"/>
    <cellStyle name="Comma 5 2 3 7 6" xfId="13341"/>
    <cellStyle name="Comma 5 2 3 7 7" xfId="15793"/>
    <cellStyle name="Comma 5 2 3 7 8" xfId="18246"/>
    <cellStyle name="Comma 5 2 3 7 9" xfId="20694"/>
    <cellStyle name="Comma 5 2 3 8" xfId="23156"/>
    <cellStyle name="Comma 5 2 3 8 2" xfId="3490"/>
    <cellStyle name="Comma 5 2 3 8 3" xfId="5949"/>
    <cellStyle name="Comma 5 2 3 8 4" xfId="8442"/>
    <cellStyle name="Comma 5 2 3 8 5" xfId="10890"/>
    <cellStyle name="Comma 5 2 3 8 6" xfId="13342"/>
    <cellStyle name="Comma 5 2 3 8 7" xfId="15794"/>
    <cellStyle name="Comma 5 2 3 8 8" xfId="18247"/>
    <cellStyle name="Comma 5 2 3 8 9" xfId="20695"/>
    <cellStyle name="Comma 5 2 3 9" xfId="23157"/>
    <cellStyle name="Comma 5 2 3 9 2" xfId="3491"/>
    <cellStyle name="Comma 5 2 3 9 3" xfId="5950"/>
    <cellStyle name="Comma 5 2 3 9 4" xfId="8443"/>
    <cellStyle name="Comma 5 2 3 9 5" xfId="10891"/>
    <cellStyle name="Comma 5 2 3 9 6" xfId="13343"/>
    <cellStyle name="Comma 5 2 3 9 7" xfId="15795"/>
    <cellStyle name="Comma 5 2 3 9 8" xfId="18248"/>
    <cellStyle name="Comma 5 2 3 9 9" xfId="20696"/>
    <cellStyle name="Comma 5 2 4" xfId="23158"/>
    <cellStyle name="Comma 5 2 4 10" xfId="5951"/>
    <cellStyle name="Comma 5 2 4 11" xfId="8444"/>
    <cellStyle name="Comma 5 2 4 12" xfId="10892"/>
    <cellStyle name="Comma 5 2 4 13" xfId="13344"/>
    <cellStyle name="Comma 5 2 4 14" xfId="15796"/>
    <cellStyle name="Comma 5 2 4 15" xfId="18249"/>
    <cellStyle name="Comma 5 2 4 16" xfId="20697"/>
    <cellStyle name="Comma 5 2 4 2" xfId="23159"/>
    <cellStyle name="Comma 5 2 4 2 10" xfId="20698"/>
    <cellStyle name="Comma 5 2 4 2 2" xfId="23160"/>
    <cellStyle name="Comma 5 2 4 2 2 2" xfId="3494"/>
    <cellStyle name="Comma 5 2 4 2 2 3" xfId="5953"/>
    <cellStyle name="Comma 5 2 4 2 2 4" xfId="8446"/>
    <cellStyle name="Comma 5 2 4 2 2 5" xfId="10894"/>
    <cellStyle name="Comma 5 2 4 2 2 6" xfId="13346"/>
    <cellStyle name="Comma 5 2 4 2 2 7" xfId="15798"/>
    <cellStyle name="Comma 5 2 4 2 2 8" xfId="18251"/>
    <cellStyle name="Comma 5 2 4 2 2 9" xfId="20699"/>
    <cellStyle name="Comma 5 2 4 2 3" xfId="3493"/>
    <cellStyle name="Comma 5 2 4 2 4" xfId="5952"/>
    <cellStyle name="Comma 5 2 4 2 5" xfId="8445"/>
    <cellStyle name="Comma 5 2 4 2 6" xfId="10893"/>
    <cellStyle name="Comma 5 2 4 2 7" xfId="13345"/>
    <cellStyle name="Comma 5 2 4 2 8" xfId="15797"/>
    <cellStyle name="Comma 5 2 4 2 9" xfId="18250"/>
    <cellStyle name="Comma 5 2 4 3" xfId="23161"/>
    <cellStyle name="Comma 5 2 4 3 2" xfId="3495"/>
    <cellStyle name="Comma 5 2 4 3 3" xfId="5954"/>
    <cellStyle name="Comma 5 2 4 3 4" xfId="8447"/>
    <cellStyle name="Comma 5 2 4 3 5" xfId="10895"/>
    <cellStyle name="Comma 5 2 4 3 6" xfId="13347"/>
    <cellStyle name="Comma 5 2 4 3 7" xfId="15799"/>
    <cellStyle name="Comma 5 2 4 3 8" xfId="18252"/>
    <cellStyle name="Comma 5 2 4 3 9" xfId="20700"/>
    <cellStyle name="Comma 5 2 4 4" xfId="23162"/>
    <cellStyle name="Comma 5 2 4 4 2" xfId="3496"/>
    <cellStyle name="Comma 5 2 4 4 3" xfId="5955"/>
    <cellStyle name="Comma 5 2 4 4 4" xfId="8448"/>
    <cellStyle name="Comma 5 2 4 4 5" xfId="10896"/>
    <cellStyle name="Comma 5 2 4 4 6" xfId="13348"/>
    <cellStyle name="Comma 5 2 4 4 7" xfId="15800"/>
    <cellStyle name="Comma 5 2 4 4 8" xfId="18253"/>
    <cellStyle name="Comma 5 2 4 4 9" xfId="20701"/>
    <cellStyle name="Comma 5 2 4 5" xfId="23163"/>
    <cellStyle name="Comma 5 2 4 5 2" xfId="3497"/>
    <cellStyle name="Comma 5 2 4 5 3" xfId="5956"/>
    <cellStyle name="Comma 5 2 4 5 4" xfId="8449"/>
    <cellStyle name="Comma 5 2 4 5 5" xfId="10897"/>
    <cellStyle name="Comma 5 2 4 5 6" xfId="13349"/>
    <cellStyle name="Comma 5 2 4 5 7" xfId="15801"/>
    <cellStyle name="Comma 5 2 4 5 8" xfId="18254"/>
    <cellStyle name="Comma 5 2 4 5 9" xfId="20702"/>
    <cellStyle name="Comma 5 2 4 6" xfId="23164"/>
    <cellStyle name="Comma 5 2 4 6 2" xfId="3498"/>
    <cellStyle name="Comma 5 2 4 6 3" xfId="5957"/>
    <cellStyle name="Comma 5 2 4 6 4" xfId="8450"/>
    <cellStyle name="Comma 5 2 4 6 5" xfId="10898"/>
    <cellStyle name="Comma 5 2 4 6 6" xfId="13350"/>
    <cellStyle name="Comma 5 2 4 6 7" xfId="15802"/>
    <cellStyle name="Comma 5 2 4 6 8" xfId="18255"/>
    <cellStyle name="Comma 5 2 4 6 9" xfId="20703"/>
    <cellStyle name="Comma 5 2 4 7" xfId="23165"/>
    <cellStyle name="Comma 5 2 4 7 2" xfId="3499"/>
    <cellStyle name="Comma 5 2 4 7 3" xfId="5958"/>
    <cellStyle name="Comma 5 2 4 7 4" xfId="8451"/>
    <cellStyle name="Comma 5 2 4 7 5" xfId="10899"/>
    <cellStyle name="Comma 5 2 4 7 6" xfId="13351"/>
    <cellStyle name="Comma 5 2 4 7 7" xfId="15803"/>
    <cellStyle name="Comma 5 2 4 7 8" xfId="18256"/>
    <cellStyle name="Comma 5 2 4 7 9" xfId="20704"/>
    <cellStyle name="Comma 5 2 4 8" xfId="23166"/>
    <cellStyle name="Comma 5 2 4 8 2" xfId="3500"/>
    <cellStyle name="Comma 5 2 4 8 3" xfId="5959"/>
    <cellStyle name="Comma 5 2 4 8 4" xfId="8452"/>
    <cellStyle name="Comma 5 2 4 8 5" xfId="10900"/>
    <cellStyle name="Comma 5 2 4 8 6" xfId="13352"/>
    <cellStyle name="Comma 5 2 4 8 7" xfId="15804"/>
    <cellStyle name="Comma 5 2 4 8 8" xfId="18257"/>
    <cellStyle name="Comma 5 2 4 8 9" xfId="20705"/>
    <cellStyle name="Comma 5 2 4 9" xfId="3492"/>
    <cellStyle name="Comma 5 2 5" xfId="23167"/>
    <cellStyle name="Comma 5 2 5 10" xfId="20706"/>
    <cellStyle name="Comma 5 2 5 2" xfId="23168"/>
    <cellStyle name="Comma 5 2 5 2 2" xfId="3502"/>
    <cellStyle name="Comma 5 2 5 2 3" xfId="5961"/>
    <cellStyle name="Comma 5 2 5 2 4" xfId="8454"/>
    <cellStyle name="Comma 5 2 5 2 5" xfId="10902"/>
    <cellStyle name="Comma 5 2 5 2 6" xfId="13354"/>
    <cellStyle name="Comma 5 2 5 2 7" xfId="15806"/>
    <cellStyle name="Comma 5 2 5 2 8" xfId="18259"/>
    <cellStyle name="Comma 5 2 5 2 9" xfId="20707"/>
    <cellStyle name="Comma 5 2 5 3" xfId="3501"/>
    <cellStyle name="Comma 5 2 5 4" xfId="5960"/>
    <cellStyle name="Comma 5 2 5 5" xfId="8453"/>
    <cellStyle name="Comma 5 2 5 6" xfId="10901"/>
    <cellStyle name="Comma 5 2 5 7" xfId="13353"/>
    <cellStyle name="Comma 5 2 5 8" xfId="15805"/>
    <cellStyle name="Comma 5 2 5 9" xfId="18258"/>
    <cellStyle name="Comma 5 2 6" xfId="23169"/>
    <cellStyle name="Comma 5 2 6 2" xfId="3503"/>
    <cellStyle name="Comma 5 2 6 3" xfId="5962"/>
    <cellStyle name="Comma 5 2 6 4" xfId="8455"/>
    <cellStyle name="Comma 5 2 6 5" xfId="10903"/>
    <cellStyle name="Comma 5 2 6 6" xfId="13355"/>
    <cellStyle name="Comma 5 2 6 7" xfId="15807"/>
    <cellStyle name="Comma 5 2 6 8" xfId="18260"/>
    <cellStyle name="Comma 5 2 6 9" xfId="20708"/>
    <cellStyle name="Comma 5 2 7" xfId="23170"/>
    <cellStyle name="Comma 5 2 7 2" xfId="3504"/>
    <cellStyle name="Comma 5 2 7 3" xfId="5963"/>
    <cellStyle name="Comma 5 2 7 4" xfId="8456"/>
    <cellStyle name="Comma 5 2 7 5" xfId="10904"/>
    <cellStyle name="Comma 5 2 7 6" xfId="13356"/>
    <cellStyle name="Comma 5 2 7 7" xfId="15808"/>
    <cellStyle name="Comma 5 2 7 8" xfId="18261"/>
    <cellStyle name="Comma 5 2 7 9" xfId="20709"/>
    <cellStyle name="Comma 5 2 8" xfId="23171"/>
    <cellStyle name="Comma 5 2 8 2" xfId="3505"/>
    <cellStyle name="Comma 5 2 8 3" xfId="5964"/>
    <cellStyle name="Comma 5 2 8 4" xfId="8457"/>
    <cellStyle name="Comma 5 2 8 5" xfId="10905"/>
    <cellStyle name="Comma 5 2 8 6" xfId="13357"/>
    <cellStyle name="Comma 5 2 8 7" xfId="15809"/>
    <cellStyle name="Comma 5 2 8 8" xfId="18262"/>
    <cellStyle name="Comma 5 2 8 9" xfId="20710"/>
    <cellStyle name="Comma 5 2 9" xfId="23172"/>
    <cellStyle name="Comma 5 2 9 2" xfId="3506"/>
    <cellStyle name="Comma 5 2 9 3" xfId="5965"/>
    <cellStyle name="Comma 5 2 9 4" xfId="8458"/>
    <cellStyle name="Comma 5 2 9 5" xfId="10906"/>
    <cellStyle name="Comma 5 2 9 6" xfId="13358"/>
    <cellStyle name="Comma 5 2 9 7" xfId="15810"/>
    <cellStyle name="Comma 5 2 9 8" xfId="18263"/>
    <cellStyle name="Comma 5 2 9 9" xfId="20711"/>
    <cellStyle name="Comma 5 20" xfId="321"/>
    <cellStyle name="Comma 5 21" xfId="322"/>
    <cellStyle name="Comma 5 22" xfId="323"/>
    <cellStyle name="Comma 5 23" xfId="324"/>
    <cellStyle name="Comma 5 24" xfId="325"/>
    <cellStyle name="Comma 5 25" xfId="326"/>
    <cellStyle name="Comma 5 26" xfId="327"/>
    <cellStyle name="Comma 5 27" xfId="328"/>
    <cellStyle name="Comma 5 28" xfId="3431"/>
    <cellStyle name="Comma 5 29" xfId="5890"/>
    <cellStyle name="Comma 5 3" xfId="23173"/>
    <cellStyle name="Comma 5 3 10" xfId="23174"/>
    <cellStyle name="Comma 5 3 10 2" xfId="3508"/>
    <cellStyle name="Comma 5 3 10 3" xfId="5967"/>
    <cellStyle name="Comma 5 3 10 4" xfId="8460"/>
    <cellStyle name="Comma 5 3 10 5" xfId="10908"/>
    <cellStyle name="Comma 5 3 10 6" xfId="13360"/>
    <cellStyle name="Comma 5 3 10 7" xfId="15812"/>
    <cellStyle name="Comma 5 3 10 8" xfId="18265"/>
    <cellStyle name="Comma 5 3 10 9" xfId="20713"/>
    <cellStyle name="Comma 5 3 11" xfId="3507"/>
    <cellStyle name="Comma 5 3 12" xfId="5966"/>
    <cellStyle name="Comma 5 3 13" xfId="8459"/>
    <cellStyle name="Comma 5 3 14" xfId="10907"/>
    <cellStyle name="Comma 5 3 15" xfId="13359"/>
    <cellStyle name="Comma 5 3 16" xfId="15811"/>
    <cellStyle name="Comma 5 3 17" xfId="18264"/>
    <cellStyle name="Comma 5 3 18" xfId="20712"/>
    <cellStyle name="Comma 5 3 2" xfId="23175"/>
    <cellStyle name="Comma 5 3 2 10" xfId="3509"/>
    <cellStyle name="Comma 5 3 2 11" xfId="5968"/>
    <cellStyle name="Comma 5 3 2 12" xfId="8461"/>
    <cellStyle name="Comma 5 3 2 13" xfId="10909"/>
    <cellStyle name="Comma 5 3 2 14" xfId="13361"/>
    <cellStyle name="Comma 5 3 2 15" xfId="15813"/>
    <cellStyle name="Comma 5 3 2 16" xfId="18266"/>
    <cellStyle name="Comma 5 3 2 17" xfId="20714"/>
    <cellStyle name="Comma 5 3 2 2" xfId="23176"/>
    <cellStyle name="Comma 5 3 2 2 10" xfId="5969"/>
    <cellStyle name="Comma 5 3 2 2 11" xfId="8462"/>
    <cellStyle name="Comma 5 3 2 2 12" xfId="10910"/>
    <cellStyle name="Comma 5 3 2 2 13" xfId="13362"/>
    <cellStyle name="Comma 5 3 2 2 14" xfId="15814"/>
    <cellStyle name="Comma 5 3 2 2 15" xfId="18267"/>
    <cellStyle name="Comma 5 3 2 2 16" xfId="20715"/>
    <cellStyle name="Comma 5 3 2 2 2" xfId="23177"/>
    <cellStyle name="Comma 5 3 2 2 2 10" xfId="20716"/>
    <cellStyle name="Comma 5 3 2 2 2 2" xfId="23178"/>
    <cellStyle name="Comma 5 3 2 2 2 2 2" xfId="3512"/>
    <cellStyle name="Comma 5 3 2 2 2 2 3" xfId="5971"/>
    <cellStyle name="Comma 5 3 2 2 2 2 4" xfId="8464"/>
    <cellStyle name="Comma 5 3 2 2 2 2 5" xfId="10912"/>
    <cellStyle name="Comma 5 3 2 2 2 2 6" xfId="13364"/>
    <cellStyle name="Comma 5 3 2 2 2 2 7" xfId="15816"/>
    <cellStyle name="Comma 5 3 2 2 2 2 8" xfId="18269"/>
    <cellStyle name="Comma 5 3 2 2 2 2 9" xfId="20717"/>
    <cellStyle name="Comma 5 3 2 2 2 3" xfId="3511"/>
    <cellStyle name="Comma 5 3 2 2 2 4" xfId="5970"/>
    <cellStyle name="Comma 5 3 2 2 2 5" xfId="8463"/>
    <cellStyle name="Comma 5 3 2 2 2 6" xfId="10911"/>
    <cellStyle name="Comma 5 3 2 2 2 7" xfId="13363"/>
    <cellStyle name="Comma 5 3 2 2 2 8" xfId="15815"/>
    <cellStyle name="Comma 5 3 2 2 2 9" xfId="18268"/>
    <cellStyle name="Comma 5 3 2 2 3" xfId="23179"/>
    <cellStyle name="Comma 5 3 2 2 3 2" xfId="3513"/>
    <cellStyle name="Comma 5 3 2 2 3 3" xfId="5972"/>
    <cellStyle name="Comma 5 3 2 2 3 4" xfId="8465"/>
    <cellStyle name="Comma 5 3 2 2 3 5" xfId="10913"/>
    <cellStyle name="Comma 5 3 2 2 3 6" xfId="13365"/>
    <cellStyle name="Comma 5 3 2 2 3 7" xfId="15817"/>
    <cellStyle name="Comma 5 3 2 2 3 8" xfId="18270"/>
    <cellStyle name="Comma 5 3 2 2 3 9" xfId="20718"/>
    <cellStyle name="Comma 5 3 2 2 4" xfId="23180"/>
    <cellStyle name="Comma 5 3 2 2 4 2" xfId="3514"/>
    <cellStyle name="Comma 5 3 2 2 4 3" xfId="5973"/>
    <cellStyle name="Comma 5 3 2 2 4 4" xfId="8466"/>
    <cellStyle name="Comma 5 3 2 2 4 5" xfId="10914"/>
    <cellStyle name="Comma 5 3 2 2 4 6" xfId="13366"/>
    <cellStyle name="Comma 5 3 2 2 4 7" xfId="15818"/>
    <cellStyle name="Comma 5 3 2 2 4 8" xfId="18271"/>
    <cellStyle name="Comma 5 3 2 2 4 9" xfId="20719"/>
    <cellStyle name="Comma 5 3 2 2 5" xfId="23181"/>
    <cellStyle name="Comma 5 3 2 2 5 2" xfId="3515"/>
    <cellStyle name="Comma 5 3 2 2 5 3" xfId="5974"/>
    <cellStyle name="Comma 5 3 2 2 5 4" xfId="8467"/>
    <cellStyle name="Comma 5 3 2 2 5 5" xfId="10915"/>
    <cellStyle name="Comma 5 3 2 2 5 6" xfId="13367"/>
    <cellStyle name="Comma 5 3 2 2 5 7" xfId="15819"/>
    <cellStyle name="Comma 5 3 2 2 5 8" xfId="18272"/>
    <cellStyle name="Comma 5 3 2 2 5 9" xfId="20720"/>
    <cellStyle name="Comma 5 3 2 2 6" xfId="23182"/>
    <cellStyle name="Comma 5 3 2 2 6 2" xfId="3516"/>
    <cellStyle name="Comma 5 3 2 2 6 3" xfId="5975"/>
    <cellStyle name="Comma 5 3 2 2 6 4" xfId="8468"/>
    <cellStyle name="Comma 5 3 2 2 6 5" xfId="10916"/>
    <cellStyle name="Comma 5 3 2 2 6 6" xfId="13368"/>
    <cellStyle name="Comma 5 3 2 2 6 7" xfId="15820"/>
    <cellStyle name="Comma 5 3 2 2 6 8" xfId="18273"/>
    <cellStyle name="Comma 5 3 2 2 6 9" xfId="20721"/>
    <cellStyle name="Comma 5 3 2 2 7" xfId="23183"/>
    <cellStyle name="Comma 5 3 2 2 7 2" xfId="3517"/>
    <cellStyle name="Comma 5 3 2 2 7 3" xfId="5976"/>
    <cellStyle name="Comma 5 3 2 2 7 4" xfId="8469"/>
    <cellStyle name="Comma 5 3 2 2 7 5" xfId="10917"/>
    <cellStyle name="Comma 5 3 2 2 7 6" xfId="13369"/>
    <cellStyle name="Comma 5 3 2 2 7 7" xfId="15821"/>
    <cellStyle name="Comma 5 3 2 2 7 8" xfId="18274"/>
    <cellStyle name="Comma 5 3 2 2 7 9" xfId="20722"/>
    <cellStyle name="Comma 5 3 2 2 8" xfId="23184"/>
    <cellStyle name="Comma 5 3 2 2 8 2" xfId="3518"/>
    <cellStyle name="Comma 5 3 2 2 8 3" xfId="5977"/>
    <cellStyle name="Comma 5 3 2 2 8 4" xfId="8470"/>
    <cellStyle name="Comma 5 3 2 2 8 5" xfId="10918"/>
    <cellStyle name="Comma 5 3 2 2 8 6" xfId="13370"/>
    <cellStyle name="Comma 5 3 2 2 8 7" xfId="15822"/>
    <cellStyle name="Comma 5 3 2 2 8 8" xfId="18275"/>
    <cellStyle name="Comma 5 3 2 2 8 9" xfId="20723"/>
    <cellStyle name="Comma 5 3 2 2 9" xfId="3510"/>
    <cellStyle name="Comma 5 3 2 3" xfId="23185"/>
    <cellStyle name="Comma 5 3 2 3 10" xfId="20724"/>
    <cellStyle name="Comma 5 3 2 3 2" xfId="23186"/>
    <cellStyle name="Comma 5 3 2 3 2 2" xfId="3520"/>
    <cellStyle name="Comma 5 3 2 3 2 3" xfId="5979"/>
    <cellStyle name="Comma 5 3 2 3 2 4" xfId="8472"/>
    <cellStyle name="Comma 5 3 2 3 2 5" xfId="10920"/>
    <cellStyle name="Comma 5 3 2 3 2 6" xfId="13372"/>
    <cellStyle name="Comma 5 3 2 3 2 7" xfId="15824"/>
    <cellStyle name="Comma 5 3 2 3 2 8" xfId="18277"/>
    <cellStyle name="Comma 5 3 2 3 2 9" xfId="20725"/>
    <cellStyle name="Comma 5 3 2 3 3" xfId="3519"/>
    <cellStyle name="Comma 5 3 2 3 4" xfId="5978"/>
    <cellStyle name="Comma 5 3 2 3 5" xfId="8471"/>
    <cellStyle name="Comma 5 3 2 3 6" xfId="10919"/>
    <cellStyle name="Comma 5 3 2 3 7" xfId="13371"/>
    <cellStyle name="Comma 5 3 2 3 8" xfId="15823"/>
    <cellStyle name="Comma 5 3 2 3 9" xfId="18276"/>
    <cellStyle name="Comma 5 3 2 4" xfId="23187"/>
    <cellStyle name="Comma 5 3 2 4 2" xfId="3521"/>
    <cellStyle name="Comma 5 3 2 4 3" xfId="5980"/>
    <cellStyle name="Comma 5 3 2 4 4" xfId="8473"/>
    <cellStyle name="Comma 5 3 2 4 5" xfId="10921"/>
    <cellStyle name="Comma 5 3 2 4 6" xfId="13373"/>
    <cellStyle name="Comma 5 3 2 4 7" xfId="15825"/>
    <cellStyle name="Comma 5 3 2 4 8" xfId="18278"/>
    <cellStyle name="Comma 5 3 2 4 9" xfId="20726"/>
    <cellStyle name="Comma 5 3 2 5" xfId="23188"/>
    <cellStyle name="Comma 5 3 2 5 2" xfId="3522"/>
    <cellStyle name="Comma 5 3 2 5 3" xfId="5981"/>
    <cellStyle name="Comma 5 3 2 5 4" xfId="8474"/>
    <cellStyle name="Comma 5 3 2 5 5" xfId="10922"/>
    <cellStyle name="Comma 5 3 2 5 6" xfId="13374"/>
    <cellStyle name="Comma 5 3 2 5 7" xfId="15826"/>
    <cellStyle name="Comma 5 3 2 5 8" xfId="18279"/>
    <cellStyle name="Comma 5 3 2 5 9" xfId="20727"/>
    <cellStyle name="Comma 5 3 2 6" xfId="23189"/>
    <cellStyle name="Comma 5 3 2 6 2" xfId="3523"/>
    <cellStyle name="Comma 5 3 2 6 3" xfId="5982"/>
    <cellStyle name="Comma 5 3 2 6 4" xfId="8475"/>
    <cellStyle name="Comma 5 3 2 6 5" xfId="10923"/>
    <cellStyle name="Comma 5 3 2 6 6" xfId="13375"/>
    <cellStyle name="Comma 5 3 2 6 7" xfId="15827"/>
    <cellStyle name="Comma 5 3 2 6 8" xfId="18280"/>
    <cellStyle name="Comma 5 3 2 6 9" xfId="20728"/>
    <cellStyle name="Comma 5 3 2 7" xfId="23190"/>
    <cellStyle name="Comma 5 3 2 7 2" xfId="3524"/>
    <cellStyle name="Comma 5 3 2 7 3" xfId="5983"/>
    <cellStyle name="Comma 5 3 2 7 4" xfId="8476"/>
    <cellStyle name="Comma 5 3 2 7 5" xfId="10924"/>
    <cellStyle name="Comma 5 3 2 7 6" xfId="13376"/>
    <cellStyle name="Comma 5 3 2 7 7" xfId="15828"/>
    <cellStyle name="Comma 5 3 2 7 8" xfId="18281"/>
    <cellStyle name="Comma 5 3 2 7 9" xfId="20729"/>
    <cellStyle name="Comma 5 3 2 8" xfId="23191"/>
    <cellStyle name="Comma 5 3 2 8 2" xfId="3525"/>
    <cellStyle name="Comma 5 3 2 8 3" xfId="5984"/>
    <cellStyle name="Comma 5 3 2 8 4" xfId="8477"/>
    <cellStyle name="Comma 5 3 2 8 5" xfId="10925"/>
    <cellStyle name="Comma 5 3 2 8 6" xfId="13377"/>
    <cellStyle name="Comma 5 3 2 8 7" xfId="15829"/>
    <cellStyle name="Comma 5 3 2 8 8" xfId="18282"/>
    <cellStyle name="Comma 5 3 2 8 9" xfId="20730"/>
    <cellStyle name="Comma 5 3 2 9" xfId="23192"/>
    <cellStyle name="Comma 5 3 2 9 2" xfId="3526"/>
    <cellStyle name="Comma 5 3 2 9 3" xfId="5985"/>
    <cellStyle name="Comma 5 3 2 9 4" xfId="8478"/>
    <cellStyle name="Comma 5 3 2 9 5" xfId="10926"/>
    <cellStyle name="Comma 5 3 2 9 6" xfId="13378"/>
    <cellStyle name="Comma 5 3 2 9 7" xfId="15830"/>
    <cellStyle name="Comma 5 3 2 9 8" xfId="18283"/>
    <cellStyle name="Comma 5 3 2 9 9" xfId="20731"/>
    <cellStyle name="Comma 5 3 3" xfId="23193"/>
    <cellStyle name="Comma 5 3 3 10" xfId="5986"/>
    <cellStyle name="Comma 5 3 3 11" xfId="8479"/>
    <cellStyle name="Comma 5 3 3 12" xfId="10927"/>
    <cellStyle name="Comma 5 3 3 13" xfId="13379"/>
    <cellStyle name="Comma 5 3 3 14" xfId="15831"/>
    <cellStyle name="Comma 5 3 3 15" xfId="18284"/>
    <cellStyle name="Comma 5 3 3 16" xfId="20732"/>
    <cellStyle name="Comma 5 3 3 2" xfId="23194"/>
    <cellStyle name="Comma 5 3 3 2 10" xfId="20733"/>
    <cellStyle name="Comma 5 3 3 2 2" xfId="23195"/>
    <cellStyle name="Comma 5 3 3 2 2 2" xfId="3529"/>
    <cellStyle name="Comma 5 3 3 2 2 3" xfId="5988"/>
    <cellStyle name="Comma 5 3 3 2 2 4" xfId="8481"/>
    <cellStyle name="Comma 5 3 3 2 2 5" xfId="10929"/>
    <cellStyle name="Comma 5 3 3 2 2 6" xfId="13381"/>
    <cellStyle name="Comma 5 3 3 2 2 7" xfId="15833"/>
    <cellStyle name="Comma 5 3 3 2 2 8" xfId="18286"/>
    <cellStyle name="Comma 5 3 3 2 2 9" xfId="20734"/>
    <cellStyle name="Comma 5 3 3 2 3" xfId="3528"/>
    <cellStyle name="Comma 5 3 3 2 4" xfId="5987"/>
    <cellStyle name="Comma 5 3 3 2 5" xfId="8480"/>
    <cellStyle name="Comma 5 3 3 2 6" xfId="10928"/>
    <cellStyle name="Comma 5 3 3 2 7" xfId="13380"/>
    <cellStyle name="Comma 5 3 3 2 8" xfId="15832"/>
    <cellStyle name="Comma 5 3 3 2 9" xfId="18285"/>
    <cellStyle name="Comma 5 3 3 3" xfId="23196"/>
    <cellStyle name="Comma 5 3 3 3 2" xfId="3530"/>
    <cellStyle name="Comma 5 3 3 3 3" xfId="5989"/>
    <cellStyle name="Comma 5 3 3 3 4" xfId="8482"/>
    <cellStyle name="Comma 5 3 3 3 5" xfId="10930"/>
    <cellStyle name="Comma 5 3 3 3 6" xfId="13382"/>
    <cellStyle name="Comma 5 3 3 3 7" xfId="15834"/>
    <cellStyle name="Comma 5 3 3 3 8" xfId="18287"/>
    <cellStyle name="Comma 5 3 3 3 9" xfId="20735"/>
    <cellStyle name="Comma 5 3 3 4" xfId="23197"/>
    <cellStyle name="Comma 5 3 3 4 2" xfId="3531"/>
    <cellStyle name="Comma 5 3 3 4 3" xfId="5990"/>
    <cellStyle name="Comma 5 3 3 4 4" xfId="8483"/>
    <cellStyle name="Comma 5 3 3 4 5" xfId="10931"/>
    <cellStyle name="Comma 5 3 3 4 6" xfId="13383"/>
    <cellStyle name="Comma 5 3 3 4 7" xfId="15835"/>
    <cellStyle name="Comma 5 3 3 4 8" xfId="18288"/>
    <cellStyle name="Comma 5 3 3 4 9" xfId="20736"/>
    <cellStyle name="Comma 5 3 3 5" xfId="23198"/>
    <cellStyle name="Comma 5 3 3 5 2" xfId="3532"/>
    <cellStyle name="Comma 5 3 3 5 3" xfId="5991"/>
    <cellStyle name="Comma 5 3 3 5 4" xfId="8484"/>
    <cellStyle name="Comma 5 3 3 5 5" xfId="10932"/>
    <cellStyle name="Comma 5 3 3 5 6" xfId="13384"/>
    <cellStyle name="Comma 5 3 3 5 7" xfId="15836"/>
    <cellStyle name="Comma 5 3 3 5 8" xfId="18289"/>
    <cellStyle name="Comma 5 3 3 5 9" xfId="20737"/>
    <cellStyle name="Comma 5 3 3 6" xfId="23199"/>
    <cellStyle name="Comma 5 3 3 6 2" xfId="3533"/>
    <cellStyle name="Comma 5 3 3 6 3" xfId="5992"/>
    <cellStyle name="Comma 5 3 3 6 4" xfId="8485"/>
    <cellStyle name="Comma 5 3 3 6 5" xfId="10933"/>
    <cellStyle name="Comma 5 3 3 6 6" xfId="13385"/>
    <cellStyle name="Comma 5 3 3 6 7" xfId="15837"/>
    <cellStyle name="Comma 5 3 3 6 8" xfId="18290"/>
    <cellStyle name="Comma 5 3 3 6 9" xfId="20738"/>
    <cellStyle name="Comma 5 3 3 7" xfId="23200"/>
    <cellStyle name="Comma 5 3 3 7 2" xfId="3534"/>
    <cellStyle name="Comma 5 3 3 7 3" xfId="5993"/>
    <cellStyle name="Comma 5 3 3 7 4" xfId="8486"/>
    <cellStyle name="Comma 5 3 3 7 5" xfId="10934"/>
    <cellStyle name="Comma 5 3 3 7 6" xfId="13386"/>
    <cellStyle name="Comma 5 3 3 7 7" xfId="15838"/>
    <cellStyle name="Comma 5 3 3 7 8" xfId="18291"/>
    <cellStyle name="Comma 5 3 3 7 9" xfId="20739"/>
    <cellStyle name="Comma 5 3 3 8" xfId="23201"/>
    <cellStyle name="Comma 5 3 3 8 2" xfId="3535"/>
    <cellStyle name="Comma 5 3 3 8 3" xfId="5994"/>
    <cellStyle name="Comma 5 3 3 8 4" xfId="8487"/>
    <cellStyle name="Comma 5 3 3 8 5" xfId="10935"/>
    <cellStyle name="Comma 5 3 3 8 6" xfId="13387"/>
    <cellStyle name="Comma 5 3 3 8 7" xfId="15839"/>
    <cellStyle name="Comma 5 3 3 8 8" xfId="18292"/>
    <cellStyle name="Comma 5 3 3 8 9" xfId="20740"/>
    <cellStyle name="Comma 5 3 3 9" xfId="3527"/>
    <cellStyle name="Comma 5 3 4" xfId="23202"/>
    <cellStyle name="Comma 5 3 4 10" xfId="20741"/>
    <cellStyle name="Comma 5 3 4 2" xfId="23203"/>
    <cellStyle name="Comma 5 3 4 2 2" xfId="3537"/>
    <cellStyle name="Comma 5 3 4 2 3" xfId="5996"/>
    <cellStyle name="Comma 5 3 4 2 4" xfId="8489"/>
    <cellStyle name="Comma 5 3 4 2 5" xfId="10937"/>
    <cellStyle name="Comma 5 3 4 2 6" xfId="13389"/>
    <cellStyle name="Comma 5 3 4 2 7" xfId="15841"/>
    <cellStyle name="Comma 5 3 4 2 8" xfId="18294"/>
    <cellStyle name="Comma 5 3 4 2 9" xfId="20742"/>
    <cellStyle name="Comma 5 3 4 3" xfId="3536"/>
    <cellStyle name="Comma 5 3 4 4" xfId="5995"/>
    <cellStyle name="Comma 5 3 4 5" xfId="8488"/>
    <cellStyle name="Comma 5 3 4 6" xfId="10936"/>
    <cellStyle name="Comma 5 3 4 7" xfId="13388"/>
    <cellStyle name="Comma 5 3 4 8" xfId="15840"/>
    <cellStyle name="Comma 5 3 4 9" xfId="18293"/>
    <cellStyle name="Comma 5 3 5" xfId="23204"/>
    <cellStyle name="Comma 5 3 5 2" xfId="3538"/>
    <cellStyle name="Comma 5 3 5 3" xfId="5997"/>
    <cellStyle name="Comma 5 3 5 4" xfId="8490"/>
    <cellStyle name="Comma 5 3 5 5" xfId="10938"/>
    <cellStyle name="Comma 5 3 5 6" xfId="13390"/>
    <cellStyle name="Comma 5 3 5 7" xfId="15842"/>
    <cellStyle name="Comma 5 3 5 8" xfId="18295"/>
    <cellStyle name="Comma 5 3 5 9" xfId="20743"/>
    <cellStyle name="Comma 5 3 6" xfId="23205"/>
    <cellStyle name="Comma 5 3 6 2" xfId="3539"/>
    <cellStyle name="Comma 5 3 6 3" xfId="5998"/>
    <cellStyle name="Comma 5 3 6 4" xfId="8491"/>
    <cellStyle name="Comma 5 3 6 5" xfId="10939"/>
    <cellStyle name="Comma 5 3 6 6" xfId="13391"/>
    <cellStyle name="Comma 5 3 6 7" xfId="15843"/>
    <cellStyle name="Comma 5 3 6 8" xfId="18296"/>
    <cellStyle name="Comma 5 3 6 9" xfId="20744"/>
    <cellStyle name="Comma 5 3 7" xfId="23206"/>
    <cellStyle name="Comma 5 3 7 2" xfId="3540"/>
    <cellStyle name="Comma 5 3 7 3" xfId="5999"/>
    <cellStyle name="Comma 5 3 7 4" xfId="8492"/>
    <cellStyle name="Comma 5 3 7 5" xfId="10940"/>
    <cellStyle name="Comma 5 3 7 6" xfId="13392"/>
    <cellStyle name="Comma 5 3 7 7" xfId="15844"/>
    <cellStyle name="Comma 5 3 7 8" xfId="18297"/>
    <cellStyle name="Comma 5 3 7 9" xfId="20745"/>
    <cellStyle name="Comma 5 3 8" xfId="23207"/>
    <cellStyle name="Comma 5 3 8 2" xfId="3541"/>
    <cellStyle name="Comma 5 3 8 3" xfId="6000"/>
    <cellStyle name="Comma 5 3 8 4" xfId="8493"/>
    <cellStyle name="Comma 5 3 8 5" xfId="10941"/>
    <cellStyle name="Comma 5 3 8 6" xfId="13393"/>
    <cellStyle name="Comma 5 3 8 7" xfId="15845"/>
    <cellStyle name="Comma 5 3 8 8" xfId="18298"/>
    <cellStyle name="Comma 5 3 8 9" xfId="20746"/>
    <cellStyle name="Comma 5 3 9" xfId="23208"/>
    <cellStyle name="Comma 5 3 9 2" xfId="3542"/>
    <cellStyle name="Comma 5 3 9 3" xfId="6001"/>
    <cellStyle name="Comma 5 3 9 4" xfId="8494"/>
    <cellStyle name="Comma 5 3 9 5" xfId="10942"/>
    <cellStyle name="Comma 5 3 9 6" xfId="13394"/>
    <cellStyle name="Comma 5 3 9 7" xfId="15846"/>
    <cellStyle name="Comma 5 3 9 8" xfId="18299"/>
    <cellStyle name="Comma 5 3 9 9" xfId="20747"/>
    <cellStyle name="Comma 5 30" xfId="8383"/>
    <cellStyle name="Comma 5 31" xfId="10831"/>
    <cellStyle name="Comma 5 32" xfId="13283"/>
    <cellStyle name="Comma 5 33" xfId="15735"/>
    <cellStyle name="Comma 5 34" xfId="18188"/>
    <cellStyle name="Comma 5 35" xfId="20636"/>
    <cellStyle name="Comma 5 4" xfId="23209"/>
    <cellStyle name="Comma 5 4 10" xfId="3543"/>
    <cellStyle name="Comma 5 4 11" xfId="6002"/>
    <cellStyle name="Comma 5 4 12" xfId="8495"/>
    <cellStyle name="Comma 5 4 13" xfId="10943"/>
    <cellStyle name="Comma 5 4 14" xfId="13395"/>
    <cellStyle name="Comma 5 4 15" xfId="15847"/>
    <cellStyle name="Comma 5 4 16" xfId="18300"/>
    <cellStyle name="Comma 5 4 17" xfId="20748"/>
    <cellStyle name="Comma 5 4 2" xfId="23210"/>
    <cellStyle name="Comma 5 4 2 10" xfId="6003"/>
    <cellStyle name="Comma 5 4 2 11" xfId="8496"/>
    <cellStyle name="Comma 5 4 2 12" xfId="10944"/>
    <cellStyle name="Comma 5 4 2 13" xfId="13396"/>
    <cellStyle name="Comma 5 4 2 14" xfId="15848"/>
    <cellStyle name="Comma 5 4 2 15" xfId="18301"/>
    <cellStyle name="Comma 5 4 2 16" xfId="20749"/>
    <cellStyle name="Comma 5 4 2 2" xfId="23211"/>
    <cellStyle name="Comma 5 4 2 2 10" xfId="20750"/>
    <cellStyle name="Comma 5 4 2 2 2" xfId="23212"/>
    <cellStyle name="Comma 5 4 2 2 2 2" xfId="3546"/>
    <cellStyle name="Comma 5 4 2 2 2 3" xfId="6005"/>
    <cellStyle name="Comma 5 4 2 2 2 4" xfId="8498"/>
    <cellStyle name="Comma 5 4 2 2 2 5" xfId="10946"/>
    <cellStyle name="Comma 5 4 2 2 2 6" xfId="13398"/>
    <cellStyle name="Comma 5 4 2 2 2 7" xfId="15850"/>
    <cellStyle name="Comma 5 4 2 2 2 8" xfId="18303"/>
    <cellStyle name="Comma 5 4 2 2 2 9" xfId="20751"/>
    <cellStyle name="Comma 5 4 2 2 3" xfId="3545"/>
    <cellStyle name="Comma 5 4 2 2 4" xfId="6004"/>
    <cellStyle name="Comma 5 4 2 2 5" xfId="8497"/>
    <cellStyle name="Comma 5 4 2 2 6" xfId="10945"/>
    <cellStyle name="Comma 5 4 2 2 7" xfId="13397"/>
    <cellStyle name="Comma 5 4 2 2 8" xfId="15849"/>
    <cellStyle name="Comma 5 4 2 2 9" xfId="18302"/>
    <cellStyle name="Comma 5 4 2 3" xfId="23213"/>
    <cellStyle name="Comma 5 4 2 3 2" xfId="3547"/>
    <cellStyle name="Comma 5 4 2 3 3" xfId="6006"/>
    <cellStyle name="Comma 5 4 2 3 4" xfId="8499"/>
    <cellStyle name="Comma 5 4 2 3 5" xfId="10947"/>
    <cellStyle name="Comma 5 4 2 3 6" xfId="13399"/>
    <cellStyle name="Comma 5 4 2 3 7" xfId="15851"/>
    <cellStyle name="Comma 5 4 2 3 8" xfId="18304"/>
    <cellStyle name="Comma 5 4 2 3 9" xfId="20752"/>
    <cellStyle name="Comma 5 4 2 4" xfId="23214"/>
    <cellStyle name="Comma 5 4 2 4 2" xfId="3548"/>
    <cellStyle name="Comma 5 4 2 4 3" xfId="6007"/>
    <cellStyle name="Comma 5 4 2 4 4" xfId="8500"/>
    <cellStyle name="Comma 5 4 2 4 5" xfId="10948"/>
    <cellStyle name="Comma 5 4 2 4 6" xfId="13400"/>
    <cellStyle name="Comma 5 4 2 4 7" xfId="15852"/>
    <cellStyle name="Comma 5 4 2 4 8" xfId="18305"/>
    <cellStyle name="Comma 5 4 2 4 9" xfId="20753"/>
    <cellStyle name="Comma 5 4 2 5" xfId="23215"/>
    <cellStyle name="Comma 5 4 2 5 2" xfId="3549"/>
    <cellStyle name="Comma 5 4 2 5 3" xfId="6008"/>
    <cellStyle name="Comma 5 4 2 5 4" xfId="8501"/>
    <cellStyle name="Comma 5 4 2 5 5" xfId="10949"/>
    <cellStyle name="Comma 5 4 2 5 6" xfId="13401"/>
    <cellStyle name="Comma 5 4 2 5 7" xfId="15853"/>
    <cellStyle name="Comma 5 4 2 5 8" xfId="18306"/>
    <cellStyle name="Comma 5 4 2 5 9" xfId="20754"/>
    <cellStyle name="Comma 5 4 2 6" xfId="23216"/>
    <cellStyle name="Comma 5 4 2 6 2" xfId="3550"/>
    <cellStyle name="Comma 5 4 2 6 3" xfId="6009"/>
    <cellStyle name="Comma 5 4 2 6 4" xfId="8502"/>
    <cellStyle name="Comma 5 4 2 6 5" xfId="10950"/>
    <cellStyle name="Comma 5 4 2 6 6" xfId="13402"/>
    <cellStyle name="Comma 5 4 2 6 7" xfId="15854"/>
    <cellStyle name="Comma 5 4 2 6 8" xfId="18307"/>
    <cellStyle name="Comma 5 4 2 6 9" xfId="20755"/>
    <cellStyle name="Comma 5 4 2 7" xfId="23217"/>
    <cellStyle name="Comma 5 4 2 7 2" xfId="3551"/>
    <cellStyle name="Comma 5 4 2 7 3" xfId="6010"/>
    <cellStyle name="Comma 5 4 2 7 4" xfId="8503"/>
    <cellStyle name="Comma 5 4 2 7 5" xfId="10951"/>
    <cellStyle name="Comma 5 4 2 7 6" xfId="13403"/>
    <cellStyle name="Comma 5 4 2 7 7" xfId="15855"/>
    <cellStyle name="Comma 5 4 2 7 8" xfId="18308"/>
    <cellStyle name="Comma 5 4 2 7 9" xfId="20756"/>
    <cellStyle name="Comma 5 4 2 8" xfId="23218"/>
    <cellStyle name="Comma 5 4 2 8 2" xfId="3552"/>
    <cellStyle name="Comma 5 4 2 8 3" xfId="6011"/>
    <cellStyle name="Comma 5 4 2 8 4" xfId="8504"/>
    <cellStyle name="Comma 5 4 2 8 5" xfId="10952"/>
    <cellStyle name="Comma 5 4 2 8 6" xfId="13404"/>
    <cellStyle name="Comma 5 4 2 8 7" xfId="15856"/>
    <cellStyle name="Comma 5 4 2 8 8" xfId="18309"/>
    <cellStyle name="Comma 5 4 2 8 9" xfId="20757"/>
    <cellStyle name="Comma 5 4 2 9" xfId="3544"/>
    <cellStyle name="Comma 5 4 3" xfId="23219"/>
    <cellStyle name="Comma 5 4 3 10" xfId="20758"/>
    <cellStyle name="Comma 5 4 3 2" xfId="23220"/>
    <cellStyle name="Comma 5 4 3 2 2" xfId="3554"/>
    <cellStyle name="Comma 5 4 3 2 3" xfId="6013"/>
    <cellStyle name="Comma 5 4 3 2 4" xfId="8506"/>
    <cellStyle name="Comma 5 4 3 2 5" xfId="10954"/>
    <cellStyle name="Comma 5 4 3 2 6" xfId="13406"/>
    <cellStyle name="Comma 5 4 3 2 7" xfId="15858"/>
    <cellStyle name="Comma 5 4 3 2 8" xfId="18311"/>
    <cellStyle name="Comma 5 4 3 2 9" xfId="20759"/>
    <cellStyle name="Comma 5 4 3 3" xfId="3553"/>
    <cellStyle name="Comma 5 4 3 4" xfId="6012"/>
    <cellStyle name="Comma 5 4 3 5" xfId="8505"/>
    <cellStyle name="Comma 5 4 3 6" xfId="10953"/>
    <cellStyle name="Comma 5 4 3 7" xfId="13405"/>
    <cellStyle name="Comma 5 4 3 8" xfId="15857"/>
    <cellStyle name="Comma 5 4 3 9" xfId="18310"/>
    <cellStyle name="Comma 5 4 4" xfId="23221"/>
    <cellStyle name="Comma 5 4 4 2" xfId="3555"/>
    <cellStyle name="Comma 5 4 4 3" xfId="6014"/>
    <cellStyle name="Comma 5 4 4 4" xfId="8507"/>
    <cellStyle name="Comma 5 4 4 5" xfId="10955"/>
    <cellStyle name="Comma 5 4 4 6" xfId="13407"/>
    <cellStyle name="Comma 5 4 4 7" xfId="15859"/>
    <cellStyle name="Comma 5 4 4 8" xfId="18312"/>
    <cellStyle name="Comma 5 4 4 9" xfId="20760"/>
    <cellStyle name="Comma 5 4 5" xfId="23222"/>
    <cellStyle name="Comma 5 4 5 2" xfId="3556"/>
    <cellStyle name="Comma 5 4 5 3" xfId="6015"/>
    <cellStyle name="Comma 5 4 5 4" xfId="8508"/>
    <cellStyle name="Comma 5 4 5 5" xfId="10956"/>
    <cellStyle name="Comma 5 4 5 6" xfId="13408"/>
    <cellStyle name="Comma 5 4 5 7" xfId="15860"/>
    <cellStyle name="Comma 5 4 5 8" xfId="18313"/>
    <cellStyle name="Comma 5 4 5 9" xfId="20761"/>
    <cellStyle name="Comma 5 4 6" xfId="23223"/>
    <cellStyle name="Comma 5 4 6 2" xfId="3557"/>
    <cellStyle name="Comma 5 4 6 3" xfId="6016"/>
    <cellStyle name="Comma 5 4 6 4" xfId="8509"/>
    <cellStyle name="Comma 5 4 6 5" xfId="10957"/>
    <cellStyle name="Comma 5 4 6 6" xfId="13409"/>
    <cellStyle name="Comma 5 4 6 7" xfId="15861"/>
    <cellStyle name="Comma 5 4 6 8" xfId="18314"/>
    <cellStyle name="Comma 5 4 6 9" xfId="20762"/>
    <cellStyle name="Comma 5 4 7" xfId="23224"/>
    <cellStyle name="Comma 5 4 7 2" xfId="3558"/>
    <cellStyle name="Comma 5 4 7 3" xfId="6017"/>
    <cellStyle name="Comma 5 4 7 4" xfId="8510"/>
    <cellStyle name="Comma 5 4 7 5" xfId="10958"/>
    <cellStyle name="Comma 5 4 7 6" xfId="13410"/>
    <cellStyle name="Comma 5 4 7 7" xfId="15862"/>
    <cellStyle name="Comma 5 4 7 8" xfId="18315"/>
    <cellStyle name="Comma 5 4 7 9" xfId="20763"/>
    <cellStyle name="Comma 5 4 8" xfId="23225"/>
    <cellStyle name="Comma 5 4 8 2" xfId="3559"/>
    <cellStyle name="Comma 5 4 8 3" xfId="6018"/>
    <cellStyle name="Comma 5 4 8 4" xfId="8511"/>
    <cellStyle name="Comma 5 4 8 5" xfId="10959"/>
    <cellStyle name="Comma 5 4 8 6" xfId="13411"/>
    <cellStyle name="Comma 5 4 8 7" xfId="15863"/>
    <cellStyle name="Comma 5 4 8 8" xfId="18316"/>
    <cellStyle name="Comma 5 4 8 9" xfId="20764"/>
    <cellStyle name="Comma 5 4 9" xfId="23226"/>
    <cellStyle name="Comma 5 4 9 2" xfId="3560"/>
    <cellStyle name="Comma 5 4 9 3" xfId="6019"/>
    <cellStyle name="Comma 5 4 9 4" xfId="8512"/>
    <cellStyle name="Comma 5 4 9 5" xfId="10960"/>
    <cellStyle name="Comma 5 4 9 6" xfId="13412"/>
    <cellStyle name="Comma 5 4 9 7" xfId="15864"/>
    <cellStyle name="Comma 5 4 9 8" xfId="18317"/>
    <cellStyle name="Comma 5 4 9 9" xfId="20765"/>
    <cellStyle name="Comma 5 5" xfId="23227"/>
    <cellStyle name="Comma 5 5 10" xfId="6020"/>
    <cellStyle name="Comma 5 5 11" xfId="8513"/>
    <cellStyle name="Comma 5 5 12" xfId="10961"/>
    <cellStyle name="Comma 5 5 13" xfId="13413"/>
    <cellStyle name="Comma 5 5 14" xfId="15865"/>
    <cellStyle name="Comma 5 5 15" xfId="18318"/>
    <cellStyle name="Comma 5 5 16" xfId="20766"/>
    <cellStyle name="Comma 5 5 2" xfId="23228"/>
    <cellStyle name="Comma 5 5 2 10" xfId="20767"/>
    <cellStyle name="Comma 5 5 2 2" xfId="23229"/>
    <cellStyle name="Comma 5 5 2 2 2" xfId="3563"/>
    <cellStyle name="Comma 5 5 2 2 3" xfId="6022"/>
    <cellStyle name="Comma 5 5 2 2 4" xfId="8515"/>
    <cellStyle name="Comma 5 5 2 2 5" xfId="10963"/>
    <cellStyle name="Comma 5 5 2 2 6" xfId="13415"/>
    <cellStyle name="Comma 5 5 2 2 7" xfId="15867"/>
    <cellStyle name="Comma 5 5 2 2 8" xfId="18320"/>
    <cellStyle name="Comma 5 5 2 2 9" xfId="20768"/>
    <cellStyle name="Comma 5 5 2 3" xfId="3562"/>
    <cellStyle name="Comma 5 5 2 4" xfId="6021"/>
    <cellStyle name="Comma 5 5 2 5" xfId="8514"/>
    <cellStyle name="Comma 5 5 2 6" xfId="10962"/>
    <cellStyle name="Comma 5 5 2 7" xfId="13414"/>
    <cellStyle name="Comma 5 5 2 8" xfId="15866"/>
    <cellStyle name="Comma 5 5 2 9" xfId="18319"/>
    <cellStyle name="Comma 5 5 3" xfId="23230"/>
    <cellStyle name="Comma 5 5 3 2" xfId="3564"/>
    <cellStyle name="Comma 5 5 3 3" xfId="6023"/>
    <cellStyle name="Comma 5 5 3 4" xfId="8516"/>
    <cellStyle name="Comma 5 5 3 5" xfId="10964"/>
    <cellStyle name="Comma 5 5 3 6" xfId="13416"/>
    <cellStyle name="Comma 5 5 3 7" xfId="15868"/>
    <cellStyle name="Comma 5 5 3 8" xfId="18321"/>
    <cellStyle name="Comma 5 5 3 9" xfId="20769"/>
    <cellStyle name="Comma 5 5 4" xfId="23231"/>
    <cellStyle name="Comma 5 5 4 2" xfId="3565"/>
    <cellStyle name="Comma 5 5 4 3" xfId="6024"/>
    <cellStyle name="Comma 5 5 4 4" xfId="8517"/>
    <cellStyle name="Comma 5 5 4 5" xfId="10965"/>
    <cellStyle name="Comma 5 5 4 6" xfId="13417"/>
    <cellStyle name="Comma 5 5 4 7" xfId="15869"/>
    <cellStyle name="Comma 5 5 4 8" xfId="18322"/>
    <cellStyle name="Comma 5 5 4 9" xfId="20770"/>
    <cellStyle name="Comma 5 5 5" xfId="23232"/>
    <cellStyle name="Comma 5 5 5 2" xfId="3566"/>
    <cellStyle name="Comma 5 5 5 3" xfId="6025"/>
    <cellStyle name="Comma 5 5 5 4" xfId="8518"/>
    <cellStyle name="Comma 5 5 5 5" xfId="10966"/>
    <cellStyle name="Comma 5 5 5 6" xfId="13418"/>
    <cellStyle name="Comma 5 5 5 7" xfId="15870"/>
    <cellStyle name="Comma 5 5 5 8" xfId="18323"/>
    <cellStyle name="Comma 5 5 5 9" xfId="20771"/>
    <cellStyle name="Comma 5 5 6" xfId="23233"/>
    <cellStyle name="Comma 5 5 6 2" xfId="3567"/>
    <cellStyle name="Comma 5 5 6 3" xfId="6026"/>
    <cellStyle name="Comma 5 5 6 4" xfId="8519"/>
    <cellStyle name="Comma 5 5 6 5" xfId="10967"/>
    <cellStyle name="Comma 5 5 6 6" xfId="13419"/>
    <cellStyle name="Comma 5 5 6 7" xfId="15871"/>
    <cellStyle name="Comma 5 5 6 8" xfId="18324"/>
    <cellStyle name="Comma 5 5 6 9" xfId="20772"/>
    <cellStyle name="Comma 5 5 7" xfId="23234"/>
    <cellStyle name="Comma 5 5 7 2" xfId="3568"/>
    <cellStyle name="Comma 5 5 7 3" xfId="6027"/>
    <cellStyle name="Comma 5 5 7 4" xfId="8520"/>
    <cellStyle name="Comma 5 5 7 5" xfId="10968"/>
    <cellStyle name="Comma 5 5 7 6" xfId="13420"/>
    <cellStyle name="Comma 5 5 7 7" xfId="15872"/>
    <cellStyle name="Comma 5 5 7 8" xfId="18325"/>
    <cellStyle name="Comma 5 5 7 9" xfId="20773"/>
    <cellStyle name="Comma 5 5 8" xfId="23235"/>
    <cellStyle name="Comma 5 5 8 2" xfId="3569"/>
    <cellStyle name="Comma 5 5 8 3" xfId="6028"/>
    <cellStyle name="Comma 5 5 8 4" xfId="8521"/>
    <cellStyle name="Comma 5 5 8 5" xfId="10969"/>
    <cellStyle name="Comma 5 5 8 6" xfId="13421"/>
    <cellStyle name="Comma 5 5 8 7" xfId="15873"/>
    <cellStyle name="Comma 5 5 8 8" xfId="18326"/>
    <cellStyle name="Comma 5 5 8 9" xfId="20774"/>
    <cellStyle name="Comma 5 5 9" xfId="3561"/>
    <cellStyle name="Comma 5 6" xfId="329"/>
    <cellStyle name="Comma 5 6 10" xfId="20775"/>
    <cellStyle name="Comma 5 6 2" xfId="23236"/>
    <cellStyle name="Comma 5 6 2 2" xfId="3571"/>
    <cellStyle name="Comma 5 6 2 3" xfId="6030"/>
    <cellStyle name="Comma 5 6 2 4" xfId="8523"/>
    <cellStyle name="Comma 5 6 2 5" xfId="10971"/>
    <cellStyle name="Comma 5 6 2 6" xfId="13423"/>
    <cellStyle name="Comma 5 6 2 7" xfId="15875"/>
    <cellStyle name="Comma 5 6 2 8" xfId="18328"/>
    <cellStyle name="Comma 5 6 2 9" xfId="20776"/>
    <cellStyle name="Comma 5 6 3" xfId="3570"/>
    <cellStyle name="Comma 5 6 4" xfId="6029"/>
    <cellStyle name="Comma 5 6 5" xfId="8522"/>
    <cellStyle name="Comma 5 6 6" xfId="10970"/>
    <cellStyle name="Comma 5 6 7" xfId="13422"/>
    <cellStyle name="Comma 5 6 8" xfId="15874"/>
    <cellStyle name="Comma 5 6 9" xfId="18327"/>
    <cellStyle name="Comma 5 7" xfId="330"/>
    <cellStyle name="Comma 5 7 2" xfId="3572"/>
    <cellStyle name="Comma 5 7 3" xfId="6031"/>
    <cellStyle name="Comma 5 7 4" xfId="8524"/>
    <cellStyle name="Comma 5 7 5" xfId="10972"/>
    <cellStyle name="Comma 5 7 6" xfId="13424"/>
    <cellStyle name="Comma 5 7 7" xfId="15876"/>
    <cellStyle name="Comma 5 7 8" xfId="18329"/>
    <cellStyle name="Comma 5 7 9" xfId="20777"/>
    <cellStyle name="Comma 5 8" xfId="331"/>
    <cellStyle name="Comma 5 8 2" xfId="3573"/>
    <cellStyle name="Comma 5 8 3" xfId="6032"/>
    <cellStyle name="Comma 5 8 4" xfId="8525"/>
    <cellStyle name="Comma 5 8 5" xfId="10973"/>
    <cellStyle name="Comma 5 8 6" xfId="13425"/>
    <cellStyle name="Comma 5 8 7" xfId="15877"/>
    <cellStyle name="Comma 5 8 8" xfId="18330"/>
    <cellStyle name="Comma 5 8 9" xfId="20778"/>
    <cellStyle name="Comma 5 9" xfId="332"/>
    <cellStyle name="Comma 5 9 2" xfId="3574"/>
    <cellStyle name="Comma 5 9 3" xfId="6033"/>
    <cellStyle name="Comma 5 9 4" xfId="8526"/>
    <cellStyle name="Comma 5 9 5" xfId="10974"/>
    <cellStyle name="Comma 5 9 6" xfId="13426"/>
    <cellStyle name="Comma 5 9 7" xfId="15878"/>
    <cellStyle name="Comma 5 9 8" xfId="18331"/>
    <cellStyle name="Comma 5 9 9" xfId="20779"/>
    <cellStyle name="Comma 6" xfId="23237"/>
    <cellStyle name="Comma 6 10" xfId="333"/>
    <cellStyle name="Comma 6 10 2" xfId="3576"/>
    <cellStyle name="Comma 6 10 3" xfId="6035"/>
    <cellStyle name="Comma 6 10 4" xfId="8528"/>
    <cellStyle name="Comma 6 10 5" xfId="10976"/>
    <cellStyle name="Comma 6 10 6" xfId="13428"/>
    <cellStyle name="Comma 6 10 7" xfId="15880"/>
    <cellStyle name="Comma 6 10 8" xfId="18333"/>
    <cellStyle name="Comma 6 10 9" xfId="20781"/>
    <cellStyle name="Comma 6 11" xfId="334"/>
    <cellStyle name="Comma 6 11 2" xfId="3577"/>
    <cellStyle name="Comma 6 11 3" xfId="6036"/>
    <cellStyle name="Comma 6 11 4" xfId="8529"/>
    <cellStyle name="Comma 6 11 5" xfId="10977"/>
    <cellStyle name="Comma 6 11 6" xfId="13429"/>
    <cellStyle name="Comma 6 11 7" xfId="15881"/>
    <cellStyle name="Comma 6 11 8" xfId="18334"/>
    <cellStyle name="Comma 6 11 9" xfId="20782"/>
    <cellStyle name="Comma 6 12" xfId="335"/>
    <cellStyle name="Comma 6 12 2" xfId="3578"/>
    <cellStyle name="Comma 6 12 3" xfId="6037"/>
    <cellStyle name="Comma 6 12 4" xfId="8530"/>
    <cellStyle name="Comma 6 12 5" xfId="10978"/>
    <cellStyle name="Comma 6 12 6" xfId="13430"/>
    <cellStyle name="Comma 6 12 7" xfId="15882"/>
    <cellStyle name="Comma 6 12 8" xfId="18335"/>
    <cellStyle name="Comma 6 12 9" xfId="20783"/>
    <cellStyle name="Comma 6 13" xfId="336"/>
    <cellStyle name="Comma 6 14" xfId="337"/>
    <cellStyle name="Comma 6 15" xfId="338"/>
    <cellStyle name="Comma 6 16" xfId="339"/>
    <cellStyle name="Comma 6 17" xfId="340"/>
    <cellStyle name="Comma 6 18" xfId="341"/>
    <cellStyle name="Comma 6 19" xfId="342"/>
    <cellStyle name="Comma 6 2" xfId="23238"/>
    <cellStyle name="Comma 6 2 10" xfId="23239"/>
    <cellStyle name="Comma 6 2 10 2" xfId="3580"/>
    <cellStyle name="Comma 6 2 10 3" xfId="6039"/>
    <cellStyle name="Comma 6 2 10 4" xfId="8532"/>
    <cellStyle name="Comma 6 2 10 5" xfId="10980"/>
    <cellStyle name="Comma 6 2 10 6" xfId="13432"/>
    <cellStyle name="Comma 6 2 10 7" xfId="15884"/>
    <cellStyle name="Comma 6 2 10 8" xfId="18337"/>
    <cellStyle name="Comma 6 2 10 9" xfId="20785"/>
    <cellStyle name="Comma 6 2 11" xfId="23240"/>
    <cellStyle name="Comma 6 2 11 2" xfId="3581"/>
    <cellStyle name="Comma 6 2 11 3" xfId="6040"/>
    <cellStyle name="Comma 6 2 11 4" xfId="8533"/>
    <cellStyle name="Comma 6 2 11 5" xfId="10981"/>
    <cellStyle name="Comma 6 2 11 6" xfId="13433"/>
    <cellStyle name="Comma 6 2 11 7" xfId="15885"/>
    <cellStyle name="Comma 6 2 11 8" xfId="18338"/>
    <cellStyle name="Comma 6 2 11 9" xfId="20786"/>
    <cellStyle name="Comma 6 2 12" xfId="3579"/>
    <cellStyle name="Comma 6 2 13" xfId="6038"/>
    <cellStyle name="Comma 6 2 14" xfId="8531"/>
    <cellStyle name="Comma 6 2 15" xfId="10979"/>
    <cellStyle name="Comma 6 2 16" xfId="13431"/>
    <cellStyle name="Comma 6 2 17" xfId="15883"/>
    <cellStyle name="Comma 6 2 18" xfId="18336"/>
    <cellStyle name="Comma 6 2 19" xfId="20784"/>
    <cellStyle name="Comma 6 2 2" xfId="23241"/>
    <cellStyle name="Comma 6 2 2 10" xfId="23242"/>
    <cellStyle name="Comma 6 2 2 10 2" xfId="3583"/>
    <cellStyle name="Comma 6 2 2 10 3" xfId="6042"/>
    <cellStyle name="Comma 6 2 2 10 4" xfId="8535"/>
    <cellStyle name="Comma 6 2 2 10 5" xfId="10983"/>
    <cellStyle name="Comma 6 2 2 10 6" xfId="13435"/>
    <cellStyle name="Comma 6 2 2 10 7" xfId="15887"/>
    <cellStyle name="Comma 6 2 2 10 8" xfId="18340"/>
    <cellStyle name="Comma 6 2 2 10 9" xfId="20788"/>
    <cellStyle name="Comma 6 2 2 11" xfId="3582"/>
    <cellStyle name="Comma 6 2 2 12" xfId="6041"/>
    <cellStyle name="Comma 6 2 2 13" xfId="8534"/>
    <cellStyle name="Comma 6 2 2 14" xfId="10982"/>
    <cellStyle name="Comma 6 2 2 15" xfId="13434"/>
    <cellStyle name="Comma 6 2 2 16" xfId="15886"/>
    <cellStyle name="Comma 6 2 2 17" xfId="18339"/>
    <cellStyle name="Comma 6 2 2 18" xfId="20787"/>
    <cellStyle name="Comma 6 2 2 2" xfId="23243"/>
    <cellStyle name="Comma 6 2 2 2 10" xfId="3584"/>
    <cellStyle name="Comma 6 2 2 2 11" xfId="6043"/>
    <cellStyle name="Comma 6 2 2 2 12" xfId="8536"/>
    <cellStyle name="Comma 6 2 2 2 13" xfId="10984"/>
    <cellStyle name="Comma 6 2 2 2 14" xfId="13436"/>
    <cellStyle name="Comma 6 2 2 2 15" xfId="15888"/>
    <cellStyle name="Comma 6 2 2 2 16" xfId="18341"/>
    <cellStyle name="Comma 6 2 2 2 17" xfId="20789"/>
    <cellStyle name="Comma 6 2 2 2 2" xfId="23244"/>
    <cellStyle name="Comma 6 2 2 2 2 10" xfId="6044"/>
    <cellStyle name="Comma 6 2 2 2 2 11" xfId="8537"/>
    <cellStyle name="Comma 6 2 2 2 2 12" xfId="10985"/>
    <cellStyle name="Comma 6 2 2 2 2 13" xfId="13437"/>
    <cellStyle name="Comma 6 2 2 2 2 14" xfId="15889"/>
    <cellStyle name="Comma 6 2 2 2 2 15" xfId="18342"/>
    <cellStyle name="Comma 6 2 2 2 2 16" xfId="20790"/>
    <cellStyle name="Comma 6 2 2 2 2 2" xfId="23245"/>
    <cellStyle name="Comma 6 2 2 2 2 2 10" xfId="20791"/>
    <cellStyle name="Comma 6 2 2 2 2 2 2" xfId="23246"/>
    <cellStyle name="Comma 6 2 2 2 2 2 2 2" xfId="3587"/>
    <cellStyle name="Comma 6 2 2 2 2 2 2 3" xfId="6046"/>
    <cellStyle name="Comma 6 2 2 2 2 2 2 4" xfId="8539"/>
    <cellStyle name="Comma 6 2 2 2 2 2 2 5" xfId="10987"/>
    <cellStyle name="Comma 6 2 2 2 2 2 2 6" xfId="13439"/>
    <cellStyle name="Comma 6 2 2 2 2 2 2 7" xfId="15891"/>
    <cellStyle name="Comma 6 2 2 2 2 2 2 8" xfId="18344"/>
    <cellStyle name="Comma 6 2 2 2 2 2 2 9" xfId="20792"/>
    <cellStyle name="Comma 6 2 2 2 2 2 3" xfId="3586"/>
    <cellStyle name="Comma 6 2 2 2 2 2 4" xfId="6045"/>
    <cellStyle name="Comma 6 2 2 2 2 2 5" xfId="8538"/>
    <cellStyle name="Comma 6 2 2 2 2 2 6" xfId="10986"/>
    <cellStyle name="Comma 6 2 2 2 2 2 7" xfId="13438"/>
    <cellStyle name="Comma 6 2 2 2 2 2 8" xfId="15890"/>
    <cellStyle name="Comma 6 2 2 2 2 2 9" xfId="18343"/>
    <cellStyle name="Comma 6 2 2 2 2 3" xfId="23247"/>
    <cellStyle name="Comma 6 2 2 2 2 3 2" xfId="3588"/>
    <cellStyle name="Comma 6 2 2 2 2 3 3" xfId="6047"/>
    <cellStyle name="Comma 6 2 2 2 2 3 4" xfId="8540"/>
    <cellStyle name="Comma 6 2 2 2 2 3 5" xfId="10988"/>
    <cellStyle name="Comma 6 2 2 2 2 3 6" xfId="13440"/>
    <cellStyle name="Comma 6 2 2 2 2 3 7" xfId="15892"/>
    <cellStyle name="Comma 6 2 2 2 2 3 8" xfId="18345"/>
    <cellStyle name="Comma 6 2 2 2 2 3 9" xfId="20793"/>
    <cellStyle name="Comma 6 2 2 2 2 4" xfId="23248"/>
    <cellStyle name="Comma 6 2 2 2 2 4 2" xfId="3589"/>
    <cellStyle name="Comma 6 2 2 2 2 4 3" xfId="6048"/>
    <cellStyle name="Comma 6 2 2 2 2 4 4" xfId="8541"/>
    <cellStyle name="Comma 6 2 2 2 2 4 5" xfId="10989"/>
    <cellStyle name="Comma 6 2 2 2 2 4 6" xfId="13441"/>
    <cellStyle name="Comma 6 2 2 2 2 4 7" xfId="15893"/>
    <cellStyle name="Comma 6 2 2 2 2 4 8" xfId="18346"/>
    <cellStyle name="Comma 6 2 2 2 2 4 9" xfId="20794"/>
    <cellStyle name="Comma 6 2 2 2 2 5" xfId="23249"/>
    <cellStyle name="Comma 6 2 2 2 2 5 2" xfId="3590"/>
    <cellStyle name="Comma 6 2 2 2 2 5 3" xfId="6049"/>
    <cellStyle name="Comma 6 2 2 2 2 5 4" xfId="8542"/>
    <cellStyle name="Comma 6 2 2 2 2 5 5" xfId="10990"/>
    <cellStyle name="Comma 6 2 2 2 2 5 6" xfId="13442"/>
    <cellStyle name="Comma 6 2 2 2 2 5 7" xfId="15894"/>
    <cellStyle name="Comma 6 2 2 2 2 5 8" xfId="18347"/>
    <cellStyle name="Comma 6 2 2 2 2 5 9" xfId="20795"/>
    <cellStyle name="Comma 6 2 2 2 2 6" xfId="23250"/>
    <cellStyle name="Comma 6 2 2 2 2 6 2" xfId="3591"/>
    <cellStyle name="Comma 6 2 2 2 2 6 3" xfId="6050"/>
    <cellStyle name="Comma 6 2 2 2 2 6 4" xfId="8543"/>
    <cellStyle name="Comma 6 2 2 2 2 6 5" xfId="10991"/>
    <cellStyle name="Comma 6 2 2 2 2 6 6" xfId="13443"/>
    <cellStyle name="Comma 6 2 2 2 2 6 7" xfId="15895"/>
    <cellStyle name="Comma 6 2 2 2 2 6 8" xfId="18348"/>
    <cellStyle name="Comma 6 2 2 2 2 6 9" xfId="20796"/>
    <cellStyle name="Comma 6 2 2 2 2 7" xfId="23251"/>
    <cellStyle name="Comma 6 2 2 2 2 7 2" xfId="3592"/>
    <cellStyle name="Comma 6 2 2 2 2 7 3" xfId="6051"/>
    <cellStyle name="Comma 6 2 2 2 2 7 4" xfId="8544"/>
    <cellStyle name="Comma 6 2 2 2 2 7 5" xfId="10992"/>
    <cellStyle name="Comma 6 2 2 2 2 7 6" xfId="13444"/>
    <cellStyle name="Comma 6 2 2 2 2 7 7" xfId="15896"/>
    <cellStyle name="Comma 6 2 2 2 2 7 8" xfId="18349"/>
    <cellStyle name="Comma 6 2 2 2 2 7 9" xfId="20797"/>
    <cellStyle name="Comma 6 2 2 2 2 8" xfId="23252"/>
    <cellStyle name="Comma 6 2 2 2 2 8 2" xfId="3593"/>
    <cellStyle name="Comma 6 2 2 2 2 8 3" xfId="6052"/>
    <cellStyle name="Comma 6 2 2 2 2 8 4" xfId="8545"/>
    <cellStyle name="Comma 6 2 2 2 2 8 5" xfId="10993"/>
    <cellStyle name="Comma 6 2 2 2 2 8 6" xfId="13445"/>
    <cellStyle name="Comma 6 2 2 2 2 8 7" xfId="15897"/>
    <cellStyle name="Comma 6 2 2 2 2 8 8" xfId="18350"/>
    <cellStyle name="Comma 6 2 2 2 2 8 9" xfId="20798"/>
    <cellStyle name="Comma 6 2 2 2 2 9" xfId="3585"/>
    <cellStyle name="Comma 6 2 2 2 3" xfId="23253"/>
    <cellStyle name="Comma 6 2 2 2 3 10" xfId="20799"/>
    <cellStyle name="Comma 6 2 2 2 3 2" xfId="23254"/>
    <cellStyle name="Comma 6 2 2 2 3 2 2" xfId="3595"/>
    <cellStyle name="Comma 6 2 2 2 3 2 3" xfId="6054"/>
    <cellStyle name="Comma 6 2 2 2 3 2 4" xfId="8547"/>
    <cellStyle name="Comma 6 2 2 2 3 2 5" xfId="10995"/>
    <cellStyle name="Comma 6 2 2 2 3 2 6" xfId="13447"/>
    <cellStyle name="Comma 6 2 2 2 3 2 7" xfId="15899"/>
    <cellStyle name="Comma 6 2 2 2 3 2 8" xfId="18352"/>
    <cellStyle name="Comma 6 2 2 2 3 2 9" xfId="20800"/>
    <cellStyle name="Comma 6 2 2 2 3 3" xfId="3594"/>
    <cellStyle name="Comma 6 2 2 2 3 4" xfId="6053"/>
    <cellStyle name="Comma 6 2 2 2 3 5" xfId="8546"/>
    <cellStyle name="Comma 6 2 2 2 3 6" xfId="10994"/>
    <cellStyle name="Comma 6 2 2 2 3 7" xfId="13446"/>
    <cellStyle name="Comma 6 2 2 2 3 8" xfId="15898"/>
    <cellStyle name="Comma 6 2 2 2 3 9" xfId="18351"/>
    <cellStyle name="Comma 6 2 2 2 4" xfId="23255"/>
    <cellStyle name="Comma 6 2 2 2 4 2" xfId="3596"/>
    <cellStyle name="Comma 6 2 2 2 4 3" xfId="6055"/>
    <cellStyle name="Comma 6 2 2 2 4 4" xfId="8548"/>
    <cellStyle name="Comma 6 2 2 2 4 5" xfId="10996"/>
    <cellStyle name="Comma 6 2 2 2 4 6" xfId="13448"/>
    <cellStyle name="Comma 6 2 2 2 4 7" xfId="15900"/>
    <cellStyle name="Comma 6 2 2 2 4 8" xfId="18353"/>
    <cellStyle name="Comma 6 2 2 2 4 9" xfId="20801"/>
    <cellStyle name="Comma 6 2 2 2 5" xfId="23256"/>
    <cellStyle name="Comma 6 2 2 2 5 2" xfId="3597"/>
    <cellStyle name="Comma 6 2 2 2 5 3" xfId="6056"/>
    <cellStyle name="Comma 6 2 2 2 5 4" xfId="8549"/>
    <cellStyle name="Comma 6 2 2 2 5 5" xfId="10997"/>
    <cellStyle name="Comma 6 2 2 2 5 6" xfId="13449"/>
    <cellStyle name="Comma 6 2 2 2 5 7" xfId="15901"/>
    <cellStyle name="Comma 6 2 2 2 5 8" xfId="18354"/>
    <cellStyle name="Comma 6 2 2 2 5 9" xfId="20802"/>
    <cellStyle name="Comma 6 2 2 2 6" xfId="23257"/>
    <cellStyle name="Comma 6 2 2 2 6 2" xfId="3598"/>
    <cellStyle name="Comma 6 2 2 2 6 3" xfId="6057"/>
    <cellStyle name="Comma 6 2 2 2 6 4" xfId="8550"/>
    <cellStyle name="Comma 6 2 2 2 6 5" xfId="10998"/>
    <cellStyle name="Comma 6 2 2 2 6 6" xfId="13450"/>
    <cellStyle name="Comma 6 2 2 2 6 7" xfId="15902"/>
    <cellStyle name="Comma 6 2 2 2 6 8" xfId="18355"/>
    <cellStyle name="Comma 6 2 2 2 6 9" xfId="20803"/>
    <cellStyle name="Comma 6 2 2 2 7" xfId="23258"/>
    <cellStyle name="Comma 6 2 2 2 7 2" xfId="3599"/>
    <cellStyle name="Comma 6 2 2 2 7 3" xfId="6058"/>
    <cellStyle name="Comma 6 2 2 2 7 4" xfId="8551"/>
    <cellStyle name="Comma 6 2 2 2 7 5" xfId="10999"/>
    <cellStyle name="Comma 6 2 2 2 7 6" xfId="13451"/>
    <cellStyle name="Comma 6 2 2 2 7 7" xfId="15903"/>
    <cellStyle name="Comma 6 2 2 2 7 8" xfId="18356"/>
    <cellStyle name="Comma 6 2 2 2 7 9" xfId="20804"/>
    <cellStyle name="Comma 6 2 2 2 8" xfId="23259"/>
    <cellStyle name="Comma 6 2 2 2 8 2" xfId="3600"/>
    <cellStyle name="Comma 6 2 2 2 8 3" xfId="6059"/>
    <cellStyle name="Comma 6 2 2 2 8 4" xfId="8552"/>
    <cellStyle name="Comma 6 2 2 2 8 5" xfId="11000"/>
    <cellStyle name="Comma 6 2 2 2 8 6" xfId="13452"/>
    <cellStyle name="Comma 6 2 2 2 8 7" xfId="15904"/>
    <cellStyle name="Comma 6 2 2 2 8 8" xfId="18357"/>
    <cellStyle name="Comma 6 2 2 2 8 9" xfId="20805"/>
    <cellStyle name="Comma 6 2 2 2 9" xfId="23260"/>
    <cellStyle name="Comma 6 2 2 2 9 2" xfId="3601"/>
    <cellStyle name="Comma 6 2 2 2 9 3" xfId="6060"/>
    <cellStyle name="Comma 6 2 2 2 9 4" xfId="8553"/>
    <cellStyle name="Comma 6 2 2 2 9 5" xfId="11001"/>
    <cellStyle name="Comma 6 2 2 2 9 6" xfId="13453"/>
    <cellStyle name="Comma 6 2 2 2 9 7" xfId="15905"/>
    <cellStyle name="Comma 6 2 2 2 9 8" xfId="18358"/>
    <cellStyle name="Comma 6 2 2 2 9 9" xfId="20806"/>
    <cellStyle name="Comma 6 2 2 3" xfId="23261"/>
    <cellStyle name="Comma 6 2 2 3 10" xfId="6061"/>
    <cellStyle name="Comma 6 2 2 3 11" xfId="8554"/>
    <cellStyle name="Comma 6 2 2 3 12" xfId="11002"/>
    <cellStyle name="Comma 6 2 2 3 13" xfId="13454"/>
    <cellStyle name="Comma 6 2 2 3 14" xfId="15906"/>
    <cellStyle name="Comma 6 2 2 3 15" xfId="18359"/>
    <cellStyle name="Comma 6 2 2 3 16" xfId="20807"/>
    <cellStyle name="Comma 6 2 2 3 2" xfId="23262"/>
    <cellStyle name="Comma 6 2 2 3 2 10" xfId="20808"/>
    <cellStyle name="Comma 6 2 2 3 2 2" xfId="23263"/>
    <cellStyle name="Comma 6 2 2 3 2 2 2" xfId="3604"/>
    <cellStyle name="Comma 6 2 2 3 2 2 3" xfId="6063"/>
    <cellStyle name="Comma 6 2 2 3 2 2 4" xfId="8556"/>
    <cellStyle name="Comma 6 2 2 3 2 2 5" xfId="11004"/>
    <cellStyle name="Comma 6 2 2 3 2 2 6" xfId="13456"/>
    <cellStyle name="Comma 6 2 2 3 2 2 7" xfId="15908"/>
    <cellStyle name="Comma 6 2 2 3 2 2 8" xfId="18361"/>
    <cellStyle name="Comma 6 2 2 3 2 2 9" xfId="20809"/>
    <cellStyle name="Comma 6 2 2 3 2 3" xfId="3603"/>
    <cellStyle name="Comma 6 2 2 3 2 4" xfId="6062"/>
    <cellStyle name="Comma 6 2 2 3 2 5" xfId="8555"/>
    <cellStyle name="Comma 6 2 2 3 2 6" xfId="11003"/>
    <cellStyle name="Comma 6 2 2 3 2 7" xfId="13455"/>
    <cellStyle name="Comma 6 2 2 3 2 8" xfId="15907"/>
    <cellStyle name="Comma 6 2 2 3 2 9" xfId="18360"/>
    <cellStyle name="Comma 6 2 2 3 3" xfId="23264"/>
    <cellStyle name="Comma 6 2 2 3 3 2" xfId="3605"/>
    <cellStyle name="Comma 6 2 2 3 3 3" xfId="6064"/>
    <cellStyle name="Comma 6 2 2 3 3 4" xfId="8557"/>
    <cellStyle name="Comma 6 2 2 3 3 5" xfId="11005"/>
    <cellStyle name="Comma 6 2 2 3 3 6" xfId="13457"/>
    <cellStyle name="Comma 6 2 2 3 3 7" xfId="15909"/>
    <cellStyle name="Comma 6 2 2 3 3 8" xfId="18362"/>
    <cellStyle name="Comma 6 2 2 3 3 9" xfId="20810"/>
    <cellStyle name="Comma 6 2 2 3 4" xfId="23265"/>
    <cellStyle name="Comma 6 2 2 3 4 2" xfId="3606"/>
    <cellStyle name="Comma 6 2 2 3 4 3" xfId="6065"/>
    <cellStyle name="Comma 6 2 2 3 4 4" xfId="8558"/>
    <cellStyle name="Comma 6 2 2 3 4 5" xfId="11006"/>
    <cellStyle name="Comma 6 2 2 3 4 6" xfId="13458"/>
    <cellStyle name="Comma 6 2 2 3 4 7" xfId="15910"/>
    <cellStyle name="Comma 6 2 2 3 4 8" xfId="18363"/>
    <cellStyle name="Comma 6 2 2 3 4 9" xfId="20811"/>
    <cellStyle name="Comma 6 2 2 3 5" xfId="23266"/>
    <cellStyle name="Comma 6 2 2 3 5 2" xfId="3607"/>
    <cellStyle name="Comma 6 2 2 3 5 3" xfId="6066"/>
    <cellStyle name="Comma 6 2 2 3 5 4" xfId="8559"/>
    <cellStyle name="Comma 6 2 2 3 5 5" xfId="11007"/>
    <cellStyle name="Comma 6 2 2 3 5 6" xfId="13459"/>
    <cellStyle name="Comma 6 2 2 3 5 7" xfId="15911"/>
    <cellStyle name="Comma 6 2 2 3 5 8" xfId="18364"/>
    <cellStyle name="Comma 6 2 2 3 5 9" xfId="20812"/>
    <cellStyle name="Comma 6 2 2 3 6" xfId="23267"/>
    <cellStyle name="Comma 6 2 2 3 6 2" xfId="3608"/>
    <cellStyle name="Comma 6 2 2 3 6 3" xfId="6067"/>
    <cellStyle name="Comma 6 2 2 3 6 4" xfId="8560"/>
    <cellStyle name="Comma 6 2 2 3 6 5" xfId="11008"/>
    <cellStyle name="Comma 6 2 2 3 6 6" xfId="13460"/>
    <cellStyle name="Comma 6 2 2 3 6 7" xfId="15912"/>
    <cellStyle name="Comma 6 2 2 3 6 8" xfId="18365"/>
    <cellStyle name="Comma 6 2 2 3 6 9" xfId="20813"/>
    <cellStyle name="Comma 6 2 2 3 7" xfId="23268"/>
    <cellStyle name="Comma 6 2 2 3 7 2" xfId="3609"/>
    <cellStyle name="Comma 6 2 2 3 7 3" xfId="6068"/>
    <cellStyle name="Comma 6 2 2 3 7 4" xfId="8561"/>
    <cellStyle name="Comma 6 2 2 3 7 5" xfId="11009"/>
    <cellStyle name="Comma 6 2 2 3 7 6" xfId="13461"/>
    <cellStyle name="Comma 6 2 2 3 7 7" xfId="15913"/>
    <cellStyle name="Comma 6 2 2 3 7 8" xfId="18366"/>
    <cellStyle name="Comma 6 2 2 3 7 9" xfId="20814"/>
    <cellStyle name="Comma 6 2 2 3 8" xfId="23269"/>
    <cellStyle name="Comma 6 2 2 3 8 2" xfId="3610"/>
    <cellStyle name="Comma 6 2 2 3 8 3" xfId="6069"/>
    <cellStyle name="Comma 6 2 2 3 8 4" xfId="8562"/>
    <cellStyle name="Comma 6 2 2 3 8 5" xfId="11010"/>
    <cellStyle name="Comma 6 2 2 3 8 6" xfId="13462"/>
    <cellStyle name="Comma 6 2 2 3 8 7" xfId="15914"/>
    <cellStyle name="Comma 6 2 2 3 8 8" xfId="18367"/>
    <cellStyle name="Comma 6 2 2 3 8 9" xfId="20815"/>
    <cellStyle name="Comma 6 2 2 3 9" xfId="3602"/>
    <cellStyle name="Comma 6 2 2 4" xfId="23270"/>
    <cellStyle name="Comma 6 2 2 4 10" xfId="20816"/>
    <cellStyle name="Comma 6 2 2 4 2" xfId="23271"/>
    <cellStyle name="Comma 6 2 2 4 2 2" xfId="3612"/>
    <cellStyle name="Comma 6 2 2 4 2 3" xfId="6071"/>
    <cellStyle name="Comma 6 2 2 4 2 4" xfId="8564"/>
    <cellStyle name="Comma 6 2 2 4 2 5" xfId="11012"/>
    <cellStyle name="Comma 6 2 2 4 2 6" xfId="13464"/>
    <cellStyle name="Comma 6 2 2 4 2 7" xfId="15916"/>
    <cellStyle name="Comma 6 2 2 4 2 8" xfId="18369"/>
    <cellStyle name="Comma 6 2 2 4 2 9" xfId="20817"/>
    <cellStyle name="Comma 6 2 2 4 3" xfId="3611"/>
    <cellStyle name="Comma 6 2 2 4 4" xfId="6070"/>
    <cellStyle name="Comma 6 2 2 4 5" xfId="8563"/>
    <cellStyle name="Comma 6 2 2 4 6" xfId="11011"/>
    <cellStyle name="Comma 6 2 2 4 7" xfId="13463"/>
    <cellStyle name="Comma 6 2 2 4 8" xfId="15915"/>
    <cellStyle name="Comma 6 2 2 4 9" xfId="18368"/>
    <cellStyle name="Comma 6 2 2 5" xfId="23272"/>
    <cellStyle name="Comma 6 2 2 5 2" xfId="3613"/>
    <cellStyle name="Comma 6 2 2 5 3" xfId="6072"/>
    <cellStyle name="Comma 6 2 2 5 4" xfId="8565"/>
    <cellStyle name="Comma 6 2 2 5 5" xfId="11013"/>
    <cellStyle name="Comma 6 2 2 5 6" xfId="13465"/>
    <cellStyle name="Comma 6 2 2 5 7" xfId="15917"/>
    <cellStyle name="Comma 6 2 2 5 8" xfId="18370"/>
    <cellStyle name="Comma 6 2 2 5 9" xfId="20818"/>
    <cellStyle name="Comma 6 2 2 6" xfId="23273"/>
    <cellStyle name="Comma 6 2 2 6 2" xfId="3614"/>
    <cellStyle name="Comma 6 2 2 6 3" xfId="6073"/>
    <cellStyle name="Comma 6 2 2 6 4" xfId="8566"/>
    <cellStyle name="Comma 6 2 2 6 5" xfId="11014"/>
    <cellStyle name="Comma 6 2 2 6 6" xfId="13466"/>
    <cellStyle name="Comma 6 2 2 6 7" xfId="15918"/>
    <cellStyle name="Comma 6 2 2 6 8" xfId="18371"/>
    <cellStyle name="Comma 6 2 2 6 9" xfId="20819"/>
    <cellStyle name="Comma 6 2 2 7" xfId="23274"/>
    <cellStyle name="Comma 6 2 2 7 2" xfId="3615"/>
    <cellStyle name="Comma 6 2 2 7 3" xfId="6074"/>
    <cellStyle name="Comma 6 2 2 7 4" xfId="8567"/>
    <cellStyle name="Comma 6 2 2 7 5" xfId="11015"/>
    <cellStyle name="Comma 6 2 2 7 6" xfId="13467"/>
    <cellStyle name="Comma 6 2 2 7 7" xfId="15919"/>
    <cellStyle name="Comma 6 2 2 7 8" xfId="18372"/>
    <cellStyle name="Comma 6 2 2 7 9" xfId="20820"/>
    <cellStyle name="Comma 6 2 2 8" xfId="23275"/>
    <cellStyle name="Comma 6 2 2 8 2" xfId="3616"/>
    <cellStyle name="Comma 6 2 2 8 3" xfId="6075"/>
    <cellStyle name="Comma 6 2 2 8 4" xfId="8568"/>
    <cellStyle name="Comma 6 2 2 8 5" xfId="11016"/>
    <cellStyle name="Comma 6 2 2 8 6" xfId="13468"/>
    <cellStyle name="Comma 6 2 2 8 7" xfId="15920"/>
    <cellStyle name="Comma 6 2 2 8 8" xfId="18373"/>
    <cellStyle name="Comma 6 2 2 8 9" xfId="20821"/>
    <cellStyle name="Comma 6 2 2 9" xfId="23276"/>
    <cellStyle name="Comma 6 2 2 9 2" xfId="3617"/>
    <cellStyle name="Comma 6 2 2 9 3" xfId="6076"/>
    <cellStyle name="Comma 6 2 2 9 4" xfId="8569"/>
    <cellStyle name="Comma 6 2 2 9 5" xfId="11017"/>
    <cellStyle name="Comma 6 2 2 9 6" xfId="13469"/>
    <cellStyle name="Comma 6 2 2 9 7" xfId="15921"/>
    <cellStyle name="Comma 6 2 2 9 8" xfId="18374"/>
    <cellStyle name="Comma 6 2 2 9 9" xfId="20822"/>
    <cellStyle name="Comma 6 2 3" xfId="23277"/>
    <cellStyle name="Comma 6 2 3 10" xfId="3618"/>
    <cellStyle name="Comma 6 2 3 11" xfId="6077"/>
    <cellStyle name="Comma 6 2 3 12" xfId="8570"/>
    <cellStyle name="Comma 6 2 3 13" xfId="11018"/>
    <cellStyle name="Comma 6 2 3 14" xfId="13470"/>
    <cellStyle name="Comma 6 2 3 15" xfId="15922"/>
    <cellStyle name="Comma 6 2 3 16" xfId="18375"/>
    <cellStyle name="Comma 6 2 3 17" xfId="20823"/>
    <cellStyle name="Comma 6 2 3 2" xfId="23278"/>
    <cellStyle name="Comma 6 2 3 2 10" xfId="6078"/>
    <cellStyle name="Comma 6 2 3 2 11" xfId="8571"/>
    <cellStyle name="Comma 6 2 3 2 12" xfId="11019"/>
    <cellStyle name="Comma 6 2 3 2 13" xfId="13471"/>
    <cellStyle name="Comma 6 2 3 2 14" xfId="15923"/>
    <cellStyle name="Comma 6 2 3 2 15" xfId="18376"/>
    <cellStyle name="Comma 6 2 3 2 16" xfId="20824"/>
    <cellStyle name="Comma 6 2 3 2 2" xfId="23279"/>
    <cellStyle name="Comma 6 2 3 2 2 10" xfId="20825"/>
    <cellStyle name="Comma 6 2 3 2 2 2" xfId="23280"/>
    <cellStyle name="Comma 6 2 3 2 2 2 2" xfId="3621"/>
    <cellStyle name="Comma 6 2 3 2 2 2 3" xfId="6080"/>
    <cellStyle name="Comma 6 2 3 2 2 2 4" xfId="8573"/>
    <cellStyle name="Comma 6 2 3 2 2 2 5" xfId="11021"/>
    <cellStyle name="Comma 6 2 3 2 2 2 6" xfId="13473"/>
    <cellStyle name="Comma 6 2 3 2 2 2 7" xfId="15925"/>
    <cellStyle name="Comma 6 2 3 2 2 2 8" xfId="18378"/>
    <cellStyle name="Comma 6 2 3 2 2 2 9" xfId="20826"/>
    <cellStyle name="Comma 6 2 3 2 2 3" xfId="3620"/>
    <cellStyle name="Comma 6 2 3 2 2 4" xfId="6079"/>
    <cellStyle name="Comma 6 2 3 2 2 5" xfId="8572"/>
    <cellStyle name="Comma 6 2 3 2 2 6" xfId="11020"/>
    <cellStyle name="Comma 6 2 3 2 2 7" xfId="13472"/>
    <cellStyle name="Comma 6 2 3 2 2 8" xfId="15924"/>
    <cellStyle name="Comma 6 2 3 2 2 9" xfId="18377"/>
    <cellStyle name="Comma 6 2 3 2 3" xfId="23281"/>
    <cellStyle name="Comma 6 2 3 2 3 2" xfId="3622"/>
    <cellStyle name="Comma 6 2 3 2 3 3" xfId="6081"/>
    <cellStyle name="Comma 6 2 3 2 3 4" xfId="8574"/>
    <cellStyle name="Comma 6 2 3 2 3 5" xfId="11022"/>
    <cellStyle name="Comma 6 2 3 2 3 6" xfId="13474"/>
    <cellStyle name="Comma 6 2 3 2 3 7" xfId="15926"/>
    <cellStyle name="Comma 6 2 3 2 3 8" xfId="18379"/>
    <cellStyle name="Comma 6 2 3 2 3 9" xfId="20827"/>
    <cellStyle name="Comma 6 2 3 2 4" xfId="23282"/>
    <cellStyle name="Comma 6 2 3 2 4 2" xfId="3623"/>
    <cellStyle name="Comma 6 2 3 2 4 3" xfId="6082"/>
    <cellStyle name="Comma 6 2 3 2 4 4" xfId="8575"/>
    <cellStyle name="Comma 6 2 3 2 4 5" xfId="11023"/>
    <cellStyle name="Comma 6 2 3 2 4 6" xfId="13475"/>
    <cellStyle name="Comma 6 2 3 2 4 7" xfId="15927"/>
    <cellStyle name="Comma 6 2 3 2 4 8" xfId="18380"/>
    <cellStyle name="Comma 6 2 3 2 4 9" xfId="20828"/>
    <cellStyle name="Comma 6 2 3 2 5" xfId="23283"/>
    <cellStyle name="Comma 6 2 3 2 5 2" xfId="3624"/>
    <cellStyle name="Comma 6 2 3 2 5 3" xfId="6083"/>
    <cellStyle name="Comma 6 2 3 2 5 4" xfId="8576"/>
    <cellStyle name="Comma 6 2 3 2 5 5" xfId="11024"/>
    <cellStyle name="Comma 6 2 3 2 5 6" xfId="13476"/>
    <cellStyle name="Comma 6 2 3 2 5 7" xfId="15928"/>
    <cellStyle name="Comma 6 2 3 2 5 8" xfId="18381"/>
    <cellStyle name="Comma 6 2 3 2 5 9" xfId="20829"/>
    <cellStyle name="Comma 6 2 3 2 6" xfId="23284"/>
    <cellStyle name="Comma 6 2 3 2 6 2" xfId="3625"/>
    <cellStyle name="Comma 6 2 3 2 6 3" xfId="6084"/>
    <cellStyle name="Comma 6 2 3 2 6 4" xfId="8577"/>
    <cellStyle name="Comma 6 2 3 2 6 5" xfId="11025"/>
    <cellStyle name="Comma 6 2 3 2 6 6" xfId="13477"/>
    <cellStyle name="Comma 6 2 3 2 6 7" xfId="15929"/>
    <cellStyle name="Comma 6 2 3 2 6 8" xfId="18382"/>
    <cellStyle name="Comma 6 2 3 2 6 9" xfId="20830"/>
    <cellStyle name="Comma 6 2 3 2 7" xfId="23285"/>
    <cellStyle name="Comma 6 2 3 2 7 2" xfId="3626"/>
    <cellStyle name="Comma 6 2 3 2 7 3" xfId="6085"/>
    <cellStyle name="Comma 6 2 3 2 7 4" xfId="8578"/>
    <cellStyle name="Comma 6 2 3 2 7 5" xfId="11026"/>
    <cellStyle name="Comma 6 2 3 2 7 6" xfId="13478"/>
    <cellStyle name="Comma 6 2 3 2 7 7" xfId="15930"/>
    <cellStyle name="Comma 6 2 3 2 7 8" xfId="18383"/>
    <cellStyle name="Comma 6 2 3 2 7 9" xfId="20831"/>
    <cellStyle name="Comma 6 2 3 2 8" xfId="23286"/>
    <cellStyle name="Comma 6 2 3 2 8 2" xfId="3627"/>
    <cellStyle name="Comma 6 2 3 2 8 3" xfId="6086"/>
    <cellStyle name="Comma 6 2 3 2 8 4" xfId="8579"/>
    <cellStyle name="Comma 6 2 3 2 8 5" xfId="11027"/>
    <cellStyle name="Comma 6 2 3 2 8 6" xfId="13479"/>
    <cellStyle name="Comma 6 2 3 2 8 7" xfId="15931"/>
    <cellStyle name="Comma 6 2 3 2 8 8" xfId="18384"/>
    <cellStyle name="Comma 6 2 3 2 8 9" xfId="20832"/>
    <cellStyle name="Comma 6 2 3 2 9" xfId="3619"/>
    <cellStyle name="Comma 6 2 3 3" xfId="23287"/>
    <cellStyle name="Comma 6 2 3 3 10" xfId="20833"/>
    <cellStyle name="Comma 6 2 3 3 2" xfId="23288"/>
    <cellStyle name="Comma 6 2 3 3 2 2" xfId="3629"/>
    <cellStyle name="Comma 6 2 3 3 2 3" xfId="6088"/>
    <cellStyle name="Comma 6 2 3 3 2 4" xfId="8581"/>
    <cellStyle name="Comma 6 2 3 3 2 5" xfId="11029"/>
    <cellStyle name="Comma 6 2 3 3 2 6" xfId="13481"/>
    <cellStyle name="Comma 6 2 3 3 2 7" xfId="15933"/>
    <cellStyle name="Comma 6 2 3 3 2 8" xfId="18386"/>
    <cellStyle name="Comma 6 2 3 3 2 9" xfId="20834"/>
    <cellStyle name="Comma 6 2 3 3 3" xfId="3628"/>
    <cellStyle name="Comma 6 2 3 3 4" xfId="6087"/>
    <cellStyle name="Comma 6 2 3 3 5" xfId="8580"/>
    <cellStyle name="Comma 6 2 3 3 6" xfId="11028"/>
    <cellStyle name="Comma 6 2 3 3 7" xfId="13480"/>
    <cellStyle name="Comma 6 2 3 3 8" xfId="15932"/>
    <cellStyle name="Comma 6 2 3 3 9" xfId="18385"/>
    <cellStyle name="Comma 6 2 3 4" xfId="23289"/>
    <cellStyle name="Comma 6 2 3 4 2" xfId="3630"/>
    <cellStyle name="Comma 6 2 3 4 3" xfId="6089"/>
    <cellStyle name="Comma 6 2 3 4 4" xfId="8582"/>
    <cellStyle name="Comma 6 2 3 4 5" xfId="11030"/>
    <cellStyle name="Comma 6 2 3 4 6" xfId="13482"/>
    <cellStyle name="Comma 6 2 3 4 7" xfId="15934"/>
    <cellStyle name="Comma 6 2 3 4 8" xfId="18387"/>
    <cellStyle name="Comma 6 2 3 4 9" xfId="20835"/>
    <cellStyle name="Comma 6 2 3 5" xfId="23290"/>
    <cellStyle name="Comma 6 2 3 5 2" xfId="3631"/>
    <cellStyle name="Comma 6 2 3 5 3" xfId="6090"/>
    <cellStyle name="Comma 6 2 3 5 4" xfId="8583"/>
    <cellStyle name="Comma 6 2 3 5 5" xfId="11031"/>
    <cellStyle name="Comma 6 2 3 5 6" xfId="13483"/>
    <cellStyle name="Comma 6 2 3 5 7" xfId="15935"/>
    <cellStyle name="Comma 6 2 3 5 8" xfId="18388"/>
    <cellStyle name="Comma 6 2 3 5 9" xfId="20836"/>
    <cellStyle name="Comma 6 2 3 6" xfId="23291"/>
    <cellStyle name="Comma 6 2 3 6 2" xfId="3632"/>
    <cellStyle name="Comma 6 2 3 6 3" xfId="6091"/>
    <cellStyle name="Comma 6 2 3 6 4" xfId="8584"/>
    <cellStyle name="Comma 6 2 3 6 5" xfId="11032"/>
    <cellStyle name="Comma 6 2 3 6 6" xfId="13484"/>
    <cellStyle name="Comma 6 2 3 6 7" xfId="15936"/>
    <cellStyle name="Comma 6 2 3 6 8" xfId="18389"/>
    <cellStyle name="Comma 6 2 3 6 9" xfId="20837"/>
    <cellStyle name="Comma 6 2 3 7" xfId="23292"/>
    <cellStyle name="Comma 6 2 3 7 2" xfId="3633"/>
    <cellStyle name="Comma 6 2 3 7 3" xfId="6092"/>
    <cellStyle name="Comma 6 2 3 7 4" xfId="8585"/>
    <cellStyle name="Comma 6 2 3 7 5" xfId="11033"/>
    <cellStyle name="Comma 6 2 3 7 6" xfId="13485"/>
    <cellStyle name="Comma 6 2 3 7 7" xfId="15937"/>
    <cellStyle name="Comma 6 2 3 7 8" xfId="18390"/>
    <cellStyle name="Comma 6 2 3 7 9" xfId="20838"/>
    <cellStyle name="Comma 6 2 3 8" xfId="23293"/>
    <cellStyle name="Comma 6 2 3 8 2" xfId="3634"/>
    <cellStyle name="Comma 6 2 3 8 3" xfId="6093"/>
    <cellStyle name="Comma 6 2 3 8 4" xfId="8586"/>
    <cellStyle name="Comma 6 2 3 8 5" xfId="11034"/>
    <cellStyle name="Comma 6 2 3 8 6" xfId="13486"/>
    <cellStyle name="Comma 6 2 3 8 7" xfId="15938"/>
    <cellStyle name="Comma 6 2 3 8 8" xfId="18391"/>
    <cellStyle name="Comma 6 2 3 8 9" xfId="20839"/>
    <cellStyle name="Comma 6 2 3 9" xfId="23294"/>
    <cellStyle name="Comma 6 2 3 9 2" xfId="3635"/>
    <cellStyle name="Comma 6 2 3 9 3" xfId="6094"/>
    <cellStyle name="Comma 6 2 3 9 4" xfId="8587"/>
    <cellStyle name="Comma 6 2 3 9 5" xfId="11035"/>
    <cellStyle name="Comma 6 2 3 9 6" xfId="13487"/>
    <cellStyle name="Comma 6 2 3 9 7" xfId="15939"/>
    <cellStyle name="Comma 6 2 3 9 8" xfId="18392"/>
    <cellStyle name="Comma 6 2 3 9 9" xfId="20840"/>
    <cellStyle name="Comma 6 2 4" xfId="23295"/>
    <cellStyle name="Comma 6 2 4 10" xfId="6095"/>
    <cellStyle name="Comma 6 2 4 11" xfId="8588"/>
    <cellStyle name="Comma 6 2 4 12" xfId="11036"/>
    <cellStyle name="Comma 6 2 4 13" xfId="13488"/>
    <cellStyle name="Comma 6 2 4 14" xfId="15940"/>
    <cellStyle name="Comma 6 2 4 15" xfId="18393"/>
    <cellStyle name="Comma 6 2 4 16" xfId="20841"/>
    <cellStyle name="Comma 6 2 4 2" xfId="23296"/>
    <cellStyle name="Comma 6 2 4 2 10" xfId="20842"/>
    <cellStyle name="Comma 6 2 4 2 2" xfId="23297"/>
    <cellStyle name="Comma 6 2 4 2 2 2" xfId="3638"/>
    <cellStyle name="Comma 6 2 4 2 2 3" xfId="6097"/>
    <cellStyle name="Comma 6 2 4 2 2 4" xfId="8590"/>
    <cellStyle name="Comma 6 2 4 2 2 5" xfId="11038"/>
    <cellStyle name="Comma 6 2 4 2 2 6" xfId="13490"/>
    <cellStyle name="Comma 6 2 4 2 2 7" xfId="15942"/>
    <cellStyle name="Comma 6 2 4 2 2 8" xfId="18395"/>
    <cellStyle name="Comma 6 2 4 2 2 9" xfId="20843"/>
    <cellStyle name="Comma 6 2 4 2 3" xfId="3637"/>
    <cellStyle name="Comma 6 2 4 2 4" xfId="6096"/>
    <cellStyle name="Comma 6 2 4 2 5" xfId="8589"/>
    <cellStyle name="Comma 6 2 4 2 6" xfId="11037"/>
    <cellStyle name="Comma 6 2 4 2 7" xfId="13489"/>
    <cellStyle name="Comma 6 2 4 2 8" xfId="15941"/>
    <cellStyle name="Comma 6 2 4 2 9" xfId="18394"/>
    <cellStyle name="Comma 6 2 4 3" xfId="23298"/>
    <cellStyle name="Comma 6 2 4 3 2" xfId="3639"/>
    <cellStyle name="Comma 6 2 4 3 3" xfId="6098"/>
    <cellStyle name="Comma 6 2 4 3 4" xfId="8591"/>
    <cellStyle name="Comma 6 2 4 3 5" xfId="11039"/>
    <cellStyle name="Comma 6 2 4 3 6" xfId="13491"/>
    <cellStyle name="Comma 6 2 4 3 7" xfId="15943"/>
    <cellStyle name="Comma 6 2 4 3 8" xfId="18396"/>
    <cellStyle name="Comma 6 2 4 3 9" xfId="20844"/>
    <cellStyle name="Comma 6 2 4 4" xfId="23299"/>
    <cellStyle name="Comma 6 2 4 4 2" xfId="3640"/>
    <cellStyle name="Comma 6 2 4 4 3" xfId="6099"/>
    <cellStyle name="Comma 6 2 4 4 4" xfId="8592"/>
    <cellStyle name="Comma 6 2 4 4 5" xfId="11040"/>
    <cellStyle name="Comma 6 2 4 4 6" xfId="13492"/>
    <cellStyle name="Comma 6 2 4 4 7" xfId="15944"/>
    <cellStyle name="Comma 6 2 4 4 8" xfId="18397"/>
    <cellStyle name="Comma 6 2 4 4 9" xfId="20845"/>
    <cellStyle name="Comma 6 2 4 5" xfId="23300"/>
    <cellStyle name="Comma 6 2 4 5 2" xfId="3641"/>
    <cellStyle name="Comma 6 2 4 5 3" xfId="6100"/>
    <cellStyle name="Comma 6 2 4 5 4" xfId="8593"/>
    <cellStyle name="Comma 6 2 4 5 5" xfId="11041"/>
    <cellStyle name="Comma 6 2 4 5 6" xfId="13493"/>
    <cellStyle name="Comma 6 2 4 5 7" xfId="15945"/>
    <cellStyle name="Comma 6 2 4 5 8" xfId="18398"/>
    <cellStyle name="Comma 6 2 4 5 9" xfId="20846"/>
    <cellStyle name="Comma 6 2 4 6" xfId="23301"/>
    <cellStyle name="Comma 6 2 4 6 2" xfId="3642"/>
    <cellStyle name="Comma 6 2 4 6 3" xfId="6101"/>
    <cellStyle name="Comma 6 2 4 6 4" xfId="8594"/>
    <cellStyle name="Comma 6 2 4 6 5" xfId="11042"/>
    <cellStyle name="Comma 6 2 4 6 6" xfId="13494"/>
    <cellStyle name="Comma 6 2 4 6 7" xfId="15946"/>
    <cellStyle name="Comma 6 2 4 6 8" xfId="18399"/>
    <cellStyle name="Comma 6 2 4 6 9" xfId="20847"/>
    <cellStyle name="Comma 6 2 4 7" xfId="23302"/>
    <cellStyle name="Comma 6 2 4 7 2" xfId="3643"/>
    <cellStyle name="Comma 6 2 4 7 3" xfId="6102"/>
    <cellStyle name="Comma 6 2 4 7 4" xfId="8595"/>
    <cellStyle name="Comma 6 2 4 7 5" xfId="11043"/>
    <cellStyle name="Comma 6 2 4 7 6" xfId="13495"/>
    <cellStyle name="Comma 6 2 4 7 7" xfId="15947"/>
    <cellStyle name="Comma 6 2 4 7 8" xfId="18400"/>
    <cellStyle name="Comma 6 2 4 7 9" xfId="20848"/>
    <cellStyle name="Comma 6 2 4 8" xfId="23303"/>
    <cellStyle name="Comma 6 2 4 8 2" xfId="3644"/>
    <cellStyle name="Comma 6 2 4 8 3" xfId="6103"/>
    <cellStyle name="Comma 6 2 4 8 4" xfId="8596"/>
    <cellStyle name="Comma 6 2 4 8 5" xfId="11044"/>
    <cellStyle name="Comma 6 2 4 8 6" xfId="13496"/>
    <cellStyle name="Comma 6 2 4 8 7" xfId="15948"/>
    <cellStyle name="Comma 6 2 4 8 8" xfId="18401"/>
    <cellStyle name="Comma 6 2 4 8 9" xfId="20849"/>
    <cellStyle name="Comma 6 2 4 9" xfId="3636"/>
    <cellStyle name="Comma 6 2 5" xfId="23304"/>
    <cellStyle name="Comma 6 2 5 10" xfId="20850"/>
    <cellStyle name="Comma 6 2 5 2" xfId="23305"/>
    <cellStyle name="Comma 6 2 5 2 2" xfId="3646"/>
    <cellStyle name="Comma 6 2 5 2 3" xfId="6105"/>
    <cellStyle name="Comma 6 2 5 2 4" xfId="8598"/>
    <cellStyle name="Comma 6 2 5 2 5" xfId="11046"/>
    <cellStyle name="Comma 6 2 5 2 6" xfId="13498"/>
    <cellStyle name="Comma 6 2 5 2 7" xfId="15950"/>
    <cellStyle name="Comma 6 2 5 2 8" xfId="18403"/>
    <cellStyle name="Comma 6 2 5 2 9" xfId="20851"/>
    <cellStyle name="Comma 6 2 5 3" xfId="3645"/>
    <cellStyle name="Comma 6 2 5 4" xfId="6104"/>
    <cellStyle name="Comma 6 2 5 5" xfId="8597"/>
    <cellStyle name="Comma 6 2 5 6" xfId="11045"/>
    <cellStyle name="Comma 6 2 5 7" xfId="13497"/>
    <cellStyle name="Comma 6 2 5 8" xfId="15949"/>
    <cellStyle name="Comma 6 2 5 9" xfId="18402"/>
    <cellStyle name="Comma 6 2 6" xfId="23306"/>
    <cellStyle name="Comma 6 2 6 2" xfId="3647"/>
    <cellStyle name="Comma 6 2 6 3" xfId="6106"/>
    <cellStyle name="Comma 6 2 6 4" xfId="8599"/>
    <cellStyle name="Comma 6 2 6 5" xfId="11047"/>
    <cellStyle name="Comma 6 2 6 6" xfId="13499"/>
    <cellStyle name="Comma 6 2 6 7" xfId="15951"/>
    <cellStyle name="Comma 6 2 6 8" xfId="18404"/>
    <cellStyle name="Comma 6 2 6 9" xfId="20852"/>
    <cellStyle name="Comma 6 2 7" xfId="23307"/>
    <cellStyle name="Comma 6 2 7 2" xfId="3648"/>
    <cellStyle name="Comma 6 2 7 3" xfId="6107"/>
    <cellStyle name="Comma 6 2 7 4" xfId="8600"/>
    <cellStyle name="Comma 6 2 7 5" xfId="11048"/>
    <cellStyle name="Comma 6 2 7 6" xfId="13500"/>
    <cellStyle name="Comma 6 2 7 7" xfId="15952"/>
    <cellStyle name="Comma 6 2 7 8" xfId="18405"/>
    <cellStyle name="Comma 6 2 7 9" xfId="20853"/>
    <cellStyle name="Comma 6 2 8" xfId="23308"/>
    <cellStyle name="Comma 6 2 8 2" xfId="3649"/>
    <cellStyle name="Comma 6 2 8 3" xfId="6108"/>
    <cellStyle name="Comma 6 2 8 4" xfId="8601"/>
    <cellStyle name="Comma 6 2 8 5" xfId="11049"/>
    <cellStyle name="Comma 6 2 8 6" xfId="13501"/>
    <cellStyle name="Comma 6 2 8 7" xfId="15953"/>
    <cellStyle name="Comma 6 2 8 8" xfId="18406"/>
    <cellStyle name="Comma 6 2 8 9" xfId="20854"/>
    <cellStyle name="Comma 6 2 9" xfId="23309"/>
    <cellStyle name="Comma 6 2 9 2" xfId="3650"/>
    <cellStyle name="Comma 6 2 9 3" xfId="6109"/>
    <cellStyle name="Comma 6 2 9 4" xfId="8602"/>
    <cellStyle name="Comma 6 2 9 5" xfId="11050"/>
    <cellStyle name="Comma 6 2 9 6" xfId="13502"/>
    <cellStyle name="Comma 6 2 9 7" xfId="15954"/>
    <cellStyle name="Comma 6 2 9 8" xfId="18407"/>
    <cellStyle name="Comma 6 2 9 9" xfId="20855"/>
    <cellStyle name="Comma 6 20" xfId="343"/>
    <cellStyle name="Comma 6 21" xfId="344"/>
    <cellStyle name="Comma 6 22" xfId="345"/>
    <cellStyle name="Comma 6 23" xfId="346"/>
    <cellStyle name="Comma 6 24" xfId="347"/>
    <cellStyle name="Comma 6 25" xfId="348"/>
    <cellStyle name="Comma 6 26" xfId="349"/>
    <cellStyle name="Comma 6 27" xfId="350"/>
    <cellStyle name="Comma 6 28" xfId="3575"/>
    <cellStyle name="Comma 6 29" xfId="6034"/>
    <cellStyle name="Comma 6 3" xfId="23310"/>
    <cellStyle name="Comma 6 3 10" xfId="23311"/>
    <cellStyle name="Comma 6 3 10 2" xfId="3652"/>
    <cellStyle name="Comma 6 3 10 3" xfId="6111"/>
    <cellStyle name="Comma 6 3 10 4" xfId="8604"/>
    <cellStyle name="Comma 6 3 10 5" xfId="11052"/>
    <cellStyle name="Comma 6 3 10 6" xfId="13504"/>
    <cellStyle name="Comma 6 3 10 7" xfId="15956"/>
    <cellStyle name="Comma 6 3 10 8" xfId="18409"/>
    <cellStyle name="Comma 6 3 10 9" xfId="20857"/>
    <cellStyle name="Comma 6 3 11" xfId="3651"/>
    <cellStyle name="Comma 6 3 12" xfId="6110"/>
    <cellStyle name="Comma 6 3 13" xfId="8603"/>
    <cellStyle name="Comma 6 3 14" xfId="11051"/>
    <cellStyle name="Comma 6 3 15" xfId="13503"/>
    <cellStyle name="Comma 6 3 16" xfId="15955"/>
    <cellStyle name="Comma 6 3 17" xfId="18408"/>
    <cellStyle name="Comma 6 3 18" xfId="20856"/>
    <cellStyle name="Comma 6 3 2" xfId="23312"/>
    <cellStyle name="Comma 6 3 2 10" xfId="3653"/>
    <cellStyle name="Comma 6 3 2 11" xfId="6112"/>
    <cellStyle name="Comma 6 3 2 12" xfId="8605"/>
    <cellStyle name="Comma 6 3 2 13" xfId="11053"/>
    <cellStyle name="Comma 6 3 2 14" xfId="13505"/>
    <cellStyle name="Comma 6 3 2 15" xfId="15957"/>
    <cellStyle name="Comma 6 3 2 16" xfId="18410"/>
    <cellStyle name="Comma 6 3 2 17" xfId="20858"/>
    <cellStyle name="Comma 6 3 2 2" xfId="23313"/>
    <cellStyle name="Comma 6 3 2 2 10" xfId="6113"/>
    <cellStyle name="Comma 6 3 2 2 11" xfId="8606"/>
    <cellStyle name="Comma 6 3 2 2 12" xfId="11054"/>
    <cellStyle name="Comma 6 3 2 2 13" xfId="13506"/>
    <cellStyle name="Comma 6 3 2 2 14" xfId="15958"/>
    <cellStyle name="Comma 6 3 2 2 15" xfId="18411"/>
    <cellStyle name="Comma 6 3 2 2 16" xfId="20859"/>
    <cellStyle name="Comma 6 3 2 2 2" xfId="23314"/>
    <cellStyle name="Comma 6 3 2 2 2 10" xfId="20860"/>
    <cellStyle name="Comma 6 3 2 2 2 2" xfId="23315"/>
    <cellStyle name="Comma 6 3 2 2 2 2 2" xfId="3656"/>
    <cellStyle name="Comma 6 3 2 2 2 2 3" xfId="6115"/>
    <cellStyle name="Comma 6 3 2 2 2 2 4" xfId="8608"/>
    <cellStyle name="Comma 6 3 2 2 2 2 5" xfId="11056"/>
    <cellStyle name="Comma 6 3 2 2 2 2 6" xfId="13508"/>
    <cellStyle name="Comma 6 3 2 2 2 2 7" xfId="15960"/>
    <cellStyle name="Comma 6 3 2 2 2 2 8" xfId="18413"/>
    <cellStyle name="Comma 6 3 2 2 2 2 9" xfId="20861"/>
    <cellStyle name="Comma 6 3 2 2 2 3" xfId="3655"/>
    <cellStyle name="Comma 6 3 2 2 2 4" xfId="6114"/>
    <cellStyle name="Comma 6 3 2 2 2 5" xfId="8607"/>
    <cellStyle name="Comma 6 3 2 2 2 6" xfId="11055"/>
    <cellStyle name="Comma 6 3 2 2 2 7" xfId="13507"/>
    <cellStyle name="Comma 6 3 2 2 2 8" xfId="15959"/>
    <cellStyle name="Comma 6 3 2 2 2 9" xfId="18412"/>
    <cellStyle name="Comma 6 3 2 2 3" xfId="23316"/>
    <cellStyle name="Comma 6 3 2 2 3 2" xfId="3657"/>
    <cellStyle name="Comma 6 3 2 2 3 3" xfId="6116"/>
    <cellStyle name="Comma 6 3 2 2 3 4" xfId="8609"/>
    <cellStyle name="Comma 6 3 2 2 3 5" xfId="11057"/>
    <cellStyle name="Comma 6 3 2 2 3 6" xfId="13509"/>
    <cellStyle name="Comma 6 3 2 2 3 7" xfId="15961"/>
    <cellStyle name="Comma 6 3 2 2 3 8" xfId="18414"/>
    <cellStyle name="Comma 6 3 2 2 3 9" xfId="20862"/>
    <cellStyle name="Comma 6 3 2 2 4" xfId="23317"/>
    <cellStyle name="Comma 6 3 2 2 4 2" xfId="3658"/>
    <cellStyle name="Comma 6 3 2 2 4 3" xfId="6117"/>
    <cellStyle name="Comma 6 3 2 2 4 4" xfId="8610"/>
    <cellStyle name="Comma 6 3 2 2 4 5" xfId="11058"/>
    <cellStyle name="Comma 6 3 2 2 4 6" xfId="13510"/>
    <cellStyle name="Comma 6 3 2 2 4 7" xfId="15962"/>
    <cellStyle name="Comma 6 3 2 2 4 8" xfId="18415"/>
    <cellStyle name="Comma 6 3 2 2 4 9" xfId="20863"/>
    <cellStyle name="Comma 6 3 2 2 5" xfId="23318"/>
    <cellStyle name="Comma 6 3 2 2 5 2" xfId="3659"/>
    <cellStyle name="Comma 6 3 2 2 5 3" xfId="6118"/>
    <cellStyle name="Comma 6 3 2 2 5 4" xfId="8611"/>
    <cellStyle name="Comma 6 3 2 2 5 5" xfId="11059"/>
    <cellStyle name="Comma 6 3 2 2 5 6" xfId="13511"/>
    <cellStyle name="Comma 6 3 2 2 5 7" xfId="15963"/>
    <cellStyle name="Comma 6 3 2 2 5 8" xfId="18416"/>
    <cellStyle name="Comma 6 3 2 2 5 9" xfId="20864"/>
    <cellStyle name="Comma 6 3 2 2 6" xfId="23319"/>
    <cellStyle name="Comma 6 3 2 2 6 2" xfId="3660"/>
    <cellStyle name="Comma 6 3 2 2 6 3" xfId="6119"/>
    <cellStyle name="Comma 6 3 2 2 6 4" xfId="8612"/>
    <cellStyle name="Comma 6 3 2 2 6 5" xfId="11060"/>
    <cellStyle name="Comma 6 3 2 2 6 6" xfId="13512"/>
    <cellStyle name="Comma 6 3 2 2 6 7" xfId="15964"/>
    <cellStyle name="Comma 6 3 2 2 6 8" xfId="18417"/>
    <cellStyle name="Comma 6 3 2 2 6 9" xfId="20865"/>
    <cellStyle name="Comma 6 3 2 2 7" xfId="23320"/>
    <cellStyle name="Comma 6 3 2 2 7 2" xfId="3661"/>
    <cellStyle name="Comma 6 3 2 2 7 3" xfId="6120"/>
    <cellStyle name="Comma 6 3 2 2 7 4" xfId="8613"/>
    <cellStyle name="Comma 6 3 2 2 7 5" xfId="11061"/>
    <cellStyle name="Comma 6 3 2 2 7 6" xfId="13513"/>
    <cellStyle name="Comma 6 3 2 2 7 7" xfId="15965"/>
    <cellStyle name="Comma 6 3 2 2 7 8" xfId="18418"/>
    <cellStyle name="Comma 6 3 2 2 7 9" xfId="20866"/>
    <cellStyle name="Comma 6 3 2 2 8" xfId="23321"/>
    <cellStyle name="Comma 6 3 2 2 8 2" xfId="3662"/>
    <cellStyle name="Comma 6 3 2 2 8 3" xfId="6121"/>
    <cellStyle name="Comma 6 3 2 2 8 4" xfId="8614"/>
    <cellStyle name="Comma 6 3 2 2 8 5" xfId="11062"/>
    <cellStyle name="Comma 6 3 2 2 8 6" xfId="13514"/>
    <cellStyle name="Comma 6 3 2 2 8 7" xfId="15966"/>
    <cellStyle name="Comma 6 3 2 2 8 8" xfId="18419"/>
    <cellStyle name="Comma 6 3 2 2 8 9" xfId="20867"/>
    <cellStyle name="Comma 6 3 2 2 9" xfId="3654"/>
    <cellStyle name="Comma 6 3 2 3" xfId="23322"/>
    <cellStyle name="Comma 6 3 2 3 10" xfId="20868"/>
    <cellStyle name="Comma 6 3 2 3 2" xfId="23323"/>
    <cellStyle name="Comma 6 3 2 3 2 2" xfId="3664"/>
    <cellStyle name="Comma 6 3 2 3 2 3" xfId="6123"/>
    <cellStyle name="Comma 6 3 2 3 2 4" xfId="8616"/>
    <cellStyle name="Comma 6 3 2 3 2 5" xfId="11064"/>
    <cellStyle name="Comma 6 3 2 3 2 6" xfId="13516"/>
    <cellStyle name="Comma 6 3 2 3 2 7" xfId="15968"/>
    <cellStyle name="Comma 6 3 2 3 2 8" xfId="18421"/>
    <cellStyle name="Comma 6 3 2 3 2 9" xfId="20869"/>
    <cellStyle name="Comma 6 3 2 3 3" xfId="3663"/>
    <cellStyle name="Comma 6 3 2 3 4" xfId="6122"/>
    <cellStyle name="Comma 6 3 2 3 5" xfId="8615"/>
    <cellStyle name="Comma 6 3 2 3 6" xfId="11063"/>
    <cellStyle name="Comma 6 3 2 3 7" xfId="13515"/>
    <cellStyle name="Comma 6 3 2 3 8" xfId="15967"/>
    <cellStyle name="Comma 6 3 2 3 9" xfId="18420"/>
    <cellStyle name="Comma 6 3 2 4" xfId="23324"/>
    <cellStyle name="Comma 6 3 2 4 2" xfId="3665"/>
    <cellStyle name="Comma 6 3 2 4 3" xfId="6124"/>
    <cellStyle name="Comma 6 3 2 4 4" xfId="8617"/>
    <cellStyle name="Comma 6 3 2 4 5" xfId="11065"/>
    <cellStyle name="Comma 6 3 2 4 6" xfId="13517"/>
    <cellStyle name="Comma 6 3 2 4 7" xfId="15969"/>
    <cellStyle name="Comma 6 3 2 4 8" xfId="18422"/>
    <cellStyle name="Comma 6 3 2 4 9" xfId="20870"/>
    <cellStyle name="Comma 6 3 2 5" xfId="23325"/>
    <cellStyle name="Comma 6 3 2 5 2" xfId="3666"/>
    <cellStyle name="Comma 6 3 2 5 3" xfId="6125"/>
    <cellStyle name="Comma 6 3 2 5 4" xfId="8618"/>
    <cellStyle name="Comma 6 3 2 5 5" xfId="11066"/>
    <cellStyle name="Comma 6 3 2 5 6" xfId="13518"/>
    <cellStyle name="Comma 6 3 2 5 7" xfId="15970"/>
    <cellStyle name="Comma 6 3 2 5 8" xfId="18423"/>
    <cellStyle name="Comma 6 3 2 5 9" xfId="20871"/>
    <cellStyle name="Comma 6 3 2 6" xfId="23326"/>
    <cellStyle name="Comma 6 3 2 6 2" xfId="3667"/>
    <cellStyle name="Comma 6 3 2 6 3" xfId="6126"/>
    <cellStyle name="Comma 6 3 2 6 4" xfId="8619"/>
    <cellStyle name="Comma 6 3 2 6 5" xfId="11067"/>
    <cellStyle name="Comma 6 3 2 6 6" xfId="13519"/>
    <cellStyle name="Comma 6 3 2 6 7" xfId="15971"/>
    <cellStyle name="Comma 6 3 2 6 8" xfId="18424"/>
    <cellStyle name="Comma 6 3 2 6 9" xfId="20872"/>
    <cellStyle name="Comma 6 3 2 7" xfId="23327"/>
    <cellStyle name="Comma 6 3 2 7 2" xfId="3668"/>
    <cellStyle name="Comma 6 3 2 7 3" xfId="6127"/>
    <cellStyle name="Comma 6 3 2 7 4" xfId="8620"/>
    <cellStyle name="Comma 6 3 2 7 5" xfId="11068"/>
    <cellStyle name="Comma 6 3 2 7 6" xfId="13520"/>
    <cellStyle name="Comma 6 3 2 7 7" xfId="15972"/>
    <cellStyle name="Comma 6 3 2 7 8" xfId="18425"/>
    <cellStyle name="Comma 6 3 2 7 9" xfId="20873"/>
    <cellStyle name="Comma 6 3 2 8" xfId="23328"/>
    <cellStyle name="Comma 6 3 2 8 2" xfId="3669"/>
    <cellStyle name="Comma 6 3 2 8 3" xfId="6128"/>
    <cellStyle name="Comma 6 3 2 8 4" xfId="8621"/>
    <cellStyle name="Comma 6 3 2 8 5" xfId="11069"/>
    <cellStyle name="Comma 6 3 2 8 6" xfId="13521"/>
    <cellStyle name="Comma 6 3 2 8 7" xfId="15973"/>
    <cellStyle name="Comma 6 3 2 8 8" xfId="18426"/>
    <cellStyle name="Comma 6 3 2 8 9" xfId="20874"/>
    <cellStyle name="Comma 6 3 2 9" xfId="23329"/>
    <cellStyle name="Comma 6 3 2 9 2" xfId="3670"/>
    <cellStyle name="Comma 6 3 2 9 3" xfId="6129"/>
    <cellStyle name="Comma 6 3 2 9 4" xfId="8622"/>
    <cellStyle name="Comma 6 3 2 9 5" xfId="11070"/>
    <cellStyle name="Comma 6 3 2 9 6" xfId="13522"/>
    <cellStyle name="Comma 6 3 2 9 7" xfId="15974"/>
    <cellStyle name="Comma 6 3 2 9 8" xfId="18427"/>
    <cellStyle name="Comma 6 3 2 9 9" xfId="20875"/>
    <cellStyle name="Comma 6 3 3" xfId="23330"/>
    <cellStyle name="Comma 6 3 3 10" xfId="6130"/>
    <cellStyle name="Comma 6 3 3 11" xfId="8623"/>
    <cellStyle name="Comma 6 3 3 12" xfId="11071"/>
    <cellStyle name="Comma 6 3 3 13" xfId="13523"/>
    <cellStyle name="Comma 6 3 3 14" xfId="15975"/>
    <cellStyle name="Comma 6 3 3 15" xfId="18428"/>
    <cellStyle name="Comma 6 3 3 16" xfId="20876"/>
    <cellStyle name="Comma 6 3 3 2" xfId="23331"/>
    <cellStyle name="Comma 6 3 3 2 10" xfId="20877"/>
    <cellStyle name="Comma 6 3 3 2 2" xfId="23332"/>
    <cellStyle name="Comma 6 3 3 2 2 2" xfId="3673"/>
    <cellStyle name="Comma 6 3 3 2 2 3" xfId="6132"/>
    <cellStyle name="Comma 6 3 3 2 2 4" xfId="8625"/>
    <cellStyle name="Comma 6 3 3 2 2 5" xfId="11073"/>
    <cellStyle name="Comma 6 3 3 2 2 6" xfId="13525"/>
    <cellStyle name="Comma 6 3 3 2 2 7" xfId="15977"/>
    <cellStyle name="Comma 6 3 3 2 2 8" xfId="18430"/>
    <cellStyle name="Comma 6 3 3 2 2 9" xfId="20878"/>
    <cellStyle name="Comma 6 3 3 2 3" xfId="3672"/>
    <cellStyle name="Comma 6 3 3 2 4" xfId="6131"/>
    <cellStyle name="Comma 6 3 3 2 5" xfId="8624"/>
    <cellStyle name="Comma 6 3 3 2 6" xfId="11072"/>
    <cellStyle name="Comma 6 3 3 2 7" xfId="13524"/>
    <cellStyle name="Comma 6 3 3 2 8" xfId="15976"/>
    <cellStyle name="Comma 6 3 3 2 9" xfId="18429"/>
    <cellStyle name="Comma 6 3 3 3" xfId="23333"/>
    <cellStyle name="Comma 6 3 3 3 2" xfId="3674"/>
    <cellStyle name="Comma 6 3 3 3 3" xfId="6133"/>
    <cellStyle name="Comma 6 3 3 3 4" xfId="8626"/>
    <cellStyle name="Comma 6 3 3 3 5" xfId="11074"/>
    <cellStyle name="Comma 6 3 3 3 6" xfId="13526"/>
    <cellStyle name="Comma 6 3 3 3 7" xfId="15978"/>
    <cellStyle name="Comma 6 3 3 3 8" xfId="18431"/>
    <cellStyle name="Comma 6 3 3 3 9" xfId="20879"/>
    <cellStyle name="Comma 6 3 3 4" xfId="23334"/>
    <cellStyle name="Comma 6 3 3 4 2" xfId="3675"/>
    <cellStyle name="Comma 6 3 3 4 3" xfId="6134"/>
    <cellStyle name="Comma 6 3 3 4 4" xfId="8627"/>
    <cellStyle name="Comma 6 3 3 4 5" xfId="11075"/>
    <cellStyle name="Comma 6 3 3 4 6" xfId="13527"/>
    <cellStyle name="Comma 6 3 3 4 7" xfId="15979"/>
    <cellStyle name="Comma 6 3 3 4 8" xfId="18432"/>
    <cellStyle name="Comma 6 3 3 4 9" xfId="20880"/>
    <cellStyle name="Comma 6 3 3 5" xfId="23335"/>
    <cellStyle name="Comma 6 3 3 5 2" xfId="3676"/>
    <cellStyle name="Comma 6 3 3 5 3" xfId="6135"/>
    <cellStyle name="Comma 6 3 3 5 4" xfId="8628"/>
    <cellStyle name="Comma 6 3 3 5 5" xfId="11076"/>
    <cellStyle name="Comma 6 3 3 5 6" xfId="13528"/>
    <cellStyle name="Comma 6 3 3 5 7" xfId="15980"/>
    <cellStyle name="Comma 6 3 3 5 8" xfId="18433"/>
    <cellStyle name="Comma 6 3 3 5 9" xfId="20881"/>
    <cellStyle name="Comma 6 3 3 6" xfId="23336"/>
    <cellStyle name="Comma 6 3 3 6 2" xfId="3677"/>
    <cellStyle name="Comma 6 3 3 6 3" xfId="6136"/>
    <cellStyle name="Comma 6 3 3 6 4" xfId="8629"/>
    <cellStyle name="Comma 6 3 3 6 5" xfId="11077"/>
    <cellStyle name="Comma 6 3 3 6 6" xfId="13529"/>
    <cellStyle name="Comma 6 3 3 6 7" xfId="15981"/>
    <cellStyle name="Comma 6 3 3 6 8" xfId="18434"/>
    <cellStyle name="Comma 6 3 3 6 9" xfId="20882"/>
    <cellStyle name="Comma 6 3 3 7" xfId="23337"/>
    <cellStyle name="Comma 6 3 3 7 2" xfId="3678"/>
    <cellStyle name="Comma 6 3 3 7 3" xfId="6137"/>
    <cellStyle name="Comma 6 3 3 7 4" xfId="8630"/>
    <cellStyle name="Comma 6 3 3 7 5" xfId="11078"/>
    <cellStyle name="Comma 6 3 3 7 6" xfId="13530"/>
    <cellStyle name="Comma 6 3 3 7 7" xfId="15982"/>
    <cellStyle name="Comma 6 3 3 7 8" xfId="18435"/>
    <cellStyle name="Comma 6 3 3 7 9" xfId="20883"/>
    <cellStyle name="Comma 6 3 3 8" xfId="23338"/>
    <cellStyle name="Comma 6 3 3 8 2" xfId="3679"/>
    <cellStyle name="Comma 6 3 3 8 3" xfId="6138"/>
    <cellStyle name="Comma 6 3 3 8 4" xfId="8631"/>
    <cellStyle name="Comma 6 3 3 8 5" xfId="11079"/>
    <cellStyle name="Comma 6 3 3 8 6" xfId="13531"/>
    <cellStyle name="Comma 6 3 3 8 7" xfId="15983"/>
    <cellStyle name="Comma 6 3 3 8 8" xfId="18436"/>
    <cellStyle name="Comma 6 3 3 8 9" xfId="20884"/>
    <cellStyle name="Comma 6 3 3 9" xfId="3671"/>
    <cellStyle name="Comma 6 3 4" xfId="23339"/>
    <cellStyle name="Comma 6 3 4 10" xfId="20885"/>
    <cellStyle name="Comma 6 3 4 2" xfId="23340"/>
    <cellStyle name="Comma 6 3 4 2 2" xfId="3681"/>
    <cellStyle name="Comma 6 3 4 2 3" xfId="6140"/>
    <cellStyle name="Comma 6 3 4 2 4" xfId="8633"/>
    <cellStyle name="Comma 6 3 4 2 5" xfId="11081"/>
    <cellStyle name="Comma 6 3 4 2 6" xfId="13533"/>
    <cellStyle name="Comma 6 3 4 2 7" xfId="15985"/>
    <cellStyle name="Comma 6 3 4 2 8" xfId="18438"/>
    <cellStyle name="Comma 6 3 4 2 9" xfId="20886"/>
    <cellStyle name="Comma 6 3 4 3" xfId="3680"/>
    <cellStyle name="Comma 6 3 4 4" xfId="6139"/>
    <cellStyle name="Comma 6 3 4 5" xfId="8632"/>
    <cellStyle name="Comma 6 3 4 6" xfId="11080"/>
    <cellStyle name="Comma 6 3 4 7" xfId="13532"/>
    <cellStyle name="Comma 6 3 4 8" xfId="15984"/>
    <cellStyle name="Comma 6 3 4 9" xfId="18437"/>
    <cellStyle name="Comma 6 3 5" xfId="23341"/>
    <cellStyle name="Comma 6 3 5 2" xfId="3682"/>
    <cellStyle name="Comma 6 3 5 3" xfId="6141"/>
    <cellStyle name="Comma 6 3 5 4" xfId="8634"/>
    <cellStyle name="Comma 6 3 5 5" xfId="11082"/>
    <cellStyle name="Comma 6 3 5 6" xfId="13534"/>
    <cellStyle name="Comma 6 3 5 7" xfId="15986"/>
    <cellStyle name="Comma 6 3 5 8" xfId="18439"/>
    <cellStyle name="Comma 6 3 5 9" xfId="20887"/>
    <cellStyle name="Comma 6 3 6" xfId="23342"/>
    <cellStyle name="Comma 6 3 6 2" xfId="3683"/>
    <cellStyle name="Comma 6 3 6 3" xfId="6142"/>
    <cellStyle name="Comma 6 3 6 4" xfId="8635"/>
    <cellStyle name="Comma 6 3 6 5" xfId="11083"/>
    <cellStyle name="Comma 6 3 6 6" xfId="13535"/>
    <cellStyle name="Comma 6 3 6 7" xfId="15987"/>
    <cellStyle name="Comma 6 3 6 8" xfId="18440"/>
    <cellStyle name="Comma 6 3 6 9" xfId="20888"/>
    <cellStyle name="Comma 6 3 7" xfId="23343"/>
    <cellStyle name="Comma 6 3 7 2" xfId="3684"/>
    <cellStyle name="Comma 6 3 7 3" xfId="6143"/>
    <cellStyle name="Comma 6 3 7 4" xfId="8636"/>
    <cellStyle name="Comma 6 3 7 5" xfId="11084"/>
    <cellStyle name="Comma 6 3 7 6" xfId="13536"/>
    <cellStyle name="Comma 6 3 7 7" xfId="15988"/>
    <cellStyle name="Comma 6 3 7 8" xfId="18441"/>
    <cellStyle name="Comma 6 3 7 9" xfId="20889"/>
    <cellStyle name="Comma 6 3 8" xfId="23344"/>
    <cellStyle name="Comma 6 3 8 2" xfId="3685"/>
    <cellStyle name="Comma 6 3 8 3" xfId="6144"/>
    <cellStyle name="Comma 6 3 8 4" xfId="8637"/>
    <cellStyle name="Comma 6 3 8 5" xfId="11085"/>
    <cellStyle name="Comma 6 3 8 6" xfId="13537"/>
    <cellStyle name="Comma 6 3 8 7" xfId="15989"/>
    <cellStyle name="Comma 6 3 8 8" xfId="18442"/>
    <cellStyle name="Comma 6 3 8 9" xfId="20890"/>
    <cellStyle name="Comma 6 3 9" xfId="23345"/>
    <cellStyle name="Comma 6 3 9 2" xfId="3686"/>
    <cellStyle name="Comma 6 3 9 3" xfId="6145"/>
    <cellStyle name="Comma 6 3 9 4" xfId="8638"/>
    <cellStyle name="Comma 6 3 9 5" xfId="11086"/>
    <cellStyle name="Comma 6 3 9 6" xfId="13538"/>
    <cellStyle name="Comma 6 3 9 7" xfId="15990"/>
    <cellStyle name="Comma 6 3 9 8" xfId="18443"/>
    <cellStyle name="Comma 6 3 9 9" xfId="20891"/>
    <cellStyle name="Comma 6 30" xfId="8527"/>
    <cellStyle name="Comma 6 31" xfId="10975"/>
    <cellStyle name="Comma 6 32" xfId="13427"/>
    <cellStyle name="Comma 6 33" xfId="15879"/>
    <cellStyle name="Comma 6 34" xfId="18332"/>
    <cellStyle name="Comma 6 35" xfId="20780"/>
    <cellStyle name="Comma 6 4" xfId="23346"/>
    <cellStyle name="Comma 6 4 10" xfId="3687"/>
    <cellStyle name="Comma 6 4 11" xfId="6146"/>
    <cellStyle name="Comma 6 4 12" xfId="8639"/>
    <cellStyle name="Comma 6 4 13" xfId="11087"/>
    <cellStyle name="Comma 6 4 14" xfId="13539"/>
    <cellStyle name="Comma 6 4 15" xfId="15991"/>
    <cellStyle name="Comma 6 4 16" xfId="18444"/>
    <cellStyle name="Comma 6 4 17" xfId="20892"/>
    <cellStyle name="Comma 6 4 2" xfId="23347"/>
    <cellStyle name="Comma 6 4 2 10" xfId="6147"/>
    <cellStyle name="Comma 6 4 2 11" xfId="8640"/>
    <cellStyle name="Comma 6 4 2 12" xfId="11088"/>
    <cellStyle name="Comma 6 4 2 13" xfId="13540"/>
    <cellStyle name="Comma 6 4 2 14" xfId="15992"/>
    <cellStyle name="Comma 6 4 2 15" xfId="18445"/>
    <cellStyle name="Comma 6 4 2 16" xfId="20893"/>
    <cellStyle name="Comma 6 4 2 2" xfId="23348"/>
    <cellStyle name="Comma 6 4 2 2 10" xfId="20894"/>
    <cellStyle name="Comma 6 4 2 2 2" xfId="23349"/>
    <cellStyle name="Comma 6 4 2 2 2 2" xfId="3690"/>
    <cellStyle name="Comma 6 4 2 2 2 3" xfId="6149"/>
    <cellStyle name="Comma 6 4 2 2 2 4" xfId="8642"/>
    <cellStyle name="Comma 6 4 2 2 2 5" xfId="11090"/>
    <cellStyle name="Comma 6 4 2 2 2 6" xfId="13542"/>
    <cellStyle name="Comma 6 4 2 2 2 7" xfId="15994"/>
    <cellStyle name="Comma 6 4 2 2 2 8" xfId="18447"/>
    <cellStyle name="Comma 6 4 2 2 2 9" xfId="20895"/>
    <cellStyle name="Comma 6 4 2 2 3" xfId="3689"/>
    <cellStyle name="Comma 6 4 2 2 4" xfId="6148"/>
    <cellStyle name="Comma 6 4 2 2 5" xfId="8641"/>
    <cellStyle name="Comma 6 4 2 2 6" xfId="11089"/>
    <cellStyle name="Comma 6 4 2 2 7" xfId="13541"/>
    <cellStyle name="Comma 6 4 2 2 8" xfId="15993"/>
    <cellStyle name="Comma 6 4 2 2 9" xfId="18446"/>
    <cellStyle name="Comma 6 4 2 3" xfId="23350"/>
    <cellStyle name="Comma 6 4 2 3 2" xfId="3691"/>
    <cellStyle name="Comma 6 4 2 3 3" xfId="6150"/>
    <cellStyle name="Comma 6 4 2 3 4" xfId="8643"/>
    <cellStyle name="Comma 6 4 2 3 5" xfId="11091"/>
    <cellStyle name="Comma 6 4 2 3 6" xfId="13543"/>
    <cellStyle name="Comma 6 4 2 3 7" xfId="15995"/>
    <cellStyle name="Comma 6 4 2 3 8" xfId="18448"/>
    <cellStyle name="Comma 6 4 2 3 9" xfId="20896"/>
    <cellStyle name="Comma 6 4 2 4" xfId="23351"/>
    <cellStyle name="Comma 6 4 2 4 2" xfId="3692"/>
    <cellStyle name="Comma 6 4 2 4 3" xfId="6151"/>
    <cellStyle name="Comma 6 4 2 4 4" xfId="8644"/>
    <cellStyle name="Comma 6 4 2 4 5" xfId="11092"/>
    <cellStyle name="Comma 6 4 2 4 6" xfId="13544"/>
    <cellStyle name="Comma 6 4 2 4 7" xfId="15996"/>
    <cellStyle name="Comma 6 4 2 4 8" xfId="18449"/>
    <cellStyle name="Comma 6 4 2 4 9" xfId="20897"/>
    <cellStyle name="Comma 6 4 2 5" xfId="23352"/>
    <cellStyle name="Comma 6 4 2 5 2" xfId="3693"/>
    <cellStyle name="Comma 6 4 2 5 3" xfId="6152"/>
    <cellStyle name="Comma 6 4 2 5 4" xfId="8645"/>
    <cellStyle name="Comma 6 4 2 5 5" xfId="11093"/>
    <cellStyle name="Comma 6 4 2 5 6" xfId="13545"/>
    <cellStyle name="Comma 6 4 2 5 7" xfId="15997"/>
    <cellStyle name="Comma 6 4 2 5 8" xfId="18450"/>
    <cellStyle name="Comma 6 4 2 5 9" xfId="20898"/>
    <cellStyle name="Comma 6 4 2 6" xfId="23353"/>
    <cellStyle name="Comma 6 4 2 6 2" xfId="3694"/>
    <cellStyle name="Comma 6 4 2 6 3" xfId="6153"/>
    <cellStyle name="Comma 6 4 2 6 4" xfId="8646"/>
    <cellStyle name="Comma 6 4 2 6 5" xfId="11094"/>
    <cellStyle name="Comma 6 4 2 6 6" xfId="13546"/>
    <cellStyle name="Comma 6 4 2 6 7" xfId="15998"/>
    <cellStyle name="Comma 6 4 2 6 8" xfId="18451"/>
    <cellStyle name="Comma 6 4 2 6 9" xfId="20899"/>
    <cellStyle name="Comma 6 4 2 7" xfId="23354"/>
    <cellStyle name="Comma 6 4 2 7 2" xfId="3695"/>
    <cellStyle name="Comma 6 4 2 7 3" xfId="6154"/>
    <cellStyle name="Comma 6 4 2 7 4" xfId="8647"/>
    <cellStyle name="Comma 6 4 2 7 5" xfId="11095"/>
    <cellStyle name="Comma 6 4 2 7 6" xfId="13547"/>
    <cellStyle name="Comma 6 4 2 7 7" xfId="15999"/>
    <cellStyle name="Comma 6 4 2 7 8" xfId="18452"/>
    <cellStyle name="Comma 6 4 2 7 9" xfId="20900"/>
    <cellStyle name="Comma 6 4 2 8" xfId="23355"/>
    <cellStyle name="Comma 6 4 2 8 2" xfId="3696"/>
    <cellStyle name="Comma 6 4 2 8 3" xfId="6155"/>
    <cellStyle name="Comma 6 4 2 8 4" xfId="8648"/>
    <cellStyle name="Comma 6 4 2 8 5" xfId="11096"/>
    <cellStyle name="Comma 6 4 2 8 6" xfId="13548"/>
    <cellStyle name="Comma 6 4 2 8 7" xfId="16000"/>
    <cellStyle name="Comma 6 4 2 8 8" xfId="18453"/>
    <cellStyle name="Comma 6 4 2 8 9" xfId="20901"/>
    <cellStyle name="Comma 6 4 2 9" xfId="3688"/>
    <cellStyle name="Comma 6 4 3" xfId="23356"/>
    <cellStyle name="Comma 6 4 3 10" xfId="20902"/>
    <cellStyle name="Comma 6 4 3 2" xfId="23357"/>
    <cellStyle name="Comma 6 4 3 2 2" xfId="3698"/>
    <cellStyle name="Comma 6 4 3 2 3" xfId="6157"/>
    <cellStyle name="Comma 6 4 3 2 4" xfId="8650"/>
    <cellStyle name="Comma 6 4 3 2 5" xfId="11098"/>
    <cellStyle name="Comma 6 4 3 2 6" xfId="13550"/>
    <cellStyle name="Comma 6 4 3 2 7" xfId="16002"/>
    <cellStyle name="Comma 6 4 3 2 8" xfId="18455"/>
    <cellStyle name="Comma 6 4 3 2 9" xfId="20903"/>
    <cellStyle name="Comma 6 4 3 3" xfId="3697"/>
    <cellStyle name="Comma 6 4 3 4" xfId="6156"/>
    <cellStyle name="Comma 6 4 3 5" xfId="8649"/>
    <cellStyle name="Comma 6 4 3 6" xfId="11097"/>
    <cellStyle name="Comma 6 4 3 7" xfId="13549"/>
    <cellStyle name="Comma 6 4 3 8" xfId="16001"/>
    <cellStyle name="Comma 6 4 3 9" xfId="18454"/>
    <cellStyle name="Comma 6 4 4" xfId="23358"/>
    <cellStyle name="Comma 6 4 4 2" xfId="3699"/>
    <cellStyle name="Comma 6 4 4 3" xfId="6158"/>
    <cellStyle name="Comma 6 4 4 4" xfId="8651"/>
    <cellStyle name="Comma 6 4 4 5" xfId="11099"/>
    <cellStyle name="Comma 6 4 4 6" xfId="13551"/>
    <cellStyle name="Comma 6 4 4 7" xfId="16003"/>
    <cellStyle name="Comma 6 4 4 8" xfId="18456"/>
    <cellStyle name="Comma 6 4 4 9" xfId="20904"/>
    <cellStyle name="Comma 6 4 5" xfId="23359"/>
    <cellStyle name="Comma 6 4 5 2" xfId="3700"/>
    <cellStyle name="Comma 6 4 5 3" xfId="6159"/>
    <cellStyle name="Comma 6 4 5 4" xfId="8652"/>
    <cellStyle name="Comma 6 4 5 5" xfId="11100"/>
    <cellStyle name="Comma 6 4 5 6" xfId="13552"/>
    <cellStyle name="Comma 6 4 5 7" xfId="16004"/>
    <cellStyle name="Comma 6 4 5 8" xfId="18457"/>
    <cellStyle name="Comma 6 4 5 9" xfId="20905"/>
    <cellStyle name="Comma 6 4 6" xfId="23360"/>
    <cellStyle name="Comma 6 4 6 2" xfId="3701"/>
    <cellStyle name="Comma 6 4 6 3" xfId="6160"/>
    <cellStyle name="Comma 6 4 6 4" xfId="8653"/>
    <cellStyle name="Comma 6 4 6 5" xfId="11101"/>
    <cellStyle name="Comma 6 4 6 6" xfId="13553"/>
    <cellStyle name="Comma 6 4 6 7" xfId="16005"/>
    <cellStyle name="Comma 6 4 6 8" xfId="18458"/>
    <cellStyle name="Comma 6 4 6 9" xfId="20906"/>
    <cellStyle name="Comma 6 4 7" xfId="23361"/>
    <cellStyle name="Comma 6 4 7 2" xfId="3702"/>
    <cellStyle name="Comma 6 4 7 3" xfId="6161"/>
    <cellStyle name="Comma 6 4 7 4" xfId="8654"/>
    <cellStyle name="Comma 6 4 7 5" xfId="11102"/>
    <cellStyle name="Comma 6 4 7 6" xfId="13554"/>
    <cellStyle name="Comma 6 4 7 7" xfId="16006"/>
    <cellStyle name="Comma 6 4 7 8" xfId="18459"/>
    <cellStyle name="Comma 6 4 7 9" xfId="20907"/>
    <cellStyle name="Comma 6 4 8" xfId="23362"/>
    <cellStyle name="Comma 6 4 8 2" xfId="3703"/>
    <cellStyle name="Comma 6 4 8 3" xfId="6162"/>
    <cellStyle name="Comma 6 4 8 4" xfId="8655"/>
    <cellStyle name="Comma 6 4 8 5" xfId="11103"/>
    <cellStyle name="Comma 6 4 8 6" xfId="13555"/>
    <cellStyle name="Comma 6 4 8 7" xfId="16007"/>
    <cellStyle name="Comma 6 4 8 8" xfId="18460"/>
    <cellStyle name="Comma 6 4 8 9" xfId="20908"/>
    <cellStyle name="Comma 6 4 9" xfId="23363"/>
    <cellStyle name="Comma 6 4 9 2" xfId="3704"/>
    <cellStyle name="Comma 6 4 9 3" xfId="6163"/>
    <cellStyle name="Comma 6 4 9 4" xfId="8656"/>
    <cellStyle name="Comma 6 4 9 5" xfId="11104"/>
    <cellStyle name="Comma 6 4 9 6" xfId="13556"/>
    <cellStyle name="Comma 6 4 9 7" xfId="16008"/>
    <cellStyle name="Comma 6 4 9 8" xfId="18461"/>
    <cellStyle name="Comma 6 4 9 9" xfId="20909"/>
    <cellStyle name="Comma 6 5" xfId="23364"/>
    <cellStyle name="Comma 6 5 10" xfId="6164"/>
    <cellStyle name="Comma 6 5 11" xfId="8657"/>
    <cellStyle name="Comma 6 5 12" xfId="11105"/>
    <cellStyle name="Comma 6 5 13" xfId="13557"/>
    <cellStyle name="Comma 6 5 14" xfId="16009"/>
    <cellStyle name="Comma 6 5 15" xfId="18462"/>
    <cellStyle name="Comma 6 5 16" xfId="20910"/>
    <cellStyle name="Comma 6 5 2" xfId="23365"/>
    <cellStyle name="Comma 6 5 2 10" xfId="20911"/>
    <cellStyle name="Comma 6 5 2 2" xfId="23366"/>
    <cellStyle name="Comma 6 5 2 2 2" xfId="3707"/>
    <cellStyle name="Comma 6 5 2 2 3" xfId="6166"/>
    <cellStyle name="Comma 6 5 2 2 4" xfId="8659"/>
    <cellStyle name="Comma 6 5 2 2 5" xfId="11107"/>
    <cellStyle name="Comma 6 5 2 2 6" xfId="13559"/>
    <cellStyle name="Comma 6 5 2 2 7" xfId="16011"/>
    <cellStyle name="Comma 6 5 2 2 8" xfId="18464"/>
    <cellStyle name="Comma 6 5 2 2 9" xfId="20912"/>
    <cellStyle name="Comma 6 5 2 3" xfId="3706"/>
    <cellStyle name="Comma 6 5 2 4" xfId="6165"/>
    <cellStyle name="Comma 6 5 2 5" xfId="8658"/>
    <cellStyle name="Comma 6 5 2 6" xfId="11106"/>
    <cellStyle name="Comma 6 5 2 7" xfId="13558"/>
    <cellStyle name="Comma 6 5 2 8" xfId="16010"/>
    <cellStyle name="Comma 6 5 2 9" xfId="18463"/>
    <cellStyle name="Comma 6 5 3" xfId="23367"/>
    <cellStyle name="Comma 6 5 3 2" xfId="3708"/>
    <cellStyle name="Comma 6 5 3 3" xfId="6167"/>
    <cellStyle name="Comma 6 5 3 4" xfId="8660"/>
    <cellStyle name="Comma 6 5 3 5" xfId="11108"/>
    <cellStyle name="Comma 6 5 3 6" xfId="13560"/>
    <cellStyle name="Comma 6 5 3 7" xfId="16012"/>
    <cellStyle name="Comma 6 5 3 8" xfId="18465"/>
    <cellStyle name="Comma 6 5 3 9" xfId="20913"/>
    <cellStyle name="Comma 6 5 4" xfId="23368"/>
    <cellStyle name="Comma 6 5 4 2" xfId="3709"/>
    <cellStyle name="Comma 6 5 4 3" xfId="6168"/>
    <cellStyle name="Comma 6 5 4 4" xfId="8661"/>
    <cellStyle name="Comma 6 5 4 5" xfId="11109"/>
    <cellStyle name="Comma 6 5 4 6" xfId="13561"/>
    <cellStyle name="Comma 6 5 4 7" xfId="16013"/>
    <cellStyle name="Comma 6 5 4 8" xfId="18466"/>
    <cellStyle name="Comma 6 5 4 9" xfId="20914"/>
    <cellStyle name="Comma 6 5 5" xfId="23369"/>
    <cellStyle name="Comma 6 5 5 2" xfId="3710"/>
    <cellStyle name="Comma 6 5 5 3" xfId="6169"/>
    <cellStyle name="Comma 6 5 5 4" xfId="8662"/>
    <cellStyle name="Comma 6 5 5 5" xfId="11110"/>
    <cellStyle name="Comma 6 5 5 6" xfId="13562"/>
    <cellStyle name="Comma 6 5 5 7" xfId="16014"/>
    <cellStyle name="Comma 6 5 5 8" xfId="18467"/>
    <cellStyle name="Comma 6 5 5 9" xfId="20915"/>
    <cellStyle name="Comma 6 5 6" xfId="23370"/>
    <cellStyle name="Comma 6 5 6 2" xfId="3711"/>
    <cellStyle name="Comma 6 5 6 3" xfId="6170"/>
    <cellStyle name="Comma 6 5 6 4" xfId="8663"/>
    <cellStyle name="Comma 6 5 6 5" xfId="11111"/>
    <cellStyle name="Comma 6 5 6 6" xfId="13563"/>
    <cellStyle name="Comma 6 5 6 7" xfId="16015"/>
    <cellStyle name="Comma 6 5 6 8" xfId="18468"/>
    <cellStyle name="Comma 6 5 6 9" xfId="20916"/>
    <cellStyle name="Comma 6 5 7" xfId="23371"/>
    <cellStyle name="Comma 6 5 7 2" xfId="3712"/>
    <cellStyle name="Comma 6 5 7 3" xfId="6171"/>
    <cellStyle name="Comma 6 5 7 4" xfId="8664"/>
    <cellStyle name="Comma 6 5 7 5" xfId="11112"/>
    <cellStyle name="Comma 6 5 7 6" xfId="13564"/>
    <cellStyle name="Comma 6 5 7 7" xfId="16016"/>
    <cellStyle name="Comma 6 5 7 8" xfId="18469"/>
    <cellStyle name="Comma 6 5 7 9" xfId="20917"/>
    <cellStyle name="Comma 6 5 8" xfId="23372"/>
    <cellStyle name="Comma 6 5 8 2" xfId="3713"/>
    <cellStyle name="Comma 6 5 8 3" xfId="6172"/>
    <cellStyle name="Comma 6 5 8 4" xfId="8665"/>
    <cellStyle name="Comma 6 5 8 5" xfId="11113"/>
    <cellStyle name="Comma 6 5 8 6" xfId="13565"/>
    <cellStyle name="Comma 6 5 8 7" xfId="16017"/>
    <cellStyle name="Comma 6 5 8 8" xfId="18470"/>
    <cellStyle name="Comma 6 5 8 9" xfId="20918"/>
    <cellStyle name="Comma 6 5 9" xfId="3705"/>
    <cellStyle name="Comma 6 6" xfId="351"/>
    <cellStyle name="Comma 6 6 10" xfId="20919"/>
    <cellStyle name="Comma 6 6 2" xfId="23373"/>
    <cellStyle name="Comma 6 6 2 2" xfId="3715"/>
    <cellStyle name="Comma 6 6 2 3" xfId="6174"/>
    <cellStyle name="Comma 6 6 2 4" xfId="8667"/>
    <cellStyle name="Comma 6 6 2 5" xfId="11115"/>
    <cellStyle name="Comma 6 6 2 6" xfId="13567"/>
    <cellStyle name="Comma 6 6 2 7" xfId="16019"/>
    <cellStyle name="Comma 6 6 2 8" xfId="18472"/>
    <cellStyle name="Comma 6 6 2 9" xfId="20920"/>
    <cellStyle name="Comma 6 6 3" xfId="3714"/>
    <cellStyle name="Comma 6 6 4" xfId="6173"/>
    <cellStyle name="Comma 6 6 5" xfId="8666"/>
    <cellStyle name="Comma 6 6 6" xfId="11114"/>
    <cellStyle name="Comma 6 6 7" xfId="13566"/>
    <cellStyle name="Comma 6 6 8" xfId="16018"/>
    <cellStyle name="Comma 6 6 9" xfId="18471"/>
    <cellStyle name="Comma 6 7" xfId="352"/>
    <cellStyle name="Comma 6 7 2" xfId="3716"/>
    <cellStyle name="Comma 6 7 3" xfId="6175"/>
    <cellStyle name="Comma 6 7 4" xfId="8668"/>
    <cellStyle name="Comma 6 7 5" xfId="11116"/>
    <cellStyle name="Comma 6 7 6" xfId="13568"/>
    <cellStyle name="Comma 6 7 7" xfId="16020"/>
    <cellStyle name="Comma 6 7 8" xfId="18473"/>
    <cellStyle name="Comma 6 7 9" xfId="20921"/>
    <cellStyle name="Comma 6 8" xfId="353"/>
    <cellStyle name="Comma 6 8 2" xfId="3717"/>
    <cellStyle name="Comma 6 8 3" xfId="6176"/>
    <cellStyle name="Comma 6 8 4" xfId="8669"/>
    <cellStyle name="Comma 6 8 5" xfId="11117"/>
    <cellStyle name="Comma 6 8 6" xfId="13569"/>
    <cellStyle name="Comma 6 8 7" xfId="16021"/>
    <cellStyle name="Comma 6 8 8" xfId="18474"/>
    <cellStyle name="Comma 6 8 9" xfId="20922"/>
    <cellStyle name="Comma 6 9" xfId="354"/>
    <cellStyle name="Comma 6 9 2" xfId="3718"/>
    <cellStyle name="Comma 6 9 3" xfId="6177"/>
    <cellStyle name="Comma 6 9 4" xfId="8670"/>
    <cellStyle name="Comma 6 9 5" xfId="11118"/>
    <cellStyle name="Comma 6 9 6" xfId="13570"/>
    <cellStyle name="Comma 6 9 7" xfId="16022"/>
    <cellStyle name="Comma 6 9 8" xfId="18475"/>
    <cellStyle name="Comma 6 9 9" xfId="20923"/>
    <cellStyle name="Comma 7" xfId="23374"/>
    <cellStyle name="Comma 7 10" xfId="355"/>
    <cellStyle name="Comma 7 10 2" xfId="3720"/>
    <cellStyle name="Comma 7 10 3" xfId="6179"/>
    <cellStyle name="Comma 7 10 4" xfId="8672"/>
    <cellStyle name="Comma 7 10 5" xfId="11120"/>
    <cellStyle name="Comma 7 10 6" xfId="13572"/>
    <cellStyle name="Comma 7 10 7" xfId="16024"/>
    <cellStyle name="Comma 7 10 8" xfId="18477"/>
    <cellStyle name="Comma 7 10 9" xfId="20925"/>
    <cellStyle name="Comma 7 11" xfId="356"/>
    <cellStyle name="Comma 7 11 2" xfId="3721"/>
    <cellStyle name="Comma 7 11 3" xfId="6180"/>
    <cellStyle name="Comma 7 11 4" xfId="8673"/>
    <cellStyle name="Comma 7 11 5" xfId="11121"/>
    <cellStyle name="Comma 7 11 6" xfId="13573"/>
    <cellStyle name="Comma 7 11 7" xfId="16025"/>
    <cellStyle name="Comma 7 11 8" xfId="18478"/>
    <cellStyle name="Comma 7 11 9" xfId="20926"/>
    <cellStyle name="Comma 7 12" xfId="357"/>
    <cellStyle name="Comma 7 12 2" xfId="3722"/>
    <cellStyle name="Comma 7 12 3" xfId="6181"/>
    <cellStyle name="Comma 7 12 4" xfId="8674"/>
    <cellStyle name="Comma 7 12 5" xfId="11122"/>
    <cellStyle name="Comma 7 12 6" xfId="13574"/>
    <cellStyle name="Comma 7 12 7" xfId="16026"/>
    <cellStyle name="Comma 7 12 8" xfId="18479"/>
    <cellStyle name="Comma 7 12 9" xfId="20927"/>
    <cellStyle name="Comma 7 13" xfId="358"/>
    <cellStyle name="Comma 7 14" xfId="359"/>
    <cellStyle name="Comma 7 15" xfId="360"/>
    <cellStyle name="Comma 7 16" xfId="361"/>
    <cellStyle name="Comma 7 17" xfId="362"/>
    <cellStyle name="Comma 7 18" xfId="363"/>
    <cellStyle name="Comma 7 19" xfId="364"/>
    <cellStyle name="Comma 7 2" xfId="23375"/>
    <cellStyle name="Comma 7 2 10" xfId="23376"/>
    <cellStyle name="Comma 7 2 10 2" xfId="3724"/>
    <cellStyle name="Comma 7 2 10 3" xfId="6183"/>
    <cellStyle name="Comma 7 2 10 4" xfId="8676"/>
    <cellStyle name="Comma 7 2 10 5" xfId="11124"/>
    <cellStyle name="Comma 7 2 10 6" xfId="13576"/>
    <cellStyle name="Comma 7 2 10 7" xfId="16028"/>
    <cellStyle name="Comma 7 2 10 8" xfId="18481"/>
    <cellStyle name="Comma 7 2 10 9" xfId="20929"/>
    <cellStyle name="Comma 7 2 11" xfId="23377"/>
    <cellStyle name="Comma 7 2 11 2" xfId="3725"/>
    <cellStyle name="Comma 7 2 11 3" xfId="6184"/>
    <cellStyle name="Comma 7 2 11 4" xfId="8677"/>
    <cellStyle name="Comma 7 2 11 5" xfId="11125"/>
    <cellStyle name="Comma 7 2 11 6" xfId="13577"/>
    <cellStyle name="Comma 7 2 11 7" xfId="16029"/>
    <cellStyle name="Comma 7 2 11 8" xfId="18482"/>
    <cellStyle name="Comma 7 2 11 9" xfId="20930"/>
    <cellStyle name="Comma 7 2 12" xfId="3723"/>
    <cellStyle name="Comma 7 2 13" xfId="6182"/>
    <cellStyle name="Comma 7 2 14" xfId="8675"/>
    <cellStyle name="Comma 7 2 15" xfId="11123"/>
    <cellStyle name="Comma 7 2 16" xfId="13575"/>
    <cellStyle name="Comma 7 2 17" xfId="16027"/>
    <cellStyle name="Comma 7 2 18" xfId="18480"/>
    <cellStyle name="Comma 7 2 19" xfId="20928"/>
    <cellStyle name="Comma 7 2 2" xfId="23378"/>
    <cellStyle name="Comma 7 2 2 10" xfId="23379"/>
    <cellStyle name="Comma 7 2 2 10 2" xfId="3727"/>
    <cellStyle name="Comma 7 2 2 10 3" xfId="6186"/>
    <cellStyle name="Comma 7 2 2 10 4" xfId="8679"/>
    <cellStyle name="Comma 7 2 2 10 5" xfId="11127"/>
    <cellStyle name="Comma 7 2 2 10 6" xfId="13579"/>
    <cellStyle name="Comma 7 2 2 10 7" xfId="16031"/>
    <cellStyle name="Comma 7 2 2 10 8" xfId="18484"/>
    <cellStyle name="Comma 7 2 2 10 9" xfId="20932"/>
    <cellStyle name="Comma 7 2 2 11" xfId="3726"/>
    <cellStyle name="Comma 7 2 2 12" xfId="6185"/>
    <cellStyle name="Comma 7 2 2 13" xfId="8678"/>
    <cellStyle name="Comma 7 2 2 14" xfId="11126"/>
    <cellStyle name="Comma 7 2 2 15" xfId="13578"/>
    <cellStyle name="Comma 7 2 2 16" xfId="16030"/>
    <cellStyle name="Comma 7 2 2 17" xfId="18483"/>
    <cellStyle name="Comma 7 2 2 18" xfId="20931"/>
    <cellStyle name="Comma 7 2 2 2" xfId="23380"/>
    <cellStyle name="Comma 7 2 2 2 10" xfId="3728"/>
    <cellStyle name="Comma 7 2 2 2 11" xfId="6187"/>
    <cellStyle name="Comma 7 2 2 2 12" xfId="8680"/>
    <cellStyle name="Comma 7 2 2 2 13" xfId="11128"/>
    <cellStyle name="Comma 7 2 2 2 14" xfId="13580"/>
    <cellStyle name="Comma 7 2 2 2 15" xfId="16032"/>
    <cellStyle name="Comma 7 2 2 2 16" xfId="18485"/>
    <cellStyle name="Comma 7 2 2 2 17" xfId="20933"/>
    <cellStyle name="Comma 7 2 2 2 2" xfId="23381"/>
    <cellStyle name="Comma 7 2 2 2 2 10" xfId="6188"/>
    <cellStyle name="Comma 7 2 2 2 2 11" xfId="8681"/>
    <cellStyle name="Comma 7 2 2 2 2 12" xfId="11129"/>
    <cellStyle name="Comma 7 2 2 2 2 13" xfId="13581"/>
    <cellStyle name="Comma 7 2 2 2 2 14" xfId="16033"/>
    <cellStyle name="Comma 7 2 2 2 2 15" xfId="18486"/>
    <cellStyle name="Comma 7 2 2 2 2 16" xfId="20934"/>
    <cellStyle name="Comma 7 2 2 2 2 2" xfId="23382"/>
    <cellStyle name="Comma 7 2 2 2 2 2 10" xfId="20935"/>
    <cellStyle name="Comma 7 2 2 2 2 2 2" xfId="23383"/>
    <cellStyle name="Comma 7 2 2 2 2 2 2 2" xfId="3731"/>
    <cellStyle name="Comma 7 2 2 2 2 2 2 3" xfId="6190"/>
    <cellStyle name="Comma 7 2 2 2 2 2 2 4" xfId="8683"/>
    <cellStyle name="Comma 7 2 2 2 2 2 2 5" xfId="11131"/>
    <cellStyle name="Comma 7 2 2 2 2 2 2 6" xfId="13583"/>
    <cellStyle name="Comma 7 2 2 2 2 2 2 7" xfId="16035"/>
    <cellStyle name="Comma 7 2 2 2 2 2 2 8" xfId="18488"/>
    <cellStyle name="Comma 7 2 2 2 2 2 2 9" xfId="20936"/>
    <cellStyle name="Comma 7 2 2 2 2 2 3" xfId="3730"/>
    <cellStyle name="Comma 7 2 2 2 2 2 4" xfId="6189"/>
    <cellStyle name="Comma 7 2 2 2 2 2 5" xfId="8682"/>
    <cellStyle name="Comma 7 2 2 2 2 2 6" xfId="11130"/>
    <cellStyle name="Comma 7 2 2 2 2 2 7" xfId="13582"/>
    <cellStyle name="Comma 7 2 2 2 2 2 8" xfId="16034"/>
    <cellStyle name="Comma 7 2 2 2 2 2 9" xfId="18487"/>
    <cellStyle name="Comma 7 2 2 2 2 3" xfId="23384"/>
    <cellStyle name="Comma 7 2 2 2 2 3 2" xfId="3732"/>
    <cellStyle name="Comma 7 2 2 2 2 3 3" xfId="6191"/>
    <cellStyle name="Comma 7 2 2 2 2 3 4" xfId="8684"/>
    <cellStyle name="Comma 7 2 2 2 2 3 5" xfId="11132"/>
    <cellStyle name="Comma 7 2 2 2 2 3 6" xfId="13584"/>
    <cellStyle name="Comma 7 2 2 2 2 3 7" xfId="16036"/>
    <cellStyle name="Comma 7 2 2 2 2 3 8" xfId="18489"/>
    <cellStyle name="Comma 7 2 2 2 2 3 9" xfId="20937"/>
    <cellStyle name="Comma 7 2 2 2 2 4" xfId="23385"/>
    <cellStyle name="Comma 7 2 2 2 2 4 2" xfId="3733"/>
    <cellStyle name="Comma 7 2 2 2 2 4 3" xfId="6192"/>
    <cellStyle name="Comma 7 2 2 2 2 4 4" xfId="8685"/>
    <cellStyle name="Comma 7 2 2 2 2 4 5" xfId="11133"/>
    <cellStyle name="Comma 7 2 2 2 2 4 6" xfId="13585"/>
    <cellStyle name="Comma 7 2 2 2 2 4 7" xfId="16037"/>
    <cellStyle name="Comma 7 2 2 2 2 4 8" xfId="18490"/>
    <cellStyle name="Comma 7 2 2 2 2 4 9" xfId="20938"/>
    <cellStyle name="Comma 7 2 2 2 2 5" xfId="23386"/>
    <cellStyle name="Comma 7 2 2 2 2 5 2" xfId="3734"/>
    <cellStyle name="Comma 7 2 2 2 2 5 3" xfId="6193"/>
    <cellStyle name="Comma 7 2 2 2 2 5 4" xfId="8686"/>
    <cellStyle name="Comma 7 2 2 2 2 5 5" xfId="11134"/>
    <cellStyle name="Comma 7 2 2 2 2 5 6" xfId="13586"/>
    <cellStyle name="Comma 7 2 2 2 2 5 7" xfId="16038"/>
    <cellStyle name="Comma 7 2 2 2 2 5 8" xfId="18491"/>
    <cellStyle name="Comma 7 2 2 2 2 5 9" xfId="20939"/>
    <cellStyle name="Comma 7 2 2 2 2 6" xfId="23387"/>
    <cellStyle name="Comma 7 2 2 2 2 6 2" xfId="3735"/>
    <cellStyle name="Comma 7 2 2 2 2 6 3" xfId="6194"/>
    <cellStyle name="Comma 7 2 2 2 2 6 4" xfId="8687"/>
    <cellStyle name="Comma 7 2 2 2 2 6 5" xfId="11135"/>
    <cellStyle name="Comma 7 2 2 2 2 6 6" xfId="13587"/>
    <cellStyle name="Comma 7 2 2 2 2 6 7" xfId="16039"/>
    <cellStyle name="Comma 7 2 2 2 2 6 8" xfId="18492"/>
    <cellStyle name="Comma 7 2 2 2 2 6 9" xfId="20940"/>
    <cellStyle name="Comma 7 2 2 2 2 7" xfId="23388"/>
    <cellStyle name="Comma 7 2 2 2 2 7 2" xfId="3736"/>
    <cellStyle name="Comma 7 2 2 2 2 7 3" xfId="6195"/>
    <cellStyle name="Comma 7 2 2 2 2 7 4" xfId="8688"/>
    <cellStyle name="Comma 7 2 2 2 2 7 5" xfId="11136"/>
    <cellStyle name="Comma 7 2 2 2 2 7 6" xfId="13588"/>
    <cellStyle name="Comma 7 2 2 2 2 7 7" xfId="16040"/>
    <cellStyle name="Comma 7 2 2 2 2 7 8" xfId="18493"/>
    <cellStyle name="Comma 7 2 2 2 2 7 9" xfId="20941"/>
    <cellStyle name="Comma 7 2 2 2 2 8" xfId="23389"/>
    <cellStyle name="Comma 7 2 2 2 2 8 2" xfId="3737"/>
    <cellStyle name="Comma 7 2 2 2 2 8 3" xfId="6196"/>
    <cellStyle name="Comma 7 2 2 2 2 8 4" xfId="8689"/>
    <cellStyle name="Comma 7 2 2 2 2 8 5" xfId="11137"/>
    <cellStyle name="Comma 7 2 2 2 2 8 6" xfId="13589"/>
    <cellStyle name="Comma 7 2 2 2 2 8 7" xfId="16041"/>
    <cellStyle name="Comma 7 2 2 2 2 8 8" xfId="18494"/>
    <cellStyle name="Comma 7 2 2 2 2 8 9" xfId="20942"/>
    <cellStyle name="Comma 7 2 2 2 2 9" xfId="3729"/>
    <cellStyle name="Comma 7 2 2 2 3" xfId="23390"/>
    <cellStyle name="Comma 7 2 2 2 3 10" xfId="20943"/>
    <cellStyle name="Comma 7 2 2 2 3 2" xfId="23391"/>
    <cellStyle name="Comma 7 2 2 2 3 2 2" xfId="3739"/>
    <cellStyle name="Comma 7 2 2 2 3 2 3" xfId="6198"/>
    <cellStyle name="Comma 7 2 2 2 3 2 4" xfId="8691"/>
    <cellStyle name="Comma 7 2 2 2 3 2 5" xfId="11139"/>
    <cellStyle name="Comma 7 2 2 2 3 2 6" xfId="13591"/>
    <cellStyle name="Comma 7 2 2 2 3 2 7" xfId="16043"/>
    <cellStyle name="Comma 7 2 2 2 3 2 8" xfId="18496"/>
    <cellStyle name="Comma 7 2 2 2 3 2 9" xfId="20944"/>
    <cellStyle name="Comma 7 2 2 2 3 3" xfId="3738"/>
    <cellStyle name="Comma 7 2 2 2 3 4" xfId="6197"/>
    <cellStyle name="Comma 7 2 2 2 3 5" xfId="8690"/>
    <cellStyle name="Comma 7 2 2 2 3 6" xfId="11138"/>
    <cellStyle name="Comma 7 2 2 2 3 7" xfId="13590"/>
    <cellStyle name="Comma 7 2 2 2 3 8" xfId="16042"/>
    <cellStyle name="Comma 7 2 2 2 3 9" xfId="18495"/>
    <cellStyle name="Comma 7 2 2 2 4" xfId="23392"/>
    <cellStyle name="Comma 7 2 2 2 4 2" xfId="3740"/>
    <cellStyle name="Comma 7 2 2 2 4 3" xfId="6199"/>
    <cellStyle name="Comma 7 2 2 2 4 4" xfId="8692"/>
    <cellStyle name="Comma 7 2 2 2 4 5" xfId="11140"/>
    <cellStyle name="Comma 7 2 2 2 4 6" xfId="13592"/>
    <cellStyle name="Comma 7 2 2 2 4 7" xfId="16044"/>
    <cellStyle name="Comma 7 2 2 2 4 8" xfId="18497"/>
    <cellStyle name="Comma 7 2 2 2 4 9" xfId="20945"/>
    <cellStyle name="Comma 7 2 2 2 5" xfId="23393"/>
    <cellStyle name="Comma 7 2 2 2 5 2" xfId="3741"/>
    <cellStyle name="Comma 7 2 2 2 5 3" xfId="6200"/>
    <cellStyle name="Comma 7 2 2 2 5 4" xfId="8693"/>
    <cellStyle name="Comma 7 2 2 2 5 5" xfId="11141"/>
    <cellStyle name="Comma 7 2 2 2 5 6" xfId="13593"/>
    <cellStyle name="Comma 7 2 2 2 5 7" xfId="16045"/>
    <cellStyle name="Comma 7 2 2 2 5 8" xfId="18498"/>
    <cellStyle name="Comma 7 2 2 2 5 9" xfId="20946"/>
    <cellStyle name="Comma 7 2 2 2 6" xfId="23394"/>
    <cellStyle name="Comma 7 2 2 2 6 2" xfId="3742"/>
    <cellStyle name="Comma 7 2 2 2 6 3" xfId="6201"/>
    <cellStyle name="Comma 7 2 2 2 6 4" xfId="8694"/>
    <cellStyle name="Comma 7 2 2 2 6 5" xfId="11142"/>
    <cellStyle name="Comma 7 2 2 2 6 6" xfId="13594"/>
    <cellStyle name="Comma 7 2 2 2 6 7" xfId="16046"/>
    <cellStyle name="Comma 7 2 2 2 6 8" xfId="18499"/>
    <cellStyle name="Comma 7 2 2 2 6 9" xfId="20947"/>
    <cellStyle name="Comma 7 2 2 2 7" xfId="23395"/>
    <cellStyle name="Comma 7 2 2 2 7 2" xfId="3743"/>
    <cellStyle name="Comma 7 2 2 2 7 3" xfId="6202"/>
    <cellStyle name="Comma 7 2 2 2 7 4" xfId="8695"/>
    <cellStyle name="Comma 7 2 2 2 7 5" xfId="11143"/>
    <cellStyle name="Comma 7 2 2 2 7 6" xfId="13595"/>
    <cellStyle name="Comma 7 2 2 2 7 7" xfId="16047"/>
    <cellStyle name="Comma 7 2 2 2 7 8" xfId="18500"/>
    <cellStyle name="Comma 7 2 2 2 7 9" xfId="20948"/>
    <cellStyle name="Comma 7 2 2 2 8" xfId="23396"/>
    <cellStyle name="Comma 7 2 2 2 8 2" xfId="3744"/>
    <cellStyle name="Comma 7 2 2 2 8 3" xfId="6203"/>
    <cellStyle name="Comma 7 2 2 2 8 4" xfId="8696"/>
    <cellStyle name="Comma 7 2 2 2 8 5" xfId="11144"/>
    <cellStyle name="Comma 7 2 2 2 8 6" xfId="13596"/>
    <cellStyle name="Comma 7 2 2 2 8 7" xfId="16048"/>
    <cellStyle name="Comma 7 2 2 2 8 8" xfId="18501"/>
    <cellStyle name="Comma 7 2 2 2 8 9" xfId="20949"/>
    <cellStyle name="Comma 7 2 2 2 9" xfId="23397"/>
    <cellStyle name="Comma 7 2 2 2 9 2" xfId="3745"/>
    <cellStyle name="Comma 7 2 2 2 9 3" xfId="6204"/>
    <cellStyle name="Comma 7 2 2 2 9 4" xfId="8697"/>
    <cellStyle name="Comma 7 2 2 2 9 5" xfId="11145"/>
    <cellStyle name="Comma 7 2 2 2 9 6" xfId="13597"/>
    <cellStyle name="Comma 7 2 2 2 9 7" xfId="16049"/>
    <cellStyle name="Comma 7 2 2 2 9 8" xfId="18502"/>
    <cellStyle name="Comma 7 2 2 2 9 9" xfId="20950"/>
    <cellStyle name="Comma 7 2 2 3" xfId="23398"/>
    <cellStyle name="Comma 7 2 2 3 10" xfId="6205"/>
    <cellStyle name="Comma 7 2 2 3 11" xfId="8698"/>
    <cellStyle name="Comma 7 2 2 3 12" xfId="11146"/>
    <cellStyle name="Comma 7 2 2 3 13" xfId="13598"/>
    <cellStyle name="Comma 7 2 2 3 14" xfId="16050"/>
    <cellStyle name="Comma 7 2 2 3 15" xfId="18503"/>
    <cellStyle name="Comma 7 2 2 3 16" xfId="20951"/>
    <cellStyle name="Comma 7 2 2 3 2" xfId="23399"/>
    <cellStyle name="Comma 7 2 2 3 2 10" xfId="20952"/>
    <cellStyle name="Comma 7 2 2 3 2 2" xfId="23400"/>
    <cellStyle name="Comma 7 2 2 3 2 2 2" xfId="3748"/>
    <cellStyle name="Comma 7 2 2 3 2 2 3" xfId="6207"/>
    <cellStyle name="Comma 7 2 2 3 2 2 4" xfId="8700"/>
    <cellStyle name="Comma 7 2 2 3 2 2 5" xfId="11148"/>
    <cellStyle name="Comma 7 2 2 3 2 2 6" xfId="13600"/>
    <cellStyle name="Comma 7 2 2 3 2 2 7" xfId="16052"/>
    <cellStyle name="Comma 7 2 2 3 2 2 8" xfId="18505"/>
    <cellStyle name="Comma 7 2 2 3 2 2 9" xfId="20953"/>
    <cellStyle name="Comma 7 2 2 3 2 3" xfId="3747"/>
    <cellStyle name="Comma 7 2 2 3 2 4" xfId="6206"/>
    <cellStyle name="Comma 7 2 2 3 2 5" xfId="8699"/>
    <cellStyle name="Comma 7 2 2 3 2 6" xfId="11147"/>
    <cellStyle name="Comma 7 2 2 3 2 7" xfId="13599"/>
    <cellStyle name="Comma 7 2 2 3 2 8" xfId="16051"/>
    <cellStyle name="Comma 7 2 2 3 2 9" xfId="18504"/>
    <cellStyle name="Comma 7 2 2 3 3" xfId="23401"/>
    <cellStyle name="Comma 7 2 2 3 3 2" xfId="3749"/>
    <cellStyle name="Comma 7 2 2 3 3 3" xfId="6208"/>
    <cellStyle name="Comma 7 2 2 3 3 4" xfId="8701"/>
    <cellStyle name="Comma 7 2 2 3 3 5" xfId="11149"/>
    <cellStyle name="Comma 7 2 2 3 3 6" xfId="13601"/>
    <cellStyle name="Comma 7 2 2 3 3 7" xfId="16053"/>
    <cellStyle name="Comma 7 2 2 3 3 8" xfId="18506"/>
    <cellStyle name="Comma 7 2 2 3 3 9" xfId="20954"/>
    <cellStyle name="Comma 7 2 2 3 4" xfId="23402"/>
    <cellStyle name="Comma 7 2 2 3 4 2" xfId="3750"/>
    <cellStyle name="Comma 7 2 2 3 4 3" xfId="6209"/>
    <cellStyle name="Comma 7 2 2 3 4 4" xfId="8702"/>
    <cellStyle name="Comma 7 2 2 3 4 5" xfId="11150"/>
    <cellStyle name="Comma 7 2 2 3 4 6" xfId="13602"/>
    <cellStyle name="Comma 7 2 2 3 4 7" xfId="16054"/>
    <cellStyle name="Comma 7 2 2 3 4 8" xfId="18507"/>
    <cellStyle name="Comma 7 2 2 3 4 9" xfId="20955"/>
    <cellStyle name="Comma 7 2 2 3 5" xfId="23403"/>
    <cellStyle name="Comma 7 2 2 3 5 2" xfId="3751"/>
    <cellStyle name="Comma 7 2 2 3 5 3" xfId="6210"/>
    <cellStyle name="Comma 7 2 2 3 5 4" xfId="8703"/>
    <cellStyle name="Comma 7 2 2 3 5 5" xfId="11151"/>
    <cellStyle name="Comma 7 2 2 3 5 6" xfId="13603"/>
    <cellStyle name="Comma 7 2 2 3 5 7" xfId="16055"/>
    <cellStyle name="Comma 7 2 2 3 5 8" xfId="18508"/>
    <cellStyle name="Comma 7 2 2 3 5 9" xfId="20956"/>
    <cellStyle name="Comma 7 2 2 3 6" xfId="23404"/>
    <cellStyle name="Comma 7 2 2 3 6 2" xfId="3752"/>
    <cellStyle name="Comma 7 2 2 3 6 3" xfId="6211"/>
    <cellStyle name="Comma 7 2 2 3 6 4" xfId="8704"/>
    <cellStyle name="Comma 7 2 2 3 6 5" xfId="11152"/>
    <cellStyle name="Comma 7 2 2 3 6 6" xfId="13604"/>
    <cellStyle name="Comma 7 2 2 3 6 7" xfId="16056"/>
    <cellStyle name="Comma 7 2 2 3 6 8" xfId="18509"/>
    <cellStyle name="Comma 7 2 2 3 6 9" xfId="20957"/>
    <cellStyle name="Comma 7 2 2 3 7" xfId="23405"/>
    <cellStyle name="Comma 7 2 2 3 7 2" xfId="3753"/>
    <cellStyle name="Comma 7 2 2 3 7 3" xfId="6212"/>
    <cellStyle name="Comma 7 2 2 3 7 4" xfId="8705"/>
    <cellStyle name="Comma 7 2 2 3 7 5" xfId="11153"/>
    <cellStyle name="Comma 7 2 2 3 7 6" xfId="13605"/>
    <cellStyle name="Comma 7 2 2 3 7 7" xfId="16057"/>
    <cellStyle name="Comma 7 2 2 3 7 8" xfId="18510"/>
    <cellStyle name="Comma 7 2 2 3 7 9" xfId="20958"/>
    <cellStyle name="Comma 7 2 2 3 8" xfId="23406"/>
    <cellStyle name="Comma 7 2 2 3 8 2" xfId="3754"/>
    <cellStyle name="Comma 7 2 2 3 8 3" xfId="6213"/>
    <cellStyle name="Comma 7 2 2 3 8 4" xfId="8706"/>
    <cellStyle name="Comma 7 2 2 3 8 5" xfId="11154"/>
    <cellStyle name="Comma 7 2 2 3 8 6" xfId="13606"/>
    <cellStyle name="Comma 7 2 2 3 8 7" xfId="16058"/>
    <cellStyle name="Comma 7 2 2 3 8 8" xfId="18511"/>
    <cellStyle name="Comma 7 2 2 3 8 9" xfId="20959"/>
    <cellStyle name="Comma 7 2 2 3 9" xfId="3746"/>
    <cellStyle name="Comma 7 2 2 4" xfId="23407"/>
    <cellStyle name="Comma 7 2 2 4 10" xfId="20960"/>
    <cellStyle name="Comma 7 2 2 4 2" xfId="23408"/>
    <cellStyle name="Comma 7 2 2 4 2 2" xfId="3756"/>
    <cellStyle name="Comma 7 2 2 4 2 3" xfId="6215"/>
    <cellStyle name="Comma 7 2 2 4 2 4" xfId="8708"/>
    <cellStyle name="Comma 7 2 2 4 2 5" xfId="11156"/>
    <cellStyle name="Comma 7 2 2 4 2 6" xfId="13608"/>
    <cellStyle name="Comma 7 2 2 4 2 7" xfId="16060"/>
    <cellStyle name="Comma 7 2 2 4 2 8" xfId="18513"/>
    <cellStyle name="Comma 7 2 2 4 2 9" xfId="20961"/>
    <cellStyle name="Comma 7 2 2 4 3" xfId="3755"/>
    <cellStyle name="Comma 7 2 2 4 4" xfId="6214"/>
    <cellStyle name="Comma 7 2 2 4 5" xfId="8707"/>
    <cellStyle name="Comma 7 2 2 4 6" xfId="11155"/>
    <cellStyle name="Comma 7 2 2 4 7" xfId="13607"/>
    <cellStyle name="Comma 7 2 2 4 8" xfId="16059"/>
    <cellStyle name="Comma 7 2 2 4 9" xfId="18512"/>
    <cellStyle name="Comma 7 2 2 5" xfId="23409"/>
    <cellStyle name="Comma 7 2 2 5 2" xfId="3757"/>
    <cellStyle name="Comma 7 2 2 5 3" xfId="6216"/>
    <cellStyle name="Comma 7 2 2 5 4" xfId="8709"/>
    <cellStyle name="Comma 7 2 2 5 5" xfId="11157"/>
    <cellStyle name="Comma 7 2 2 5 6" xfId="13609"/>
    <cellStyle name="Comma 7 2 2 5 7" xfId="16061"/>
    <cellStyle name="Comma 7 2 2 5 8" xfId="18514"/>
    <cellStyle name="Comma 7 2 2 5 9" xfId="20962"/>
    <cellStyle name="Comma 7 2 2 6" xfId="23410"/>
    <cellStyle name="Comma 7 2 2 6 2" xfId="3758"/>
    <cellStyle name="Comma 7 2 2 6 3" xfId="6217"/>
    <cellStyle name="Comma 7 2 2 6 4" xfId="8710"/>
    <cellStyle name="Comma 7 2 2 6 5" xfId="11158"/>
    <cellStyle name="Comma 7 2 2 6 6" xfId="13610"/>
    <cellStyle name="Comma 7 2 2 6 7" xfId="16062"/>
    <cellStyle name="Comma 7 2 2 6 8" xfId="18515"/>
    <cellStyle name="Comma 7 2 2 6 9" xfId="20963"/>
    <cellStyle name="Comma 7 2 2 7" xfId="23411"/>
    <cellStyle name="Comma 7 2 2 7 2" xfId="3759"/>
    <cellStyle name="Comma 7 2 2 7 3" xfId="6218"/>
    <cellStyle name="Comma 7 2 2 7 4" xfId="8711"/>
    <cellStyle name="Comma 7 2 2 7 5" xfId="11159"/>
    <cellStyle name="Comma 7 2 2 7 6" xfId="13611"/>
    <cellStyle name="Comma 7 2 2 7 7" xfId="16063"/>
    <cellStyle name="Comma 7 2 2 7 8" xfId="18516"/>
    <cellStyle name="Comma 7 2 2 7 9" xfId="20964"/>
    <cellStyle name="Comma 7 2 2 8" xfId="23412"/>
    <cellStyle name="Comma 7 2 2 8 2" xfId="3760"/>
    <cellStyle name="Comma 7 2 2 8 3" xfId="6219"/>
    <cellStyle name="Comma 7 2 2 8 4" xfId="8712"/>
    <cellStyle name="Comma 7 2 2 8 5" xfId="11160"/>
    <cellStyle name="Comma 7 2 2 8 6" xfId="13612"/>
    <cellStyle name="Comma 7 2 2 8 7" xfId="16064"/>
    <cellStyle name="Comma 7 2 2 8 8" xfId="18517"/>
    <cellStyle name="Comma 7 2 2 8 9" xfId="20965"/>
    <cellStyle name="Comma 7 2 2 9" xfId="23413"/>
    <cellStyle name="Comma 7 2 2 9 2" xfId="3761"/>
    <cellStyle name="Comma 7 2 2 9 3" xfId="6220"/>
    <cellStyle name="Comma 7 2 2 9 4" xfId="8713"/>
    <cellStyle name="Comma 7 2 2 9 5" xfId="11161"/>
    <cellStyle name="Comma 7 2 2 9 6" xfId="13613"/>
    <cellStyle name="Comma 7 2 2 9 7" xfId="16065"/>
    <cellStyle name="Comma 7 2 2 9 8" xfId="18518"/>
    <cellStyle name="Comma 7 2 2 9 9" xfId="20966"/>
    <cellStyle name="Comma 7 2 3" xfId="23414"/>
    <cellStyle name="Comma 7 2 3 10" xfId="3762"/>
    <cellStyle name="Comma 7 2 3 11" xfId="6221"/>
    <cellStyle name="Comma 7 2 3 12" xfId="8714"/>
    <cellStyle name="Comma 7 2 3 13" xfId="11162"/>
    <cellStyle name="Comma 7 2 3 14" xfId="13614"/>
    <cellStyle name="Comma 7 2 3 15" xfId="16066"/>
    <cellStyle name="Comma 7 2 3 16" xfId="18519"/>
    <cellStyle name="Comma 7 2 3 17" xfId="20967"/>
    <cellStyle name="Comma 7 2 3 2" xfId="23415"/>
    <cellStyle name="Comma 7 2 3 2 10" xfId="6222"/>
    <cellStyle name="Comma 7 2 3 2 11" xfId="8715"/>
    <cellStyle name="Comma 7 2 3 2 12" xfId="11163"/>
    <cellStyle name="Comma 7 2 3 2 13" xfId="13615"/>
    <cellStyle name="Comma 7 2 3 2 14" xfId="16067"/>
    <cellStyle name="Comma 7 2 3 2 15" xfId="18520"/>
    <cellStyle name="Comma 7 2 3 2 16" xfId="20968"/>
    <cellStyle name="Comma 7 2 3 2 2" xfId="23416"/>
    <cellStyle name="Comma 7 2 3 2 2 10" xfId="20969"/>
    <cellStyle name="Comma 7 2 3 2 2 2" xfId="23417"/>
    <cellStyle name="Comma 7 2 3 2 2 2 2" xfId="3765"/>
    <cellStyle name="Comma 7 2 3 2 2 2 3" xfId="6224"/>
    <cellStyle name="Comma 7 2 3 2 2 2 4" xfId="8717"/>
    <cellStyle name="Comma 7 2 3 2 2 2 5" xfId="11165"/>
    <cellStyle name="Comma 7 2 3 2 2 2 6" xfId="13617"/>
    <cellStyle name="Comma 7 2 3 2 2 2 7" xfId="16069"/>
    <cellStyle name="Comma 7 2 3 2 2 2 8" xfId="18522"/>
    <cellStyle name="Comma 7 2 3 2 2 2 9" xfId="20970"/>
    <cellStyle name="Comma 7 2 3 2 2 3" xfId="3764"/>
    <cellStyle name="Comma 7 2 3 2 2 4" xfId="6223"/>
    <cellStyle name="Comma 7 2 3 2 2 5" xfId="8716"/>
    <cellStyle name="Comma 7 2 3 2 2 6" xfId="11164"/>
    <cellStyle name="Comma 7 2 3 2 2 7" xfId="13616"/>
    <cellStyle name="Comma 7 2 3 2 2 8" xfId="16068"/>
    <cellStyle name="Comma 7 2 3 2 2 9" xfId="18521"/>
    <cellStyle name="Comma 7 2 3 2 3" xfId="23418"/>
    <cellStyle name="Comma 7 2 3 2 3 2" xfId="3766"/>
    <cellStyle name="Comma 7 2 3 2 3 3" xfId="6225"/>
    <cellStyle name="Comma 7 2 3 2 3 4" xfId="8718"/>
    <cellStyle name="Comma 7 2 3 2 3 5" xfId="11166"/>
    <cellStyle name="Comma 7 2 3 2 3 6" xfId="13618"/>
    <cellStyle name="Comma 7 2 3 2 3 7" xfId="16070"/>
    <cellStyle name="Comma 7 2 3 2 3 8" xfId="18523"/>
    <cellStyle name="Comma 7 2 3 2 3 9" xfId="20971"/>
    <cellStyle name="Comma 7 2 3 2 4" xfId="23419"/>
    <cellStyle name="Comma 7 2 3 2 4 2" xfId="3767"/>
    <cellStyle name="Comma 7 2 3 2 4 3" xfId="6226"/>
    <cellStyle name="Comma 7 2 3 2 4 4" xfId="8719"/>
    <cellStyle name="Comma 7 2 3 2 4 5" xfId="11167"/>
    <cellStyle name="Comma 7 2 3 2 4 6" xfId="13619"/>
    <cellStyle name="Comma 7 2 3 2 4 7" xfId="16071"/>
    <cellStyle name="Comma 7 2 3 2 4 8" xfId="18524"/>
    <cellStyle name="Comma 7 2 3 2 4 9" xfId="20972"/>
    <cellStyle name="Comma 7 2 3 2 5" xfId="23420"/>
    <cellStyle name="Comma 7 2 3 2 5 2" xfId="3768"/>
    <cellStyle name="Comma 7 2 3 2 5 3" xfId="6227"/>
    <cellStyle name="Comma 7 2 3 2 5 4" xfId="8720"/>
    <cellStyle name="Comma 7 2 3 2 5 5" xfId="11168"/>
    <cellStyle name="Comma 7 2 3 2 5 6" xfId="13620"/>
    <cellStyle name="Comma 7 2 3 2 5 7" xfId="16072"/>
    <cellStyle name="Comma 7 2 3 2 5 8" xfId="18525"/>
    <cellStyle name="Comma 7 2 3 2 5 9" xfId="20973"/>
    <cellStyle name="Comma 7 2 3 2 6" xfId="23421"/>
    <cellStyle name="Comma 7 2 3 2 6 2" xfId="3769"/>
    <cellStyle name="Comma 7 2 3 2 6 3" xfId="6228"/>
    <cellStyle name="Comma 7 2 3 2 6 4" xfId="8721"/>
    <cellStyle name="Comma 7 2 3 2 6 5" xfId="11169"/>
    <cellStyle name="Comma 7 2 3 2 6 6" xfId="13621"/>
    <cellStyle name="Comma 7 2 3 2 6 7" xfId="16073"/>
    <cellStyle name="Comma 7 2 3 2 6 8" xfId="18526"/>
    <cellStyle name="Comma 7 2 3 2 6 9" xfId="20974"/>
    <cellStyle name="Comma 7 2 3 2 7" xfId="23422"/>
    <cellStyle name="Comma 7 2 3 2 7 2" xfId="3770"/>
    <cellStyle name="Comma 7 2 3 2 7 3" xfId="6229"/>
    <cellStyle name="Comma 7 2 3 2 7 4" xfId="8722"/>
    <cellStyle name="Comma 7 2 3 2 7 5" xfId="11170"/>
    <cellStyle name="Comma 7 2 3 2 7 6" xfId="13622"/>
    <cellStyle name="Comma 7 2 3 2 7 7" xfId="16074"/>
    <cellStyle name="Comma 7 2 3 2 7 8" xfId="18527"/>
    <cellStyle name="Comma 7 2 3 2 7 9" xfId="20975"/>
    <cellStyle name="Comma 7 2 3 2 8" xfId="23423"/>
    <cellStyle name="Comma 7 2 3 2 8 2" xfId="3771"/>
    <cellStyle name="Comma 7 2 3 2 8 3" xfId="6230"/>
    <cellStyle name="Comma 7 2 3 2 8 4" xfId="8723"/>
    <cellStyle name="Comma 7 2 3 2 8 5" xfId="11171"/>
    <cellStyle name="Comma 7 2 3 2 8 6" xfId="13623"/>
    <cellStyle name="Comma 7 2 3 2 8 7" xfId="16075"/>
    <cellStyle name="Comma 7 2 3 2 8 8" xfId="18528"/>
    <cellStyle name="Comma 7 2 3 2 8 9" xfId="20976"/>
    <cellStyle name="Comma 7 2 3 2 9" xfId="3763"/>
    <cellStyle name="Comma 7 2 3 3" xfId="23424"/>
    <cellStyle name="Comma 7 2 3 3 10" xfId="20977"/>
    <cellStyle name="Comma 7 2 3 3 2" xfId="23425"/>
    <cellStyle name="Comma 7 2 3 3 2 2" xfId="3773"/>
    <cellStyle name="Comma 7 2 3 3 2 3" xfId="6232"/>
    <cellStyle name="Comma 7 2 3 3 2 4" xfId="8725"/>
    <cellStyle name="Comma 7 2 3 3 2 5" xfId="11173"/>
    <cellStyle name="Comma 7 2 3 3 2 6" xfId="13625"/>
    <cellStyle name="Comma 7 2 3 3 2 7" xfId="16077"/>
    <cellStyle name="Comma 7 2 3 3 2 8" xfId="18530"/>
    <cellStyle name="Comma 7 2 3 3 2 9" xfId="20978"/>
    <cellStyle name="Comma 7 2 3 3 3" xfId="3772"/>
    <cellStyle name="Comma 7 2 3 3 4" xfId="6231"/>
    <cellStyle name="Comma 7 2 3 3 5" xfId="8724"/>
    <cellStyle name="Comma 7 2 3 3 6" xfId="11172"/>
    <cellStyle name="Comma 7 2 3 3 7" xfId="13624"/>
    <cellStyle name="Comma 7 2 3 3 8" xfId="16076"/>
    <cellStyle name="Comma 7 2 3 3 9" xfId="18529"/>
    <cellStyle name="Comma 7 2 3 4" xfId="23426"/>
    <cellStyle name="Comma 7 2 3 4 2" xfId="3774"/>
    <cellStyle name="Comma 7 2 3 4 3" xfId="6233"/>
    <cellStyle name="Comma 7 2 3 4 4" xfId="8726"/>
    <cellStyle name="Comma 7 2 3 4 5" xfId="11174"/>
    <cellStyle name="Comma 7 2 3 4 6" xfId="13626"/>
    <cellStyle name="Comma 7 2 3 4 7" xfId="16078"/>
    <cellStyle name="Comma 7 2 3 4 8" xfId="18531"/>
    <cellStyle name="Comma 7 2 3 4 9" xfId="20979"/>
    <cellStyle name="Comma 7 2 3 5" xfId="23427"/>
    <cellStyle name="Comma 7 2 3 5 2" xfId="3775"/>
    <cellStyle name="Comma 7 2 3 5 3" xfId="6234"/>
    <cellStyle name="Comma 7 2 3 5 4" xfId="8727"/>
    <cellStyle name="Comma 7 2 3 5 5" xfId="11175"/>
    <cellStyle name="Comma 7 2 3 5 6" xfId="13627"/>
    <cellStyle name="Comma 7 2 3 5 7" xfId="16079"/>
    <cellStyle name="Comma 7 2 3 5 8" xfId="18532"/>
    <cellStyle name="Comma 7 2 3 5 9" xfId="20980"/>
    <cellStyle name="Comma 7 2 3 6" xfId="23428"/>
    <cellStyle name="Comma 7 2 3 6 2" xfId="3776"/>
    <cellStyle name="Comma 7 2 3 6 3" xfId="6235"/>
    <cellStyle name="Comma 7 2 3 6 4" xfId="8728"/>
    <cellStyle name="Comma 7 2 3 6 5" xfId="11176"/>
    <cellStyle name="Comma 7 2 3 6 6" xfId="13628"/>
    <cellStyle name="Comma 7 2 3 6 7" xfId="16080"/>
    <cellStyle name="Comma 7 2 3 6 8" xfId="18533"/>
    <cellStyle name="Comma 7 2 3 6 9" xfId="20981"/>
    <cellStyle name="Comma 7 2 3 7" xfId="23429"/>
    <cellStyle name="Comma 7 2 3 7 2" xfId="3777"/>
    <cellStyle name="Comma 7 2 3 7 3" xfId="6236"/>
    <cellStyle name="Comma 7 2 3 7 4" xfId="8729"/>
    <cellStyle name="Comma 7 2 3 7 5" xfId="11177"/>
    <cellStyle name="Comma 7 2 3 7 6" xfId="13629"/>
    <cellStyle name="Comma 7 2 3 7 7" xfId="16081"/>
    <cellStyle name="Comma 7 2 3 7 8" xfId="18534"/>
    <cellStyle name="Comma 7 2 3 7 9" xfId="20982"/>
    <cellStyle name="Comma 7 2 3 8" xfId="23430"/>
    <cellStyle name="Comma 7 2 3 8 2" xfId="3778"/>
    <cellStyle name="Comma 7 2 3 8 3" xfId="6237"/>
    <cellStyle name="Comma 7 2 3 8 4" xfId="8730"/>
    <cellStyle name="Comma 7 2 3 8 5" xfId="11178"/>
    <cellStyle name="Comma 7 2 3 8 6" xfId="13630"/>
    <cellStyle name="Comma 7 2 3 8 7" xfId="16082"/>
    <cellStyle name="Comma 7 2 3 8 8" xfId="18535"/>
    <cellStyle name="Comma 7 2 3 8 9" xfId="20983"/>
    <cellStyle name="Comma 7 2 3 9" xfId="23431"/>
    <cellStyle name="Comma 7 2 3 9 2" xfId="3779"/>
    <cellStyle name="Comma 7 2 3 9 3" xfId="6238"/>
    <cellStyle name="Comma 7 2 3 9 4" xfId="8731"/>
    <cellStyle name="Comma 7 2 3 9 5" xfId="11179"/>
    <cellStyle name="Comma 7 2 3 9 6" xfId="13631"/>
    <cellStyle name="Comma 7 2 3 9 7" xfId="16083"/>
    <cellStyle name="Comma 7 2 3 9 8" xfId="18536"/>
    <cellStyle name="Comma 7 2 3 9 9" xfId="20984"/>
    <cellStyle name="Comma 7 2 4" xfId="23432"/>
    <cellStyle name="Comma 7 2 4 10" xfId="6239"/>
    <cellStyle name="Comma 7 2 4 11" xfId="8732"/>
    <cellStyle name="Comma 7 2 4 12" xfId="11180"/>
    <cellStyle name="Comma 7 2 4 13" xfId="13632"/>
    <cellStyle name="Comma 7 2 4 14" xfId="16084"/>
    <cellStyle name="Comma 7 2 4 15" xfId="18537"/>
    <cellStyle name="Comma 7 2 4 16" xfId="20985"/>
    <cellStyle name="Comma 7 2 4 2" xfId="23433"/>
    <cellStyle name="Comma 7 2 4 2 10" xfId="20986"/>
    <cellStyle name="Comma 7 2 4 2 2" xfId="23434"/>
    <cellStyle name="Comma 7 2 4 2 2 2" xfId="3782"/>
    <cellStyle name="Comma 7 2 4 2 2 3" xfId="6241"/>
    <cellStyle name="Comma 7 2 4 2 2 4" xfId="8734"/>
    <cellStyle name="Comma 7 2 4 2 2 5" xfId="11182"/>
    <cellStyle name="Comma 7 2 4 2 2 6" xfId="13634"/>
    <cellStyle name="Comma 7 2 4 2 2 7" xfId="16086"/>
    <cellStyle name="Comma 7 2 4 2 2 8" xfId="18539"/>
    <cellStyle name="Comma 7 2 4 2 2 9" xfId="20987"/>
    <cellStyle name="Comma 7 2 4 2 3" xfId="3781"/>
    <cellStyle name="Comma 7 2 4 2 4" xfId="6240"/>
    <cellStyle name="Comma 7 2 4 2 5" xfId="8733"/>
    <cellStyle name="Comma 7 2 4 2 6" xfId="11181"/>
    <cellStyle name="Comma 7 2 4 2 7" xfId="13633"/>
    <cellStyle name="Comma 7 2 4 2 8" xfId="16085"/>
    <cellStyle name="Comma 7 2 4 2 9" xfId="18538"/>
    <cellStyle name="Comma 7 2 4 3" xfId="23435"/>
    <cellStyle name="Comma 7 2 4 3 2" xfId="3783"/>
    <cellStyle name="Comma 7 2 4 3 3" xfId="6242"/>
    <cellStyle name="Comma 7 2 4 3 4" xfId="8735"/>
    <cellStyle name="Comma 7 2 4 3 5" xfId="11183"/>
    <cellStyle name="Comma 7 2 4 3 6" xfId="13635"/>
    <cellStyle name="Comma 7 2 4 3 7" xfId="16087"/>
    <cellStyle name="Comma 7 2 4 3 8" xfId="18540"/>
    <cellStyle name="Comma 7 2 4 3 9" xfId="20988"/>
    <cellStyle name="Comma 7 2 4 4" xfId="23436"/>
    <cellStyle name="Comma 7 2 4 4 2" xfId="3784"/>
    <cellStyle name="Comma 7 2 4 4 3" xfId="6243"/>
    <cellStyle name="Comma 7 2 4 4 4" xfId="8736"/>
    <cellStyle name="Comma 7 2 4 4 5" xfId="11184"/>
    <cellStyle name="Comma 7 2 4 4 6" xfId="13636"/>
    <cellStyle name="Comma 7 2 4 4 7" xfId="16088"/>
    <cellStyle name="Comma 7 2 4 4 8" xfId="18541"/>
    <cellStyle name="Comma 7 2 4 4 9" xfId="20989"/>
    <cellStyle name="Comma 7 2 4 5" xfId="23437"/>
    <cellStyle name="Comma 7 2 4 5 2" xfId="3785"/>
    <cellStyle name="Comma 7 2 4 5 3" xfId="6244"/>
    <cellStyle name="Comma 7 2 4 5 4" xfId="8737"/>
    <cellStyle name="Comma 7 2 4 5 5" xfId="11185"/>
    <cellStyle name="Comma 7 2 4 5 6" xfId="13637"/>
    <cellStyle name="Comma 7 2 4 5 7" xfId="16089"/>
    <cellStyle name="Comma 7 2 4 5 8" xfId="18542"/>
    <cellStyle name="Comma 7 2 4 5 9" xfId="20990"/>
    <cellStyle name="Comma 7 2 4 6" xfId="23438"/>
    <cellStyle name="Comma 7 2 4 6 2" xfId="3786"/>
    <cellStyle name="Comma 7 2 4 6 3" xfId="6245"/>
    <cellStyle name="Comma 7 2 4 6 4" xfId="8738"/>
    <cellStyle name="Comma 7 2 4 6 5" xfId="11186"/>
    <cellStyle name="Comma 7 2 4 6 6" xfId="13638"/>
    <cellStyle name="Comma 7 2 4 6 7" xfId="16090"/>
    <cellStyle name="Comma 7 2 4 6 8" xfId="18543"/>
    <cellStyle name="Comma 7 2 4 6 9" xfId="20991"/>
    <cellStyle name="Comma 7 2 4 7" xfId="23439"/>
    <cellStyle name="Comma 7 2 4 7 2" xfId="3787"/>
    <cellStyle name="Comma 7 2 4 7 3" xfId="6246"/>
    <cellStyle name="Comma 7 2 4 7 4" xfId="8739"/>
    <cellStyle name="Comma 7 2 4 7 5" xfId="11187"/>
    <cellStyle name="Comma 7 2 4 7 6" xfId="13639"/>
    <cellStyle name="Comma 7 2 4 7 7" xfId="16091"/>
    <cellStyle name="Comma 7 2 4 7 8" xfId="18544"/>
    <cellStyle name="Comma 7 2 4 7 9" xfId="20992"/>
    <cellStyle name="Comma 7 2 4 8" xfId="23440"/>
    <cellStyle name="Comma 7 2 4 8 2" xfId="3788"/>
    <cellStyle name="Comma 7 2 4 8 3" xfId="6247"/>
    <cellStyle name="Comma 7 2 4 8 4" xfId="8740"/>
    <cellStyle name="Comma 7 2 4 8 5" xfId="11188"/>
    <cellStyle name="Comma 7 2 4 8 6" xfId="13640"/>
    <cellStyle name="Comma 7 2 4 8 7" xfId="16092"/>
    <cellStyle name="Comma 7 2 4 8 8" xfId="18545"/>
    <cellStyle name="Comma 7 2 4 8 9" xfId="20993"/>
    <cellStyle name="Comma 7 2 4 9" xfId="3780"/>
    <cellStyle name="Comma 7 2 5" xfId="23441"/>
    <cellStyle name="Comma 7 2 5 10" xfId="20994"/>
    <cellStyle name="Comma 7 2 5 2" xfId="23442"/>
    <cellStyle name="Comma 7 2 5 2 2" xfId="3790"/>
    <cellStyle name="Comma 7 2 5 2 3" xfId="6249"/>
    <cellStyle name="Comma 7 2 5 2 4" xfId="8742"/>
    <cellStyle name="Comma 7 2 5 2 5" xfId="11190"/>
    <cellStyle name="Comma 7 2 5 2 6" xfId="13642"/>
    <cellStyle name="Comma 7 2 5 2 7" xfId="16094"/>
    <cellStyle name="Comma 7 2 5 2 8" xfId="18547"/>
    <cellStyle name="Comma 7 2 5 2 9" xfId="20995"/>
    <cellStyle name="Comma 7 2 5 3" xfId="3789"/>
    <cellStyle name="Comma 7 2 5 4" xfId="6248"/>
    <cellStyle name="Comma 7 2 5 5" xfId="8741"/>
    <cellStyle name="Comma 7 2 5 6" xfId="11189"/>
    <cellStyle name="Comma 7 2 5 7" xfId="13641"/>
    <cellStyle name="Comma 7 2 5 8" xfId="16093"/>
    <cellStyle name="Comma 7 2 5 9" xfId="18546"/>
    <cellStyle name="Comma 7 2 6" xfId="23443"/>
    <cellStyle name="Comma 7 2 6 2" xfId="3791"/>
    <cellStyle name="Comma 7 2 6 3" xfId="6250"/>
    <cellStyle name="Comma 7 2 6 4" xfId="8743"/>
    <cellStyle name="Comma 7 2 6 5" xfId="11191"/>
    <cellStyle name="Comma 7 2 6 6" xfId="13643"/>
    <cellStyle name="Comma 7 2 6 7" xfId="16095"/>
    <cellStyle name="Comma 7 2 6 8" xfId="18548"/>
    <cellStyle name="Comma 7 2 6 9" xfId="20996"/>
    <cellStyle name="Comma 7 2 7" xfId="23444"/>
    <cellStyle name="Comma 7 2 7 2" xfId="3792"/>
    <cellStyle name="Comma 7 2 7 3" xfId="6251"/>
    <cellStyle name="Comma 7 2 7 4" xfId="8744"/>
    <cellStyle name="Comma 7 2 7 5" xfId="11192"/>
    <cellStyle name="Comma 7 2 7 6" xfId="13644"/>
    <cellStyle name="Comma 7 2 7 7" xfId="16096"/>
    <cellStyle name="Comma 7 2 7 8" xfId="18549"/>
    <cellStyle name="Comma 7 2 7 9" xfId="20997"/>
    <cellStyle name="Comma 7 2 8" xfId="23445"/>
    <cellStyle name="Comma 7 2 8 2" xfId="3793"/>
    <cellStyle name="Comma 7 2 8 3" xfId="6252"/>
    <cellStyle name="Comma 7 2 8 4" xfId="8745"/>
    <cellStyle name="Comma 7 2 8 5" xfId="11193"/>
    <cellStyle name="Comma 7 2 8 6" xfId="13645"/>
    <cellStyle name="Comma 7 2 8 7" xfId="16097"/>
    <cellStyle name="Comma 7 2 8 8" xfId="18550"/>
    <cellStyle name="Comma 7 2 8 9" xfId="20998"/>
    <cellStyle name="Comma 7 2 9" xfId="23446"/>
    <cellStyle name="Comma 7 2 9 2" xfId="3794"/>
    <cellStyle name="Comma 7 2 9 3" xfId="6253"/>
    <cellStyle name="Comma 7 2 9 4" xfId="8746"/>
    <cellStyle name="Comma 7 2 9 5" xfId="11194"/>
    <cellStyle name="Comma 7 2 9 6" xfId="13646"/>
    <cellStyle name="Comma 7 2 9 7" xfId="16098"/>
    <cellStyle name="Comma 7 2 9 8" xfId="18551"/>
    <cellStyle name="Comma 7 2 9 9" xfId="20999"/>
    <cellStyle name="Comma 7 20" xfId="365"/>
    <cellStyle name="Comma 7 21" xfId="366"/>
    <cellStyle name="Comma 7 22" xfId="367"/>
    <cellStyle name="Comma 7 23" xfId="368"/>
    <cellStyle name="Comma 7 24" xfId="369"/>
    <cellStyle name="Comma 7 25" xfId="370"/>
    <cellStyle name="Comma 7 26" xfId="371"/>
    <cellStyle name="Comma 7 27" xfId="372"/>
    <cellStyle name="Comma 7 28" xfId="3719"/>
    <cellStyle name="Comma 7 29" xfId="6178"/>
    <cellStyle name="Comma 7 3" xfId="23447"/>
    <cellStyle name="Comma 7 3 10" xfId="23448"/>
    <cellStyle name="Comma 7 3 10 2" xfId="3796"/>
    <cellStyle name="Comma 7 3 10 3" xfId="6255"/>
    <cellStyle name="Comma 7 3 10 4" xfId="8748"/>
    <cellStyle name="Comma 7 3 10 5" xfId="11196"/>
    <cellStyle name="Comma 7 3 10 6" xfId="13648"/>
    <cellStyle name="Comma 7 3 10 7" xfId="16100"/>
    <cellStyle name="Comma 7 3 10 8" xfId="18553"/>
    <cellStyle name="Comma 7 3 10 9" xfId="21001"/>
    <cellStyle name="Comma 7 3 11" xfId="3795"/>
    <cellStyle name="Comma 7 3 12" xfId="6254"/>
    <cellStyle name="Comma 7 3 13" xfId="8747"/>
    <cellStyle name="Comma 7 3 14" xfId="11195"/>
    <cellStyle name="Comma 7 3 15" xfId="13647"/>
    <cellStyle name="Comma 7 3 16" xfId="16099"/>
    <cellStyle name="Comma 7 3 17" xfId="18552"/>
    <cellStyle name="Comma 7 3 18" xfId="21000"/>
    <cellStyle name="Comma 7 3 2" xfId="23449"/>
    <cellStyle name="Comma 7 3 2 10" xfId="3797"/>
    <cellStyle name="Comma 7 3 2 11" xfId="6256"/>
    <cellStyle name="Comma 7 3 2 12" xfId="8749"/>
    <cellStyle name="Comma 7 3 2 13" xfId="11197"/>
    <cellStyle name="Comma 7 3 2 14" xfId="13649"/>
    <cellStyle name="Comma 7 3 2 15" xfId="16101"/>
    <cellStyle name="Comma 7 3 2 16" xfId="18554"/>
    <cellStyle name="Comma 7 3 2 17" xfId="21002"/>
    <cellStyle name="Comma 7 3 2 2" xfId="23450"/>
    <cellStyle name="Comma 7 3 2 2 10" xfId="6257"/>
    <cellStyle name="Comma 7 3 2 2 11" xfId="8750"/>
    <cellStyle name="Comma 7 3 2 2 12" xfId="11198"/>
    <cellStyle name="Comma 7 3 2 2 13" xfId="13650"/>
    <cellStyle name="Comma 7 3 2 2 14" xfId="16102"/>
    <cellStyle name="Comma 7 3 2 2 15" xfId="18555"/>
    <cellStyle name="Comma 7 3 2 2 16" xfId="21003"/>
    <cellStyle name="Comma 7 3 2 2 2" xfId="23451"/>
    <cellStyle name="Comma 7 3 2 2 2 10" xfId="21004"/>
    <cellStyle name="Comma 7 3 2 2 2 2" xfId="23452"/>
    <cellStyle name="Comma 7 3 2 2 2 2 2" xfId="3800"/>
    <cellStyle name="Comma 7 3 2 2 2 2 3" xfId="6259"/>
    <cellStyle name="Comma 7 3 2 2 2 2 4" xfId="8752"/>
    <cellStyle name="Comma 7 3 2 2 2 2 5" xfId="11200"/>
    <cellStyle name="Comma 7 3 2 2 2 2 6" xfId="13652"/>
    <cellStyle name="Comma 7 3 2 2 2 2 7" xfId="16104"/>
    <cellStyle name="Comma 7 3 2 2 2 2 8" xfId="18557"/>
    <cellStyle name="Comma 7 3 2 2 2 2 9" xfId="21005"/>
    <cellStyle name="Comma 7 3 2 2 2 3" xfId="3799"/>
    <cellStyle name="Comma 7 3 2 2 2 4" xfId="6258"/>
    <cellStyle name="Comma 7 3 2 2 2 5" xfId="8751"/>
    <cellStyle name="Comma 7 3 2 2 2 6" xfId="11199"/>
    <cellStyle name="Comma 7 3 2 2 2 7" xfId="13651"/>
    <cellStyle name="Comma 7 3 2 2 2 8" xfId="16103"/>
    <cellStyle name="Comma 7 3 2 2 2 9" xfId="18556"/>
    <cellStyle name="Comma 7 3 2 2 3" xfId="23453"/>
    <cellStyle name="Comma 7 3 2 2 3 2" xfId="3801"/>
    <cellStyle name="Comma 7 3 2 2 3 3" xfId="6260"/>
    <cellStyle name="Comma 7 3 2 2 3 4" xfId="8753"/>
    <cellStyle name="Comma 7 3 2 2 3 5" xfId="11201"/>
    <cellStyle name="Comma 7 3 2 2 3 6" xfId="13653"/>
    <cellStyle name="Comma 7 3 2 2 3 7" xfId="16105"/>
    <cellStyle name="Comma 7 3 2 2 3 8" xfId="18558"/>
    <cellStyle name="Comma 7 3 2 2 3 9" xfId="21006"/>
    <cellStyle name="Comma 7 3 2 2 4" xfId="23454"/>
    <cellStyle name="Comma 7 3 2 2 4 2" xfId="3802"/>
    <cellStyle name="Comma 7 3 2 2 4 3" xfId="6261"/>
    <cellStyle name="Comma 7 3 2 2 4 4" xfId="8754"/>
    <cellStyle name="Comma 7 3 2 2 4 5" xfId="11202"/>
    <cellStyle name="Comma 7 3 2 2 4 6" xfId="13654"/>
    <cellStyle name="Comma 7 3 2 2 4 7" xfId="16106"/>
    <cellStyle name="Comma 7 3 2 2 4 8" xfId="18559"/>
    <cellStyle name="Comma 7 3 2 2 4 9" xfId="21007"/>
    <cellStyle name="Comma 7 3 2 2 5" xfId="23455"/>
    <cellStyle name="Comma 7 3 2 2 5 2" xfId="3803"/>
    <cellStyle name="Comma 7 3 2 2 5 3" xfId="6262"/>
    <cellStyle name="Comma 7 3 2 2 5 4" xfId="8755"/>
    <cellStyle name="Comma 7 3 2 2 5 5" xfId="11203"/>
    <cellStyle name="Comma 7 3 2 2 5 6" xfId="13655"/>
    <cellStyle name="Comma 7 3 2 2 5 7" xfId="16107"/>
    <cellStyle name="Comma 7 3 2 2 5 8" xfId="18560"/>
    <cellStyle name="Comma 7 3 2 2 5 9" xfId="21008"/>
    <cellStyle name="Comma 7 3 2 2 6" xfId="23456"/>
    <cellStyle name="Comma 7 3 2 2 6 2" xfId="3804"/>
    <cellStyle name="Comma 7 3 2 2 6 3" xfId="6263"/>
    <cellStyle name="Comma 7 3 2 2 6 4" xfId="8756"/>
    <cellStyle name="Comma 7 3 2 2 6 5" xfId="11204"/>
    <cellStyle name="Comma 7 3 2 2 6 6" xfId="13656"/>
    <cellStyle name="Comma 7 3 2 2 6 7" xfId="16108"/>
    <cellStyle name="Comma 7 3 2 2 6 8" xfId="18561"/>
    <cellStyle name="Comma 7 3 2 2 6 9" xfId="21009"/>
    <cellStyle name="Comma 7 3 2 2 7" xfId="23457"/>
    <cellStyle name="Comma 7 3 2 2 7 2" xfId="3805"/>
    <cellStyle name="Comma 7 3 2 2 7 3" xfId="6264"/>
    <cellStyle name="Comma 7 3 2 2 7 4" xfId="8757"/>
    <cellStyle name="Comma 7 3 2 2 7 5" xfId="11205"/>
    <cellStyle name="Comma 7 3 2 2 7 6" xfId="13657"/>
    <cellStyle name="Comma 7 3 2 2 7 7" xfId="16109"/>
    <cellStyle name="Comma 7 3 2 2 7 8" xfId="18562"/>
    <cellStyle name="Comma 7 3 2 2 7 9" xfId="21010"/>
    <cellStyle name="Comma 7 3 2 2 8" xfId="23458"/>
    <cellStyle name="Comma 7 3 2 2 8 2" xfId="3806"/>
    <cellStyle name="Comma 7 3 2 2 8 3" xfId="6265"/>
    <cellStyle name="Comma 7 3 2 2 8 4" xfId="8758"/>
    <cellStyle name="Comma 7 3 2 2 8 5" xfId="11206"/>
    <cellStyle name="Comma 7 3 2 2 8 6" xfId="13658"/>
    <cellStyle name="Comma 7 3 2 2 8 7" xfId="16110"/>
    <cellStyle name="Comma 7 3 2 2 8 8" xfId="18563"/>
    <cellStyle name="Comma 7 3 2 2 8 9" xfId="21011"/>
    <cellStyle name="Comma 7 3 2 2 9" xfId="3798"/>
    <cellStyle name="Comma 7 3 2 3" xfId="23459"/>
    <cellStyle name="Comma 7 3 2 3 10" xfId="21012"/>
    <cellStyle name="Comma 7 3 2 3 2" xfId="23460"/>
    <cellStyle name="Comma 7 3 2 3 2 2" xfId="3808"/>
    <cellStyle name="Comma 7 3 2 3 2 3" xfId="6267"/>
    <cellStyle name="Comma 7 3 2 3 2 4" xfId="8760"/>
    <cellStyle name="Comma 7 3 2 3 2 5" xfId="11208"/>
    <cellStyle name="Comma 7 3 2 3 2 6" xfId="13660"/>
    <cellStyle name="Comma 7 3 2 3 2 7" xfId="16112"/>
    <cellStyle name="Comma 7 3 2 3 2 8" xfId="18565"/>
    <cellStyle name="Comma 7 3 2 3 2 9" xfId="21013"/>
    <cellStyle name="Comma 7 3 2 3 3" xfId="3807"/>
    <cellStyle name="Comma 7 3 2 3 4" xfId="6266"/>
    <cellStyle name="Comma 7 3 2 3 5" xfId="8759"/>
    <cellStyle name="Comma 7 3 2 3 6" xfId="11207"/>
    <cellStyle name="Comma 7 3 2 3 7" xfId="13659"/>
    <cellStyle name="Comma 7 3 2 3 8" xfId="16111"/>
    <cellStyle name="Comma 7 3 2 3 9" xfId="18564"/>
    <cellStyle name="Comma 7 3 2 4" xfId="23461"/>
    <cellStyle name="Comma 7 3 2 4 2" xfId="3809"/>
    <cellStyle name="Comma 7 3 2 4 3" xfId="6268"/>
    <cellStyle name="Comma 7 3 2 4 4" xfId="8761"/>
    <cellStyle name="Comma 7 3 2 4 5" xfId="11209"/>
    <cellStyle name="Comma 7 3 2 4 6" xfId="13661"/>
    <cellStyle name="Comma 7 3 2 4 7" xfId="16113"/>
    <cellStyle name="Comma 7 3 2 4 8" xfId="18566"/>
    <cellStyle name="Comma 7 3 2 4 9" xfId="21014"/>
    <cellStyle name="Comma 7 3 2 5" xfId="23462"/>
    <cellStyle name="Comma 7 3 2 5 2" xfId="3810"/>
    <cellStyle name="Comma 7 3 2 5 3" xfId="6269"/>
    <cellStyle name="Comma 7 3 2 5 4" xfId="8762"/>
    <cellStyle name="Comma 7 3 2 5 5" xfId="11210"/>
    <cellStyle name="Comma 7 3 2 5 6" xfId="13662"/>
    <cellStyle name="Comma 7 3 2 5 7" xfId="16114"/>
    <cellStyle name="Comma 7 3 2 5 8" xfId="18567"/>
    <cellStyle name="Comma 7 3 2 5 9" xfId="21015"/>
    <cellStyle name="Comma 7 3 2 6" xfId="23463"/>
    <cellStyle name="Comma 7 3 2 6 2" xfId="3811"/>
    <cellStyle name="Comma 7 3 2 6 3" xfId="6270"/>
    <cellStyle name="Comma 7 3 2 6 4" xfId="8763"/>
    <cellStyle name="Comma 7 3 2 6 5" xfId="11211"/>
    <cellStyle name="Comma 7 3 2 6 6" xfId="13663"/>
    <cellStyle name="Comma 7 3 2 6 7" xfId="16115"/>
    <cellStyle name="Comma 7 3 2 6 8" xfId="18568"/>
    <cellStyle name="Comma 7 3 2 6 9" xfId="21016"/>
    <cellStyle name="Comma 7 3 2 7" xfId="23464"/>
    <cellStyle name="Comma 7 3 2 7 2" xfId="3812"/>
    <cellStyle name="Comma 7 3 2 7 3" xfId="6271"/>
    <cellStyle name="Comma 7 3 2 7 4" xfId="8764"/>
    <cellStyle name="Comma 7 3 2 7 5" xfId="11212"/>
    <cellStyle name="Comma 7 3 2 7 6" xfId="13664"/>
    <cellStyle name="Comma 7 3 2 7 7" xfId="16116"/>
    <cellStyle name="Comma 7 3 2 7 8" xfId="18569"/>
    <cellStyle name="Comma 7 3 2 7 9" xfId="21017"/>
    <cellStyle name="Comma 7 3 2 8" xfId="23465"/>
    <cellStyle name="Comma 7 3 2 8 2" xfId="3813"/>
    <cellStyle name="Comma 7 3 2 8 3" xfId="6272"/>
    <cellStyle name="Comma 7 3 2 8 4" xfId="8765"/>
    <cellStyle name="Comma 7 3 2 8 5" xfId="11213"/>
    <cellStyle name="Comma 7 3 2 8 6" xfId="13665"/>
    <cellStyle name="Comma 7 3 2 8 7" xfId="16117"/>
    <cellStyle name="Comma 7 3 2 8 8" xfId="18570"/>
    <cellStyle name="Comma 7 3 2 8 9" xfId="21018"/>
    <cellStyle name="Comma 7 3 2 9" xfId="23466"/>
    <cellStyle name="Comma 7 3 2 9 2" xfId="3814"/>
    <cellStyle name="Comma 7 3 2 9 3" xfId="6273"/>
    <cellStyle name="Comma 7 3 2 9 4" xfId="8766"/>
    <cellStyle name="Comma 7 3 2 9 5" xfId="11214"/>
    <cellStyle name="Comma 7 3 2 9 6" xfId="13666"/>
    <cellStyle name="Comma 7 3 2 9 7" xfId="16118"/>
    <cellStyle name="Comma 7 3 2 9 8" xfId="18571"/>
    <cellStyle name="Comma 7 3 2 9 9" xfId="21019"/>
    <cellStyle name="Comma 7 3 3" xfId="23467"/>
    <cellStyle name="Comma 7 3 3 10" xfId="6274"/>
    <cellStyle name="Comma 7 3 3 11" xfId="8767"/>
    <cellStyle name="Comma 7 3 3 12" xfId="11215"/>
    <cellStyle name="Comma 7 3 3 13" xfId="13667"/>
    <cellStyle name="Comma 7 3 3 14" xfId="16119"/>
    <cellStyle name="Comma 7 3 3 15" xfId="18572"/>
    <cellStyle name="Comma 7 3 3 16" xfId="21020"/>
    <cellStyle name="Comma 7 3 3 2" xfId="23468"/>
    <cellStyle name="Comma 7 3 3 2 10" xfId="21021"/>
    <cellStyle name="Comma 7 3 3 2 2" xfId="23469"/>
    <cellStyle name="Comma 7 3 3 2 2 2" xfId="3817"/>
    <cellStyle name="Comma 7 3 3 2 2 3" xfId="6276"/>
    <cellStyle name="Comma 7 3 3 2 2 4" xfId="8769"/>
    <cellStyle name="Comma 7 3 3 2 2 5" xfId="11217"/>
    <cellStyle name="Comma 7 3 3 2 2 6" xfId="13669"/>
    <cellStyle name="Comma 7 3 3 2 2 7" xfId="16121"/>
    <cellStyle name="Comma 7 3 3 2 2 8" xfId="18574"/>
    <cellStyle name="Comma 7 3 3 2 2 9" xfId="21022"/>
    <cellStyle name="Comma 7 3 3 2 3" xfId="3816"/>
    <cellStyle name="Comma 7 3 3 2 4" xfId="6275"/>
    <cellStyle name="Comma 7 3 3 2 5" xfId="8768"/>
    <cellStyle name="Comma 7 3 3 2 6" xfId="11216"/>
    <cellStyle name="Comma 7 3 3 2 7" xfId="13668"/>
    <cellStyle name="Comma 7 3 3 2 8" xfId="16120"/>
    <cellStyle name="Comma 7 3 3 2 9" xfId="18573"/>
    <cellStyle name="Comma 7 3 3 3" xfId="23470"/>
    <cellStyle name="Comma 7 3 3 3 2" xfId="3818"/>
    <cellStyle name="Comma 7 3 3 3 3" xfId="6277"/>
    <cellStyle name="Comma 7 3 3 3 4" xfId="8770"/>
    <cellStyle name="Comma 7 3 3 3 5" xfId="11218"/>
    <cellStyle name="Comma 7 3 3 3 6" xfId="13670"/>
    <cellStyle name="Comma 7 3 3 3 7" xfId="16122"/>
    <cellStyle name="Comma 7 3 3 3 8" xfId="18575"/>
    <cellStyle name="Comma 7 3 3 3 9" xfId="21023"/>
    <cellStyle name="Comma 7 3 3 4" xfId="23471"/>
    <cellStyle name="Comma 7 3 3 4 2" xfId="3819"/>
    <cellStyle name="Comma 7 3 3 4 3" xfId="6278"/>
    <cellStyle name="Comma 7 3 3 4 4" xfId="8771"/>
    <cellStyle name="Comma 7 3 3 4 5" xfId="11219"/>
    <cellStyle name="Comma 7 3 3 4 6" xfId="13671"/>
    <cellStyle name="Comma 7 3 3 4 7" xfId="16123"/>
    <cellStyle name="Comma 7 3 3 4 8" xfId="18576"/>
    <cellStyle name="Comma 7 3 3 4 9" xfId="21024"/>
    <cellStyle name="Comma 7 3 3 5" xfId="23472"/>
    <cellStyle name="Comma 7 3 3 5 2" xfId="3820"/>
    <cellStyle name="Comma 7 3 3 5 3" xfId="6279"/>
    <cellStyle name="Comma 7 3 3 5 4" xfId="8772"/>
    <cellStyle name="Comma 7 3 3 5 5" xfId="11220"/>
    <cellStyle name="Comma 7 3 3 5 6" xfId="13672"/>
    <cellStyle name="Comma 7 3 3 5 7" xfId="16124"/>
    <cellStyle name="Comma 7 3 3 5 8" xfId="18577"/>
    <cellStyle name="Comma 7 3 3 5 9" xfId="21025"/>
    <cellStyle name="Comma 7 3 3 6" xfId="23473"/>
    <cellStyle name="Comma 7 3 3 6 2" xfId="3821"/>
    <cellStyle name="Comma 7 3 3 6 3" xfId="6280"/>
    <cellStyle name="Comma 7 3 3 6 4" xfId="8773"/>
    <cellStyle name="Comma 7 3 3 6 5" xfId="11221"/>
    <cellStyle name="Comma 7 3 3 6 6" xfId="13673"/>
    <cellStyle name="Comma 7 3 3 6 7" xfId="16125"/>
    <cellStyle name="Comma 7 3 3 6 8" xfId="18578"/>
    <cellStyle name="Comma 7 3 3 6 9" xfId="21026"/>
    <cellStyle name="Comma 7 3 3 7" xfId="23474"/>
    <cellStyle name="Comma 7 3 3 7 2" xfId="3822"/>
    <cellStyle name="Comma 7 3 3 7 3" xfId="6281"/>
    <cellStyle name="Comma 7 3 3 7 4" xfId="8774"/>
    <cellStyle name="Comma 7 3 3 7 5" xfId="11222"/>
    <cellStyle name="Comma 7 3 3 7 6" xfId="13674"/>
    <cellStyle name="Comma 7 3 3 7 7" xfId="16126"/>
    <cellStyle name="Comma 7 3 3 7 8" xfId="18579"/>
    <cellStyle name="Comma 7 3 3 7 9" xfId="21027"/>
    <cellStyle name="Comma 7 3 3 8" xfId="23475"/>
    <cellStyle name="Comma 7 3 3 8 2" xfId="3823"/>
    <cellStyle name="Comma 7 3 3 8 3" xfId="6282"/>
    <cellStyle name="Comma 7 3 3 8 4" xfId="8775"/>
    <cellStyle name="Comma 7 3 3 8 5" xfId="11223"/>
    <cellStyle name="Comma 7 3 3 8 6" xfId="13675"/>
    <cellStyle name="Comma 7 3 3 8 7" xfId="16127"/>
    <cellStyle name="Comma 7 3 3 8 8" xfId="18580"/>
    <cellStyle name="Comma 7 3 3 8 9" xfId="21028"/>
    <cellStyle name="Comma 7 3 3 9" xfId="3815"/>
    <cellStyle name="Comma 7 3 4" xfId="23476"/>
    <cellStyle name="Comma 7 3 4 10" xfId="21029"/>
    <cellStyle name="Comma 7 3 4 2" xfId="23477"/>
    <cellStyle name="Comma 7 3 4 2 2" xfId="3825"/>
    <cellStyle name="Comma 7 3 4 2 3" xfId="6284"/>
    <cellStyle name="Comma 7 3 4 2 4" xfId="8777"/>
    <cellStyle name="Comma 7 3 4 2 5" xfId="11225"/>
    <cellStyle name="Comma 7 3 4 2 6" xfId="13677"/>
    <cellStyle name="Comma 7 3 4 2 7" xfId="16129"/>
    <cellStyle name="Comma 7 3 4 2 8" xfId="18582"/>
    <cellStyle name="Comma 7 3 4 2 9" xfId="21030"/>
    <cellStyle name="Comma 7 3 4 3" xfId="3824"/>
    <cellStyle name="Comma 7 3 4 4" xfId="6283"/>
    <cellStyle name="Comma 7 3 4 5" xfId="8776"/>
    <cellStyle name="Comma 7 3 4 6" xfId="11224"/>
    <cellStyle name="Comma 7 3 4 7" xfId="13676"/>
    <cellStyle name="Comma 7 3 4 8" xfId="16128"/>
    <cellStyle name="Comma 7 3 4 9" xfId="18581"/>
    <cellStyle name="Comma 7 3 5" xfId="23478"/>
    <cellStyle name="Comma 7 3 5 2" xfId="3826"/>
    <cellStyle name="Comma 7 3 5 3" xfId="6285"/>
    <cellStyle name="Comma 7 3 5 4" xfId="8778"/>
    <cellStyle name="Comma 7 3 5 5" xfId="11226"/>
    <cellStyle name="Comma 7 3 5 6" xfId="13678"/>
    <cellStyle name="Comma 7 3 5 7" xfId="16130"/>
    <cellStyle name="Comma 7 3 5 8" xfId="18583"/>
    <cellStyle name="Comma 7 3 5 9" xfId="21031"/>
    <cellStyle name="Comma 7 3 6" xfId="23479"/>
    <cellStyle name="Comma 7 3 6 2" xfId="3827"/>
    <cellStyle name="Comma 7 3 6 3" xfId="6286"/>
    <cellStyle name="Comma 7 3 6 4" xfId="8779"/>
    <cellStyle name="Comma 7 3 6 5" xfId="11227"/>
    <cellStyle name="Comma 7 3 6 6" xfId="13679"/>
    <cellStyle name="Comma 7 3 6 7" xfId="16131"/>
    <cellStyle name="Comma 7 3 6 8" xfId="18584"/>
    <cellStyle name="Comma 7 3 6 9" xfId="21032"/>
    <cellStyle name="Comma 7 3 7" xfId="23480"/>
    <cellStyle name="Comma 7 3 7 2" xfId="3828"/>
    <cellStyle name="Comma 7 3 7 3" xfId="6287"/>
    <cellStyle name="Comma 7 3 7 4" xfId="8780"/>
    <cellStyle name="Comma 7 3 7 5" xfId="11228"/>
    <cellStyle name="Comma 7 3 7 6" xfId="13680"/>
    <cellStyle name="Comma 7 3 7 7" xfId="16132"/>
    <cellStyle name="Comma 7 3 7 8" xfId="18585"/>
    <cellStyle name="Comma 7 3 7 9" xfId="21033"/>
    <cellStyle name="Comma 7 3 8" xfId="23481"/>
    <cellStyle name="Comma 7 3 8 2" xfId="3829"/>
    <cellStyle name="Comma 7 3 8 3" xfId="6288"/>
    <cellStyle name="Comma 7 3 8 4" xfId="8781"/>
    <cellStyle name="Comma 7 3 8 5" xfId="11229"/>
    <cellStyle name="Comma 7 3 8 6" xfId="13681"/>
    <cellStyle name="Comma 7 3 8 7" xfId="16133"/>
    <cellStyle name="Comma 7 3 8 8" xfId="18586"/>
    <cellStyle name="Comma 7 3 8 9" xfId="21034"/>
    <cellStyle name="Comma 7 3 9" xfId="23482"/>
    <cellStyle name="Comma 7 3 9 2" xfId="3830"/>
    <cellStyle name="Comma 7 3 9 3" xfId="6289"/>
    <cellStyle name="Comma 7 3 9 4" xfId="8782"/>
    <cellStyle name="Comma 7 3 9 5" xfId="11230"/>
    <cellStyle name="Comma 7 3 9 6" xfId="13682"/>
    <cellStyle name="Comma 7 3 9 7" xfId="16134"/>
    <cellStyle name="Comma 7 3 9 8" xfId="18587"/>
    <cellStyle name="Comma 7 3 9 9" xfId="21035"/>
    <cellStyle name="Comma 7 30" xfId="8671"/>
    <cellStyle name="Comma 7 31" xfId="11119"/>
    <cellStyle name="Comma 7 32" xfId="13571"/>
    <cellStyle name="Comma 7 33" xfId="16023"/>
    <cellStyle name="Comma 7 34" xfId="18476"/>
    <cellStyle name="Comma 7 35" xfId="20924"/>
    <cellStyle name="Comma 7 4" xfId="23483"/>
    <cellStyle name="Comma 7 4 10" xfId="3831"/>
    <cellStyle name="Comma 7 4 11" xfId="6290"/>
    <cellStyle name="Comma 7 4 12" xfId="8783"/>
    <cellStyle name="Comma 7 4 13" xfId="11231"/>
    <cellStyle name="Comma 7 4 14" xfId="13683"/>
    <cellStyle name="Comma 7 4 15" xfId="16135"/>
    <cellStyle name="Comma 7 4 16" xfId="18588"/>
    <cellStyle name="Comma 7 4 17" xfId="21036"/>
    <cellStyle name="Comma 7 4 2" xfId="23484"/>
    <cellStyle name="Comma 7 4 2 10" xfId="6291"/>
    <cellStyle name="Comma 7 4 2 11" xfId="8784"/>
    <cellStyle name="Comma 7 4 2 12" xfId="11232"/>
    <cellStyle name="Comma 7 4 2 13" xfId="13684"/>
    <cellStyle name="Comma 7 4 2 14" xfId="16136"/>
    <cellStyle name="Comma 7 4 2 15" xfId="18589"/>
    <cellStyle name="Comma 7 4 2 16" xfId="21037"/>
    <cellStyle name="Comma 7 4 2 2" xfId="23485"/>
    <cellStyle name="Comma 7 4 2 2 10" xfId="21038"/>
    <cellStyle name="Comma 7 4 2 2 2" xfId="23486"/>
    <cellStyle name="Comma 7 4 2 2 2 2" xfId="3834"/>
    <cellStyle name="Comma 7 4 2 2 2 3" xfId="6293"/>
    <cellStyle name="Comma 7 4 2 2 2 4" xfId="8786"/>
    <cellStyle name="Comma 7 4 2 2 2 5" xfId="11234"/>
    <cellStyle name="Comma 7 4 2 2 2 6" xfId="13686"/>
    <cellStyle name="Comma 7 4 2 2 2 7" xfId="16138"/>
    <cellStyle name="Comma 7 4 2 2 2 8" xfId="18591"/>
    <cellStyle name="Comma 7 4 2 2 2 9" xfId="21039"/>
    <cellStyle name="Comma 7 4 2 2 3" xfId="3833"/>
    <cellStyle name="Comma 7 4 2 2 4" xfId="6292"/>
    <cellStyle name="Comma 7 4 2 2 5" xfId="8785"/>
    <cellStyle name="Comma 7 4 2 2 6" xfId="11233"/>
    <cellStyle name="Comma 7 4 2 2 7" xfId="13685"/>
    <cellStyle name="Comma 7 4 2 2 8" xfId="16137"/>
    <cellStyle name="Comma 7 4 2 2 9" xfId="18590"/>
    <cellStyle name="Comma 7 4 2 3" xfId="23487"/>
    <cellStyle name="Comma 7 4 2 3 2" xfId="3835"/>
    <cellStyle name="Comma 7 4 2 3 3" xfId="6294"/>
    <cellStyle name="Comma 7 4 2 3 4" xfId="8787"/>
    <cellStyle name="Comma 7 4 2 3 5" xfId="11235"/>
    <cellStyle name="Comma 7 4 2 3 6" xfId="13687"/>
    <cellStyle name="Comma 7 4 2 3 7" xfId="16139"/>
    <cellStyle name="Comma 7 4 2 3 8" xfId="18592"/>
    <cellStyle name="Comma 7 4 2 3 9" xfId="21040"/>
    <cellStyle name="Comma 7 4 2 4" xfId="23488"/>
    <cellStyle name="Comma 7 4 2 4 2" xfId="3836"/>
    <cellStyle name="Comma 7 4 2 4 3" xfId="6295"/>
    <cellStyle name="Comma 7 4 2 4 4" xfId="8788"/>
    <cellStyle name="Comma 7 4 2 4 5" xfId="11236"/>
    <cellStyle name="Comma 7 4 2 4 6" xfId="13688"/>
    <cellStyle name="Comma 7 4 2 4 7" xfId="16140"/>
    <cellStyle name="Comma 7 4 2 4 8" xfId="18593"/>
    <cellStyle name="Comma 7 4 2 4 9" xfId="21041"/>
    <cellStyle name="Comma 7 4 2 5" xfId="23489"/>
    <cellStyle name="Comma 7 4 2 5 2" xfId="3837"/>
    <cellStyle name="Comma 7 4 2 5 3" xfId="6296"/>
    <cellStyle name="Comma 7 4 2 5 4" xfId="8789"/>
    <cellStyle name="Comma 7 4 2 5 5" xfId="11237"/>
    <cellStyle name="Comma 7 4 2 5 6" xfId="13689"/>
    <cellStyle name="Comma 7 4 2 5 7" xfId="16141"/>
    <cellStyle name="Comma 7 4 2 5 8" xfId="18594"/>
    <cellStyle name="Comma 7 4 2 5 9" xfId="21042"/>
    <cellStyle name="Comma 7 4 2 6" xfId="23490"/>
    <cellStyle name="Comma 7 4 2 6 2" xfId="3838"/>
    <cellStyle name="Comma 7 4 2 6 3" xfId="6297"/>
    <cellStyle name="Comma 7 4 2 6 4" xfId="8790"/>
    <cellStyle name="Comma 7 4 2 6 5" xfId="11238"/>
    <cellStyle name="Comma 7 4 2 6 6" xfId="13690"/>
    <cellStyle name="Comma 7 4 2 6 7" xfId="16142"/>
    <cellStyle name="Comma 7 4 2 6 8" xfId="18595"/>
    <cellStyle name="Comma 7 4 2 6 9" xfId="21043"/>
    <cellStyle name="Comma 7 4 2 7" xfId="23491"/>
    <cellStyle name="Comma 7 4 2 7 2" xfId="3839"/>
    <cellStyle name="Comma 7 4 2 7 3" xfId="6298"/>
    <cellStyle name="Comma 7 4 2 7 4" xfId="8791"/>
    <cellStyle name="Comma 7 4 2 7 5" xfId="11239"/>
    <cellStyle name="Comma 7 4 2 7 6" xfId="13691"/>
    <cellStyle name="Comma 7 4 2 7 7" xfId="16143"/>
    <cellStyle name="Comma 7 4 2 7 8" xfId="18596"/>
    <cellStyle name="Comma 7 4 2 7 9" xfId="21044"/>
    <cellStyle name="Comma 7 4 2 8" xfId="23492"/>
    <cellStyle name="Comma 7 4 2 8 2" xfId="3840"/>
    <cellStyle name="Comma 7 4 2 8 3" xfId="6299"/>
    <cellStyle name="Comma 7 4 2 8 4" xfId="8792"/>
    <cellStyle name="Comma 7 4 2 8 5" xfId="11240"/>
    <cellStyle name="Comma 7 4 2 8 6" xfId="13692"/>
    <cellStyle name="Comma 7 4 2 8 7" xfId="16144"/>
    <cellStyle name="Comma 7 4 2 8 8" xfId="18597"/>
    <cellStyle name="Comma 7 4 2 8 9" xfId="21045"/>
    <cellStyle name="Comma 7 4 2 9" xfId="3832"/>
    <cellStyle name="Comma 7 4 3" xfId="23493"/>
    <cellStyle name="Comma 7 4 3 10" xfId="21046"/>
    <cellStyle name="Comma 7 4 3 2" xfId="23494"/>
    <cellStyle name="Comma 7 4 3 2 2" xfId="3842"/>
    <cellStyle name="Comma 7 4 3 2 3" xfId="6301"/>
    <cellStyle name="Comma 7 4 3 2 4" xfId="8794"/>
    <cellStyle name="Comma 7 4 3 2 5" xfId="11242"/>
    <cellStyle name="Comma 7 4 3 2 6" xfId="13694"/>
    <cellStyle name="Comma 7 4 3 2 7" xfId="16146"/>
    <cellStyle name="Comma 7 4 3 2 8" xfId="18599"/>
    <cellStyle name="Comma 7 4 3 2 9" xfId="21047"/>
    <cellStyle name="Comma 7 4 3 3" xfId="3841"/>
    <cellStyle name="Comma 7 4 3 4" xfId="6300"/>
    <cellStyle name="Comma 7 4 3 5" xfId="8793"/>
    <cellStyle name="Comma 7 4 3 6" xfId="11241"/>
    <cellStyle name="Comma 7 4 3 7" xfId="13693"/>
    <cellStyle name="Comma 7 4 3 8" xfId="16145"/>
    <cellStyle name="Comma 7 4 3 9" xfId="18598"/>
    <cellStyle name="Comma 7 4 4" xfId="23495"/>
    <cellStyle name="Comma 7 4 4 2" xfId="3843"/>
    <cellStyle name="Comma 7 4 4 3" xfId="6302"/>
    <cellStyle name="Comma 7 4 4 4" xfId="8795"/>
    <cellStyle name="Comma 7 4 4 5" xfId="11243"/>
    <cellStyle name="Comma 7 4 4 6" xfId="13695"/>
    <cellStyle name="Comma 7 4 4 7" xfId="16147"/>
    <cellStyle name="Comma 7 4 4 8" xfId="18600"/>
    <cellStyle name="Comma 7 4 4 9" xfId="21048"/>
    <cellStyle name="Comma 7 4 5" xfId="23496"/>
    <cellStyle name="Comma 7 4 5 2" xfId="3844"/>
    <cellStyle name="Comma 7 4 5 3" xfId="6303"/>
    <cellStyle name="Comma 7 4 5 4" xfId="8796"/>
    <cellStyle name="Comma 7 4 5 5" xfId="11244"/>
    <cellStyle name="Comma 7 4 5 6" xfId="13696"/>
    <cellStyle name="Comma 7 4 5 7" xfId="16148"/>
    <cellStyle name="Comma 7 4 5 8" xfId="18601"/>
    <cellStyle name="Comma 7 4 5 9" xfId="21049"/>
    <cellStyle name="Comma 7 4 6" xfId="23497"/>
    <cellStyle name="Comma 7 4 6 2" xfId="3845"/>
    <cellStyle name="Comma 7 4 6 3" xfId="6304"/>
    <cellStyle name="Comma 7 4 6 4" xfId="8797"/>
    <cellStyle name="Comma 7 4 6 5" xfId="11245"/>
    <cellStyle name="Comma 7 4 6 6" xfId="13697"/>
    <cellStyle name="Comma 7 4 6 7" xfId="16149"/>
    <cellStyle name="Comma 7 4 6 8" xfId="18602"/>
    <cellStyle name="Comma 7 4 6 9" xfId="21050"/>
    <cellStyle name="Comma 7 4 7" xfId="23498"/>
    <cellStyle name="Comma 7 4 7 2" xfId="3846"/>
    <cellStyle name="Comma 7 4 7 3" xfId="6305"/>
    <cellStyle name="Comma 7 4 7 4" xfId="8798"/>
    <cellStyle name="Comma 7 4 7 5" xfId="11246"/>
    <cellStyle name="Comma 7 4 7 6" xfId="13698"/>
    <cellStyle name="Comma 7 4 7 7" xfId="16150"/>
    <cellStyle name="Comma 7 4 7 8" xfId="18603"/>
    <cellStyle name="Comma 7 4 7 9" xfId="21051"/>
    <cellStyle name="Comma 7 4 8" xfId="23499"/>
    <cellStyle name="Comma 7 4 8 2" xfId="3847"/>
    <cellStyle name="Comma 7 4 8 3" xfId="6306"/>
    <cellStyle name="Comma 7 4 8 4" xfId="8799"/>
    <cellStyle name="Comma 7 4 8 5" xfId="11247"/>
    <cellStyle name="Comma 7 4 8 6" xfId="13699"/>
    <cellStyle name="Comma 7 4 8 7" xfId="16151"/>
    <cellStyle name="Comma 7 4 8 8" xfId="18604"/>
    <cellStyle name="Comma 7 4 8 9" xfId="21052"/>
    <cellStyle name="Comma 7 4 9" xfId="23500"/>
    <cellStyle name="Comma 7 4 9 2" xfId="3848"/>
    <cellStyle name="Comma 7 4 9 3" xfId="6307"/>
    <cellStyle name="Comma 7 4 9 4" xfId="8800"/>
    <cellStyle name="Comma 7 4 9 5" xfId="11248"/>
    <cellStyle name="Comma 7 4 9 6" xfId="13700"/>
    <cellStyle name="Comma 7 4 9 7" xfId="16152"/>
    <cellStyle name="Comma 7 4 9 8" xfId="18605"/>
    <cellStyle name="Comma 7 4 9 9" xfId="21053"/>
    <cellStyle name="Comma 7 5" xfId="23501"/>
    <cellStyle name="Comma 7 5 10" xfId="6308"/>
    <cellStyle name="Comma 7 5 11" xfId="8801"/>
    <cellStyle name="Comma 7 5 12" xfId="11249"/>
    <cellStyle name="Comma 7 5 13" xfId="13701"/>
    <cellStyle name="Comma 7 5 14" xfId="16153"/>
    <cellStyle name="Comma 7 5 15" xfId="18606"/>
    <cellStyle name="Comma 7 5 16" xfId="21054"/>
    <cellStyle name="Comma 7 5 2" xfId="23502"/>
    <cellStyle name="Comma 7 5 2 10" xfId="21055"/>
    <cellStyle name="Comma 7 5 2 2" xfId="23503"/>
    <cellStyle name="Comma 7 5 2 2 2" xfId="3851"/>
    <cellStyle name="Comma 7 5 2 2 3" xfId="6310"/>
    <cellStyle name="Comma 7 5 2 2 4" xfId="8803"/>
    <cellStyle name="Comma 7 5 2 2 5" xfId="11251"/>
    <cellStyle name="Comma 7 5 2 2 6" xfId="13703"/>
    <cellStyle name="Comma 7 5 2 2 7" xfId="16155"/>
    <cellStyle name="Comma 7 5 2 2 8" xfId="18608"/>
    <cellStyle name="Comma 7 5 2 2 9" xfId="21056"/>
    <cellStyle name="Comma 7 5 2 3" xfId="3850"/>
    <cellStyle name="Comma 7 5 2 4" xfId="6309"/>
    <cellStyle name="Comma 7 5 2 5" xfId="8802"/>
    <cellStyle name="Comma 7 5 2 6" xfId="11250"/>
    <cellStyle name="Comma 7 5 2 7" xfId="13702"/>
    <cellStyle name="Comma 7 5 2 8" xfId="16154"/>
    <cellStyle name="Comma 7 5 2 9" xfId="18607"/>
    <cellStyle name="Comma 7 5 3" xfId="23504"/>
    <cellStyle name="Comma 7 5 3 2" xfId="3852"/>
    <cellStyle name="Comma 7 5 3 3" xfId="6311"/>
    <cellStyle name="Comma 7 5 3 4" xfId="8804"/>
    <cellStyle name="Comma 7 5 3 5" xfId="11252"/>
    <cellStyle name="Comma 7 5 3 6" xfId="13704"/>
    <cellStyle name="Comma 7 5 3 7" xfId="16156"/>
    <cellStyle name="Comma 7 5 3 8" xfId="18609"/>
    <cellStyle name="Comma 7 5 3 9" xfId="21057"/>
    <cellStyle name="Comma 7 5 4" xfId="23505"/>
    <cellStyle name="Comma 7 5 4 2" xfId="3853"/>
    <cellStyle name="Comma 7 5 4 3" xfId="6312"/>
    <cellStyle name="Comma 7 5 4 4" xfId="8805"/>
    <cellStyle name="Comma 7 5 4 5" xfId="11253"/>
    <cellStyle name="Comma 7 5 4 6" xfId="13705"/>
    <cellStyle name="Comma 7 5 4 7" xfId="16157"/>
    <cellStyle name="Comma 7 5 4 8" xfId="18610"/>
    <cellStyle name="Comma 7 5 4 9" xfId="21058"/>
    <cellStyle name="Comma 7 5 5" xfId="23506"/>
    <cellStyle name="Comma 7 5 5 2" xfId="3854"/>
    <cellStyle name="Comma 7 5 5 3" xfId="6313"/>
    <cellStyle name="Comma 7 5 5 4" xfId="8806"/>
    <cellStyle name="Comma 7 5 5 5" xfId="11254"/>
    <cellStyle name="Comma 7 5 5 6" xfId="13706"/>
    <cellStyle name="Comma 7 5 5 7" xfId="16158"/>
    <cellStyle name="Comma 7 5 5 8" xfId="18611"/>
    <cellStyle name="Comma 7 5 5 9" xfId="21059"/>
    <cellStyle name="Comma 7 5 6" xfId="23507"/>
    <cellStyle name="Comma 7 5 6 2" xfId="3855"/>
    <cellStyle name="Comma 7 5 6 3" xfId="6314"/>
    <cellStyle name="Comma 7 5 6 4" xfId="8807"/>
    <cellStyle name="Comma 7 5 6 5" xfId="11255"/>
    <cellStyle name="Comma 7 5 6 6" xfId="13707"/>
    <cellStyle name="Comma 7 5 6 7" xfId="16159"/>
    <cellStyle name="Comma 7 5 6 8" xfId="18612"/>
    <cellStyle name="Comma 7 5 6 9" xfId="21060"/>
    <cellStyle name="Comma 7 5 7" xfId="23508"/>
    <cellStyle name="Comma 7 5 7 2" xfId="3856"/>
    <cellStyle name="Comma 7 5 7 3" xfId="6315"/>
    <cellStyle name="Comma 7 5 7 4" xfId="8808"/>
    <cellStyle name="Comma 7 5 7 5" xfId="11256"/>
    <cellStyle name="Comma 7 5 7 6" xfId="13708"/>
    <cellStyle name="Comma 7 5 7 7" xfId="16160"/>
    <cellStyle name="Comma 7 5 7 8" xfId="18613"/>
    <cellStyle name="Comma 7 5 7 9" xfId="21061"/>
    <cellStyle name="Comma 7 5 8" xfId="23509"/>
    <cellStyle name="Comma 7 5 8 2" xfId="3857"/>
    <cellStyle name="Comma 7 5 8 3" xfId="6316"/>
    <cellStyle name="Comma 7 5 8 4" xfId="8809"/>
    <cellStyle name="Comma 7 5 8 5" xfId="11257"/>
    <cellStyle name="Comma 7 5 8 6" xfId="13709"/>
    <cellStyle name="Comma 7 5 8 7" xfId="16161"/>
    <cellStyle name="Comma 7 5 8 8" xfId="18614"/>
    <cellStyle name="Comma 7 5 8 9" xfId="21062"/>
    <cellStyle name="Comma 7 5 9" xfId="3849"/>
    <cellStyle name="Comma 7 6" xfId="373"/>
    <cellStyle name="Comma 7 6 10" xfId="21063"/>
    <cellStyle name="Comma 7 6 2" xfId="23510"/>
    <cellStyle name="Comma 7 6 2 2" xfId="3859"/>
    <cellStyle name="Comma 7 6 2 3" xfId="6318"/>
    <cellStyle name="Comma 7 6 2 4" xfId="8811"/>
    <cellStyle name="Comma 7 6 2 5" xfId="11259"/>
    <cellStyle name="Comma 7 6 2 6" xfId="13711"/>
    <cellStyle name="Comma 7 6 2 7" xfId="16163"/>
    <cellStyle name="Comma 7 6 2 8" xfId="18616"/>
    <cellStyle name="Comma 7 6 2 9" xfId="21064"/>
    <cellStyle name="Comma 7 6 3" xfId="3858"/>
    <cellStyle name="Comma 7 6 4" xfId="6317"/>
    <cellStyle name="Comma 7 6 5" xfId="8810"/>
    <cellStyle name="Comma 7 6 6" xfId="11258"/>
    <cellStyle name="Comma 7 6 7" xfId="13710"/>
    <cellStyle name="Comma 7 6 8" xfId="16162"/>
    <cellStyle name="Comma 7 6 9" xfId="18615"/>
    <cellStyle name="Comma 7 7" xfId="374"/>
    <cellStyle name="Comma 7 7 2" xfId="3860"/>
    <cellStyle name="Comma 7 7 3" xfId="6319"/>
    <cellStyle name="Comma 7 7 4" xfId="8812"/>
    <cellStyle name="Comma 7 7 5" xfId="11260"/>
    <cellStyle name="Comma 7 7 6" xfId="13712"/>
    <cellStyle name="Comma 7 7 7" xfId="16164"/>
    <cellStyle name="Comma 7 7 8" xfId="18617"/>
    <cellStyle name="Comma 7 7 9" xfId="21065"/>
    <cellStyle name="Comma 7 8" xfId="375"/>
    <cellStyle name="Comma 7 8 2" xfId="3861"/>
    <cellStyle name="Comma 7 8 3" xfId="6320"/>
    <cellStyle name="Comma 7 8 4" xfId="8813"/>
    <cellStyle name="Comma 7 8 5" xfId="11261"/>
    <cellStyle name="Comma 7 8 6" xfId="13713"/>
    <cellStyle name="Comma 7 8 7" xfId="16165"/>
    <cellStyle name="Comma 7 8 8" xfId="18618"/>
    <cellStyle name="Comma 7 8 9" xfId="21066"/>
    <cellStyle name="Comma 7 9" xfId="376"/>
    <cellStyle name="Comma 7 9 2" xfId="3862"/>
    <cellStyle name="Comma 7 9 3" xfId="6321"/>
    <cellStyle name="Comma 7 9 4" xfId="8814"/>
    <cellStyle name="Comma 7 9 5" xfId="11262"/>
    <cellStyle name="Comma 7 9 6" xfId="13714"/>
    <cellStyle name="Comma 7 9 7" xfId="16166"/>
    <cellStyle name="Comma 7 9 8" xfId="18619"/>
    <cellStyle name="Comma 7 9 9" xfId="21067"/>
    <cellStyle name="Comma 8" xfId="23511"/>
    <cellStyle name="Comma 8 10" xfId="377"/>
    <cellStyle name="Comma 8 10 2" xfId="3864"/>
    <cellStyle name="Comma 8 10 3" xfId="6323"/>
    <cellStyle name="Comma 8 10 4" xfId="8816"/>
    <cellStyle name="Comma 8 10 5" xfId="11264"/>
    <cellStyle name="Comma 8 10 6" xfId="13716"/>
    <cellStyle name="Comma 8 10 7" xfId="16168"/>
    <cellStyle name="Comma 8 10 8" xfId="18621"/>
    <cellStyle name="Comma 8 10 9" xfId="21069"/>
    <cellStyle name="Comma 8 11" xfId="378"/>
    <cellStyle name="Comma 8 11 2" xfId="3865"/>
    <cellStyle name="Comma 8 11 3" xfId="6324"/>
    <cellStyle name="Comma 8 11 4" xfId="8817"/>
    <cellStyle name="Comma 8 11 5" xfId="11265"/>
    <cellStyle name="Comma 8 11 6" xfId="13717"/>
    <cellStyle name="Comma 8 11 7" xfId="16169"/>
    <cellStyle name="Comma 8 11 8" xfId="18622"/>
    <cellStyle name="Comma 8 11 9" xfId="21070"/>
    <cellStyle name="Comma 8 12" xfId="379"/>
    <cellStyle name="Comma 8 12 2" xfId="3866"/>
    <cellStyle name="Comma 8 12 3" xfId="6325"/>
    <cellStyle name="Comma 8 12 4" xfId="8818"/>
    <cellStyle name="Comma 8 12 5" xfId="11266"/>
    <cellStyle name="Comma 8 12 6" xfId="13718"/>
    <cellStyle name="Comma 8 12 7" xfId="16170"/>
    <cellStyle name="Comma 8 12 8" xfId="18623"/>
    <cellStyle name="Comma 8 12 9" xfId="21071"/>
    <cellStyle name="Comma 8 13" xfId="380"/>
    <cellStyle name="Comma 8 14" xfId="381"/>
    <cellStyle name="Comma 8 15" xfId="382"/>
    <cellStyle name="Comma 8 16" xfId="383"/>
    <cellStyle name="Comma 8 17" xfId="384"/>
    <cellStyle name="Comma 8 18" xfId="385"/>
    <cellStyle name="Comma 8 19" xfId="386"/>
    <cellStyle name="Comma 8 2" xfId="23512"/>
    <cellStyle name="Comma 8 2 10" xfId="23513"/>
    <cellStyle name="Comma 8 2 10 2" xfId="3868"/>
    <cellStyle name="Comma 8 2 10 3" xfId="6327"/>
    <cellStyle name="Comma 8 2 10 4" xfId="8820"/>
    <cellStyle name="Comma 8 2 10 5" xfId="11268"/>
    <cellStyle name="Comma 8 2 10 6" xfId="13720"/>
    <cellStyle name="Comma 8 2 10 7" xfId="16172"/>
    <cellStyle name="Comma 8 2 10 8" xfId="18625"/>
    <cellStyle name="Comma 8 2 10 9" xfId="21073"/>
    <cellStyle name="Comma 8 2 11" xfId="23514"/>
    <cellStyle name="Comma 8 2 11 2" xfId="3869"/>
    <cellStyle name="Comma 8 2 11 3" xfId="6328"/>
    <cellStyle name="Comma 8 2 11 4" xfId="8821"/>
    <cellStyle name="Comma 8 2 11 5" xfId="11269"/>
    <cellStyle name="Comma 8 2 11 6" xfId="13721"/>
    <cellStyle name="Comma 8 2 11 7" xfId="16173"/>
    <cellStyle name="Comma 8 2 11 8" xfId="18626"/>
    <cellStyle name="Comma 8 2 11 9" xfId="21074"/>
    <cellStyle name="Comma 8 2 12" xfId="3867"/>
    <cellStyle name="Comma 8 2 13" xfId="6326"/>
    <cellStyle name="Comma 8 2 14" xfId="8819"/>
    <cellStyle name="Comma 8 2 15" xfId="11267"/>
    <cellStyle name="Comma 8 2 16" xfId="13719"/>
    <cellStyle name="Comma 8 2 17" xfId="16171"/>
    <cellStyle name="Comma 8 2 18" xfId="18624"/>
    <cellStyle name="Comma 8 2 19" xfId="21072"/>
    <cellStyle name="Comma 8 2 2" xfId="23515"/>
    <cellStyle name="Comma 8 2 2 10" xfId="23516"/>
    <cellStyle name="Comma 8 2 2 10 2" xfId="3871"/>
    <cellStyle name="Comma 8 2 2 10 3" xfId="6330"/>
    <cellStyle name="Comma 8 2 2 10 4" xfId="8823"/>
    <cellStyle name="Comma 8 2 2 10 5" xfId="11271"/>
    <cellStyle name="Comma 8 2 2 10 6" xfId="13723"/>
    <cellStyle name="Comma 8 2 2 10 7" xfId="16175"/>
    <cellStyle name="Comma 8 2 2 10 8" xfId="18628"/>
    <cellStyle name="Comma 8 2 2 10 9" xfId="21076"/>
    <cellStyle name="Comma 8 2 2 11" xfId="3870"/>
    <cellStyle name="Comma 8 2 2 12" xfId="6329"/>
    <cellStyle name="Comma 8 2 2 13" xfId="8822"/>
    <cellStyle name="Comma 8 2 2 14" xfId="11270"/>
    <cellStyle name="Comma 8 2 2 15" xfId="13722"/>
    <cellStyle name="Comma 8 2 2 16" xfId="16174"/>
    <cellStyle name="Comma 8 2 2 17" xfId="18627"/>
    <cellStyle name="Comma 8 2 2 18" xfId="21075"/>
    <cellStyle name="Comma 8 2 2 2" xfId="23517"/>
    <cellStyle name="Comma 8 2 2 2 10" xfId="3872"/>
    <cellStyle name="Comma 8 2 2 2 11" xfId="6331"/>
    <cellStyle name="Comma 8 2 2 2 12" xfId="8824"/>
    <cellStyle name="Comma 8 2 2 2 13" xfId="11272"/>
    <cellStyle name="Comma 8 2 2 2 14" xfId="13724"/>
    <cellStyle name="Comma 8 2 2 2 15" xfId="16176"/>
    <cellStyle name="Comma 8 2 2 2 16" xfId="18629"/>
    <cellStyle name="Comma 8 2 2 2 17" xfId="21077"/>
    <cellStyle name="Comma 8 2 2 2 2" xfId="23518"/>
    <cellStyle name="Comma 8 2 2 2 2 10" xfId="6332"/>
    <cellStyle name="Comma 8 2 2 2 2 11" xfId="8825"/>
    <cellStyle name="Comma 8 2 2 2 2 12" xfId="11273"/>
    <cellStyle name="Comma 8 2 2 2 2 13" xfId="13725"/>
    <cellStyle name="Comma 8 2 2 2 2 14" xfId="16177"/>
    <cellStyle name="Comma 8 2 2 2 2 15" xfId="18630"/>
    <cellStyle name="Comma 8 2 2 2 2 16" xfId="21078"/>
    <cellStyle name="Comma 8 2 2 2 2 2" xfId="23519"/>
    <cellStyle name="Comma 8 2 2 2 2 2 10" xfId="21079"/>
    <cellStyle name="Comma 8 2 2 2 2 2 2" xfId="23520"/>
    <cellStyle name="Comma 8 2 2 2 2 2 2 2" xfId="3875"/>
    <cellStyle name="Comma 8 2 2 2 2 2 2 3" xfId="6334"/>
    <cellStyle name="Comma 8 2 2 2 2 2 2 4" xfId="8827"/>
    <cellStyle name="Comma 8 2 2 2 2 2 2 5" xfId="11275"/>
    <cellStyle name="Comma 8 2 2 2 2 2 2 6" xfId="13727"/>
    <cellStyle name="Comma 8 2 2 2 2 2 2 7" xfId="16179"/>
    <cellStyle name="Comma 8 2 2 2 2 2 2 8" xfId="18632"/>
    <cellStyle name="Comma 8 2 2 2 2 2 2 9" xfId="21080"/>
    <cellStyle name="Comma 8 2 2 2 2 2 3" xfId="3874"/>
    <cellStyle name="Comma 8 2 2 2 2 2 4" xfId="6333"/>
    <cellStyle name="Comma 8 2 2 2 2 2 5" xfId="8826"/>
    <cellStyle name="Comma 8 2 2 2 2 2 6" xfId="11274"/>
    <cellStyle name="Comma 8 2 2 2 2 2 7" xfId="13726"/>
    <cellStyle name="Comma 8 2 2 2 2 2 8" xfId="16178"/>
    <cellStyle name="Comma 8 2 2 2 2 2 9" xfId="18631"/>
    <cellStyle name="Comma 8 2 2 2 2 3" xfId="23521"/>
    <cellStyle name="Comma 8 2 2 2 2 3 2" xfId="3876"/>
    <cellStyle name="Comma 8 2 2 2 2 3 3" xfId="6335"/>
    <cellStyle name="Comma 8 2 2 2 2 3 4" xfId="8828"/>
    <cellStyle name="Comma 8 2 2 2 2 3 5" xfId="11276"/>
    <cellStyle name="Comma 8 2 2 2 2 3 6" xfId="13728"/>
    <cellStyle name="Comma 8 2 2 2 2 3 7" xfId="16180"/>
    <cellStyle name="Comma 8 2 2 2 2 3 8" xfId="18633"/>
    <cellStyle name="Comma 8 2 2 2 2 3 9" xfId="21081"/>
    <cellStyle name="Comma 8 2 2 2 2 4" xfId="23522"/>
    <cellStyle name="Comma 8 2 2 2 2 4 2" xfId="3877"/>
    <cellStyle name="Comma 8 2 2 2 2 4 3" xfId="6336"/>
    <cellStyle name="Comma 8 2 2 2 2 4 4" xfId="8829"/>
    <cellStyle name="Comma 8 2 2 2 2 4 5" xfId="11277"/>
    <cellStyle name="Comma 8 2 2 2 2 4 6" xfId="13729"/>
    <cellStyle name="Comma 8 2 2 2 2 4 7" xfId="16181"/>
    <cellStyle name="Comma 8 2 2 2 2 4 8" xfId="18634"/>
    <cellStyle name="Comma 8 2 2 2 2 4 9" xfId="21082"/>
    <cellStyle name="Comma 8 2 2 2 2 5" xfId="23523"/>
    <cellStyle name="Comma 8 2 2 2 2 5 2" xfId="3878"/>
    <cellStyle name="Comma 8 2 2 2 2 5 3" xfId="6337"/>
    <cellStyle name="Comma 8 2 2 2 2 5 4" xfId="8830"/>
    <cellStyle name="Comma 8 2 2 2 2 5 5" xfId="11278"/>
    <cellStyle name="Comma 8 2 2 2 2 5 6" xfId="13730"/>
    <cellStyle name="Comma 8 2 2 2 2 5 7" xfId="16182"/>
    <cellStyle name="Comma 8 2 2 2 2 5 8" xfId="18635"/>
    <cellStyle name="Comma 8 2 2 2 2 5 9" xfId="21083"/>
    <cellStyle name="Comma 8 2 2 2 2 6" xfId="23524"/>
    <cellStyle name="Comma 8 2 2 2 2 6 2" xfId="3879"/>
    <cellStyle name="Comma 8 2 2 2 2 6 3" xfId="6338"/>
    <cellStyle name="Comma 8 2 2 2 2 6 4" xfId="8831"/>
    <cellStyle name="Comma 8 2 2 2 2 6 5" xfId="11279"/>
    <cellStyle name="Comma 8 2 2 2 2 6 6" xfId="13731"/>
    <cellStyle name="Comma 8 2 2 2 2 6 7" xfId="16183"/>
    <cellStyle name="Comma 8 2 2 2 2 6 8" xfId="18636"/>
    <cellStyle name="Comma 8 2 2 2 2 6 9" xfId="21084"/>
    <cellStyle name="Comma 8 2 2 2 2 7" xfId="23525"/>
    <cellStyle name="Comma 8 2 2 2 2 7 2" xfId="3880"/>
    <cellStyle name="Comma 8 2 2 2 2 7 3" xfId="6339"/>
    <cellStyle name="Comma 8 2 2 2 2 7 4" xfId="8832"/>
    <cellStyle name="Comma 8 2 2 2 2 7 5" xfId="11280"/>
    <cellStyle name="Comma 8 2 2 2 2 7 6" xfId="13732"/>
    <cellStyle name="Comma 8 2 2 2 2 7 7" xfId="16184"/>
    <cellStyle name="Comma 8 2 2 2 2 7 8" xfId="18637"/>
    <cellStyle name="Comma 8 2 2 2 2 7 9" xfId="21085"/>
    <cellStyle name="Comma 8 2 2 2 2 8" xfId="23526"/>
    <cellStyle name="Comma 8 2 2 2 2 8 2" xfId="3881"/>
    <cellStyle name="Comma 8 2 2 2 2 8 3" xfId="6340"/>
    <cellStyle name="Comma 8 2 2 2 2 8 4" xfId="8833"/>
    <cellStyle name="Comma 8 2 2 2 2 8 5" xfId="11281"/>
    <cellStyle name="Comma 8 2 2 2 2 8 6" xfId="13733"/>
    <cellStyle name="Comma 8 2 2 2 2 8 7" xfId="16185"/>
    <cellStyle name="Comma 8 2 2 2 2 8 8" xfId="18638"/>
    <cellStyle name="Comma 8 2 2 2 2 8 9" xfId="21086"/>
    <cellStyle name="Comma 8 2 2 2 2 9" xfId="3873"/>
    <cellStyle name="Comma 8 2 2 2 3" xfId="23527"/>
    <cellStyle name="Comma 8 2 2 2 3 10" xfId="21087"/>
    <cellStyle name="Comma 8 2 2 2 3 2" xfId="23528"/>
    <cellStyle name="Comma 8 2 2 2 3 2 2" xfId="3883"/>
    <cellStyle name="Comma 8 2 2 2 3 2 3" xfId="6342"/>
    <cellStyle name="Comma 8 2 2 2 3 2 4" xfId="8835"/>
    <cellStyle name="Comma 8 2 2 2 3 2 5" xfId="11283"/>
    <cellStyle name="Comma 8 2 2 2 3 2 6" xfId="13735"/>
    <cellStyle name="Comma 8 2 2 2 3 2 7" xfId="16187"/>
    <cellStyle name="Comma 8 2 2 2 3 2 8" xfId="18640"/>
    <cellStyle name="Comma 8 2 2 2 3 2 9" xfId="21088"/>
    <cellStyle name="Comma 8 2 2 2 3 3" xfId="3882"/>
    <cellStyle name="Comma 8 2 2 2 3 4" xfId="6341"/>
    <cellStyle name="Comma 8 2 2 2 3 5" xfId="8834"/>
    <cellStyle name="Comma 8 2 2 2 3 6" xfId="11282"/>
    <cellStyle name="Comma 8 2 2 2 3 7" xfId="13734"/>
    <cellStyle name="Comma 8 2 2 2 3 8" xfId="16186"/>
    <cellStyle name="Comma 8 2 2 2 3 9" xfId="18639"/>
    <cellStyle name="Comma 8 2 2 2 4" xfId="23529"/>
    <cellStyle name="Comma 8 2 2 2 4 2" xfId="3884"/>
    <cellStyle name="Comma 8 2 2 2 4 3" xfId="6343"/>
    <cellStyle name="Comma 8 2 2 2 4 4" xfId="8836"/>
    <cellStyle name="Comma 8 2 2 2 4 5" xfId="11284"/>
    <cellStyle name="Comma 8 2 2 2 4 6" xfId="13736"/>
    <cellStyle name="Comma 8 2 2 2 4 7" xfId="16188"/>
    <cellStyle name="Comma 8 2 2 2 4 8" xfId="18641"/>
    <cellStyle name="Comma 8 2 2 2 4 9" xfId="21089"/>
    <cellStyle name="Comma 8 2 2 2 5" xfId="23530"/>
    <cellStyle name="Comma 8 2 2 2 5 2" xfId="3885"/>
    <cellStyle name="Comma 8 2 2 2 5 3" xfId="6344"/>
    <cellStyle name="Comma 8 2 2 2 5 4" xfId="8837"/>
    <cellStyle name="Comma 8 2 2 2 5 5" xfId="11285"/>
    <cellStyle name="Comma 8 2 2 2 5 6" xfId="13737"/>
    <cellStyle name="Comma 8 2 2 2 5 7" xfId="16189"/>
    <cellStyle name="Comma 8 2 2 2 5 8" xfId="18642"/>
    <cellStyle name="Comma 8 2 2 2 5 9" xfId="21090"/>
    <cellStyle name="Comma 8 2 2 2 6" xfId="23531"/>
    <cellStyle name="Comma 8 2 2 2 6 2" xfId="3886"/>
    <cellStyle name="Comma 8 2 2 2 6 3" xfId="6345"/>
    <cellStyle name="Comma 8 2 2 2 6 4" xfId="8838"/>
    <cellStyle name="Comma 8 2 2 2 6 5" xfId="11286"/>
    <cellStyle name="Comma 8 2 2 2 6 6" xfId="13738"/>
    <cellStyle name="Comma 8 2 2 2 6 7" xfId="16190"/>
    <cellStyle name="Comma 8 2 2 2 6 8" xfId="18643"/>
    <cellStyle name="Comma 8 2 2 2 6 9" xfId="21091"/>
    <cellStyle name="Comma 8 2 2 2 7" xfId="23532"/>
    <cellStyle name="Comma 8 2 2 2 7 2" xfId="3887"/>
    <cellStyle name="Comma 8 2 2 2 7 3" xfId="6346"/>
    <cellStyle name="Comma 8 2 2 2 7 4" xfId="8839"/>
    <cellStyle name="Comma 8 2 2 2 7 5" xfId="11287"/>
    <cellStyle name="Comma 8 2 2 2 7 6" xfId="13739"/>
    <cellStyle name="Comma 8 2 2 2 7 7" xfId="16191"/>
    <cellStyle name="Comma 8 2 2 2 7 8" xfId="18644"/>
    <cellStyle name="Comma 8 2 2 2 7 9" xfId="21092"/>
    <cellStyle name="Comma 8 2 2 2 8" xfId="23533"/>
    <cellStyle name="Comma 8 2 2 2 8 2" xfId="3888"/>
    <cellStyle name="Comma 8 2 2 2 8 3" xfId="6347"/>
    <cellStyle name="Comma 8 2 2 2 8 4" xfId="8840"/>
    <cellStyle name="Comma 8 2 2 2 8 5" xfId="11288"/>
    <cellStyle name="Comma 8 2 2 2 8 6" xfId="13740"/>
    <cellStyle name="Comma 8 2 2 2 8 7" xfId="16192"/>
    <cellStyle name="Comma 8 2 2 2 8 8" xfId="18645"/>
    <cellStyle name="Comma 8 2 2 2 8 9" xfId="21093"/>
    <cellStyle name="Comma 8 2 2 2 9" xfId="23534"/>
    <cellStyle name="Comma 8 2 2 2 9 2" xfId="3889"/>
    <cellStyle name="Comma 8 2 2 2 9 3" xfId="6348"/>
    <cellStyle name="Comma 8 2 2 2 9 4" xfId="8841"/>
    <cellStyle name="Comma 8 2 2 2 9 5" xfId="11289"/>
    <cellStyle name="Comma 8 2 2 2 9 6" xfId="13741"/>
    <cellStyle name="Comma 8 2 2 2 9 7" xfId="16193"/>
    <cellStyle name="Comma 8 2 2 2 9 8" xfId="18646"/>
    <cellStyle name="Comma 8 2 2 2 9 9" xfId="21094"/>
    <cellStyle name="Comma 8 2 2 3" xfId="23535"/>
    <cellStyle name="Comma 8 2 2 3 10" xfId="6349"/>
    <cellStyle name="Comma 8 2 2 3 11" xfId="8842"/>
    <cellStyle name="Comma 8 2 2 3 12" xfId="11290"/>
    <cellStyle name="Comma 8 2 2 3 13" xfId="13742"/>
    <cellStyle name="Comma 8 2 2 3 14" xfId="16194"/>
    <cellStyle name="Comma 8 2 2 3 15" xfId="18647"/>
    <cellStyle name="Comma 8 2 2 3 16" xfId="21095"/>
    <cellStyle name="Comma 8 2 2 3 2" xfId="23536"/>
    <cellStyle name="Comma 8 2 2 3 2 10" xfId="21096"/>
    <cellStyle name="Comma 8 2 2 3 2 2" xfId="23537"/>
    <cellStyle name="Comma 8 2 2 3 2 2 2" xfId="3892"/>
    <cellStyle name="Comma 8 2 2 3 2 2 3" xfId="6351"/>
    <cellStyle name="Comma 8 2 2 3 2 2 4" xfId="8844"/>
    <cellStyle name="Comma 8 2 2 3 2 2 5" xfId="11292"/>
    <cellStyle name="Comma 8 2 2 3 2 2 6" xfId="13744"/>
    <cellStyle name="Comma 8 2 2 3 2 2 7" xfId="16196"/>
    <cellStyle name="Comma 8 2 2 3 2 2 8" xfId="18649"/>
    <cellStyle name="Comma 8 2 2 3 2 2 9" xfId="21097"/>
    <cellStyle name="Comma 8 2 2 3 2 3" xfId="3891"/>
    <cellStyle name="Comma 8 2 2 3 2 4" xfId="6350"/>
    <cellStyle name="Comma 8 2 2 3 2 5" xfId="8843"/>
    <cellStyle name="Comma 8 2 2 3 2 6" xfId="11291"/>
    <cellStyle name="Comma 8 2 2 3 2 7" xfId="13743"/>
    <cellStyle name="Comma 8 2 2 3 2 8" xfId="16195"/>
    <cellStyle name="Comma 8 2 2 3 2 9" xfId="18648"/>
    <cellStyle name="Comma 8 2 2 3 3" xfId="23538"/>
    <cellStyle name="Comma 8 2 2 3 3 2" xfId="3893"/>
    <cellStyle name="Comma 8 2 2 3 3 3" xfId="6352"/>
    <cellStyle name="Comma 8 2 2 3 3 4" xfId="8845"/>
    <cellStyle name="Comma 8 2 2 3 3 5" xfId="11293"/>
    <cellStyle name="Comma 8 2 2 3 3 6" xfId="13745"/>
    <cellStyle name="Comma 8 2 2 3 3 7" xfId="16197"/>
    <cellStyle name="Comma 8 2 2 3 3 8" xfId="18650"/>
    <cellStyle name="Comma 8 2 2 3 3 9" xfId="21098"/>
    <cellStyle name="Comma 8 2 2 3 4" xfId="23539"/>
    <cellStyle name="Comma 8 2 2 3 4 2" xfId="3894"/>
    <cellStyle name="Comma 8 2 2 3 4 3" xfId="6353"/>
    <cellStyle name="Comma 8 2 2 3 4 4" xfId="8846"/>
    <cellStyle name="Comma 8 2 2 3 4 5" xfId="11294"/>
    <cellStyle name="Comma 8 2 2 3 4 6" xfId="13746"/>
    <cellStyle name="Comma 8 2 2 3 4 7" xfId="16198"/>
    <cellStyle name="Comma 8 2 2 3 4 8" xfId="18651"/>
    <cellStyle name="Comma 8 2 2 3 4 9" xfId="21099"/>
    <cellStyle name="Comma 8 2 2 3 5" xfId="23540"/>
    <cellStyle name="Comma 8 2 2 3 5 2" xfId="3895"/>
    <cellStyle name="Comma 8 2 2 3 5 3" xfId="6354"/>
    <cellStyle name="Comma 8 2 2 3 5 4" xfId="8847"/>
    <cellStyle name="Comma 8 2 2 3 5 5" xfId="11295"/>
    <cellStyle name="Comma 8 2 2 3 5 6" xfId="13747"/>
    <cellStyle name="Comma 8 2 2 3 5 7" xfId="16199"/>
    <cellStyle name="Comma 8 2 2 3 5 8" xfId="18652"/>
    <cellStyle name="Comma 8 2 2 3 5 9" xfId="21100"/>
    <cellStyle name="Comma 8 2 2 3 6" xfId="23541"/>
    <cellStyle name="Comma 8 2 2 3 6 2" xfId="3896"/>
    <cellStyle name="Comma 8 2 2 3 6 3" xfId="6355"/>
    <cellStyle name="Comma 8 2 2 3 6 4" xfId="8848"/>
    <cellStyle name="Comma 8 2 2 3 6 5" xfId="11296"/>
    <cellStyle name="Comma 8 2 2 3 6 6" xfId="13748"/>
    <cellStyle name="Comma 8 2 2 3 6 7" xfId="16200"/>
    <cellStyle name="Comma 8 2 2 3 6 8" xfId="18653"/>
    <cellStyle name="Comma 8 2 2 3 6 9" xfId="21101"/>
    <cellStyle name="Comma 8 2 2 3 7" xfId="23542"/>
    <cellStyle name="Comma 8 2 2 3 7 2" xfId="3897"/>
    <cellStyle name="Comma 8 2 2 3 7 3" xfId="6356"/>
    <cellStyle name="Comma 8 2 2 3 7 4" xfId="8849"/>
    <cellStyle name="Comma 8 2 2 3 7 5" xfId="11297"/>
    <cellStyle name="Comma 8 2 2 3 7 6" xfId="13749"/>
    <cellStyle name="Comma 8 2 2 3 7 7" xfId="16201"/>
    <cellStyle name="Comma 8 2 2 3 7 8" xfId="18654"/>
    <cellStyle name="Comma 8 2 2 3 7 9" xfId="21102"/>
    <cellStyle name="Comma 8 2 2 3 8" xfId="23543"/>
    <cellStyle name="Comma 8 2 2 3 8 2" xfId="3898"/>
    <cellStyle name="Comma 8 2 2 3 8 3" xfId="6357"/>
    <cellStyle name="Comma 8 2 2 3 8 4" xfId="8850"/>
    <cellStyle name="Comma 8 2 2 3 8 5" xfId="11298"/>
    <cellStyle name="Comma 8 2 2 3 8 6" xfId="13750"/>
    <cellStyle name="Comma 8 2 2 3 8 7" xfId="16202"/>
    <cellStyle name="Comma 8 2 2 3 8 8" xfId="18655"/>
    <cellStyle name="Comma 8 2 2 3 8 9" xfId="21103"/>
    <cellStyle name="Comma 8 2 2 3 9" xfId="3890"/>
    <cellStyle name="Comma 8 2 2 4" xfId="23544"/>
    <cellStyle name="Comma 8 2 2 4 10" xfId="21104"/>
    <cellStyle name="Comma 8 2 2 4 2" xfId="23545"/>
    <cellStyle name="Comma 8 2 2 4 2 2" xfId="3900"/>
    <cellStyle name="Comma 8 2 2 4 2 3" xfId="6359"/>
    <cellStyle name="Comma 8 2 2 4 2 4" xfId="8852"/>
    <cellStyle name="Comma 8 2 2 4 2 5" xfId="11300"/>
    <cellStyle name="Comma 8 2 2 4 2 6" xfId="13752"/>
    <cellStyle name="Comma 8 2 2 4 2 7" xfId="16204"/>
    <cellStyle name="Comma 8 2 2 4 2 8" xfId="18657"/>
    <cellStyle name="Comma 8 2 2 4 2 9" xfId="21105"/>
    <cellStyle name="Comma 8 2 2 4 3" xfId="3899"/>
    <cellStyle name="Comma 8 2 2 4 4" xfId="6358"/>
    <cellStyle name="Comma 8 2 2 4 5" xfId="8851"/>
    <cellStyle name="Comma 8 2 2 4 6" xfId="11299"/>
    <cellStyle name="Comma 8 2 2 4 7" xfId="13751"/>
    <cellStyle name="Comma 8 2 2 4 8" xfId="16203"/>
    <cellStyle name="Comma 8 2 2 4 9" xfId="18656"/>
    <cellStyle name="Comma 8 2 2 5" xfId="23546"/>
    <cellStyle name="Comma 8 2 2 5 2" xfId="3901"/>
    <cellStyle name="Comma 8 2 2 5 3" xfId="6360"/>
    <cellStyle name="Comma 8 2 2 5 4" xfId="8853"/>
    <cellStyle name="Comma 8 2 2 5 5" xfId="11301"/>
    <cellStyle name="Comma 8 2 2 5 6" xfId="13753"/>
    <cellStyle name="Comma 8 2 2 5 7" xfId="16205"/>
    <cellStyle name="Comma 8 2 2 5 8" xfId="18658"/>
    <cellStyle name="Comma 8 2 2 5 9" xfId="21106"/>
    <cellStyle name="Comma 8 2 2 6" xfId="23547"/>
    <cellStyle name="Comma 8 2 2 6 2" xfId="3902"/>
    <cellStyle name="Comma 8 2 2 6 3" xfId="6361"/>
    <cellStyle name="Comma 8 2 2 6 4" xfId="8854"/>
    <cellStyle name="Comma 8 2 2 6 5" xfId="11302"/>
    <cellStyle name="Comma 8 2 2 6 6" xfId="13754"/>
    <cellStyle name="Comma 8 2 2 6 7" xfId="16206"/>
    <cellStyle name="Comma 8 2 2 6 8" xfId="18659"/>
    <cellStyle name="Comma 8 2 2 6 9" xfId="21107"/>
    <cellStyle name="Comma 8 2 2 7" xfId="23548"/>
    <cellStyle name="Comma 8 2 2 7 2" xfId="3903"/>
    <cellStyle name="Comma 8 2 2 7 3" xfId="6362"/>
    <cellStyle name="Comma 8 2 2 7 4" xfId="8855"/>
    <cellStyle name="Comma 8 2 2 7 5" xfId="11303"/>
    <cellStyle name="Comma 8 2 2 7 6" xfId="13755"/>
    <cellStyle name="Comma 8 2 2 7 7" xfId="16207"/>
    <cellStyle name="Comma 8 2 2 7 8" xfId="18660"/>
    <cellStyle name="Comma 8 2 2 7 9" xfId="21108"/>
    <cellStyle name="Comma 8 2 2 8" xfId="23549"/>
    <cellStyle name="Comma 8 2 2 8 2" xfId="3904"/>
    <cellStyle name="Comma 8 2 2 8 3" xfId="6363"/>
    <cellStyle name="Comma 8 2 2 8 4" xfId="8856"/>
    <cellStyle name="Comma 8 2 2 8 5" xfId="11304"/>
    <cellStyle name="Comma 8 2 2 8 6" xfId="13756"/>
    <cellStyle name="Comma 8 2 2 8 7" xfId="16208"/>
    <cellStyle name="Comma 8 2 2 8 8" xfId="18661"/>
    <cellStyle name="Comma 8 2 2 8 9" xfId="21109"/>
    <cellStyle name="Comma 8 2 2 9" xfId="23550"/>
    <cellStyle name="Comma 8 2 2 9 2" xfId="3905"/>
    <cellStyle name="Comma 8 2 2 9 3" xfId="6364"/>
    <cellStyle name="Comma 8 2 2 9 4" xfId="8857"/>
    <cellStyle name="Comma 8 2 2 9 5" xfId="11305"/>
    <cellStyle name="Comma 8 2 2 9 6" xfId="13757"/>
    <cellStyle name="Comma 8 2 2 9 7" xfId="16209"/>
    <cellStyle name="Comma 8 2 2 9 8" xfId="18662"/>
    <cellStyle name="Comma 8 2 2 9 9" xfId="21110"/>
    <cellStyle name="Comma 8 2 3" xfId="23551"/>
    <cellStyle name="Comma 8 2 3 10" xfId="3906"/>
    <cellStyle name="Comma 8 2 3 11" xfId="6365"/>
    <cellStyle name="Comma 8 2 3 12" xfId="8858"/>
    <cellStyle name="Comma 8 2 3 13" xfId="11306"/>
    <cellStyle name="Comma 8 2 3 14" xfId="13758"/>
    <cellStyle name="Comma 8 2 3 15" xfId="16210"/>
    <cellStyle name="Comma 8 2 3 16" xfId="18663"/>
    <cellStyle name="Comma 8 2 3 17" xfId="21111"/>
    <cellStyle name="Comma 8 2 3 2" xfId="23552"/>
    <cellStyle name="Comma 8 2 3 2 10" xfId="6366"/>
    <cellStyle name="Comma 8 2 3 2 11" xfId="8859"/>
    <cellStyle name="Comma 8 2 3 2 12" xfId="11307"/>
    <cellStyle name="Comma 8 2 3 2 13" xfId="13759"/>
    <cellStyle name="Comma 8 2 3 2 14" xfId="16211"/>
    <cellStyle name="Comma 8 2 3 2 15" xfId="18664"/>
    <cellStyle name="Comma 8 2 3 2 16" xfId="21112"/>
    <cellStyle name="Comma 8 2 3 2 2" xfId="23553"/>
    <cellStyle name="Comma 8 2 3 2 2 10" xfId="21113"/>
    <cellStyle name="Comma 8 2 3 2 2 2" xfId="23554"/>
    <cellStyle name="Comma 8 2 3 2 2 2 2" xfId="3909"/>
    <cellStyle name="Comma 8 2 3 2 2 2 3" xfId="6368"/>
    <cellStyle name="Comma 8 2 3 2 2 2 4" xfId="8861"/>
    <cellStyle name="Comma 8 2 3 2 2 2 5" xfId="11309"/>
    <cellStyle name="Comma 8 2 3 2 2 2 6" xfId="13761"/>
    <cellStyle name="Comma 8 2 3 2 2 2 7" xfId="16213"/>
    <cellStyle name="Comma 8 2 3 2 2 2 8" xfId="18666"/>
    <cellStyle name="Comma 8 2 3 2 2 2 9" xfId="21114"/>
    <cellStyle name="Comma 8 2 3 2 2 3" xfId="3908"/>
    <cellStyle name="Comma 8 2 3 2 2 4" xfId="6367"/>
    <cellStyle name="Comma 8 2 3 2 2 5" xfId="8860"/>
    <cellStyle name="Comma 8 2 3 2 2 6" xfId="11308"/>
    <cellStyle name="Comma 8 2 3 2 2 7" xfId="13760"/>
    <cellStyle name="Comma 8 2 3 2 2 8" xfId="16212"/>
    <cellStyle name="Comma 8 2 3 2 2 9" xfId="18665"/>
    <cellStyle name="Comma 8 2 3 2 3" xfId="23555"/>
    <cellStyle name="Comma 8 2 3 2 3 2" xfId="3910"/>
    <cellStyle name="Comma 8 2 3 2 3 3" xfId="6369"/>
    <cellStyle name="Comma 8 2 3 2 3 4" xfId="8862"/>
    <cellStyle name="Comma 8 2 3 2 3 5" xfId="11310"/>
    <cellStyle name="Comma 8 2 3 2 3 6" xfId="13762"/>
    <cellStyle name="Comma 8 2 3 2 3 7" xfId="16214"/>
    <cellStyle name="Comma 8 2 3 2 3 8" xfId="18667"/>
    <cellStyle name="Comma 8 2 3 2 3 9" xfId="21115"/>
    <cellStyle name="Comma 8 2 3 2 4" xfId="23556"/>
    <cellStyle name="Comma 8 2 3 2 4 2" xfId="3911"/>
    <cellStyle name="Comma 8 2 3 2 4 3" xfId="6370"/>
    <cellStyle name="Comma 8 2 3 2 4 4" xfId="8863"/>
    <cellStyle name="Comma 8 2 3 2 4 5" xfId="11311"/>
    <cellStyle name="Comma 8 2 3 2 4 6" xfId="13763"/>
    <cellStyle name="Comma 8 2 3 2 4 7" xfId="16215"/>
    <cellStyle name="Comma 8 2 3 2 4 8" xfId="18668"/>
    <cellStyle name="Comma 8 2 3 2 4 9" xfId="21116"/>
    <cellStyle name="Comma 8 2 3 2 5" xfId="23557"/>
    <cellStyle name="Comma 8 2 3 2 5 2" xfId="3912"/>
    <cellStyle name="Comma 8 2 3 2 5 3" xfId="6371"/>
    <cellStyle name="Comma 8 2 3 2 5 4" xfId="8864"/>
    <cellStyle name="Comma 8 2 3 2 5 5" xfId="11312"/>
    <cellStyle name="Comma 8 2 3 2 5 6" xfId="13764"/>
    <cellStyle name="Comma 8 2 3 2 5 7" xfId="16216"/>
    <cellStyle name="Comma 8 2 3 2 5 8" xfId="18669"/>
    <cellStyle name="Comma 8 2 3 2 5 9" xfId="21117"/>
    <cellStyle name="Comma 8 2 3 2 6" xfId="23558"/>
    <cellStyle name="Comma 8 2 3 2 6 2" xfId="3913"/>
    <cellStyle name="Comma 8 2 3 2 6 3" xfId="6372"/>
    <cellStyle name="Comma 8 2 3 2 6 4" xfId="8865"/>
    <cellStyle name="Comma 8 2 3 2 6 5" xfId="11313"/>
    <cellStyle name="Comma 8 2 3 2 6 6" xfId="13765"/>
    <cellStyle name="Comma 8 2 3 2 6 7" xfId="16217"/>
    <cellStyle name="Comma 8 2 3 2 6 8" xfId="18670"/>
    <cellStyle name="Comma 8 2 3 2 6 9" xfId="21118"/>
    <cellStyle name="Comma 8 2 3 2 7" xfId="23559"/>
    <cellStyle name="Comma 8 2 3 2 7 2" xfId="3914"/>
    <cellStyle name="Comma 8 2 3 2 7 3" xfId="6373"/>
    <cellStyle name="Comma 8 2 3 2 7 4" xfId="8866"/>
    <cellStyle name="Comma 8 2 3 2 7 5" xfId="11314"/>
    <cellStyle name="Comma 8 2 3 2 7 6" xfId="13766"/>
    <cellStyle name="Comma 8 2 3 2 7 7" xfId="16218"/>
    <cellStyle name="Comma 8 2 3 2 7 8" xfId="18671"/>
    <cellStyle name="Comma 8 2 3 2 7 9" xfId="21119"/>
    <cellStyle name="Comma 8 2 3 2 8" xfId="23560"/>
    <cellStyle name="Comma 8 2 3 2 8 2" xfId="3915"/>
    <cellStyle name="Comma 8 2 3 2 8 3" xfId="6374"/>
    <cellStyle name="Comma 8 2 3 2 8 4" xfId="8867"/>
    <cellStyle name="Comma 8 2 3 2 8 5" xfId="11315"/>
    <cellStyle name="Comma 8 2 3 2 8 6" xfId="13767"/>
    <cellStyle name="Comma 8 2 3 2 8 7" xfId="16219"/>
    <cellStyle name="Comma 8 2 3 2 8 8" xfId="18672"/>
    <cellStyle name="Comma 8 2 3 2 8 9" xfId="21120"/>
    <cellStyle name="Comma 8 2 3 2 9" xfId="3907"/>
    <cellStyle name="Comma 8 2 3 3" xfId="23561"/>
    <cellStyle name="Comma 8 2 3 3 10" xfId="21121"/>
    <cellStyle name="Comma 8 2 3 3 2" xfId="23562"/>
    <cellStyle name="Comma 8 2 3 3 2 2" xfId="3917"/>
    <cellStyle name="Comma 8 2 3 3 2 3" xfId="6376"/>
    <cellStyle name="Comma 8 2 3 3 2 4" xfId="8869"/>
    <cellStyle name="Comma 8 2 3 3 2 5" xfId="11317"/>
    <cellStyle name="Comma 8 2 3 3 2 6" xfId="13769"/>
    <cellStyle name="Comma 8 2 3 3 2 7" xfId="16221"/>
    <cellStyle name="Comma 8 2 3 3 2 8" xfId="18674"/>
    <cellStyle name="Comma 8 2 3 3 2 9" xfId="21122"/>
    <cellStyle name="Comma 8 2 3 3 3" xfId="3916"/>
    <cellStyle name="Comma 8 2 3 3 4" xfId="6375"/>
    <cellStyle name="Comma 8 2 3 3 5" xfId="8868"/>
    <cellStyle name="Comma 8 2 3 3 6" xfId="11316"/>
    <cellStyle name="Comma 8 2 3 3 7" xfId="13768"/>
    <cellStyle name="Comma 8 2 3 3 8" xfId="16220"/>
    <cellStyle name="Comma 8 2 3 3 9" xfId="18673"/>
    <cellStyle name="Comma 8 2 3 4" xfId="23563"/>
    <cellStyle name="Comma 8 2 3 4 2" xfId="3918"/>
    <cellStyle name="Comma 8 2 3 4 3" xfId="6377"/>
    <cellStyle name="Comma 8 2 3 4 4" xfId="8870"/>
    <cellStyle name="Comma 8 2 3 4 5" xfId="11318"/>
    <cellStyle name="Comma 8 2 3 4 6" xfId="13770"/>
    <cellStyle name="Comma 8 2 3 4 7" xfId="16222"/>
    <cellStyle name="Comma 8 2 3 4 8" xfId="18675"/>
    <cellStyle name="Comma 8 2 3 4 9" xfId="21123"/>
    <cellStyle name="Comma 8 2 3 5" xfId="23564"/>
    <cellStyle name="Comma 8 2 3 5 2" xfId="3919"/>
    <cellStyle name="Comma 8 2 3 5 3" xfId="6378"/>
    <cellStyle name="Comma 8 2 3 5 4" xfId="8871"/>
    <cellStyle name="Comma 8 2 3 5 5" xfId="11319"/>
    <cellStyle name="Comma 8 2 3 5 6" xfId="13771"/>
    <cellStyle name="Comma 8 2 3 5 7" xfId="16223"/>
    <cellStyle name="Comma 8 2 3 5 8" xfId="18676"/>
    <cellStyle name="Comma 8 2 3 5 9" xfId="21124"/>
    <cellStyle name="Comma 8 2 3 6" xfId="23565"/>
    <cellStyle name="Comma 8 2 3 6 2" xfId="3920"/>
    <cellStyle name="Comma 8 2 3 6 3" xfId="6379"/>
    <cellStyle name="Comma 8 2 3 6 4" xfId="8872"/>
    <cellStyle name="Comma 8 2 3 6 5" xfId="11320"/>
    <cellStyle name="Comma 8 2 3 6 6" xfId="13772"/>
    <cellStyle name="Comma 8 2 3 6 7" xfId="16224"/>
    <cellStyle name="Comma 8 2 3 6 8" xfId="18677"/>
    <cellStyle name="Comma 8 2 3 6 9" xfId="21125"/>
    <cellStyle name="Comma 8 2 3 7" xfId="23566"/>
    <cellStyle name="Comma 8 2 3 7 2" xfId="3921"/>
    <cellStyle name="Comma 8 2 3 7 3" xfId="6380"/>
    <cellStyle name="Comma 8 2 3 7 4" xfId="8873"/>
    <cellStyle name="Comma 8 2 3 7 5" xfId="11321"/>
    <cellStyle name="Comma 8 2 3 7 6" xfId="13773"/>
    <cellStyle name="Comma 8 2 3 7 7" xfId="16225"/>
    <cellStyle name="Comma 8 2 3 7 8" xfId="18678"/>
    <cellStyle name="Comma 8 2 3 7 9" xfId="21126"/>
    <cellStyle name="Comma 8 2 3 8" xfId="23567"/>
    <cellStyle name="Comma 8 2 3 8 2" xfId="3922"/>
    <cellStyle name="Comma 8 2 3 8 3" xfId="6381"/>
    <cellStyle name="Comma 8 2 3 8 4" xfId="8874"/>
    <cellStyle name="Comma 8 2 3 8 5" xfId="11322"/>
    <cellStyle name="Comma 8 2 3 8 6" xfId="13774"/>
    <cellStyle name="Comma 8 2 3 8 7" xfId="16226"/>
    <cellStyle name="Comma 8 2 3 8 8" xfId="18679"/>
    <cellStyle name="Comma 8 2 3 8 9" xfId="21127"/>
    <cellStyle name="Comma 8 2 3 9" xfId="23568"/>
    <cellStyle name="Comma 8 2 3 9 2" xfId="3923"/>
    <cellStyle name="Comma 8 2 3 9 3" xfId="6382"/>
    <cellStyle name="Comma 8 2 3 9 4" xfId="8875"/>
    <cellStyle name="Comma 8 2 3 9 5" xfId="11323"/>
    <cellStyle name="Comma 8 2 3 9 6" xfId="13775"/>
    <cellStyle name="Comma 8 2 3 9 7" xfId="16227"/>
    <cellStyle name="Comma 8 2 3 9 8" xfId="18680"/>
    <cellStyle name="Comma 8 2 3 9 9" xfId="21128"/>
    <cellStyle name="Comma 8 2 4" xfId="23569"/>
    <cellStyle name="Comma 8 2 4 10" xfId="6383"/>
    <cellStyle name="Comma 8 2 4 11" xfId="8876"/>
    <cellStyle name="Comma 8 2 4 12" xfId="11324"/>
    <cellStyle name="Comma 8 2 4 13" xfId="13776"/>
    <cellStyle name="Comma 8 2 4 14" xfId="16228"/>
    <cellStyle name="Comma 8 2 4 15" xfId="18681"/>
    <cellStyle name="Comma 8 2 4 16" xfId="21129"/>
    <cellStyle name="Comma 8 2 4 2" xfId="23570"/>
    <cellStyle name="Comma 8 2 4 2 10" xfId="21130"/>
    <cellStyle name="Comma 8 2 4 2 2" xfId="23571"/>
    <cellStyle name="Comma 8 2 4 2 2 2" xfId="3926"/>
    <cellStyle name="Comma 8 2 4 2 2 3" xfId="6385"/>
    <cellStyle name="Comma 8 2 4 2 2 4" xfId="8878"/>
    <cellStyle name="Comma 8 2 4 2 2 5" xfId="11326"/>
    <cellStyle name="Comma 8 2 4 2 2 6" xfId="13778"/>
    <cellStyle name="Comma 8 2 4 2 2 7" xfId="16230"/>
    <cellStyle name="Comma 8 2 4 2 2 8" xfId="18683"/>
    <cellStyle name="Comma 8 2 4 2 2 9" xfId="21131"/>
    <cellStyle name="Comma 8 2 4 2 3" xfId="3925"/>
    <cellStyle name="Comma 8 2 4 2 4" xfId="6384"/>
    <cellStyle name="Comma 8 2 4 2 5" xfId="8877"/>
    <cellStyle name="Comma 8 2 4 2 6" xfId="11325"/>
    <cellStyle name="Comma 8 2 4 2 7" xfId="13777"/>
    <cellStyle name="Comma 8 2 4 2 8" xfId="16229"/>
    <cellStyle name="Comma 8 2 4 2 9" xfId="18682"/>
    <cellStyle name="Comma 8 2 4 3" xfId="23572"/>
    <cellStyle name="Comma 8 2 4 3 2" xfId="3927"/>
    <cellStyle name="Comma 8 2 4 3 3" xfId="6386"/>
    <cellStyle name="Comma 8 2 4 3 4" xfId="8879"/>
    <cellStyle name="Comma 8 2 4 3 5" xfId="11327"/>
    <cellStyle name="Comma 8 2 4 3 6" xfId="13779"/>
    <cellStyle name="Comma 8 2 4 3 7" xfId="16231"/>
    <cellStyle name="Comma 8 2 4 3 8" xfId="18684"/>
    <cellStyle name="Comma 8 2 4 3 9" xfId="21132"/>
    <cellStyle name="Comma 8 2 4 4" xfId="23573"/>
    <cellStyle name="Comma 8 2 4 4 2" xfId="3928"/>
    <cellStyle name="Comma 8 2 4 4 3" xfId="6387"/>
    <cellStyle name="Comma 8 2 4 4 4" xfId="8880"/>
    <cellStyle name="Comma 8 2 4 4 5" xfId="11328"/>
    <cellStyle name="Comma 8 2 4 4 6" xfId="13780"/>
    <cellStyle name="Comma 8 2 4 4 7" xfId="16232"/>
    <cellStyle name="Comma 8 2 4 4 8" xfId="18685"/>
    <cellStyle name="Comma 8 2 4 4 9" xfId="21133"/>
    <cellStyle name="Comma 8 2 4 5" xfId="23574"/>
    <cellStyle name="Comma 8 2 4 5 2" xfId="3929"/>
    <cellStyle name="Comma 8 2 4 5 3" xfId="6388"/>
    <cellStyle name="Comma 8 2 4 5 4" xfId="8881"/>
    <cellStyle name="Comma 8 2 4 5 5" xfId="11329"/>
    <cellStyle name="Comma 8 2 4 5 6" xfId="13781"/>
    <cellStyle name="Comma 8 2 4 5 7" xfId="16233"/>
    <cellStyle name="Comma 8 2 4 5 8" xfId="18686"/>
    <cellStyle name="Comma 8 2 4 5 9" xfId="21134"/>
    <cellStyle name="Comma 8 2 4 6" xfId="23575"/>
    <cellStyle name="Comma 8 2 4 6 2" xfId="3930"/>
    <cellStyle name="Comma 8 2 4 6 3" xfId="6389"/>
    <cellStyle name="Comma 8 2 4 6 4" xfId="8882"/>
    <cellStyle name="Comma 8 2 4 6 5" xfId="11330"/>
    <cellStyle name="Comma 8 2 4 6 6" xfId="13782"/>
    <cellStyle name="Comma 8 2 4 6 7" xfId="16234"/>
    <cellStyle name="Comma 8 2 4 6 8" xfId="18687"/>
    <cellStyle name="Comma 8 2 4 6 9" xfId="21135"/>
    <cellStyle name="Comma 8 2 4 7" xfId="23576"/>
    <cellStyle name="Comma 8 2 4 7 2" xfId="3931"/>
    <cellStyle name="Comma 8 2 4 7 3" xfId="6390"/>
    <cellStyle name="Comma 8 2 4 7 4" xfId="8883"/>
    <cellStyle name="Comma 8 2 4 7 5" xfId="11331"/>
    <cellStyle name="Comma 8 2 4 7 6" xfId="13783"/>
    <cellStyle name="Comma 8 2 4 7 7" xfId="16235"/>
    <cellStyle name="Comma 8 2 4 7 8" xfId="18688"/>
    <cellStyle name="Comma 8 2 4 7 9" xfId="21136"/>
    <cellStyle name="Comma 8 2 4 8" xfId="23577"/>
    <cellStyle name="Comma 8 2 4 8 2" xfId="3932"/>
    <cellStyle name="Comma 8 2 4 8 3" xfId="6391"/>
    <cellStyle name="Comma 8 2 4 8 4" xfId="8884"/>
    <cellStyle name="Comma 8 2 4 8 5" xfId="11332"/>
    <cellStyle name="Comma 8 2 4 8 6" xfId="13784"/>
    <cellStyle name="Comma 8 2 4 8 7" xfId="16236"/>
    <cellStyle name="Comma 8 2 4 8 8" xfId="18689"/>
    <cellStyle name="Comma 8 2 4 8 9" xfId="21137"/>
    <cellStyle name="Comma 8 2 4 9" xfId="3924"/>
    <cellStyle name="Comma 8 2 5" xfId="23578"/>
    <cellStyle name="Comma 8 2 5 10" xfId="21138"/>
    <cellStyle name="Comma 8 2 5 2" xfId="23579"/>
    <cellStyle name="Comma 8 2 5 2 2" xfId="3934"/>
    <cellStyle name="Comma 8 2 5 2 3" xfId="6393"/>
    <cellStyle name="Comma 8 2 5 2 4" xfId="8886"/>
    <cellStyle name="Comma 8 2 5 2 5" xfId="11334"/>
    <cellStyle name="Comma 8 2 5 2 6" xfId="13786"/>
    <cellStyle name="Comma 8 2 5 2 7" xfId="16238"/>
    <cellStyle name="Comma 8 2 5 2 8" xfId="18691"/>
    <cellStyle name="Comma 8 2 5 2 9" xfId="21139"/>
    <cellStyle name="Comma 8 2 5 3" xfId="3933"/>
    <cellStyle name="Comma 8 2 5 4" xfId="6392"/>
    <cellStyle name="Comma 8 2 5 5" xfId="8885"/>
    <cellStyle name="Comma 8 2 5 6" xfId="11333"/>
    <cellStyle name="Comma 8 2 5 7" xfId="13785"/>
    <cellStyle name="Comma 8 2 5 8" xfId="16237"/>
    <cellStyle name="Comma 8 2 5 9" xfId="18690"/>
    <cellStyle name="Comma 8 2 6" xfId="23580"/>
    <cellStyle name="Comma 8 2 6 2" xfId="3935"/>
    <cellStyle name="Comma 8 2 6 3" xfId="6394"/>
    <cellStyle name="Comma 8 2 6 4" xfId="8887"/>
    <cellStyle name="Comma 8 2 6 5" xfId="11335"/>
    <cellStyle name="Comma 8 2 6 6" xfId="13787"/>
    <cellStyle name="Comma 8 2 6 7" xfId="16239"/>
    <cellStyle name="Comma 8 2 6 8" xfId="18692"/>
    <cellStyle name="Comma 8 2 6 9" xfId="21140"/>
    <cellStyle name="Comma 8 2 7" xfId="23581"/>
    <cellStyle name="Comma 8 2 7 2" xfId="3936"/>
    <cellStyle name="Comma 8 2 7 3" xfId="6395"/>
    <cellStyle name="Comma 8 2 7 4" xfId="8888"/>
    <cellStyle name="Comma 8 2 7 5" xfId="11336"/>
    <cellStyle name="Comma 8 2 7 6" xfId="13788"/>
    <cellStyle name="Comma 8 2 7 7" xfId="16240"/>
    <cellStyle name="Comma 8 2 7 8" xfId="18693"/>
    <cellStyle name="Comma 8 2 7 9" xfId="21141"/>
    <cellStyle name="Comma 8 2 8" xfId="23582"/>
    <cellStyle name="Comma 8 2 8 2" xfId="3937"/>
    <cellStyle name="Comma 8 2 8 3" xfId="6396"/>
    <cellStyle name="Comma 8 2 8 4" xfId="8889"/>
    <cellStyle name="Comma 8 2 8 5" xfId="11337"/>
    <cellStyle name="Comma 8 2 8 6" xfId="13789"/>
    <cellStyle name="Comma 8 2 8 7" xfId="16241"/>
    <cellStyle name="Comma 8 2 8 8" xfId="18694"/>
    <cellStyle name="Comma 8 2 8 9" xfId="21142"/>
    <cellStyle name="Comma 8 2 9" xfId="23583"/>
    <cellStyle name="Comma 8 2 9 2" xfId="3938"/>
    <cellStyle name="Comma 8 2 9 3" xfId="6397"/>
    <cellStyle name="Comma 8 2 9 4" xfId="8890"/>
    <cellStyle name="Comma 8 2 9 5" xfId="11338"/>
    <cellStyle name="Comma 8 2 9 6" xfId="13790"/>
    <cellStyle name="Comma 8 2 9 7" xfId="16242"/>
    <cellStyle name="Comma 8 2 9 8" xfId="18695"/>
    <cellStyle name="Comma 8 2 9 9" xfId="21143"/>
    <cellStyle name="Comma 8 20" xfId="387"/>
    <cellStyle name="Comma 8 21" xfId="388"/>
    <cellStyle name="Comma 8 22" xfId="389"/>
    <cellStyle name="Comma 8 23" xfId="390"/>
    <cellStyle name="Comma 8 24" xfId="391"/>
    <cellStyle name="Comma 8 25" xfId="392"/>
    <cellStyle name="Comma 8 26" xfId="393"/>
    <cellStyle name="Comma 8 27" xfId="394"/>
    <cellStyle name="Comma 8 28" xfId="3863"/>
    <cellStyle name="Comma 8 29" xfId="6322"/>
    <cellStyle name="Comma 8 3" xfId="23584"/>
    <cellStyle name="Comma 8 3 10" xfId="23585"/>
    <cellStyle name="Comma 8 3 10 2" xfId="3940"/>
    <cellStyle name="Comma 8 3 10 3" xfId="6399"/>
    <cellStyle name="Comma 8 3 10 4" xfId="8892"/>
    <cellStyle name="Comma 8 3 10 5" xfId="11340"/>
    <cellStyle name="Comma 8 3 10 6" xfId="13792"/>
    <cellStyle name="Comma 8 3 10 7" xfId="16244"/>
    <cellStyle name="Comma 8 3 10 8" xfId="18697"/>
    <cellStyle name="Comma 8 3 10 9" xfId="21145"/>
    <cellStyle name="Comma 8 3 11" xfId="3939"/>
    <cellStyle name="Comma 8 3 12" xfId="6398"/>
    <cellStyle name="Comma 8 3 13" xfId="8891"/>
    <cellStyle name="Comma 8 3 14" xfId="11339"/>
    <cellStyle name="Comma 8 3 15" xfId="13791"/>
    <cellStyle name="Comma 8 3 16" xfId="16243"/>
    <cellStyle name="Comma 8 3 17" xfId="18696"/>
    <cellStyle name="Comma 8 3 18" xfId="21144"/>
    <cellStyle name="Comma 8 3 2" xfId="23586"/>
    <cellStyle name="Comma 8 3 2 10" xfId="3941"/>
    <cellStyle name="Comma 8 3 2 11" xfId="6400"/>
    <cellStyle name="Comma 8 3 2 12" xfId="8893"/>
    <cellStyle name="Comma 8 3 2 13" xfId="11341"/>
    <cellStyle name="Comma 8 3 2 14" xfId="13793"/>
    <cellStyle name="Comma 8 3 2 15" xfId="16245"/>
    <cellStyle name="Comma 8 3 2 16" xfId="18698"/>
    <cellStyle name="Comma 8 3 2 17" xfId="21146"/>
    <cellStyle name="Comma 8 3 2 2" xfId="23587"/>
    <cellStyle name="Comma 8 3 2 2 10" xfId="6401"/>
    <cellStyle name="Comma 8 3 2 2 11" xfId="8894"/>
    <cellStyle name="Comma 8 3 2 2 12" xfId="11342"/>
    <cellStyle name="Comma 8 3 2 2 13" xfId="13794"/>
    <cellStyle name="Comma 8 3 2 2 14" xfId="16246"/>
    <cellStyle name="Comma 8 3 2 2 15" xfId="18699"/>
    <cellStyle name="Comma 8 3 2 2 16" xfId="21147"/>
    <cellStyle name="Comma 8 3 2 2 2" xfId="23588"/>
    <cellStyle name="Comma 8 3 2 2 2 10" xfId="21148"/>
    <cellStyle name="Comma 8 3 2 2 2 2" xfId="23589"/>
    <cellStyle name="Comma 8 3 2 2 2 2 2" xfId="3944"/>
    <cellStyle name="Comma 8 3 2 2 2 2 3" xfId="6403"/>
    <cellStyle name="Comma 8 3 2 2 2 2 4" xfId="8896"/>
    <cellStyle name="Comma 8 3 2 2 2 2 5" xfId="11344"/>
    <cellStyle name="Comma 8 3 2 2 2 2 6" xfId="13796"/>
    <cellStyle name="Comma 8 3 2 2 2 2 7" xfId="16248"/>
    <cellStyle name="Comma 8 3 2 2 2 2 8" xfId="18701"/>
    <cellStyle name="Comma 8 3 2 2 2 2 9" xfId="21149"/>
    <cellStyle name="Comma 8 3 2 2 2 3" xfId="3943"/>
    <cellStyle name="Comma 8 3 2 2 2 4" xfId="6402"/>
    <cellStyle name="Comma 8 3 2 2 2 5" xfId="8895"/>
    <cellStyle name="Comma 8 3 2 2 2 6" xfId="11343"/>
    <cellStyle name="Comma 8 3 2 2 2 7" xfId="13795"/>
    <cellStyle name="Comma 8 3 2 2 2 8" xfId="16247"/>
    <cellStyle name="Comma 8 3 2 2 2 9" xfId="18700"/>
    <cellStyle name="Comma 8 3 2 2 3" xfId="23590"/>
    <cellStyle name="Comma 8 3 2 2 3 2" xfId="3945"/>
    <cellStyle name="Comma 8 3 2 2 3 3" xfId="6404"/>
    <cellStyle name="Comma 8 3 2 2 3 4" xfId="8897"/>
    <cellStyle name="Comma 8 3 2 2 3 5" xfId="11345"/>
    <cellStyle name="Comma 8 3 2 2 3 6" xfId="13797"/>
    <cellStyle name="Comma 8 3 2 2 3 7" xfId="16249"/>
    <cellStyle name="Comma 8 3 2 2 3 8" xfId="18702"/>
    <cellStyle name="Comma 8 3 2 2 3 9" xfId="21150"/>
    <cellStyle name="Comma 8 3 2 2 4" xfId="23591"/>
    <cellStyle name="Comma 8 3 2 2 4 2" xfId="3946"/>
    <cellStyle name="Comma 8 3 2 2 4 3" xfId="6405"/>
    <cellStyle name="Comma 8 3 2 2 4 4" xfId="8898"/>
    <cellStyle name="Comma 8 3 2 2 4 5" xfId="11346"/>
    <cellStyle name="Comma 8 3 2 2 4 6" xfId="13798"/>
    <cellStyle name="Comma 8 3 2 2 4 7" xfId="16250"/>
    <cellStyle name="Comma 8 3 2 2 4 8" xfId="18703"/>
    <cellStyle name="Comma 8 3 2 2 4 9" xfId="21151"/>
    <cellStyle name="Comma 8 3 2 2 5" xfId="23592"/>
    <cellStyle name="Comma 8 3 2 2 5 2" xfId="3947"/>
    <cellStyle name="Comma 8 3 2 2 5 3" xfId="6406"/>
    <cellStyle name="Comma 8 3 2 2 5 4" xfId="8899"/>
    <cellStyle name="Comma 8 3 2 2 5 5" xfId="11347"/>
    <cellStyle name="Comma 8 3 2 2 5 6" xfId="13799"/>
    <cellStyle name="Comma 8 3 2 2 5 7" xfId="16251"/>
    <cellStyle name="Comma 8 3 2 2 5 8" xfId="18704"/>
    <cellStyle name="Comma 8 3 2 2 5 9" xfId="21152"/>
    <cellStyle name="Comma 8 3 2 2 6" xfId="23593"/>
    <cellStyle name="Comma 8 3 2 2 6 2" xfId="3948"/>
    <cellStyle name="Comma 8 3 2 2 6 3" xfId="6407"/>
    <cellStyle name="Comma 8 3 2 2 6 4" xfId="8900"/>
    <cellStyle name="Comma 8 3 2 2 6 5" xfId="11348"/>
    <cellStyle name="Comma 8 3 2 2 6 6" xfId="13800"/>
    <cellStyle name="Comma 8 3 2 2 6 7" xfId="16252"/>
    <cellStyle name="Comma 8 3 2 2 6 8" xfId="18705"/>
    <cellStyle name="Comma 8 3 2 2 6 9" xfId="21153"/>
    <cellStyle name="Comma 8 3 2 2 7" xfId="23594"/>
    <cellStyle name="Comma 8 3 2 2 7 2" xfId="3949"/>
    <cellStyle name="Comma 8 3 2 2 7 3" xfId="6408"/>
    <cellStyle name="Comma 8 3 2 2 7 4" xfId="8901"/>
    <cellStyle name="Comma 8 3 2 2 7 5" xfId="11349"/>
    <cellStyle name="Comma 8 3 2 2 7 6" xfId="13801"/>
    <cellStyle name="Comma 8 3 2 2 7 7" xfId="16253"/>
    <cellStyle name="Comma 8 3 2 2 7 8" xfId="18706"/>
    <cellStyle name="Comma 8 3 2 2 7 9" xfId="21154"/>
    <cellStyle name="Comma 8 3 2 2 8" xfId="23595"/>
    <cellStyle name="Comma 8 3 2 2 8 2" xfId="3950"/>
    <cellStyle name="Comma 8 3 2 2 8 3" xfId="6409"/>
    <cellStyle name="Comma 8 3 2 2 8 4" xfId="8902"/>
    <cellStyle name="Comma 8 3 2 2 8 5" xfId="11350"/>
    <cellStyle name="Comma 8 3 2 2 8 6" xfId="13802"/>
    <cellStyle name="Comma 8 3 2 2 8 7" xfId="16254"/>
    <cellStyle name="Comma 8 3 2 2 8 8" xfId="18707"/>
    <cellStyle name="Comma 8 3 2 2 8 9" xfId="21155"/>
    <cellStyle name="Comma 8 3 2 2 9" xfId="3942"/>
    <cellStyle name="Comma 8 3 2 3" xfId="23596"/>
    <cellStyle name="Comma 8 3 2 3 10" xfId="21156"/>
    <cellStyle name="Comma 8 3 2 3 2" xfId="23597"/>
    <cellStyle name="Comma 8 3 2 3 2 2" xfId="3952"/>
    <cellStyle name="Comma 8 3 2 3 2 3" xfId="6411"/>
    <cellStyle name="Comma 8 3 2 3 2 4" xfId="8904"/>
    <cellStyle name="Comma 8 3 2 3 2 5" xfId="11352"/>
    <cellStyle name="Comma 8 3 2 3 2 6" xfId="13804"/>
    <cellStyle name="Comma 8 3 2 3 2 7" xfId="16256"/>
    <cellStyle name="Comma 8 3 2 3 2 8" xfId="18709"/>
    <cellStyle name="Comma 8 3 2 3 2 9" xfId="21157"/>
    <cellStyle name="Comma 8 3 2 3 3" xfId="3951"/>
    <cellStyle name="Comma 8 3 2 3 4" xfId="6410"/>
    <cellStyle name="Comma 8 3 2 3 5" xfId="8903"/>
    <cellStyle name="Comma 8 3 2 3 6" xfId="11351"/>
    <cellStyle name="Comma 8 3 2 3 7" xfId="13803"/>
    <cellStyle name="Comma 8 3 2 3 8" xfId="16255"/>
    <cellStyle name="Comma 8 3 2 3 9" xfId="18708"/>
    <cellStyle name="Comma 8 3 2 4" xfId="23598"/>
    <cellStyle name="Comma 8 3 2 4 2" xfId="3953"/>
    <cellStyle name="Comma 8 3 2 4 3" xfId="6412"/>
    <cellStyle name="Comma 8 3 2 4 4" xfId="8905"/>
    <cellStyle name="Comma 8 3 2 4 5" xfId="11353"/>
    <cellStyle name="Comma 8 3 2 4 6" xfId="13805"/>
    <cellStyle name="Comma 8 3 2 4 7" xfId="16257"/>
    <cellStyle name="Comma 8 3 2 4 8" xfId="18710"/>
    <cellStyle name="Comma 8 3 2 4 9" xfId="21158"/>
    <cellStyle name="Comma 8 3 2 5" xfId="23599"/>
    <cellStyle name="Comma 8 3 2 5 2" xfId="3954"/>
    <cellStyle name="Comma 8 3 2 5 3" xfId="6413"/>
    <cellStyle name="Comma 8 3 2 5 4" xfId="8906"/>
    <cellStyle name="Comma 8 3 2 5 5" xfId="11354"/>
    <cellStyle name="Comma 8 3 2 5 6" xfId="13806"/>
    <cellStyle name="Comma 8 3 2 5 7" xfId="16258"/>
    <cellStyle name="Comma 8 3 2 5 8" xfId="18711"/>
    <cellStyle name="Comma 8 3 2 5 9" xfId="21159"/>
    <cellStyle name="Comma 8 3 2 6" xfId="23600"/>
    <cellStyle name="Comma 8 3 2 6 2" xfId="3955"/>
    <cellStyle name="Comma 8 3 2 6 3" xfId="6414"/>
    <cellStyle name="Comma 8 3 2 6 4" xfId="8907"/>
    <cellStyle name="Comma 8 3 2 6 5" xfId="11355"/>
    <cellStyle name="Comma 8 3 2 6 6" xfId="13807"/>
    <cellStyle name="Comma 8 3 2 6 7" xfId="16259"/>
    <cellStyle name="Comma 8 3 2 6 8" xfId="18712"/>
    <cellStyle name="Comma 8 3 2 6 9" xfId="21160"/>
    <cellStyle name="Comma 8 3 2 7" xfId="23601"/>
    <cellStyle name="Comma 8 3 2 7 2" xfId="3956"/>
    <cellStyle name="Comma 8 3 2 7 3" xfId="6415"/>
    <cellStyle name="Comma 8 3 2 7 4" xfId="8908"/>
    <cellStyle name="Comma 8 3 2 7 5" xfId="11356"/>
    <cellStyle name="Comma 8 3 2 7 6" xfId="13808"/>
    <cellStyle name="Comma 8 3 2 7 7" xfId="16260"/>
    <cellStyle name="Comma 8 3 2 7 8" xfId="18713"/>
    <cellStyle name="Comma 8 3 2 7 9" xfId="21161"/>
    <cellStyle name="Comma 8 3 2 8" xfId="23602"/>
    <cellStyle name="Comma 8 3 2 8 2" xfId="3957"/>
    <cellStyle name="Comma 8 3 2 8 3" xfId="6416"/>
    <cellStyle name="Comma 8 3 2 8 4" xfId="8909"/>
    <cellStyle name="Comma 8 3 2 8 5" xfId="11357"/>
    <cellStyle name="Comma 8 3 2 8 6" xfId="13809"/>
    <cellStyle name="Comma 8 3 2 8 7" xfId="16261"/>
    <cellStyle name="Comma 8 3 2 8 8" xfId="18714"/>
    <cellStyle name="Comma 8 3 2 8 9" xfId="21162"/>
    <cellStyle name="Comma 8 3 2 9" xfId="23603"/>
    <cellStyle name="Comma 8 3 2 9 2" xfId="3958"/>
    <cellStyle name="Comma 8 3 2 9 3" xfId="6417"/>
    <cellStyle name="Comma 8 3 2 9 4" xfId="8910"/>
    <cellStyle name="Comma 8 3 2 9 5" xfId="11358"/>
    <cellStyle name="Comma 8 3 2 9 6" xfId="13810"/>
    <cellStyle name="Comma 8 3 2 9 7" xfId="16262"/>
    <cellStyle name="Comma 8 3 2 9 8" xfId="18715"/>
    <cellStyle name="Comma 8 3 2 9 9" xfId="21163"/>
    <cellStyle name="Comma 8 3 3" xfId="23604"/>
    <cellStyle name="Comma 8 3 3 10" xfId="6418"/>
    <cellStyle name="Comma 8 3 3 11" xfId="8911"/>
    <cellStyle name="Comma 8 3 3 12" xfId="11359"/>
    <cellStyle name="Comma 8 3 3 13" xfId="13811"/>
    <cellStyle name="Comma 8 3 3 14" xfId="16263"/>
    <cellStyle name="Comma 8 3 3 15" xfId="18716"/>
    <cellStyle name="Comma 8 3 3 16" xfId="21164"/>
    <cellStyle name="Comma 8 3 3 2" xfId="23605"/>
    <cellStyle name="Comma 8 3 3 2 10" xfId="21165"/>
    <cellStyle name="Comma 8 3 3 2 2" xfId="23606"/>
    <cellStyle name="Comma 8 3 3 2 2 2" xfId="3961"/>
    <cellStyle name="Comma 8 3 3 2 2 3" xfId="6420"/>
    <cellStyle name="Comma 8 3 3 2 2 4" xfId="8913"/>
    <cellStyle name="Comma 8 3 3 2 2 5" xfId="11361"/>
    <cellStyle name="Comma 8 3 3 2 2 6" xfId="13813"/>
    <cellStyle name="Comma 8 3 3 2 2 7" xfId="16265"/>
    <cellStyle name="Comma 8 3 3 2 2 8" xfId="18718"/>
    <cellStyle name="Comma 8 3 3 2 2 9" xfId="21166"/>
    <cellStyle name="Comma 8 3 3 2 3" xfId="3960"/>
    <cellStyle name="Comma 8 3 3 2 4" xfId="6419"/>
    <cellStyle name="Comma 8 3 3 2 5" xfId="8912"/>
    <cellStyle name="Comma 8 3 3 2 6" xfId="11360"/>
    <cellStyle name="Comma 8 3 3 2 7" xfId="13812"/>
    <cellStyle name="Comma 8 3 3 2 8" xfId="16264"/>
    <cellStyle name="Comma 8 3 3 2 9" xfId="18717"/>
    <cellStyle name="Comma 8 3 3 3" xfId="23607"/>
    <cellStyle name="Comma 8 3 3 3 2" xfId="3962"/>
    <cellStyle name="Comma 8 3 3 3 3" xfId="6421"/>
    <cellStyle name="Comma 8 3 3 3 4" xfId="8914"/>
    <cellStyle name="Comma 8 3 3 3 5" xfId="11362"/>
    <cellStyle name="Comma 8 3 3 3 6" xfId="13814"/>
    <cellStyle name="Comma 8 3 3 3 7" xfId="16266"/>
    <cellStyle name="Comma 8 3 3 3 8" xfId="18719"/>
    <cellStyle name="Comma 8 3 3 3 9" xfId="21167"/>
    <cellStyle name="Comma 8 3 3 4" xfId="23608"/>
    <cellStyle name="Comma 8 3 3 4 2" xfId="3963"/>
    <cellStyle name="Comma 8 3 3 4 3" xfId="6422"/>
    <cellStyle name="Comma 8 3 3 4 4" xfId="8915"/>
    <cellStyle name="Comma 8 3 3 4 5" xfId="11363"/>
    <cellStyle name="Comma 8 3 3 4 6" xfId="13815"/>
    <cellStyle name="Comma 8 3 3 4 7" xfId="16267"/>
    <cellStyle name="Comma 8 3 3 4 8" xfId="18720"/>
    <cellStyle name="Comma 8 3 3 4 9" xfId="21168"/>
    <cellStyle name="Comma 8 3 3 5" xfId="23609"/>
    <cellStyle name="Comma 8 3 3 5 2" xfId="3964"/>
    <cellStyle name="Comma 8 3 3 5 3" xfId="6423"/>
    <cellStyle name="Comma 8 3 3 5 4" xfId="8916"/>
    <cellStyle name="Comma 8 3 3 5 5" xfId="11364"/>
    <cellStyle name="Comma 8 3 3 5 6" xfId="13816"/>
    <cellStyle name="Comma 8 3 3 5 7" xfId="16268"/>
    <cellStyle name="Comma 8 3 3 5 8" xfId="18721"/>
    <cellStyle name="Comma 8 3 3 5 9" xfId="21169"/>
    <cellStyle name="Comma 8 3 3 6" xfId="23610"/>
    <cellStyle name="Comma 8 3 3 6 2" xfId="3965"/>
    <cellStyle name="Comma 8 3 3 6 3" xfId="6424"/>
    <cellStyle name="Comma 8 3 3 6 4" xfId="8917"/>
    <cellStyle name="Comma 8 3 3 6 5" xfId="11365"/>
    <cellStyle name="Comma 8 3 3 6 6" xfId="13817"/>
    <cellStyle name="Comma 8 3 3 6 7" xfId="16269"/>
    <cellStyle name="Comma 8 3 3 6 8" xfId="18722"/>
    <cellStyle name="Comma 8 3 3 6 9" xfId="21170"/>
    <cellStyle name="Comma 8 3 3 7" xfId="23611"/>
    <cellStyle name="Comma 8 3 3 7 2" xfId="3966"/>
    <cellStyle name="Comma 8 3 3 7 3" xfId="6425"/>
    <cellStyle name="Comma 8 3 3 7 4" xfId="8918"/>
    <cellStyle name="Comma 8 3 3 7 5" xfId="11366"/>
    <cellStyle name="Comma 8 3 3 7 6" xfId="13818"/>
    <cellStyle name="Comma 8 3 3 7 7" xfId="16270"/>
    <cellStyle name="Comma 8 3 3 7 8" xfId="18723"/>
    <cellStyle name="Comma 8 3 3 7 9" xfId="21171"/>
    <cellStyle name="Comma 8 3 3 8" xfId="23612"/>
    <cellStyle name="Comma 8 3 3 8 2" xfId="3967"/>
    <cellStyle name="Comma 8 3 3 8 3" xfId="6426"/>
    <cellStyle name="Comma 8 3 3 8 4" xfId="8919"/>
    <cellStyle name="Comma 8 3 3 8 5" xfId="11367"/>
    <cellStyle name="Comma 8 3 3 8 6" xfId="13819"/>
    <cellStyle name="Comma 8 3 3 8 7" xfId="16271"/>
    <cellStyle name="Comma 8 3 3 8 8" xfId="18724"/>
    <cellStyle name="Comma 8 3 3 8 9" xfId="21172"/>
    <cellStyle name="Comma 8 3 3 9" xfId="3959"/>
    <cellStyle name="Comma 8 3 4" xfId="23613"/>
    <cellStyle name="Comma 8 3 4 10" xfId="21173"/>
    <cellStyle name="Comma 8 3 4 2" xfId="23614"/>
    <cellStyle name="Comma 8 3 4 2 2" xfId="3969"/>
    <cellStyle name="Comma 8 3 4 2 3" xfId="6428"/>
    <cellStyle name="Comma 8 3 4 2 4" xfId="8921"/>
    <cellStyle name="Comma 8 3 4 2 5" xfId="11369"/>
    <cellStyle name="Comma 8 3 4 2 6" xfId="13821"/>
    <cellStyle name="Comma 8 3 4 2 7" xfId="16273"/>
    <cellStyle name="Comma 8 3 4 2 8" xfId="18726"/>
    <cellStyle name="Comma 8 3 4 2 9" xfId="21174"/>
    <cellStyle name="Comma 8 3 4 3" xfId="3968"/>
    <cellStyle name="Comma 8 3 4 4" xfId="6427"/>
    <cellStyle name="Comma 8 3 4 5" xfId="8920"/>
    <cellStyle name="Comma 8 3 4 6" xfId="11368"/>
    <cellStyle name="Comma 8 3 4 7" xfId="13820"/>
    <cellStyle name="Comma 8 3 4 8" xfId="16272"/>
    <cellStyle name="Comma 8 3 4 9" xfId="18725"/>
    <cellStyle name="Comma 8 3 5" xfId="23615"/>
    <cellStyle name="Comma 8 3 5 2" xfId="3970"/>
    <cellStyle name="Comma 8 3 5 3" xfId="6429"/>
    <cellStyle name="Comma 8 3 5 4" xfId="8922"/>
    <cellStyle name="Comma 8 3 5 5" xfId="11370"/>
    <cellStyle name="Comma 8 3 5 6" xfId="13822"/>
    <cellStyle name="Comma 8 3 5 7" xfId="16274"/>
    <cellStyle name="Comma 8 3 5 8" xfId="18727"/>
    <cellStyle name="Comma 8 3 5 9" xfId="21175"/>
    <cellStyle name="Comma 8 3 6" xfId="23616"/>
    <cellStyle name="Comma 8 3 6 2" xfId="3971"/>
    <cellStyle name="Comma 8 3 6 3" xfId="6430"/>
    <cellStyle name="Comma 8 3 6 4" xfId="8923"/>
    <cellStyle name="Comma 8 3 6 5" xfId="11371"/>
    <cellStyle name="Comma 8 3 6 6" xfId="13823"/>
    <cellStyle name="Comma 8 3 6 7" xfId="16275"/>
    <cellStyle name="Comma 8 3 6 8" xfId="18728"/>
    <cellStyle name="Comma 8 3 6 9" xfId="21176"/>
    <cellStyle name="Comma 8 3 7" xfId="23617"/>
    <cellStyle name="Comma 8 3 7 2" xfId="3972"/>
    <cellStyle name="Comma 8 3 7 3" xfId="6431"/>
    <cellStyle name="Comma 8 3 7 4" xfId="8924"/>
    <cellStyle name="Comma 8 3 7 5" xfId="11372"/>
    <cellStyle name="Comma 8 3 7 6" xfId="13824"/>
    <cellStyle name="Comma 8 3 7 7" xfId="16276"/>
    <cellStyle name="Comma 8 3 7 8" xfId="18729"/>
    <cellStyle name="Comma 8 3 7 9" xfId="21177"/>
    <cellStyle name="Comma 8 3 8" xfId="23618"/>
    <cellStyle name="Comma 8 3 8 2" xfId="3973"/>
    <cellStyle name="Comma 8 3 8 3" xfId="6432"/>
    <cellStyle name="Comma 8 3 8 4" xfId="8925"/>
    <cellStyle name="Comma 8 3 8 5" xfId="11373"/>
    <cellStyle name="Comma 8 3 8 6" xfId="13825"/>
    <cellStyle name="Comma 8 3 8 7" xfId="16277"/>
    <cellStyle name="Comma 8 3 8 8" xfId="18730"/>
    <cellStyle name="Comma 8 3 8 9" xfId="21178"/>
    <cellStyle name="Comma 8 3 9" xfId="23619"/>
    <cellStyle name="Comma 8 3 9 2" xfId="3974"/>
    <cellStyle name="Comma 8 3 9 3" xfId="6433"/>
    <cellStyle name="Comma 8 3 9 4" xfId="8926"/>
    <cellStyle name="Comma 8 3 9 5" xfId="11374"/>
    <cellStyle name="Comma 8 3 9 6" xfId="13826"/>
    <cellStyle name="Comma 8 3 9 7" xfId="16278"/>
    <cellStyle name="Comma 8 3 9 8" xfId="18731"/>
    <cellStyle name="Comma 8 3 9 9" xfId="21179"/>
    <cellStyle name="Comma 8 30" xfId="8815"/>
    <cellStyle name="Comma 8 31" xfId="11263"/>
    <cellStyle name="Comma 8 32" xfId="13715"/>
    <cellStyle name="Comma 8 33" xfId="16167"/>
    <cellStyle name="Comma 8 34" xfId="18620"/>
    <cellStyle name="Comma 8 35" xfId="21068"/>
    <cellStyle name="Comma 8 4" xfId="23620"/>
    <cellStyle name="Comma 8 4 10" xfId="3975"/>
    <cellStyle name="Comma 8 4 11" xfId="6434"/>
    <cellStyle name="Comma 8 4 12" xfId="8927"/>
    <cellStyle name="Comma 8 4 13" xfId="11375"/>
    <cellStyle name="Comma 8 4 14" xfId="13827"/>
    <cellStyle name="Comma 8 4 15" xfId="16279"/>
    <cellStyle name="Comma 8 4 16" xfId="18732"/>
    <cellStyle name="Comma 8 4 17" xfId="21180"/>
    <cellStyle name="Comma 8 4 2" xfId="23621"/>
    <cellStyle name="Comma 8 4 2 10" xfId="6435"/>
    <cellStyle name="Comma 8 4 2 11" xfId="8928"/>
    <cellStyle name="Comma 8 4 2 12" xfId="11376"/>
    <cellStyle name="Comma 8 4 2 13" xfId="13828"/>
    <cellStyle name="Comma 8 4 2 14" xfId="16280"/>
    <cellStyle name="Comma 8 4 2 15" xfId="18733"/>
    <cellStyle name="Comma 8 4 2 16" xfId="21181"/>
    <cellStyle name="Comma 8 4 2 2" xfId="23622"/>
    <cellStyle name="Comma 8 4 2 2 10" xfId="21182"/>
    <cellStyle name="Comma 8 4 2 2 2" xfId="23623"/>
    <cellStyle name="Comma 8 4 2 2 2 2" xfId="3978"/>
    <cellStyle name="Comma 8 4 2 2 2 3" xfId="6437"/>
    <cellStyle name="Comma 8 4 2 2 2 4" xfId="8930"/>
    <cellStyle name="Comma 8 4 2 2 2 5" xfId="11378"/>
    <cellStyle name="Comma 8 4 2 2 2 6" xfId="13830"/>
    <cellStyle name="Comma 8 4 2 2 2 7" xfId="16282"/>
    <cellStyle name="Comma 8 4 2 2 2 8" xfId="18735"/>
    <cellStyle name="Comma 8 4 2 2 2 9" xfId="21183"/>
    <cellStyle name="Comma 8 4 2 2 3" xfId="3977"/>
    <cellStyle name="Comma 8 4 2 2 4" xfId="6436"/>
    <cellStyle name="Comma 8 4 2 2 5" xfId="8929"/>
    <cellStyle name="Comma 8 4 2 2 6" xfId="11377"/>
    <cellStyle name="Comma 8 4 2 2 7" xfId="13829"/>
    <cellStyle name="Comma 8 4 2 2 8" xfId="16281"/>
    <cellStyle name="Comma 8 4 2 2 9" xfId="18734"/>
    <cellStyle name="Comma 8 4 2 3" xfId="23624"/>
    <cellStyle name="Comma 8 4 2 3 2" xfId="3979"/>
    <cellStyle name="Comma 8 4 2 3 3" xfId="6438"/>
    <cellStyle name="Comma 8 4 2 3 4" xfId="8931"/>
    <cellStyle name="Comma 8 4 2 3 5" xfId="11379"/>
    <cellStyle name="Comma 8 4 2 3 6" xfId="13831"/>
    <cellStyle name="Comma 8 4 2 3 7" xfId="16283"/>
    <cellStyle name="Comma 8 4 2 3 8" xfId="18736"/>
    <cellStyle name="Comma 8 4 2 3 9" xfId="21184"/>
    <cellStyle name="Comma 8 4 2 4" xfId="23625"/>
    <cellStyle name="Comma 8 4 2 4 2" xfId="3980"/>
    <cellStyle name="Comma 8 4 2 4 3" xfId="6439"/>
    <cellStyle name="Comma 8 4 2 4 4" xfId="8932"/>
    <cellStyle name="Comma 8 4 2 4 5" xfId="11380"/>
    <cellStyle name="Comma 8 4 2 4 6" xfId="13832"/>
    <cellStyle name="Comma 8 4 2 4 7" xfId="16284"/>
    <cellStyle name="Comma 8 4 2 4 8" xfId="18737"/>
    <cellStyle name="Comma 8 4 2 4 9" xfId="21185"/>
    <cellStyle name="Comma 8 4 2 5" xfId="23626"/>
    <cellStyle name="Comma 8 4 2 5 2" xfId="3981"/>
    <cellStyle name="Comma 8 4 2 5 3" xfId="6440"/>
    <cellStyle name="Comma 8 4 2 5 4" xfId="8933"/>
    <cellStyle name="Comma 8 4 2 5 5" xfId="11381"/>
    <cellStyle name="Comma 8 4 2 5 6" xfId="13833"/>
    <cellStyle name="Comma 8 4 2 5 7" xfId="16285"/>
    <cellStyle name="Comma 8 4 2 5 8" xfId="18738"/>
    <cellStyle name="Comma 8 4 2 5 9" xfId="21186"/>
    <cellStyle name="Comma 8 4 2 6" xfId="23627"/>
    <cellStyle name="Comma 8 4 2 6 2" xfId="3982"/>
    <cellStyle name="Comma 8 4 2 6 3" xfId="6441"/>
    <cellStyle name="Comma 8 4 2 6 4" xfId="8934"/>
    <cellStyle name="Comma 8 4 2 6 5" xfId="11382"/>
    <cellStyle name="Comma 8 4 2 6 6" xfId="13834"/>
    <cellStyle name="Comma 8 4 2 6 7" xfId="16286"/>
    <cellStyle name="Comma 8 4 2 6 8" xfId="18739"/>
    <cellStyle name="Comma 8 4 2 6 9" xfId="21187"/>
    <cellStyle name="Comma 8 4 2 7" xfId="23628"/>
    <cellStyle name="Comma 8 4 2 7 2" xfId="3983"/>
    <cellStyle name="Comma 8 4 2 7 3" xfId="6442"/>
    <cellStyle name="Comma 8 4 2 7 4" xfId="8935"/>
    <cellStyle name="Comma 8 4 2 7 5" xfId="11383"/>
    <cellStyle name="Comma 8 4 2 7 6" xfId="13835"/>
    <cellStyle name="Comma 8 4 2 7 7" xfId="16287"/>
    <cellStyle name="Comma 8 4 2 7 8" xfId="18740"/>
    <cellStyle name="Comma 8 4 2 7 9" xfId="21188"/>
    <cellStyle name="Comma 8 4 2 8" xfId="23629"/>
    <cellStyle name="Comma 8 4 2 8 2" xfId="3984"/>
    <cellStyle name="Comma 8 4 2 8 3" xfId="6443"/>
    <cellStyle name="Comma 8 4 2 8 4" xfId="8936"/>
    <cellStyle name="Comma 8 4 2 8 5" xfId="11384"/>
    <cellStyle name="Comma 8 4 2 8 6" xfId="13836"/>
    <cellStyle name="Comma 8 4 2 8 7" xfId="16288"/>
    <cellStyle name="Comma 8 4 2 8 8" xfId="18741"/>
    <cellStyle name="Comma 8 4 2 8 9" xfId="21189"/>
    <cellStyle name="Comma 8 4 2 9" xfId="3976"/>
    <cellStyle name="Comma 8 4 3" xfId="23630"/>
    <cellStyle name="Comma 8 4 3 10" xfId="21190"/>
    <cellStyle name="Comma 8 4 3 2" xfId="23631"/>
    <cellStyle name="Comma 8 4 3 2 2" xfId="3986"/>
    <cellStyle name="Comma 8 4 3 2 3" xfId="6445"/>
    <cellStyle name="Comma 8 4 3 2 4" xfId="8938"/>
    <cellStyle name="Comma 8 4 3 2 5" xfId="11386"/>
    <cellStyle name="Comma 8 4 3 2 6" xfId="13838"/>
    <cellStyle name="Comma 8 4 3 2 7" xfId="16290"/>
    <cellStyle name="Comma 8 4 3 2 8" xfId="18743"/>
    <cellStyle name="Comma 8 4 3 2 9" xfId="21191"/>
    <cellStyle name="Comma 8 4 3 3" xfId="3985"/>
    <cellStyle name="Comma 8 4 3 4" xfId="6444"/>
    <cellStyle name="Comma 8 4 3 5" xfId="8937"/>
    <cellStyle name="Comma 8 4 3 6" xfId="11385"/>
    <cellStyle name="Comma 8 4 3 7" xfId="13837"/>
    <cellStyle name="Comma 8 4 3 8" xfId="16289"/>
    <cellStyle name="Comma 8 4 3 9" xfId="18742"/>
    <cellStyle name="Comma 8 4 4" xfId="23632"/>
    <cellStyle name="Comma 8 4 4 2" xfId="3987"/>
    <cellStyle name="Comma 8 4 4 3" xfId="6446"/>
    <cellStyle name="Comma 8 4 4 4" xfId="8939"/>
    <cellStyle name="Comma 8 4 4 5" xfId="11387"/>
    <cellStyle name="Comma 8 4 4 6" xfId="13839"/>
    <cellStyle name="Comma 8 4 4 7" xfId="16291"/>
    <cellStyle name="Comma 8 4 4 8" xfId="18744"/>
    <cellStyle name="Comma 8 4 4 9" xfId="21192"/>
    <cellStyle name="Comma 8 4 5" xfId="23633"/>
    <cellStyle name="Comma 8 4 5 2" xfId="3988"/>
    <cellStyle name="Comma 8 4 5 3" xfId="6447"/>
    <cellStyle name="Comma 8 4 5 4" xfId="8940"/>
    <cellStyle name="Comma 8 4 5 5" xfId="11388"/>
    <cellStyle name="Comma 8 4 5 6" xfId="13840"/>
    <cellStyle name="Comma 8 4 5 7" xfId="16292"/>
    <cellStyle name="Comma 8 4 5 8" xfId="18745"/>
    <cellStyle name="Comma 8 4 5 9" xfId="21193"/>
    <cellStyle name="Comma 8 4 6" xfId="23634"/>
    <cellStyle name="Comma 8 4 6 2" xfId="3989"/>
    <cellStyle name="Comma 8 4 6 3" xfId="6448"/>
    <cellStyle name="Comma 8 4 6 4" xfId="8941"/>
    <cellStyle name="Comma 8 4 6 5" xfId="11389"/>
    <cellStyle name="Comma 8 4 6 6" xfId="13841"/>
    <cellStyle name="Comma 8 4 6 7" xfId="16293"/>
    <cellStyle name="Comma 8 4 6 8" xfId="18746"/>
    <cellStyle name="Comma 8 4 6 9" xfId="21194"/>
    <cellStyle name="Comma 8 4 7" xfId="23635"/>
    <cellStyle name="Comma 8 4 7 2" xfId="3990"/>
    <cellStyle name="Comma 8 4 7 3" xfId="6449"/>
    <cellStyle name="Comma 8 4 7 4" xfId="8942"/>
    <cellStyle name="Comma 8 4 7 5" xfId="11390"/>
    <cellStyle name="Comma 8 4 7 6" xfId="13842"/>
    <cellStyle name="Comma 8 4 7 7" xfId="16294"/>
    <cellStyle name="Comma 8 4 7 8" xfId="18747"/>
    <cellStyle name="Comma 8 4 7 9" xfId="21195"/>
    <cellStyle name="Comma 8 4 8" xfId="23636"/>
    <cellStyle name="Comma 8 4 8 2" xfId="3991"/>
    <cellStyle name="Comma 8 4 8 3" xfId="6450"/>
    <cellStyle name="Comma 8 4 8 4" xfId="8943"/>
    <cellStyle name="Comma 8 4 8 5" xfId="11391"/>
    <cellStyle name="Comma 8 4 8 6" xfId="13843"/>
    <cellStyle name="Comma 8 4 8 7" xfId="16295"/>
    <cellStyle name="Comma 8 4 8 8" xfId="18748"/>
    <cellStyle name="Comma 8 4 8 9" xfId="21196"/>
    <cellStyle name="Comma 8 4 9" xfId="23637"/>
    <cellStyle name="Comma 8 4 9 2" xfId="3992"/>
    <cellStyle name="Comma 8 4 9 3" xfId="6451"/>
    <cellStyle name="Comma 8 4 9 4" xfId="8944"/>
    <cellStyle name="Comma 8 4 9 5" xfId="11392"/>
    <cellStyle name="Comma 8 4 9 6" xfId="13844"/>
    <cellStyle name="Comma 8 4 9 7" xfId="16296"/>
    <cellStyle name="Comma 8 4 9 8" xfId="18749"/>
    <cellStyle name="Comma 8 4 9 9" xfId="21197"/>
    <cellStyle name="Comma 8 5" xfId="23638"/>
    <cellStyle name="Comma 8 5 10" xfId="6452"/>
    <cellStyle name="Comma 8 5 11" xfId="8945"/>
    <cellStyle name="Comma 8 5 12" xfId="11393"/>
    <cellStyle name="Comma 8 5 13" xfId="13845"/>
    <cellStyle name="Comma 8 5 14" xfId="16297"/>
    <cellStyle name="Comma 8 5 15" xfId="18750"/>
    <cellStyle name="Comma 8 5 16" xfId="21198"/>
    <cellStyle name="Comma 8 5 2" xfId="23639"/>
    <cellStyle name="Comma 8 5 2 10" xfId="21199"/>
    <cellStyle name="Comma 8 5 2 2" xfId="23640"/>
    <cellStyle name="Comma 8 5 2 2 2" xfId="3995"/>
    <cellStyle name="Comma 8 5 2 2 3" xfId="6454"/>
    <cellStyle name="Comma 8 5 2 2 4" xfId="8947"/>
    <cellStyle name="Comma 8 5 2 2 5" xfId="11395"/>
    <cellStyle name="Comma 8 5 2 2 6" xfId="13847"/>
    <cellStyle name="Comma 8 5 2 2 7" xfId="16299"/>
    <cellStyle name="Comma 8 5 2 2 8" xfId="18752"/>
    <cellStyle name="Comma 8 5 2 2 9" xfId="21200"/>
    <cellStyle name="Comma 8 5 2 3" xfId="3994"/>
    <cellStyle name="Comma 8 5 2 4" xfId="6453"/>
    <cellStyle name="Comma 8 5 2 5" xfId="8946"/>
    <cellStyle name="Comma 8 5 2 6" xfId="11394"/>
    <cellStyle name="Comma 8 5 2 7" xfId="13846"/>
    <cellStyle name="Comma 8 5 2 8" xfId="16298"/>
    <cellStyle name="Comma 8 5 2 9" xfId="18751"/>
    <cellStyle name="Comma 8 5 3" xfId="23641"/>
    <cellStyle name="Comma 8 5 3 2" xfId="3996"/>
    <cellStyle name="Comma 8 5 3 3" xfId="6455"/>
    <cellStyle name="Comma 8 5 3 4" xfId="8948"/>
    <cellStyle name="Comma 8 5 3 5" xfId="11396"/>
    <cellStyle name="Comma 8 5 3 6" xfId="13848"/>
    <cellStyle name="Comma 8 5 3 7" xfId="16300"/>
    <cellStyle name="Comma 8 5 3 8" xfId="18753"/>
    <cellStyle name="Comma 8 5 3 9" xfId="21201"/>
    <cellStyle name="Comma 8 5 4" xfId="23642"/>
    <cellStyle name="Comma 8 5 4 2" xfId="3997"/>
    <cellStyle name="Comma 8 5 4 3" xfId="6456"/>
    <cellStyle name="Comma 8 5 4 4" xfId="8949"/>
    <cellStyle name="Comma 8 5 4 5" xfId="11397"/>
    <cellStyle name="Comma 8 5 4 6" xfId="13849"/>
    <cellStyle name="Comma 8 5 4 7" xfId="16301"/>
    <cellStyle name="Comma 8 5 4 8" xfId="18754"/>
    <cellStyle name="Comma 8 5 4 9" xfId="21202"/>
    <cellStyle name="Comma 8 5 5" xfId="23643"/>
    <cellStyle name="Comma 8 5 5 2" xfId="3998"/>
    <cellStyle name="Comma 8 5 5 3" xfId="6457"/>
    <cellStyle name="Comma 8 5 5 4" xfId="8950"/>
    <cellStyle name="Comma 8 5 5 5" xfId="11398"/>
    <cellStyle name="Comma 8 5 5 6" xfId="13850"/>
    <cellStyle name="Comma 8 5 5 7" xfId="16302"/>
    <cellStyle name="Comma 8 5 5 8" xfId="18755"/>
    <cellStyle name="Comma 8 5 5 9" xfId="21203"/>
    <cellStyle name="Comma 8 5 6" xfId="23644"/>
    <cellStyle name="Comma 8 5 6 2" xfId="3999"/>
    <cellStyle name="Comma 8 5 6 3" xfId="6458"/>
    <cellStyle name="Comma 8 5 6 4" xfId="8951"/>
    <cellStyle name="Comma 8 5 6 5" xfId="11399"/>
    <cellStyle name="Comma 8 5 6 6" xfId="13851"/>
    <cellStyle name="Comma 8 5 6 7" xfId="16303"/>
    <cellStyle name="Comma 8 5 6 8" xfId="18756"/>
    <cellStyle name="Comma 8 5 6 9" xfId="21204"/>
    <cellStyle name="Comma 8 5 7" xfId="23645"/>
    <cellStyle name="Comma 8 5 7 2" xfId="4000"/>
    <cellStyle name="Comma 8 5 7 3" xfId="6459"/>
    <cellStyle name="Comma 8 5 7 4" xfId="8952"/>
    <cellStyle name="Comma 8 5 7 5" xfId="11400"/>
    <cellStyle name="Comma 8 5 7 6" xfId="13852"/>
    <cellStyle name="Comma 8 5 7 7" xfId="16304"/>
    <cellStyle name="Comma 8 5 7 8" xfId="18757"/>
    <cellStyle name="Comma 8 5 7 9" xfId="21205"/>
    <cellStyle name="Comma 8 5 8" xfId="23646"/>
    <cellStyle name="Comma 8 5 8 2" xfId="4001"/>
    <cellStyle name="Comma 8 5 8 3" xfId="6460"/>
    <cellStyle name="Comma 8 5 8 4" xfId="8953"/>
    <cellStyle name="Comma 8 5 8 5" xfId="11401"/>
    <cellStyle name="Comma 8 5 8 6" xfId="13853"/>
    <cellStyle name="Comma 8 5 8 7" xfId="16305"/>
    <cellStyle name="Comma 8 5 8 8" xfId="18758"/>
    <cellStyle name="Comma 8 5 8 9" xfId="21206"/>
    <cellStyle name="Comma 8 5 9" xfId="3993"/>
    <cellStyle name="Comma 8 6" xfId="395"/>
    <cellStyle name="Comma 8 6 10" xfId="21207"/>
    <cellStyle name="Comma 8 6 2" xfId="23647"/>
    <cellStyle name="Comma 8 6 2 2" xfId="4003"/>
    <cellStyle name="Comma 8 6 2 3" xfId="6462"/>
    <cellStyle name="Comma 8 6 2 4" xfId="8955"/>
    <cellStyle name="Comma 8 6 2 5" xfId="11403"/>
    <cellStyle name="Comma 8 6 2 6" xfId="13855"/>
    <cellStyle name="Comma 8 6 2 7" xfId="16307"/>
    <cellStyle name="Comma 8 6 2 8" xfId="18760"/>
    <cellStyle name="Comma 8 6 2 9" xfId="21208"/>
    <cellStyle name="Comma 8 6 3" xfId="4002"/>
    <cellStyle name="Comma 8 6 4" xfId="6461"/>
    <cellStyle name="Comma 8 6 5" xfId="8954"/>
    <cellStyle name="Comma 8 6 6" xfId="11402"/>
    <cellStyle name="Comma 8 6 7" xfId="13854"/>
    <cellStyle name="Comma 8 6 8" xfId="16306"/>
    <cellStyle name="Comma 8 6 9" xfId="18759"/>
    <cellStyle name="Comma 8 7" xfId="396"/>
    <cellStyle name="Comma 8 7 2" xfId="4004"/>
    <cellStyle name="Comma 8 7 3" xfId="6463"/>
    <cellStyle name="Comma 8 7 4" xfId="8956"/>
    <cellStyle name="Comma 8 7 5" xfId="11404"/>
    <cellStyle name="Comma 8 7 6" xfId="13856"/>
    <cellStyle name="Comma 8 7 7" xfId="16308"/>
    <cellStyle name="Comma 8 7 8" xfId="18761"/>
    <cellStyle name="Comma 8 7 9" xfId="21209"/>
    <cellStyle name="Comma 8 8" xfId="397"/>
    <cellStyle name="Comma 8 8 2" xfId="4005"/>
    <cellStyle name="Comma 8 8 3" xfId="6464"/>
    <cellStyle name="Comma 8 8 4" xfId="8957"/>
    <cellStyle name="Comma 8 8 5" xfId="11405"/>
    <cellStyle name="Comma 8 8 6" xfId="13857"/>
    <cellStyle name="Comma 8 8 7" xfId="16309"/>
    <cellStyle name="Comma 8 8 8" xfId="18762"/>
    <cellStyle name="Comma 8 8 9" xfId="21210"/>
    <cellStyle name="Comma 8 9" xfId="398"/>
    <cellStyle name="Comma 8 9 2" xfId="4006"/>
    <cellStyle name="Comma 8 9 3" xfId="6465"/>
    <cellStyle name="Comma 8 9 4" xfId="8958"/>
    <cellStyle name="Comma 8 9 5" xfId="11406"/>
    <cellStyle name="Comma 8 9 6" xfId="13858"/>
    <cellStyle name="Comma 8 9 7" xfId="16310"/>
    <cellStyle name="Comma 8 9 8" xfId="18763"/>
    <cellStyle name="Comma 8 9 9" xfId="21211"/>
    <cellStyle name="Comma 9" xfId="23648"/>
    <cellStyle name="Comma 9 10" xfId="399"/>
    <cellStyle name="Comma 9 10 2" xfId="4008"/>
    <cellStyle name="Comma 9 10 3" xfId="6467"/>
    <cellStyle name="Comma 9 10 4" xfId="8960"/>
    <cellStyle name="Comma 9 10 5" xfId="11408"/>
    <cellStyle name="Comma 9 10 6" xfId="13860"/>
    <cellStyle name="Comma 9 10 7" xfId="16312"/>
    <cellStyle name="Comma 9 10 8" xfId="18765"/>
    <cellStyle name="Comma 9 10 9" xfId="21213"/>
    <cellStyle name="Comma 9 11" xfId="400"/>
    <cellStyle name="Comma 9 11 2" xfId="4009"/>
    <cellStyle name="Comma 9 11 3" xfId="6468"/>
    <cellStyle name="Comma 9 11 4" xfId="8961"/>
    <cellStyle name="Comma 9 11 5" xfId="11409"/>
    <cellStyle name="Comma 9 11 6" xfId="13861"/>
    <cellStyle name="Comma 9 11 7" xfId="16313"/>
    <cellStyle name="Comma 9 11 8" xfId="18766"/>
    <cellStyle name="Comma 9 11 9" xfId="21214"/>
    <cellStyle name="Comma 9 12" xfId="401"/>
    <cellStyle name="Comma 9 12 2" xfId="4010"/>
    <cellStyle name="Comma 9 12 3" xfId="6469"/>
    <cellStyle name="Comma 9 12 4" xfId="8962"/>
    <cellStyle name="Comma 9 12 5" xfId="11410"/>
    <cellStyle name="Comma 9 12 6" xfId="13862"/>
    <cellStyle name="Comma 9 12 7" xfId="16314"/>
    <cellStyle name="Comma 9 12 8" xfId="18767"/>
    <cellStyle name="Comma 9 12 9" xfId="21215"/>
    <cellStyle name="Comma 9 13" xfId="402"/>
    <cellStyle name="Comma 9 14" xfId="403"/>
    <cellStyle name="Comma 9 15" xfId="404"/>
    <cellStyle name="Comma 9 16" xfId="405"/>
    <cellStyle name="Comma 9 17" xfId="406"/>
    <cellStyle name="Comma 9 18" xfId="407"/>
    <cellStyle name="Comma 9 19" xfId="408"/>
    <cellStyle name="Comma 9 2" xfId="23649"/>
    <cellStyle name="Comma 9 2 10" xfId="23650"/>
    <cellStyle name="Comma 9 2 10 2" xfId="4012"/>
    <cellStyle name="Comma 9 2 10 3" xfId="6471"/>
    <cellStyle name="Comma 9 2 10 4" xfId="8964"/>
    <cellStyle name="Comma 9 2 10 5" xfId="11412"/>
    <cellStyle name="Comma 9 2 10 6" xfId="13864"/>
    <cellStyle name="Comma 9 2 10 7" xfId="16316"/>
    <cellStyle name="Comma 9 2 10 8" xfId="18769"/>
    <cellStyle name="Comma 9 2 10 9" xfId="21217"/>
    <cellStyle name="Comma 9 2 11" xfId="23651"/>
    <cellStyle name="Comma 9 2 11 2" xfId="4013"/>
    <cellStyle name="Comma 9 2 11 3" xfId="6472"/>
    <cellStyle name="Comma 9 2 11 4" xfId="8965"/>
    <cellStyle name="Comma 9 2 11 5" xfId="11413"/>
    <cellStyle name="Comma 9 2 11 6" xfId="13865"/>
    <cellStyle name="Comma 9 2 11 7" xfId="16317"/>
    <cellStyle name="Comma 9 2 11 8" xfId="18770"/>
    <cellStyle name="Comma 9 2 11 9" xfId="21218"/>
    <cellStyle name="Comma 9 2 12" xfId="4011"/>
    <cellStyle name="Comma 9 2 13" xfId="6470"/>
    <cellStyle name="Comma 9 2 14" xfId="8963"/>
    <cellStyle name="Comma 9 2 15" xfId="11411"/>
    <cellStyle name="Comma 9 2 16" xfId="13863"/>
    <cellStyle name="Comma 9 2 17" xfId="16315"/>
    <cellStyle name="Comma 9 2 18" xfId="18768"/>
    <cellStyle name="Comma 9 2 19" xfId="21216"/>
    <cellStyle name="Comma 9 2 2" xfId="23652"/>
    <cellStyle name="Comma 9 2 2 10" xfId="23653"/>
    <cellStyle name="Comma 9 2 2 10 2" xfId="4015"/>
    <cellStyle name="Comma 9 2 2 10 3" xfId="6474"/>
    <cellStyle name="Comma 9 2 2 10 4" xfId="8967"/>
    <cellStyle name="Comma 9 2 2 10 5" xfId="11415"/>
    <cellStyle name="Comma 9 2 2 10 6" xfId="13867"/>
    <cellStyle name="Comma 9 2 2 10 7" xfId="16319"/>
    <cellStyle name="Comma 9 2 2 10 8" xfId="18772"/>
    <cellStyle name="Comma 9 2 2 10 9" xfId="21220"/>
    <cellStyle name="Comma 9 2 2 11" xfId="4014"/>
    <cellStyle name="Comma 9 2 2 12" xfId="6473"/>
    <cellStyle name="Comma 9 2 2 13" xfId="8966"/>
    <cellStyle name="Comma 9 2 2 14" xfId="11414"/>
    <cellStyle name="Comma 9 2 2 15" xfId="13866"/>
    <cellStyle name="Comma 9 2 2 16" xfId="16318"/>
    <cellStyle name="Comma 9 2 2 17" xfId="18771"/>
    <cellStyle name="Comma 9 2 2 18" xfId="21219"/>
    <cellStyle name="Comma 9 2 2 2" xfId="23654"/>
    <cellStyle name="Comma 9 2 2 2 10" xfId="4016"/>
    <cellStyle name="Comma 9 2 2 2 11" xfId="6475"/>
    <cellStyle name="Comma 9 2 2 2 12" xfId="8968"/>
    <cellStyle name="Comma 9 2 2 2 13" xfId="11416"/>
    <cellStyle name="Comma 9 2 2 2 14" xfId="13868"/>
    <cellStyle name="Comma 9 2 2 2 15" xfId="16320"/>
    <cellStyle name="Comma 9 2 2 2 16" xfId="18773"/>
    <cellStyle name="Comma 9 2 2 2 17" xfId="21221"/>
    <cellStyle name="Comma 9 2 2 2 2" xfId="23655"/>
    <cellStyle name="Comma 9 2 2 2 2 10" xfId="6476"/>
    <cellStyle name="Comma 9 2 2 2 2 11" xfId="8969"/>
    <cellStyle name="Comma 9 2 2 2 2 12" xfId="11417"/>
    <cellStyle name="Comma 9 2 2 2 2 13" xfId="13869"/>
    <cellStyle name="Comma 9 2 2 2 2 14" xfId="16321"/>
    <cellStyle name="Comma 9 2 2 2 2 15" xfId="18774"/>
    <cellStyle name="Comma 9 2 2 2 2 16" xfId="21222"/>
    <cellStyle name="Comma 9 2 2 2 2 2" xfId="23656"/>
    <cellStyle name="Comma 9 2 2 2 2 2 10" xfId="21223"/>
    <cellStyle name="Comma 9 2 2 2 2 2 2" xfId="23657"/>
    <cellStyle name="Comma 9 2 2 2 2 2 2 2" xfId="4019"/>
    <cellStyle name="Comma 9 2 2 2 2 2 2 3" xfId="6478"/>
    <cellStyle name="Comma 9 2 2 2 2 2 2 4" xfId="8971"/>
    <cellStyle name="Comma 9 2 2 2 2 2 2 5" xfId="11419"/>
    <cellStyle name="Comma 9 2 2 2 2 2 2 6" xfId="13871"/>
    <cellStyle name="Comma 9 2 2 2 2 2 2 7" xfId="16323"/>
    <cellStyle name="Comma 9 2 2 2 2 2 2 8" xfId="18776"/>
    <cellStyle name="Comma 9 2 2 2 2 2 2 9" xfId="21224"/>
    <cellStyle name="Comma 9 2 2 2 2 2 3" xfId="4018"/>
    <cellStyle name="Comma 9 2 2 2 2 2 4" xfId="6477"/>
    <cellStyle name="Comma 9 2 2 2 2 2 5" xfId="8970"/>
    <cellStyle name="Comma 9 2 2 2 2 2 6" xfId="11418"/>
    <cellStyle name="Comma 9 2 2 2 2 2 7" xfId="13870"/>
    <cellStyle name="Comma 9 2 2 2 2 2 8" xfId="16322"/>
    <cellStyle name="Comma 9 2 2 2 2 2 9" xfId="18775"/>
    <cellStyle name="Comma 9 2 2 2 2 3" xfId="23658"/>
    <cellStyle name="Comma 9 2 2 2 2 3 2" xfId="4020"/>
    <cellStyle name="Comma 9 2 2 2 2 3 3" xfId="6479"/>
    <cellStyle name="Comma 9 2 2 2 2 3 4" xfId="8972"/>
    <cellStyle name="Comma 9 2 2 2 2 3 5" xfId="11420"/>
    <cellStyle name="Comma 9 2 2 2 2 3 6" xfId="13872"/>
    <cellStyle name="Comma 9 2 2 2 2 3 7" xfId="16324"/>
    <cellStyle name="Comma 9 2 2 2 2 3 8" xfId="18777"/>
    <cellStyle name="Comma 9 2 2 2 2 3 9" xfId="21225"/>
    <cellStyle name="Comma 9 2 2 2 2 4" xfId="23659"/>
    <cellStyle name="Comma 9 2 2 2 2 4 2" xfId="4021"/>
    <cellStyle name="Comma 9 2 2 2 2 4 3" xfId="6480"/>
    <cellStyle name="Comma 9 2 2 2 2 4 4" xfId="8973"/>
    <cellStyle name="Comma 9 2 2 2 2 4 5" xfId="11421"/>
    <cellStyle name="Comma 9 2 2 2 2 4 6" xfId="13873"/>
    <cellStyle name="Comma 9 2 2 2 2 4 7" xfId="16325"/>
    <cellStyle name="Comma 9 2 2 2 2 4 8" xfId="18778"/>
    <cellStyle name="Comma 9 2 2 2 2 4 9" xfId="21226"/>
    <cellStyle name="Comma 9 2 2 2 2 5" xfId="23660"/>
    <cellStyle name="Comma 9 2 2 2 2 5 2" xfId="4022"/>
    <cellStyle name="Comma 9 2 2 2 2 5 3" xfId="6481"/>
    <cellStyle name="Comma 9 2 2 2 2 5 4" xfId="8974"/>
    <cellStyle name="Comma 9 2 2 2 2 5 5" xfId="11422"/>
    <cellStyle name="Comma 9 2 2 2 2 5 6" xfId="13874"/>
    <cellStyle name="Comma 9 2 2 2 2 5 7" xfId="16326"/>
    <cellStyle name="Comma 9 2 2 2 2 5 8" xfId="18779"/>
    <cellStyle name="Comma 9 2 2 2 2 5 9" xfId="21227"/>
    <cellStyle name="Comma 9 2 2 2 2 6" xfId="23661"/>
    <cellStyle name="Comma 9 2 2 2 2 6 2" xfId="4023"/>
    <cellStyle name="Comma 9 2 2 2 2 6 3" xfId="6482"/>
    <cellStyle name="Comma 9 2 2 2 2 6 4" xfId="8975"/>
    <cellStyle name="Comma 9 2 2 2 2 6 5" xfId="11423"/>
    <cellStyle name="Comma 9 2 2 2 2 6 6" xfId="13875"/>
    <cellStyle name="Comma 9 2 2 2 2 6 7" xfId="16327"/>
    <cellStyle name="Comma 9 2 2 2 2 6 8" xfId="18780"/>
    <cellStyle name="Comma 9 2 2 2 2 6 9" xfId="21228"/>
    <cellStyle name="Comma 9 2 2 2 2 7" xfId="23662"/>
    <cellStyle name="Comma 9 2 2 2 2 7 2" xfId="4024"/>
    <cellStyle name="Comma 9 2 2 2 2 7 3" xfId="6483"/>
    <cellStyle name="Comma 9 2 2 2 2 7 4" xfId="8976"/>
    <cellStyle name="Comma 9 2 2 2 2 7 5" xfId="11424"/>
    <cellStyle name="Comma 9 2 2 2 2 7 6" xfId="13876"/>
    <cellStyle name="Comma 9 2 2 2 2 7 7" xfId="16328"/>
    <cellStyle name="Comma 9 2 2 2 2 7 8" xfId="18781"/>
    <cellStyle name="Comma 9 2 2 2 2 7 9" xfId="21229"/>
    <cellStyle name="Comma 9 2 2 2 2 8" xfId="23663"/>
    <cellStyle name="Comma 9 2 2 2 2 8 2" xfId="4025"/>
    <cellStyle name="Comma 9 2 2 2 2 8 3" xfId="6484"/>
    <cellStyle name="Comma 9 2 2 2 2 8 4" xfId="8977"/>
    <cellStyle name="Comma 9 2 2 2 2 8 5" xfId="11425"/>
    <cellStyle name="Comma 9 2 2 2 2 8 6" xfId="13877"/>
    <cellStyle name="Comma 9 2 2 2 2 8 7" xfId="16329"/>
    <cellStyle name="Comma 9 2 2 2 2 8 8" xfId="18782"/>
    <cellStyle name="Comma 9 2 2 2 2 8 9" xfId="21230"/>
    <cellStyle name="Comma 9 2 2 2 2 9" xfId="4017"/>
    <cellStyle name="Comma 9 2 2 2 3" xfId="23664"/>
    <cellStyle name="Comma 9 2 2 2 3 10" xfId="21231"/>
    <cellStyle name="Comma 9 2 2 2 3 2" xfId="23665"/>
    <cellStyle name="Comma 9 2 2 2 3 2 2" xfId="4027"/>
    <cellStyle name="Comma 9 2 2 2 3 2 3" xfId="6486"/>
    <cellStyle name="Comma 9 2 2 2 3 2 4" xfId="8979"/>
    <cellStyle name="Comma 9 2 2 2 3 2 5" xfId="11427"/>
    <cellStyle name="Comma 9 2 2 2 3 2 6" xfId="13879"/>
    <cellStyle name="Comma 9 2 2 2 3 2 7" xfId="16331"/>
    <cellStyle name="Comma 9 2 2 2 3 2 8" xfId="18784"/>
    <cellStyle name="Comma 9 2 2 2 3 2 9" xfId="21232"/>
    <cellStyle name="Comma 9 2 2 2 3 3" xfId="4026"/>
    <cellStyle name="Comma 9 2 2 2 3 4" xfId="6485"/>
    <cellStyle name="Comma 9 2 2 2 3 5" xfId="8978"/>
    <cellStyle name="Comma 9 2 2 2 3 6" xfId="11426"/>
    <cellStyle name="Comma 9 2 2 2 3 7" xfId="13878"/>
    <cellStyle name="Comma 9 2 2 2 3 8" xfId="16330"/>
    <cellStyle name="Comma 9 2 2 2 3 9" xfId="18783"/>
    <cellStyle name="Comma 9 2 2 2 4" xfId="23666"/>
    <cellStyle name="Comma 9 2 2 2 4 2" xfId="4028"/>
    <cellStyle name="Comma 9 2 2 2 4 3" xfId="6487"/>
    <cellStyle name="Comma 9 2 2 2 4 4" xfId="8980"/>
    <cellStyle name="Comma 9 2 2 2 4 5" xfId="11428"/>
    <cellStyle name="Comma 9 2 2 2 4 6" xfId="13880"/>
    <cellStyle name="Comma 9 2 2 2 4 7" xfId="16332"/>
    <cellStyle name="Comma 9 2 2 2 4 8" xfId="18785"/>
    <cellStyle name="Comma 9 2 2 2 4 9" xfId="21233"/>
    <cellStyle name="Comma 9 2 2 2 5" xfId="23667"/>
    <cellStyle name="Comma 9 2 2 2 5 2" xfId="4029"/>
    <cellStyle name="Comma 9 2 2 2 5 3" xfId="6488"/>
    <cellStyle name="Comma 9 2 2 2 5 4" xfId="8981"/>
    <cellStyle name="Comma 9 2 2 2 5 5" xfId="11429"/>
    <cellStyle name="Comma 9 2 2 2 5 6" xfId="13881"/>
    <cellStyle name="Comma 9 2 2 2 5 7" xfId="16333"/>
    <cellStyle name="Comma 9 2 2 2 5 8" xfId="18786"/>
    <cellStyle name="Comma 9 2 2 2 5 9" xfId="21234"/>
    <cellStyle name="Comma 9 2 2 2 6" xfId="23668"/>
    <cellStyle name="Comma 9 2 2 2 6 2" xfId="4030"/>
    <cellStyle name="Comma 9 2 2 2 6 3" xfId="6489"/>
    <cellStyle name="Comma 9 2 2 2 6 4" xfId="8982"/>
    <cellStyle name="Comma 9 2 2 2 6 5" xfId="11430"/>
    <cellStyle name="Comma 9 2 2 2 6 6" xfId="13882"/>
    <cellStyle name="Comma 9 2 2 2 6 7" xfId="16334"/>
    <cellStyle name="Comma 9 2 2 2 6 8" xfId="18787"/>
    <cellStyle name="Comma 9 2 2 2 6 9" xfId="21235"/>
    <cellStyle name="Comma 9 2 2 2 7" xfId="23669"/>
    <cellStyle name="Comma 9 2 2 2 7 2" xfId="4031"/>
    <cellStyle name="Comma 9 2 2 2 7 3" xfId="6490"/>
    <cellStyle name="Comma 9 2 2 2 7 4" xfId="8983"/>
    <cellStyle name="Comma 9 2 2 2 7 5" xfId="11431"/>
    <cellStyle name="Comma 9 2 2 2 7 6" xfId="13883"/>
    <cellStyle name="Comma 9 2 2 2 7 7" xfId="16335"/>
    <cellStyle name="Comma 9 2 2 2 7 8" xfId="18788"/>
    <cellStyle name="Comma 9 2 2 2 7 9" xfId="21236"/>
    <cellStyle name="Comma 9 2 2 2 8" xfId="23670"/>
    <cellStyle name="Comma 9 2 2 2 8 2" xfId="4032"/>
    <cellStyle name="Comma 9 2 2 2 8 3" xfId="6491"/>
    <cellStyle name="Comma 9 2 2 2 8 4" xfId="8984"/>
    <cellStyle name="Comma 9 2 2 2 8 5" xfId="11432"/>
    <cellStyle name="Comma 9 2 2 2 8 6" xfId="13884"/>
    <cellStyle name="Comma 9 2 2 2 8 7" xfId="16336"/>
    <cellStyle name="Comma 9 2 2 2 8 8" xfId="18789"/>
    <cellStyle name="Comma 9 2 2 2 8 9" xfId="21237"/>
    <cellStyle name="Comma 9 2 2 2 9" xfId="23671"/>
    <cellStyle name="Comma 9 2 2 2 9 2" xfId="4033"/>
    <cellStyle name="Comma 9 2 2 2 9 3" xfId="6492"/>
    <cellStyle name="Comma 9 2 2 2 9 4" xfId="8985"/>
    <cellStyle name="Comma 9 2 2 2 9 5" xfId="11433"/>
    <cellStyle name="Comma 9 2 2 2 9 6" xfId="13885"/>
    <cellStyle name="Comma 9 2 2 2 9 7" xfId="16337"/>
    <cellStyle name="Comma 9 2 2 2 9 8" xfId="18790"/>
    <cellStyle name="Comma 9 2 2 2 9 9" xfId="21238"/>
    <cellStyle name="Comma 9 2 2 3" xfId="23672"/>
    <cellStyle name="Comma 9 2 2 3 10" xfId="6493"/>
    <cellStyle name="Comma 9 2 2 3 11" xfId="8986"/>
    <cellStyle name="Comma 9 2 2 3 12" xfId="11434"/>
    <cellStyle name="Comma 9 2 2 3 13" xfId="13886"/>
    <cellStyle name="Comma 9 2 2 3 14" xfId="16338"/>
    <cellStyle name="Comma 9 2 2 3 15" xfId="18791"/>
    <cellStyle name="Comma 9 2 2 3 16" xfId="21239"/>
    <cellStyle name="Comma 9 2 2 3 2" xfId="23673"/>
    <cellStyle name="Comma 9 2 2 3 2 10" xfId="21240"/>
    <cellStyle name="Comma 9 2 2 3 2 2" xfId="23674"/>
    <cellStyle name="Comma 9 2 2 3 2 2 2" xfId="4036"/>
    <cellStyle name="Comma 9 2 2 3 2 2 3" xfId="6495"/>
    <cellStyle name="Comma 9 2 2 3 2 2 4" xfId="8988"/>
    <cellStyle name="Comma 9 2 2 3 2 2 5" xfId="11436"/>
    <cellStyle name="Comma 9 2 2 3 2 2 6" xfId="13888"/>
    <cellStyle name="Comma 9 2 2 3 2 2 7" xfId="16340"/>
    <cellStyle name="Comma 9 2 2 3 2 2 8" xfId="18793"/>
    <cellStyle name="Comma 9 2 2 3 2 2 9" xfId="21241"/>
    <cellStyle name="Comma 9 2 2 3 2 3" xfId="4035"/>
    <cellStyle name="Comma 9 2 2 3 2 4" xfId="6494"/>
    <cellStyle name="Comma 9 2 2 3 2 5" xfId="8987"/>
    <cellStyle name="Comma 9 2 2 3 2 6" xfId="11435"/>
    <cellStyle name="Comma 9 2 2 3 2 7" xfId="13887"/>
    <cellStyle name="Comma 9 2 2 3 2 8" xfId="16339"/>
    <cellStyle name="Comma 9 2 2 3 2 9" xfId="18792"/>
    <cellStyle name="Comma 9 2 2 3 3" xfId="23675"/>
    <cellStyle name="Comma 9 2 2 3 3 2" xfId="4037"/>
    <cellStyle name="Comma 9 2 2 3 3 3" xfId="6496"/>
    <cellStyle name="Comma 9 2 2 3 3 4" xfId="8989"/>
    <cellStyle name="Comma 9 2 2 3 3 5" xfId="11437"/>
    <cellStyle name="Comma 9 2 2 3 3 6" xfId="13889"/>
    <cellStyle name="Comma 9 2 2 3 3 7" xfId="16341"/>
    <cellStyle name="Comma 9 2 2 3 3 8" xfId="18794"/>
    <cellStyle name="Comma 9 2 2 3 3 9" xfId="21242"/>
    <cellStyle name="Comma 9 2 2 3 4" xfId="23676"/>
    <cellStyle name="Comma 9 2 2 3 4 2" xfId="4038"/>
    <cellStyle name="Comma 9 2 2 3 4 3" xfId="6497"/>
    <cellStyle name="Comma 9 2 2 3 4 4" xfId="8990"/>
    <cellStyle name="Comma 9 2 2 3 4 5" xfId="11438"/>
    <cellStyle name="Comma 9 2 2 3 4 6" xfId="13890"/>
    <cellStyle name="Comma 9 2 2 3 4 7" xfId="16342"/>
    <cellStyle name="Comma 9 2 2 3 4 8" xfId="18795"/>
    <cellStyle name="Comma 9 2 2 3 4 9" xfId="21243"/>
    <cellStyle name="Comma 9 2 2 3 5" xfId="23677"/>
    <cellStyle name="Comma 9 2 2 3 5 2" xfId="4039"/>
    <cellStyle name="Comma 9 2 2 3 5 3" xfId="6498"/>
    <cellStyle name="Comma 9 2 2 3 5 4" xfId="8991"/>
    <cellStyle name="Comma 9 2 2 3 5 5" xfId="11439"/>
    <cellStyle name="Comma 9 2 2 3 5 6" xfId="13891"/>
    <cellStyle name="Comma 9 2 2 3 5 7" xfId="16343"/>
    <cellStyle name="Comma 9 2 2 3 5 8" xfId="18796"/>
    <cellStyle name="Comma 9 2 2 3 5 9" xfId="21244"/>
    <cellStyle name="Comma 9 2 2 3 6" xfId="23678"/>
    <cellStyle name="Comma 9 2 2 3 6 2" xfId="4040"/>
    <cellStyle name="Comma 9 2 2 3 6 3" xfId="6499"/>
    <cellStyle name="Comma 9 2 2 3 6 4" xfId="8992"/>
    <cellStyle name="Comma 9 2 2 3 6 5" xfId="11440"/>
    <cellStyle name="Comma 9 2 2 3 6 6" xfId="13892"/>
    <cellStyle name="Comma 9 2 2 3 6 7" xfId="16344"/>
    <cellStyle name="Comma 9 2 2 3 6 8" xfId="18797"/>
    <cellStyle name="Comma 9 2 2 3 6 9" xfId="21245"/>
    <cellStyle name="Comma 9 2 2 3 7" xfId="23679"/>
    <cellStyle name="Comma 9 2 2 3 7 2" xfId="4041"/>
    <cellStyle name="Comma 9 2 2 3 7 3" xfId="6500"/>
    <cellStyle name="Comma 9 2 2 3 7 4" xfId="8993"/>
    <cellStyle name="Comma 9 2 2 3 7 5" xfId="11441"/>
    <cellStyle name="Comma 9 2 2 3 7 6" xfId="13893"/>
    <cellStyle name="Comma 9 2 2 3 7 7" xfId="16345"/>
    <cellStyle name="Comma 9 2 2 3 7 8" xfId="18798"/>
    <cellStyle name="Comma 9 2 2 3 7 9" xfId="21246"/>
    <cellStyle name="Comma 9 2 2 3 8" xfId="23680"/>
    <cellStyle name="Comma 9 2 2 3 8 2" xfId="4042"/>
    <cellStyle name="Comma 9 2 2 3 8 3" xfId="6501"/>
    <cellStyle name="Comma 9 2 2 3 8 4" xfId="8994"/>
    <cellStyle name="Comma 9 2 2 3 8 5" xfId="11442"/>
    <cellStyle name="Comma 9 2 2 3 8 6" xfId="13894"/>
    <cellStyle name="Comma 9 2 2 3 8 7" xfId="16346"/>
    <cellStyle name="Comma 9 2 2 3 8 8" xfId="18799"/>
    <cellStyle name="Comma 9 2 2 3 8 9" xfId="21247"/>
    <cellStyle name="Comma 9 2 2 3 9" xfId="4034"/>
    <cellStyle name="Comma 9 2 2 4" xfId="23681"/>
    <cellStyle name="Comma 9 2 2 4 10" xfId="21248"/>
    <cellStyle name="Comma 9 2 2 4 2" xfId="23682"/>
    <cellStyle name="Comma 9 2 2 4 2 2" xfId="4044"/>
    <cellStyle name="Comma 9 2 2 4 2 3" xfId="6503"/>
    <cellStyle name="Comma 9 2 2 4 2 4" xfId="8996"/>
    <cellStyle name="Comma 9 2 2 4 2 5" xfId="11444"/>
    <cellStyle name="Comma 9 2 2 4 2 6" xfId="13896"/>
    <cellStyle name="Comma 9 2 2 4 2 7" xfId="16348"/>
    <cellStyle name="Comma 9 2 2 4 2 8" xfId="18801"/>
    <cellStyle name="Comma 9 2 2 4 2 9" xfId="21249"/>
    <cellStyle name="Comma 9 2 2 4 3" xfId="4043"/>
    <cellStyle name="Comma 9 2 2 4 4" xfId="6502"/>
    <cellStyle name="Comma 9 2 2 4 5" xfId="8995"/>
    <cellStyle name="Comma 9 2 2 4 6" xfId="11443"/>
    <cellStyle name="Comma 9 2 2 4 7" xfId="13895"/>
    <cellStyle name="Comma 9 2 2 4 8" xfId="16347"/>
    <cellStyle name="Comma 9 2 2 4 9" xfId="18800"/>
    <cellStyle name="Comma 9 2 2 5" xfId="23683"/>
    <cellStyle name="Comma 9 2 2 5 2" xfId="4045"/>
    <cellStyle name="Comma 9 2 2 5 3" xfId="6504"/>
    <cellStyle name="Comma 9 2 2 5 4" xfId="8997"/>
    <cellStyle name="Comma 9 2 2 5 5" xfId="11445"/>
    <cellStyle name="Comma 9 2 2 5 6" xfId="13897"/>
    <cellStyle name="Comma 9 2 2 5 7" xfId="16349"/>
    <cellStyle name="Comma 9 2 2 5 8" xfId="18802"/>
    <cellStyle name="Comma 9 2 2 5 9" xfId="21250"/>
    <cellStyle name="Comma 9 2 2 6" xfId="23684"/>
    <cellStyle name="Comma 9 2 2 6 2" xfId="4046"/>
    <cellStyle name="Comma 9 2 2 6 3" xfId="6505"/>
    <cellStyle name="Comma 9 2 2 6 4" xfId="8998"/>
    <cellStyle name="Comma 9 2 2 6 5" xfId="11446"/>
    <cellStyle name="Comma 9 2 2 6 6" xfId="13898"/>
    <cellStyle name="Comma 9 2 2 6 7" xfId="16350"/>
    <cellStyle name="Comma 9 2 2 6 8" xfId="18803"/>
    <cellStyle name="Comma 9 2 2 6 9" xfId="21251"/>
    <cellStyle name="Comma 9 2 2 7" xfId="23685"/>
    <cellStyle name="Comma 9 2 2 7 2" xfId="4047"/>
    <cellStyle name="Comma 9 2 2 7 3" xfId="6506"/>
    <cellStyle name="Comma 9 2 2 7 4" xfId="8999"/>
    <cellStyle name="Comma 9 2 2 7 5" xfId="11447"/>
    <cellStyle name="Comma 9 2 2 7 6" xfId="13899"/>
    <cellStyle name="Comma 9 2 2 7 7" xfId="16351"/>
    <cellStyle name="Comma 9 2 2 7 8" xfId="18804"/>
    <cellStyle name="Comma 9 2 2 7 9" xfId="21252"/>
    <cellStyle name="Comma 9 2 2 8" xfId="23686"/>
    <cellStyle name="Comma 9 2 2 8 2" xfId="4048"/>
    <cellStyle name="Comma 9 2 2 8 3" xfId="6507"/>
    <cellStyle name="Comma 9 2 2 8 4" xfId="9000"/>
    <cellStyle name="Comma 9 2 2 8 5" xfId="11448"/>
    <cellStyle name="Comma 9 2 2 8 6" xfId="13900"/>
    <cellStyle name="Comma 9 2 2 8 7" xfId="16352"/>
    <cellStyle name="Comma 9 2 2 8 8" xfId="18805"/>
    <cellStyle name="Comma 9 2 2 8 9" xfId="21253"/>
    <cellStyle name="Comma 9 2 2 9" xfId="23687"/>
    <cellStyle name="Comma 9 2 2 9 2" xfId="4049"/>
    <cellStyle name="Comma 9 2 2 9 3" xfId="6508"/>
    <cellStyle name="Comma 9 2 2 9 4" xfId="9001"/>
    <cellStyle name="Comma 9 2 2 9 5" xfId="11449"/>
    <cellStyle name="Comma 9 2 2 9 6" xfId="13901"/>
    <cellStyle name="Comma 9 2 2 9 7" xfId="16353"/>
    <cellStyle name="Comma 9 2 2 9 8" xfId="18806"/>
    <cellStyle name="Comma 9 2 2 9 9" xfId="21254"/>
    <cellStyle name="Comma 9 2 3" xfId="23688"/>
    <cellStyle name="Comma 9 2 3 10" xfId="4050"/>
    <cellStyle name="Comma 9 2 3 11" xfId="6509"/>
    <cellStyle name="Comma 9 2 3 12" xfId="9002"/>
    <cellStyle name="Comma 9 2 3 13" xfId="11450"/>
    <cellStyle name="Comma 9 2 3 14" xfId="13902"/>
    <cellStyle name="Comma 9 2 3 15" xfId="16354"/>
    <cellStyle name="Comma 9 2 3 16" xfId="18807"/>
    <cellStyle name="Comma 9 2 3 17" xfId="21255"/>
    <cellStyle name="Comma 9 2 3 2" xfId="23689"/>
    <cellStyle name="Comma 9 2 3 2 10" xfId="6510"/>
    <cellStyle name="Comma 9 2 3 2 11" xfId="9003"/>
    <cellStyle name="Comma 9 2 3 2 12" xfId="11451"/>
    <cellStyle name="Comma 9 2 3 2 13" xfId="13903"/>
    <cellStyle name="Comma 9 2 3 2 14" xfId="16355"/>
    <cellStyle name="Comma 9 2 3 2 15" xfId="18808"/>
    <cellStyle name="Comma 9 2 3 2 16" xfId="21256"/>
    <cellStyle name="Comma 9 2 3 2 2" xfId="23690"/>
    <cellStyle name="Comma 9 2 3 2 2 10" xfId="21257"/>
    <cellStyle name="Comma 9 2 3 2 2 2" xfId="23691"/>
    <cellStyle name="Comma 9 2 3 2 2 2 2" xfId="4053"/>
    <cellStyle name="Comma 9 2 3 2 2 2 3" xfId="6512"/>
    <cellStyle name="Comma 9 2 3 2 2 2 4" xfId="9005"/>
    <cellStyle name="Comma 9 2 3 2 2 2 5" xfId="11453"/>
    <cellStyle name="Comma 9 2 3 2 2 2 6" xfId="13905"/>
    <cellStyle name="Comma 9 2 3 2 2 2 7" xfId="16357"/>
    <cellStyle name="Comma 9 2 3 2 2 2 8" xfId="18810"/>
    <cellStyle name="Comma 9 2 3 2 2 2 9" xfId="21258"/>
    <cellStyle name="Comma 9 2 3 2 2 3" xfId="4052"/>
    <cellStyle name="Comma 9 2 3 2 2 4" xfId="6511"/>
    <cellStyle name="Comma 9 2 3 2 2 5" xfId="9004"/>
    <cellStyle name="Comma 9 2 3 2 2 6" xfId="11452"/>
    <cellStyle name="Comma 9 2 3 2 2 7" xfId="13904"/>
    <cellStyle name="Comma 9 2 3 2 2 8" xfId="16356"/>
    <cellStyle name="Comma 9 2 3 2 2 9" xfId="18809"/>
    <cellStyle name="Comma 9 2 3 2 3" xfId="23692"/>
    <cellStyle name="Comma 9 2 3 2 3 2" xfId="4054"/>
    <cellStyle name="Comma 9 2 3 2 3 3" xfId="6513"/>
    <cellStyle name="Comma 9 2 3 2 3 4" xfId="9006"/>
    <cellStyle name="Comma 9 2 3 2 3 5" xfId="11454"/>
    <cellStyle name="Comma 9 2 3 2 3 6" xfId="13906"/>
    <cellStyle name="Comma 9 2 3 2 3 7" xfId="16358"/>
    <cellStyle name="Comma 9 2 3 2 3 8" xfId="18811"/>
    <cellStyle name="Comma 9 2 3 2 3 9" xfId="21259"/>
    <cellStyle name="Comma 9 2 3 2 4" xfId="23693"/>
    <cellStyle name="Comma 9 2 3 2 4 2" xfId="4055"/>
    <cellStyle name="Comma 9 2 3 2 4 3" xfId="6514"/>
    <cellStyle name="Comma 9 2 3 2 4 4" xfId="9007"/>
    <cellStyle name="Comma 9 2 3 2 4 5" xfId="11455"/>
    <cellStyle name="Comma 9 2 3 2 4 6" xfId="13907"/>
    <cellStyle name="Comma 9 2 3 2 4 7" xfId="16359"/>
    <cellStyle name="Comma 9 2 3 2 4 8" xfId="18812"/>
    <cellStyle name="Comma 9 2 3 2 4 9" xfId="21260"/>
    <cellStyle name="Comma 9 2 3 2 5" xfId="23694"/>
    <cellStyle name="Comma 9 2 3 2 5 2" xfId="4056"/>
    <cellStyle name="Comma 9 2 3 2 5 3" xfId="6515"/>
    <cellStyle name="Comma 9 2 3 2 5 4" xfId="9008"/>
    <cellStyle name="Comma 9 2 3 2 5 5" xfId="11456"/>
    <cellStyle name="Comma 9 2 3 2 5 6" xfId="13908"/>
    <cellStyle name="Comma 9 2 3 2 5 7" xfId="16360"/>
    <cellStyle name="Comma 9 2 3 2 5 8" xfId="18813"/>
    <cellStyle name="Comma 9 2 3 2 5 9" xfId="21261"/>
    <cellStyle name="Comma 9 2 3 2 6" xfId="23695"/>
    <cellStyle name="Comma 9 2 3 2 6 2" xfId="4057"/>
    <cellStyle name="Comma 9 2 3 2 6 3" xfId="6516"/>
    <cellStyle name="Comma 9 2 3 2 6 4" xfId="9009"/>
    <cellStyle name="Comma 9 2 3 2 6 5" xfId="11457"/>
    <cellStyle name="Comma 9 2 3 2 6 6" xfId="13909"/>
    <cellStyle name="Comma 9 2 3 2 6 7" xfId="16361"/>
    <cellStyle name="Comma 9 2 3 2 6 8" xfId="18814"/>
    <cellStyle name="Comma 9 2 3 2 6 9" xfId="21262"/>
    <cellStyle name="Comma 9 2 3 2 7" xfId="23696"/>
    <cellStyle name="Comma 9 2 3 2 7 2" xfId="4058"/>
    <cellStyle name="Comma 9 2 3 2 7 3" xfId="6517"/>
    <cellStyle name="Comma 9 2 3 2 7 4" xfId="9010"/>
    <cellStyle name="Comma 9 2 3 2 7 5" xfId="11458"/>
    <cellStyle name="Comma 9 2 3 2 7 6" xfId="13910"/>
    <cellStyle name="Comma 9 2 3 2 7 7" xfId="16362"/>
    <cellStyle name="Comma 9 2 3 2 7 8" xfId="18815"/>
    <cellStyle name="Comma 9 2 3 2 7 9" xfId="21263"/>
    <cellStyle name="Comma 9 2 3 2 8" xfId="23697"/>
    <cellStyle name="Comma 9 2 3 2 8 2" xfId="4059"/>
    <cellStyle name="Comma 9 2 3 2 8 3" xfId="6518"/>
    <cellStyle name="Comma 9 2 3 2 8 4" xfId="9011"/>
    <cellStyle name="Comma 9 2 3 2 8 5" xfId="11459"/>
    <cellStyle name="Comma 9 2 3 2 8 6" xfId="13911"/>
    <cellStyle name="Comma 9 2 3 2 8 7" xfId="16363"/>
    <cellStyle name="Comma 9 2 3 2 8 8" xfId="18816"/>
    <cellStyle name="Comma 9 2 3 2 8 9" xfId="21264"/>
    <cellStyle name="Comma 9 2 3 2 9" xfId="4051"/>
    <cellStyle name="Comma 9 2 3 3" xfId="23698"/>
    <cellStyle name="Comma 9 2 3 3 10" xfId="21265"/>
    <cellStyle name="Comma 9 2 3 3 2" xfId="23699"/>
    <cellStyle name="Comma 9 2 3 3 2 2" xfId="4061"/>
    <cellStyle name="Comma 9 2 3 3 2 3" xfId="6520"/>
    <cellStyle name="Comma 9 2 3 3 2 4" xfId="9013"/>
    <cellStyle name="Comma 9 2 3 3 2 5" xfId="11461"/>
    <cellStyle name="Comma 9 2 3 3 2 6" xfId="13913"/>
    <cellStyle name="Comma 9 2 3 3 2 7" xfId="16365"/>
    <cellStyle name="Comma 9 2 3 3 2 8" xfId="18818"/>
    <cellStyle name="Comma 9 2 3 3 2 9" xfId="21266"/>
    <cellStyle name="Comma 9 2 3 3 3" xfId="4060"/>
    <cellStyle name="Comma 9 2 3 3 4" xfId="6519"/>
    <cellStyle name="Comma 9 2 3 3 5" xfId="9012"/>
    <cellStyle name="Comma 9 2 3 3 6" xfId="11460"/>
    <cellStyle name="Comma 9 2 3 3 7" xfId="13912"/>
    <cellStyle name="Comma 9 2 3 3 8" xfId="16364"/>
    <cellStyle name="Comma 9 2 3 3 9" xfId="18817"/>
    <cellStyle name="Comma 9 2 3 4" xfId="23700"/>
    <cellStyle name="Comma 9 2 3 4 2" xfId="4062"/>
    <cellStyle name="Comma 9 2 3 4 3" xfId="6521"/>
    <cellStyle name="Comma 9 2 3 4 4" xfId="9014"/>
    <cellStyle name="Comma 9 2 3 4 5" xfId="11462"/>
    <cellStyle name="Comma 9 2 3 4 6" xfId="13914"/>
    <cellStyle name="Comma 9 2 3 4 7" xfId="16366"/>
    <cellStyle name="Comma 9 2 3 4 8" xfId="18819"/>
    <cellStyle name="Comma 9 2 3 4 9" xfId="21267"/>
    <cellStyle name="Comma 9 2 3 5" xfId="23701"/>
    <cellStyle name="Comma 9 2 3 5 2" xfId="4063"/>
    <cellStyle name="Comma 9 2 3 5 3" xfId="6522"/>
    <cellStyle name="Comma 9 2 3 5 4" xfId="9015"/>
    <cellStyle name="Comma 9 2 3 5 5" xfId="11463"/>
    <cellStyle name="Comma 9 2 3 5 6" xfId="13915"/>
    <cellStyle name="Comma 9 2 3 5 7" xfId="16367"/>
    <cellStyle name="Comma 9 2 3 5 8" xfId="18820"/>
    <cellStyle name="Comma 9 2 3 5 9" xfId="21268"/>
    <cellStyle name="Comma 9 2 3 6" xfId="23702"/>
    <cellStyle name="Comma 9 2 3 6 2" xfId="4064"/>
    <cellStyle name="Comma 9 2 3 6 3" xfId="6523"/>
    <cellStyle name="Comma 9 2 3 6 4" xfId="9016"/>
    <cellStyle name="Comma 9 2 3 6 5" xfId="11464"/>
    <cellStyle name="Comma 9 2 3 6 6" xfId="13916"/>
    <cellStyle name="Comma 9 2 3 6 7" xfId="16368"/>
    <cellStyle name="Comma 9 2 3 6 8" xfId="18821"/>
    <cellStyle name="Comma 9 2 3 6 9" xfId="21269"/>
    <cellStyle name="Comma 9 2 3 7" xfId="23703"/>
    <cellStyle name="Comma 9 2 3 7 2" xfId="4065"/>
    <cellStyle name="Comma 9 2 3 7 3" xfId="6524"/>
    <cellStyle name="Comma 9 2 3 7 4" xfId="9017"/>
    <cellStyle name="Comma 9 2 3 7 5" xfId="11465"/>
    <cellStyle name="Comma 9 2 3 7 6" xfId="13917"/>
    <cellStyle name="Comma 9 2 3 7 7" xfId="16369"/>
    <cellStyle name="Comma 9 2 3 7 8" xfId="18822"/>
    <cellStyle name="Comma 9 2 3 7 9" xfId="21270"/>
    <cellStyle name="Comma 9 2 3 8" xfId="23704"/>
    <cellStyle name="Comma 9 2 3 8 2" xfId="4066"/>
    <cellStyle name="Comma 9 2 3 8 3" xfId="6525"/>
    <cellStyle name="Comma 9 2 3 8 4" xfId="9018"/>
    <cellStyle name="Comma 9 2 3 8 5" xfId="11466"/>
    <cellStyle name="Comma 9 2 3 8 6" xfId="13918"/>
    <cellStyle name="Comma 9 2 3 8 7" xfId="16370"/>
    <cellStyle name="Comma 9 2 3 8 8" xfId="18823"/>
    <cellStyle name="Comma 9 2 3 8 9" xfId="21271"/>
    <cellStyle name="Comma 9 2 3 9" xfId="23705"/>
    <cellStyle name="Comma 9 2 3 9 2" xfId="4067"/>
    <cellStyle name="Comma 9 2 3 9 3" xfId="6526"/>
    <cellStyle name="Comma 9 2 3 9 4" xfId="9019"/>
    <cellStyle name="Comma 9 2 3 9 5" xfId="11467"/>
    <cellStyle name="Comma 9 2 3 9 6" xfId="13919"/>
    <cellStyle name="Comma 9 2 3 9 7" xfId="16371"/>
    <cellStyle name="Comma 9 2 3 9 8" xfId="18824"/>
    <cellStyle name="Comma 9 2 3 9 9" xfId="21272"/>
    <cellStyle name="Comma 9 2 4" xfId="23706"/>
    <cellStyle name="Comma 9 2 4 10" xfId="6527"/>
    <cellStyle name="Comma 9 2 4 11" xfId="9020"/>
    <cellStyle name="Comma 9 2 4 12" xfId="11468"/>
    <cellStyle name="Comma 9 2 4 13" xfId="13920"/>
    <cellStyle name="Comma 9 2 4 14" xfId="16372"/>
    <cellStyle name="Comma 9 2 4 15" xfId="18825"/>
    <cellStyle name="Comma 9 2 4 16" xfId="21273"/>
    <cellStyle name="Comma 9 2 4 2" xfId="23707"/>
    <cellStyle name="Comma 9 2 4 2 10" xfId="21274"/>
    <cellStyle name="Comma 9 2 4 2 2" xfId="23708"/>
    <cellStyle name="Comma 9 2 4 2 2 2" xfId="4070"/>
    <cellStyle name="Comma 9 2 4 2 2 3" xfId="6529"/>
    <cellStyle name="Comma 9 2 4 2 2 4" xfId="9022"/>
    <cellStyle name="Comma 9 2 4 2 2 5" xfId="11470"/>
    <cellStyle name="Comma 9 2 4 2 2 6" xfId="13922"/>
    <cellStyle name="Comma 9 2 4 2 2 7" xfId="16374"/>
    <cellStyle name="Comma 9 2 4 2 2 8" xfId="18827"/>
    <cellStyle name="Comma 9 2 4 2 2 9" xfId="21275"/>
    <cellStyle name="Comma 9 2 4 2 3" xfId="4069"/>
    <cellStyle name="Comma 9 2 4 2 4" xfId="6528"/>
    <cellStyle name="Comma 9 2 4 2 5" xfId="9021"/>
    <cellStyle name="Comma 9 2 4 2 6" xfId="11469"/>
    <cellStyle name="Comma 9 2 4 2 7" xfId="13921"/>
    <cellStyle name="Comma 9 2 4 2 8" xfId="16373"/>
    <cellStyle name="Comma 9 2 4 2 9" xfId="18826"/>
    <cellStyle name="Comma 9 2 4 3" xfId="23709"/>
    <cellStyle name="Comma 9 2 4 3 2" xfId="4071"/>
    <cellStyle name="Comma 9 2 4 3 3" xfId="6530"/>
    <cellStyle name="Comma 9 2 4 3 4" xfId="9023"/>
    <cellStyle name="Comma 9 2 4 3 5" xfId="11471"/>
    <cellStyle name="Comma 9 2 4 3 6" xfId="13923"/>
    <cellStyle name="Comma 9 2 4 3 7" xfId="16375"/>
    <cellStyle name="Comma 9 2 4 3 8" xfId="18828"/>
    <cellStyle name="Comma 9 2 4 3 9" xfId="21276"/>
    <cellStyle name="Comma 9 2 4 4" xfId="23710"/>
    <cellStyle name="Comma 9 2 4 4 2" xfId="4072"/>
    <cellStyle name="Comma 9 2 4 4 3" xfId="6531"/>
    <cellStyle name="Comma 9 2 4 4 4" xfId="9024"/>
    <cellStyle name="Comma 9 2 4 4 5" xfId="11472"/>
    <cellStyle name="Comma 9 2 4 4 6" xfId="13924"/>
    <cellStyle name="Comma 9 2 4 4 7" xfId="16376"/>
    <cellStyle name="Comma 9 2 4 4 8" xfId="18829"/>
    <cellStyle name="Comma 9 2 4 4 9" xfId="21277"/>
    <cellStyle name="Comma 9 2 4 5" xfId="23711"/>
    <cellStyle name="Comma 9 2 4 5 2" xfId="4073"/>
    <cellStyle name="Comma 9 2 4 5 3" xfId="6532"/>
    <cellStyle name="Comma 9 2 4 5 4" xfId="9025"/>
    <cellStyle name="Comma 9 2 4 5 5" xfId="11473"/>
    <cellStyle name="Comma 9 2 4 5 6" xfId="13925"/>
    <cellStyle name="Comma 9 2 4 5 7" xfId="16377"/>
    <cellStyle name="Comma 9 2 4 5 8" xfId="18830"/>
    <cellStyle name="Comma 9 2 4 5 9" xfId="21278"/>
    <cellStyle name="Comma 9 2 4 6" xfId="23712"/>
    <cellStyle name="Comma 9 2 4 6 2" xfId="4074"/>
    <cellStyle name="Comma 9 2 4 6 3" xfId="6533"/>
    <cellStyle name="Comma 9 2 4 6 4" xfId="9026"/>
    <cellStyle name="Comma 9 2 4 6 5" xfId="11474"/>
    <cellStyle name="Comma 9 2 4 6 6" xfId="13926"/>
    <cellStyle name="Comma 9 2 4 6 7" xfId="16378"/>
    <cellStyle name="Comma 9 2 4 6 8" xfId="18831"/>
    <cellStyle name="Comma 9 2 4 6 9" xfId="21279"/>
    <cellStyle name="Comma 9 2 4 7" xfId="23713"/>
    <cellStyle name="Comma 9 2 4 7 2" xfId="4075"/>
    <cellStyle name="Comma 9 2 4 7 3" xfId="6534"/>
    <cellStyle name="Comma 9 2 4 7 4" xfId="9027"/>
    <cellStyle name="Comma 9 2 4 7 5" xfId="11475"/>
    <cellStyle name="Comma 9 2 4 7 6" xfId="13927"/>
    <cellStyle name="Comma 9 2 4 7 7" xfId="16379"/>
    <cellStyle name="Comma 9 2 4 7 8" xfId="18832"/>
    <cellStyle name="Comma 9 2 4 7 9" xfId="21280"/>
    <cellStyle name="Comma 9 2 4 8" xfId="23714"/>
    <cellStyle name="Comma 9 2 4 8 2" xfId="4076"/>
    <cellStyle name="Comma 9 2 4 8 3" xfId="6535"/>
    <cellStyle name="Comma 9 2 4 8 4" xfId="9028"/>
    <cellStyle name="Comma 9 2 4 8 5" xfId="11476"/>
    <cellStyle name="Comma 9 2 4 8 6" xfId="13928"/>
    <cellStyle name="Comma 9 2 4 8 7" xfId="16380"/>
    <cellStyle name="Comma 9 2 4 8 8" xfId="18833"/>
    <cellStyle name="Comma 9 2 4 8 9" xfId="21281"/>
    <cellStyle name="Comma 9 2 4 9" xfId="4068"/>
    <cellStyle name="Comma 9 2 5" xfId="23715"/>
    <cellStyle name="Comma 9 2 5 10" xfId="21282"/>
    <cellStyle name="Comma 9 2 5 2" xfId="23716"/>
    <cellStyle name="Comma 9 2 5 2 2" xfId="4078"/>
    <cellStyle name="Comma 9 2 5 2 3" xfId="6537"/>
    <cellStyle name="Comma 9 2 5 2 4" xfId="9030"/>
    <cellStyle name="Comma 9 2 5 2 5" xfId="11478"/>
    <cellStyle name="Comma 9 2 5 2 6" xfId="13930"/>
    <cellStyle name="Comma 9 2 5 2 7" xfId="16382"/>
    <cellStyle name="Comma 9 2 5 2 8" xfId="18835"/>
    <cellStyle name="Comma 9 2 5 2 9" xfId="21283"/>
    <cellStyle name="Comma 9 2 5 3" xfId="4077"/>
    <cellStyle name="Comma 9 2 5 4" xfId="6536"/>
    <cellStyle name="Comma 9 2 5 5" xfId="9029"/>
    <cellStyle name="Comma 9 2 5 6" xfId="11477"/>
    <cellStyle name="Comma 9 2 5 7" xfId="13929"/>
    <cellStyle name="Comma 9 2 5 8" xfId="16381"/>
    <cellStyle name="Comma 9 2 5 9" xfId="18834"/>
    <cellStyle name="Comma 9 2 6" xfId="23717"/>
    <cellStyle name="Comma 9 2 6 2" xfId="4079"/>
    <cellStyle name="Comma 9 2 6 3" xfId="6538"/>
    <cellStyle name="Comma 9 2 6 4" xfId="9031"/>
    <cellStyle name="Comma 9 2 6 5" xfId="11479"/>
    <cellStyle name="Comma 9 2 6 6" xfId="13931"/>
    <cellStyle name="Comma 9 2 6 7" xfId="16383"/>
    <cellStyle name="Comma 9 2 6 8" xfId="18836"/>
    <cellStyle name="Comma 9 2 6 9" xfId="21284"/>
    <cellStyle name="Comma 9 2 7" xfId="23718"/>
    <cellStyle name="Comma 9 2 7 2" xfId="4080"/>
    <cellStyle name="Comma 9 2 7 3" xfId="6539"/>
    <cellStyle name="Comma 9 2 7 4" xfId="9032"/>
    <cellStyle name="Comma 9 2 7 5" xfId="11480"/>
    <cellStyle name="Comma 9 2 7 6" xfId="13932"/>
    <cellStyle name="Comma 9 2 7 7" xfId="16384"/>
    <cellStyle name="Comma 9 2 7 8" xfId="18837"/>
    <cellStyle name="Comma 9 2 7 9" xfId="21285"/>
    <cellStyle name="Comma 9 2 8" xfId="23719"/>
    <cellStyle name="Comma 9 2 8 2" xfId="4081"/>
    <cellStyle name="Comma 9 2 8 3" xfId="6540"/>
    <cellStyle name="Comma 9 2 8 4" xfId="9033"/>
    <cellStyle name="Comma 9 2 8 5" xfId="11481"/>
    <cellStyle name="Comma 9 2 8 6" xfId="13933"/>
    <cellStyle name="Comma 9 2 8 7" xfId="16385"/>
    <cellStyle name="Comma 9 2 8 8" xfId="18838"/>
    <cellStyle name="Comma 9 2 8 9" xfId="21286"/>
    <cellStyle name="Comma 9 2 9" xfId="23720"/>
    <cellStyle name="Comma 9 2 9 2" xfId="4082"/>
    <cellStyle name="Comma 9 2 9 3" xfId="6541"/>
    <cellStyle name="Comma 9 2 9 4" xfId="9034"/>
    <cellStyle name="Comma 9 2 9 5" xfId="11482"/>
    <cellStyle name="Comma 9 2 9 6" xfId="13934"/>
    <cellStyle name="Comma 9 2 9 7" xfId="16386"/>
    <cellStyle name="Comma 9 2 9 8" xfId="18839"/>
    <cellStyle name="Comma 9 2 9 9" xfId="21287"/>
    <cellStyle name="Comma 9 20" xfId="409"/>
    <cellStyle name="Comma 9 21" xfId="410"/>
    <cellStyle name="Comma 9 22" xfId="411"/>
    <cellStyle name="Comma 9 23" xfId="412"/>
    <cellStyle name="Comma 9 24" xfId="413"/>
    <cellStyle name="Comma 9 25" xfId="414"/>
    <cellStyle name="Comma 9 26" xfId="415"/>
    <cellStyle name="Comma 9 27" xfId="416"/>
    <cellStyle name="Comma 9 28" xfId="4007"/>
    <cellStyle name="Comma 9 29" xfId="6466"/>
    <cellStyle name="Comma 9 3" xfId="23721"/>
    <cellStyle name="Comma 9 3 10" xfId="23722"/>
    <cellStyle name="Comma 9 3 10 2" xfId="4084"/>
    <cellStyle name="Comma 9 3 10 3" xfId="6543"/>
    <cellStyle name="Comma 9 3 10 4" xfId="9036"/>
    <cellStyle name="Comma 9 3 10 5" xfId="11484"/>
    <cellStyle name="Comma 9 3 10 6" xfId="13936"/>
    <cellStyle name="Comma 9 3 10 7" xfId="16388"/>
    <cellStyle name="Comma 9 3 10 8" xfId="18841"/>
    <cellStyle name="Comma 9 3 10 9" xfId="21289"/>
    <cellStyle name="Comma 9 3 11" xfId="4083"/>
    <cellStyle name="Comma 9 3 12" xfId="6542"/>
    <cellStyle name="Comma 9 3 13" xfId="9035"/>
    <cellStyle name="Comma 9 3 14" xfId="11483"/>
    <cellStyle name="Comma 9 3 15" xfId="13935"/>
    <cellStyle name="Comma 9 3 16" xfId="16387"/>
    <cellStyle name="Comma 9 3 17" xfId="18840"/>
    <cellStyle name="Comma 9 3 18" xfId="21288"/>
    <cellStyle name="Comma 9 3 2" xfId="23723"/>
    <cellStyle name="Comma 9 3 2 10" xfId="4085"/>
    <cellStyle name="Comma 9 3 2 11" xfId="6544"/>
    <cellStyle name="Comma 9 3 2 12" xfId="9037"/>
    <cellStyle name="Comma 9 3 2 13" xfId="11485"/>
    <cellStyle name="Comma 9 3 2 14" xfId="13937"/>
    <cellStyle name="Comma 9 3 2 15" xfId="16389"/>
    <cellStyle name="Comma 9 3 2 16" xfId="18842"/>
    <cellStyle name="Comma 9 3 2 17" xfId="21290"/>
    <cellStyle name="Comma 9 3 2 2" xfId="23724"/>
    <cellStyle name="Comma 9 3 2 2 10" xfId="6545"/>
    <cellStyle name="Comma 9 3 2 2 11" xfId="9038"/>
    <cellStyle name="Comma 9 3 2 2 12" xfId="11486"/>
    <cellStyle name="Comma 9 3 2 2 13" xfId="13938"/>
    <cellStyle name="Comma 9 3 2 2 14" xfId="16390"/>
    <cellStyle name="Comma 9 3 2 2 15" xfId="18843"/>
    <cellStyle name="Comma 9 3 2 2 16" xfId="21291"/>
    <cellStyle name="Comma 9 3 2 2 2" xfId="23725"/>
    <cellStyle name="Comma 9 3 2 2 2 10" xfId="21292"/>
    <cellStyle name="Comma 9 3 2 2 2 2" xfId="23726"/>
    <cellStyle name="Comma 9 3 2 2 2 2 2" xfId="4088"/>
    <cellStyle name="Comma 9 3 2 2 2 2 3" xfId="6547"/>
    <cellStyle name="Comma 9 3 2 2 2 2 4" xfId="9040"/>
    <cellStyle name="Comma 9 3 2 2 2 2 5" xfId="11488"/>
    <cellStyle name="Comma 9 3 2 2 2 2 6" xfId="13940"/>
    <cellStyle name="Comma 9 3 2 2 2 2 7" xfId="16392"/>
    <cellStyle name="Comma 9 3 2 2 2 2 8" xfId="18845"/>
    <cellStyle name="Comma 9 3 2 2 2 2 9" xfId="21293"/>
    <cellStyle name="Comma 9 3 2 2 2 3" xfId="4087"/>
    <cellStyle name="Comma 9 3 2 2 2 4" xfId="6546"/>
    <cellStyle name="Comma 9 3 2 2 2 5" xfId="9039"/>
    <cellStyle name="Comma 9 3 2 2 2 6" xfId="11487"/>
    <cellStyle name="Comma 9 3 2 2 2 7" xfId="13939"/>
    <cellStyle name="Comma 9 3 2 2 2 8" xfId="16391"/>
    <cellStyle name="Comma 9 3 2 2 2 9" xfId="18844"/>
    <cellStyle name="Comma 9 3 2 2 3" xfId="23727"/>
    <cellStyle name="Comma 9 3 2 2 3 2" xfId="4089"/>
    <cellStyle name="Comma 9 3 2 2 3 3" xfId="6548"/>
    <cellStyle name="Comma 9 3 2 2 3 4" xfId="9041"/>
    <cellStyle name="Comma 9 3 2 2 3 5" xfId="11489"/>
    <cellStyle name="Comma 9 3 2 2 3 6" xfId="13941"/>
    <cellStyle name="Comma 9 3 2 2 3 7" xfId="16393"/>
    <cellStyle name="Comma 9 3 2 2 3 8" xfId="18846"/>
    <cellStyle name="Comma 9 3 2 2 3 9" xfId="21294"/>
    <cellStyle name="Comma 9 3 2 2 4" xfId="23728"/>
    <cellStyle name="Comma 9 3 2 2 4 2" xfId="4090"/>
    <cellStyle name="Comma 9 3 2 2 4 3" xfId="6549"/>
    <cellStyle name="Comma 9 3 2 2 4 4" xfId="9042"/>
    <cellStyle name="Comma 9 3 2 2 4 5" xfId="11490"/>
    <cellStyle name="Comma 9 3 2 2 4 6" xfId="13942"/>
    <cellStyle name="Comma 9 3 2 2 4 7" xfId="16394"/>
    <cellStyle name="Comma 9 3 2 2 4 8" xfId="18847"/>
    <cellStyle name="Comma 9 3 2 2 4 9" xfId="21295"/>
    <cellStyle name="Comma 9 3 2 2 5" xfId="23729"/>
    <cellStyle name="Comma 9 3 2 2 5 2" xfId="4091"/>
    <cellStyle name="Comma 9 3 2 2 5 3" xfId="6550"/>
    <cellStyle name="Comma 9 3 2 2 5 4" xfId="9043"/>
    <cellStyle name="Comma 9 3 2 2 5 5" xfId="11491"/>
    <cellStyle name="Comma 9 3 2 2 5 6" xfId="13943"/>
    <cellStyle name="Comma 9 3 2 2 5 7" xfId="16395"/>
    <cellStyle name="Comma 9 3 2 2 5 8" xfId="18848"/>
    <cellStyle name="Comma 9 3 2 2 5 9" xfId="21296"/>
    <cellStyle name="Comma 9 3 2 2 6" xfId="23730"/>
    <cellStyle name="Comma 9 3 2 2 6 2" xfId="4092"/>
    <cellStyle name="Comma 9 3 2 2 6 3" xfId="6551"/>
    <cellStyle name="Comma 9 3 2 2 6 4" xfId="9044"/>
    <cellStyle name="Comma 9 3 2 2 6 5" xfId="11492"/>
    <cellStyle name="Comma 9 3 2 2 6 6" xfId="13944"/>
    <cellStyle name="Comma 9 3 2 2 6 7" xfId="16396"/>
    <cellStyle name="Comma 9 3 2 2 6 8" xfId="18849"/>
    <cellStyle name="Comma 9 3 2 2 6 9" xfId="21297"/>
    <cellStyle name="Comma 9 3 2 2 7" xfId="23731"/>
    <cellStyle name="Comma 9 3 2 2 7 2" xfId="4093"/>
    <cellStyle name="Comma 9 3 2 2 7 3" xfId="6552"/>
    <cellStyle name="Comma 9 3 2 2 7 4" xfId="9045"/>
    <cellStyle name="Comma 9 3 2 2 7 5" xfId="11493"/>
    <cellStyle name="Comma 9 3 2 2 7 6" xfId="13945"/>
    <cellStyle name="Comma 9 3 2 2 7 7" xfId="16397"/>
    <cellStyle name="Comma 9 3 2 2 7 8" xfId="18850"/>
    <cellStyle name="Comma 9 3 2 2 7 9" xfId="21298"/>
    <cellStyle name="Comma 9 3 2 2 8" xfId="23732"/>
    <cellStyle name="Comma 9 3 2 2 8 2" xfId="4094"/>
    <cellStyle name="Comma 9 3 2 2 8 3" xfId="6553"/>
    <cellStyle name="Comma 9 3 2 2 8 4" xfId="9046"/>
    <cellStyle name="Comma 9 3 2 2 8 5" xfId="11494"/>
    <cellStyle name="Comma 9 3 2 2 8 6" xfId="13946"/>
    <cellStyle name="Comma 9 3 2 2 8 7" xfId="16398"/>
    <cellStyle name="Comma 9 3 2 2 8 8" xfId="18851"/>
    <cellStyle name="Comma 9 3 2 2 8 9" xfId="21299"/>
    <cellStyle name="Comma 9 3 2 2 9" xfId="4086"/>
    <cellStyle name="Comma 9 3 2 3" xfId="23733"/>
    <cellStyle name="Comma 9 3 2 3 10" xfId="21300"/>
    <cellStyle name="Comma 9 3 2 3 2" xfId="23734"/>
    <cellStyle name="Comma 9 3 2 3 2 2" xfId="4096"/>
    <cellStyle name="Comma 9 3 2 3 2 3" xfId="6555"/>
    <cellStyle name="Comma 9 3 2 3 2 4" xfId="9048"/>
    <cellStyle name="Comma 9 3 2 3 2 5" xfId="11496"/>
    <cellStyle name="Comma 9 3 2 3 2 6" xfId="13948"/>
    <cellStyle name="Comma 9 3 2 3 2 7" xfId="16400"/>
    <cellStyle name="Comma 9 3 2 3 2 8" xfId="18853"/>
    <cellStyle name="Comma 9 3 2 3 2 9" xfId="21301"/>
    <cellStyle name="Comma 9 3 2 3 3" xfId="4095"/>
    <cellStyle name="Comma 9 3 2 3 4" xfId="6554"/>
    <cellStyle name="Comma 9 3 2 3 5" xfId="9047"/>
    <cellStyle name="Comma 9 3 2 3 6" xfId="11495"/>
    <cellStyle name="Comma 9 3 2 3 7" xfId="13947"/>
    <cellStyle name="Comma 9 3 2 3 8" xfId="16399"/>
    <cellStyle name="Comma 9 3 2 3 9" xfId="18852"/>
    <cellStyle name="Comma 9 3 2 4" xfId="23735"/>
    <cellStyle name="Comma 9 3 2 4 2" xfId="4097"/>
    <cellStyle name="Comma 9 3 2 4 3" xfId="6556"/>
    <cellStyle name="Comma 9 3 2 4 4" xfId="9049"/>
    <cellStyle name="Comma 9 3 2 4 5" xfId="11497"/>
    <cellStyle name="Comma 9 3 2 4 6" xfId="13949"/>
    <cellStyle name="Comma 9 3 2 4 7" xfId="16401"/>
    <cellStyle name="Comma 9 3 2 4 8" xfId="18854"/>
    <cellStyle name="Comma 9 3 2 4 9" xfId="21302"/>
    <cellStyle name="Comma 9 3 2 5" xfId="23736"/>
    <cellStyle name="Comma 9 3 2 5 2" xfId="4098"/>
    <cellStyle name="Comma 9 3 2 5 3" xfId="6557"/>
    <cellStyle name="Comma 9 3 2 5 4" xfId="9050"/>
    <cellStyle name="Comma 9 3 2 5 5" xfId="11498"/>
    <cellStyle name="Comma 9 3 2 5 6" xfId="13950"/>
    <cellStyle name="Comma 9 3 2 5 7" xfId="16402"/>
    <cellStyle name="Comma 9 3 2 5 8" xfId="18855"/>
    <cellStyle name="Comma 9 3 2 5 9" xfId="21303"/>
    <cellStyle name="Comma 9 3 2 6" xfId="23737"/>
    <cellStyle name="Comma 9 3 2 6 2" xfId="4099"/>
    <cellStyle name="Comma 9 3 2 6 3" xfId="6558"/>
    <cellStyle name="Comma 9 3 2 6 4" xfId="9051"/>
    <cellStyle name="Comma 9 3 2 6 5" xfId="11499"/>
    <cellStyle name="Comma 9 3 2 6 6" xfId="13951"/>
    <cellStyle name="Comma 9 3 2 6 7" xfId="16403"/>
    <cellStyle name="Comma 9 3 2 6 8" xfId="18856"/>
    <cellStyle name="Comma 9 3 2 6 9" xfId="21304"/>
    <cellStyle name="Comma 9 3 2 7" xfId="23738"/>
    <cellStyle name="Comma 9 3 2 7 2" xfId="4100"/>
    <cellStyle name="Comma 9 3 2 7 3" xfId="6559"/>
    <cellStyle name="Comma 9 3 2 7 4" xfId="9052"/>
    <cellStyle name="Comma 9 3 2 7 5" xfId="11500"/>
    <cellStyle name="Comma 9 3 2 7 6" xfId="13952"/>
    <cellStyle name="Comma 9 3 2 7 7" xfId="16404"/>
    <cellStyle name="Comma 9 3 2 7 8" xfId="18857"/>
    <cellStyle name="Comma 9 3 2 7 9" xfId="21305"/>
    <cellStyle name="Comma 9 3 2 8" xfId="23739"/>
    <cellStyle name="Comma 9 3 2 8 2" xfId="4101"/>
    <cellStyle name="Comma 9 3 2 8 3" xfId="6560"/>
    <cellStyle name="Comma 9 3 2 8 4" xfId="9053"/>
    <cellStyle name="Comma 9 3 2 8 5" xfId="11501"/>
    <cellStyle name="Comma 9 3 2 8 6" xfId="13953"/>
    <cellStyle name="Comma 9 3 2 8 7" xfId="16405"/>
    <cellStyle name="Comma 9 3 2 8 8" xfId="18858"/>
    <cellStyle name="Comma 9 3 2 8 9" xfId="21306"/>
    <cellStyle name="Comma 9 3 2 9" xfId="23740"/>
    <cellStyle name="Comma 9 3 2 9 2" xfId="4102"/>
    <cellStyle name="Comma 9 3 2 9 3" xfId="6561"/>
    <cellStyle name="Comma 9 3 2 9 4" xfId="9054"/>
    <cellStyle name="Comma 9 3 2 9 5" xfId="11502"/>
    <cellStyle name="Comma 9 3 2 9 6" xfId="13954"/>
    <cellStyle name="Comma 9 3 2 9 7" xfId="16406"/>
    <cellStyle name="Comma 9 3 2 9 8" xfId="18859"/>
    <cellStyle name="Comma 9 3 2 9 9" xfId="21307"/>
    <cellStyle name="Comma 9 3 3" xfId="23741"/>
    <cellStyle name="Comma 9 3 3 10" xfId="6562"/>
    <cellStyle name="Comma 9 3 3 11" xfId="9055"/>
    <cellStyle name="Comma 9 3 3 12" xfId="11503"/>
    <cellStyle name="Comma 9 3 3 13" xfId="13955"/>
    <cellStyle name="Comma 9 3 3 14" xfId="16407"/>
    <cellStyle name="Comma 9 3 3 15" xfId="18860"/>
    <cellStyle name="Comma 9 3 3 16" xfId="21308"/>
    <cellStyle name="Comma 9 3 3 2" xfId="23742"/>
    <cellStyle name="Comma 9 3 3 2 10" xfId="21309"/>
    <cellStyle name="Comma 9 3 3 2 2" xfId="23743"/>
    <cellStyle name="Comma 9 3 3 2 2 2" xfId="4105"/>
    <cellStyle name="Comma 9 3 3 2 2 3" xfId="6564"/>
    <cellStyle name="Comma 9 3 3 2 2 4" xfId="9057"/>
    <cellStyle name="Comma 9 3 3 2 2 5" xfId="11505"/>
    <cellStyle name="Comma 9 3 3 2 2 6" xfId="13957"/>
    <cellStyle name="Comma 9 3 3 2 2 7" xfId="16409"/>
    <cellStyle name="Comma 9 3 3 2 2 8" xfId="18862"/>
    <cellStyle name="Comma 9 3 3 2 2 9" xfId="21310"/>
    <cellStyle name="Comma 9 3 3 2 3" xfId="4104"/>
    <cellStyle name="Comma 9 3 3 2 4" xfId="6563"/>
    <cellStyle name="Comma 9 3 3 2 5" xfId="9056"/>
    <cellStyle name="Comma 9 3 3 2 6" xfId="11504"/>
    <cellStyle name="Comma 9 3 3 2 7" xfId="13956"/>
    <cellStyle name="Comma 9 3 3 2 8" xfId="16408"/>
    <cellStyle name="Comma 9 3 3 2 9" xfId="18861"/>
    <cellStyle name="Comma 9 3 3 3" xfId="23744"/>
    <cellStyle name="Comma 9 3 3 3 2" xfId="4106"/>
    <cellStyle name="Comma 9 3 3 3 3" xfId="6565"/>
    <cellStyle name="Comma 9 3 3 3 4" xfId="9058"/>
    <cellStyle name="Comma 9 3 3 3 5" xfId="11506"/>
    <cellStyle name="Comma 9 3 3 3 6" xfId="13958"/>
    <cellStyle name="Comma 9 3 3 3 7" xfId="16410"/>
    <cellStyle name="Comma 9 3 3 3 8" xfId="18863"/>
    <cellStyle name="Comma 9 3 3 3 9" xfId="21311"/>
    <cellStyle name="Comma 9 3 3 4" xfId="23745"/>
    <cellStyle name="Comma 9 3 3 4 2" xfId="4107"/>
    <cellStyle name="Comma 9 3 3 4 3" xfId="6566"/>
    <cellStyle name="Comma 9 3 3 4 4" xfId="9059"/>
    <cellStyle name="Comma 9 3 3 4 5" xfId="11507"/>
    <cellStyle name="Comma 9 3 3 4 6" xfId="13959"/>
    <cellStyle name="Comma 9 3 3 4 7" xfId="16411"/>
    <cellStyle name="Comma 9 3 3 4 8" xfId="18864"/>
    <cellStyle name="Comma 9 3 3 4 9" xfId="21312"/>
    <cellStyle name="Comma 9 3 3 5" xfId="23746"/>
    <cellStyle name="Comma 9 3 3 5 2" xfId="4108"/>
    <cellStyle name="Comma 9 3 3 5 3" xfId="6567"/>
    <cellStyle name="Comma 9 3 3 5 4" xfId="9060"/>
    <cellStyle name="Comma 9 3 3 5 5" xfId="11508"/>
    <cellStyle name="Comma 9 3 3 5 6" xfId="13960"/>
    <cellStyle name="Comma 9 3 3 5 7" xfId="16412"/>
    <cellStyle name="Comma 9 3 3 5 8" xfId="18865"/>
    <cellStyle name="Comma 9 3 3 5 9" xfId="21313"/>
    <cellStyle name="Comma 9 3 3 6" xfId="23747"/>
    <cellStyle name="Comma 9 3 3 6 2" xfId="4109"/>
    <cellStyle name="Comma 9 3 3 6 3" xfId="6568"/>
    <cellStyle name="Comma 9 3 3 6 4" xfId="9061"/>
    <cellStyle name="Comma 9 3 3 6 5" xfId="11509"/>
    <cellStyle name="Comma 9 3 3 6 6" xfId="13961"/>
    <cellStyle name="Comma 9 3 3 6 7" xfId="16413"/>
    <cellStyle name="Comma 9 3 3 6 8" xfId="18866"/>
    <cellStyle name="Comma 9 3 3 6 9" xfId="21314"/>
    <cellStyle name="Comma 9 3 3 7" xfId="23748"/>
    <cellStyle name="Comma 9 3 3 7 2" xfId="4110"/>
    <cellStyle name="Comma 9 3 3 7 3" xfId="6569"/>
    <cellStyle name="Comma 9 3 3 7 4" xfId="9062"/>
    <cellStyle name="Comma 9 3 3 7 5" xfId="11510"/>
    <cellStyle name="Comma 9 3 3 7 6" xfId="13962"/>
    <cellStyle name="Comma 9 3 3 7 7" xfId="16414"/>
    <cellStyle name="Comma 9 3 3 7 8" xfId="18867"/>
    <cellStyle name="Comma 9 3 3 7 9" xfId="21315"/>
    <cellStyle name="Comma 9 3 3 8" xfId="23749"/>
    <cellStyle name="Comma 9 3 3 8 2" xfId="4111"/>
    <cellStyle name="Comma 9 3 3 8 3" xfId="6570"/>
    <cellStyle name="Comma 9 3 3 8 4" xfId="9063"/>
    <cellStyle name="Comma 9 3 3 8 5" xfId="11511"/>
    <cellStyle name="Comma 9 3 3 8 6" xfId="13963"/>
    <cellStyle name="Comma 9 3 3 8 7" xfId="16415"/>
    <cellStyle name="Comma 9 3 3 8 8" xfId="18868"/>
    <cellStyle name="Comma 9 3 3 8 9" xfId="21316"/>
    <cellStyle name="Comma 9 3 3 9" xfId="4103"/>
    <cellStyle name="Comma 9 3 4" xfId="23750"/>
    <cellStyle name="Comma 9 3 4 10" xfId="21317"/>
    <cellStyle name="Comma 9 3 4 2" xfId="23751"/>
    <cellStyle name="Comma 9 3 4 2 2" xfId="4113"/>
    <cellStyle name="Comma 9 3 4 2 3" xfId="6572"/>
    <cellStyle name="Comma 9 3 4 2 4" xfId="9065"/>
    <cellStyle name="Comma 9 3 4 2 5" xfId="11513"/>
    <cellStyle name="Comma 9 3 4 2 6" xfId="13965"/>
    <cellStyle name="Comma 9 3 4 2 7" xfId="16417"/>
    <cellStyle name="Comma 9 3 4 2 8" xfId="18870"/>
    <cellStyle name="Comma 9 3 4 2 9" xfId="21318"/>
    <cellStyle name="Comma 9 3 4 3" xfId="4112"/>
    <cellStyle name="Comma 9 3 4 4" xfId="6571"/>
    <cellStyle name="Comma 9 3 4 5" xfId="9064"/>
    <cellStyle name="Comma 9 3 4 6" xfId="11512"/>
    <cellStyle name="Comma 9 3 4 7" xfId="13964"/>
    <cellStyle name="Comma 9 3 4 8" xfId="16416"/>
    <cellStyle name="Comma 9 3 4 9" xfId="18869"/>
    <cellStyle name="Comma 9 3 5" xfId="23752"/>
    <cellStyle name="Comma 9 3 5 2" xfId="4114"/>
    <cellStyle name="Comma 9 3 5 3" xfId="6573"/>
    <cellStyle name="Comma 9 3 5 4" xfId="9066"/>
    <cellStyle name="Comma 9 3 5 5" xfId="11514"/>
    <cellStyle name="Comma 9 3 5 6" xfId="13966"/>
    <cellStyle name="Comma 9 3 5 7" xfId="16418"/>
    <cellStyle name="Comma 9 3 5 8" xfId="18871"/>
    <cellStyle name="Comma 9 3 5 9" xfId="21319"/>
    <cellStyle name="Comma 9 3 6" xfId="23753"/>
    <cellStyle name="Comma 9 3 6 2" xfId="4115"/>
    <cellStyle name="Comma 9 3 6 3" xfId="6574"/>
    <cellStyle name="Comma 9 3 6 4" xfId="9067"/>
    <cellStyle name="Comma 9 3 6 5" xfId="11515"/>
    <cellStyle name="Comma 9 3 6 6" xfId="13967"/>
    <cellStyle name="Comma 9 3 6 7" xfId="16419"/>
    <cellStyle name="Comma 9 3 6 8" xfId="18872"/>
    <cellStyle name="Comma 9 3 6 9" xfId="21320"/>
    <cellStyle name="Comma 9 3 7" xfId="23754"/>
    <cellStyle name="Comma 9 3 7 2" xfId="4116"/>
    <cellStyle name="Comma 9 3 7 3" xfId="6575"/>
    <cellStyle name="Comma 9 3 7 4" xfId="9068"/>
    <cellStyle name="Comma 9 3 7 5" xfId="11516"/>
    <cellStyle name="Comma 9 3 7 6" xfId="13968"/>
    <cellStyle name="Comma 9 3 7 7" xfId="16420"/>
    <cellStyle name="Comma 9 3 7 8" xfId="18873"/>
    <cellStyle name="Comma 9 3 7 9" xfId="21321"/>
    <cellStyle name="Comma 9 3 8" xfId="23755"/>
    <cellStyle name="Comma 9 3 8 2" xfId="4117"/>
    <cellStyle name="Comma 9 3 8 3" xfId="6576"/>
    <cellStyle name="Comma 9 3 8 4" xfId="9069"/>
    <cellStyle name="Comma 9 3 8 5" xfId="11517"/>
    <cellStyle name="Comma 9 3 8 6" xfId="13969"/>
    <cellStyle name="Comma 9 3 8 7" xfId="16421"/>
    <cellStyle name="Comma 9 3 8 8" xfId="18874"/>
    <cellStyle name="Comma 9 3 8 9" xfId="21322"/>
    <cellStyle name="Comma 9 3 9" xfId="23756"/>
    <cellStyle name="Comma 9 3 9 2" xfId="4118"/>
    <cellStyle name="Comma 9 3 9 3" xfId="6577"/>
    <cellStyle name="Comma 9 3 9 4" xfId="9070"/>
    <cellStyle name="Comma 9 3 9 5" xfId="11518"/>
    <cellStyle name="Comma 9 3 9 6" xfId="13970"/>
    <cellStyle name="Comma 9 3 9 7" xfId="16422"/>
    <cellStyle name="Comma 9 3 9 8" xfId="18875"/>
    <cellStyle name="Comma 9 3 9 9" xfId="21323"/>
    <cellStyle name="Comma 9 30" xfId="8959"/>
    <cellStyle name="Comma 9 31" xfId="11407"/>
    <cellStyle name="Comma 9 32" xfId="13859"/>
    <cellStyle name="Comma 9 33" xfId="16311"/>
    <cellStyle name="Comma 9 34" xfId="18764"/>
    <cellStyle name="Comma 9 35" xfId="21212"/>
    <cellStyle name="Comma 9 4" xfId="23757"/>
    <cellStyle name="Comma 9 4 10" xfId="4119"/>
    <cellStyle name="Comma 9 4 11" xfId="6578"/>
    <cellStyle name="Comma 9 4 12" xfId="9071"/>
    <cellStyle name="Comma 9 4 13" xfId="11519"/>
    <cellStyle name="Comma 9 4 14" xfId="13971"/>
    <cellStyle name="Comma 9 4 15" xfId="16423"/>
    <cellStyle name="Comma 9 4 16" xfId="18876"/>
    <cellStyle name="Comma 9 4 17" xfId="21324"/>
    <cellStyle name="Comma 9 4 2" xfId="23758"/>
    <cellStyle name="Comma 9 4 2 10" xfId="6579"/>
    <cellStyle name="Comma 9 4 2 11" xfId="9072"/>
    <cellStyle name="Comma 9 4 2 12" xfId="11520"/>
    <cellStyle name="Comma 9 4 2 13" xfId="13972"/>
    <cellStyle name="Comma 9 4 2 14" xfId="16424"/>
    <cellStyle name="Comma 9 4 2 15" xfId="18877"/>
    <cellStyle name="Comma 9 4 2 16" xfId="21325"/>
    <cellStyle name="Comma 9 4 2 2" xfId="23759"/>
    <cellStyle name="Comma 9 4 2 2 10" xfId="21326"/>
    <cellStyle name="Comma 9 4 2 2 2" xfId="23760"/>
    <cellStyle name="Comma 9 4 2 2 2 2" xfId="4122"/>
    <cellStyle name="Comma 9 4 2 2 2 3" xfId="6581"/>
    <cellStyle name="Comma 9 4 2 2 2 4" xfId="9074"/>
    <cellStyle name="Comma 9 4 2 2 2 5" xfId="11522"/>
    <cellStyle name="Comma 9 4 2 2 2 6" xfId="13974"/>
    <cellStyle name="Comma 9 4 2 2 2 7" xfId="16426"/>
    <cellStyle name="Comma 9 4 2 2 2 8" xfId="18879"/>
    <cellStyle name="Comma 9 4 2 2 2 9" xfId="21327"/>
    <cellStyle name="Comma 9 4 2 2 3" xfId="4121"/>
    <cellStyle name="Comma 9 4 2 2 4" xfId="6580"/>
    <cellStyle name="Comma 9 4 2 2 5" xfId="9073"/>
    <cellStyle name="Comma 9 4 2 2 6" xfId="11521"/>
    <cellStyle name="Comma 9 4 2 2 7" xfId="13973"/>
    <cellStyle name="Comma 9 4 2 2 8" xfId="16425"/>
    <cellStyle name="Comma 9 4 2 2 9" xfId="18878"/>
    <cellStyle name="Comma 9 4 2 3" xfId="23761"/>
    <cellStyle name="Comma 9 4 2 3 2" xfId="4123"/>
    <cellStyle name="Comma 9 4 2 3 3" xfId="6582"/>
    <cellStyle name="Comma 9 4 2 3 4" xfId="9075"/>
    <cellStyle name="Comma 9 4 2 3 5" xfId="11523"/>
    <cellStyle name="Comma 9 4 2 3 6" xfId="13975"/>
    <cellStyle name="Comma 9 4 2 3 7" xfId="16427"/>
    <cellStyle name="Comma 9 4 2 3 8" xfId="18880"/>
    <cellStyle name="Comma 9 4 2 3 9" xfId="21328"/>
    <cellStyle name="Comma 9 4 2 4" xfId="23762"/>
    <cellStyle name="Comma 9 4 2 4 2" xfId="4124"/>
    <cellStyle name="Comma 9 4 2 4 3" xfId="6583"/>
    <cellStyle name="Comma 9 4 2 4 4" xfId="9076"/>
    <cellStyle name="Comma 9 4 2 4 5" xfId="11524"/>
    <cellStyle name="Comma 9 4 2 4 6" xfId="13976"/>
    <cellStyle name="Comma 9 4 2 4 7" xfId="16428"/>
    <cellStyle name="Comma 9 4 2 4 8" xfId="18881"/>
    <cellStyle name="Comma 9 4 2 4 9" xfId="21329"/>
    <cellStyle name="Comma 9 4 2 5" xfId="23763"/>
    <cellStyle name="Comma 9 4 2 5 2" xfId="4125"/>
    <cellStyle name="Comma 9 4 2 5 3" xfId="6584"/>
    <cellStyle name="Comma 9 4 2 5 4" xfId="9077"/>
    <cellStyle name="Comma 9 4 2 5 5" xfId="11525"/>
    <cellStyle name="Comma 9 4 2 5 6" xfId="13977"/>
    <cellStyle name="Comma 9 4 2 5 7" xfId="16429"/>
    <cellStyle name="Comma 9 4 2 5 8" xfId="18882"/>
    <cellStyle name="Comma 9 4 2 5 9" xfId="21330"/>
    <cellStyle name="Comma 9 4 2 6" xfId="23764"/>
    <cellStyle name="Comma 9 4 2 6 2" xfId="4126"/>
    <cellStyle name="Comma 9 4 2 6 3" xfId="6585"/>
    <cellStyle name="Comma 9 4 2 6 4" xfId="9078"/>
    <cellStyle name="Comma 9 4 2 6 5" xfId="11526"/>
    <cellStyle name="Comma 9 4 2 6 6" xfId="13978"/>
    <cellStyle name="Comma 9 4 2 6 7" xfId="16430"/>
    <cellStyle name="Comma 9 4 2 6 8" xfId="18883"/>
    <cellStyle name="Comma 9 4 2 6 9" xfId="21331"/>
    <cellStyle name="Comma 9 4 2 7" xfId="23765"/>
    <cellStyle name="Comma 9 4 2 7 2" xfId="4127"/>
    <cellStyle name="Comma 9 4 2 7 3" xfId="6586"/>
    <cellStyle name="Comma 9 4 2 7 4" xfId="9079"/>
    <cellStyle name="Comma 9 4 2 7 5" xfId="11527"/>
    <cellStyle name="Comma 9 4 2 7 6" xfId="13979"/>
    <cellStyle name="Comma 9 4 2 7 7" xfId="16431"/>
    <cellStyle name="Comma 9 4 2 7 8" xfId="18884"/>
    <cellStyle name="Comma 9 4 2 7 9" xfId="21332"/>
    <cellStyle name="Comma 9 4 2 8" xfId="23766"/>
    <cellStyle name="Comma 9 4 2 8 2" xfId="4128"/>
    <cellStyle name="Comma 9 4 2 8 3" xfId="6587"/>
    <cellStyle name="Comma 9 4 2 8 4" xfId="9080"/>
    <cellStyle name="Comma 9 4 2 8 5" xfId="11528"/>
    <cellStyle name="Comma 9 4 2 8 6" xfId="13980"/>
    <cellStyle name="Comma 9 4 2 8 7" xfId="16432"/>
    <cellStyle name="Comma 9 4 2 8 8" xfId="18885"/>
    <cellStyle name="Comma 9 4 2 8 9" xfId="21333"/>
    <cellStyle name="Comma 9 4 2 9" xfId="4120"/>
    <cellStyle name="Comma 9 4 3" xfId="23767"/>
    <cellStyle name="Comma 9 4 3 10" xfId="21334"/>
    <cellStyle name="Comma 9 4 3 2" xfId="23768"/>
    <cellStyle name="Comma 9 4 3 2 2" xfId="4130"/>
    <cellStyle name="Comma 9 4 3 2 3" xfId="6589"/>
    <cellStyle name="Comma 9 4 3 2 4" xfId="9082"/>
    <cellStyle name="Comma 9 4 3 2 5" xfId="11530"/>
    <cellStyle name="Comma 9 4 3 2 6" xfId="13982"/>
    <cellStyle name="Comma 9 4 3 2 7" xfId="16434"/>
    <cellStyle name="Comma 9 4 3 2 8" xfId="18887"/>
    <cellStyle name="Comma 9 4 3 2 9" xfId="21335"/>
    <cellStyle name="Comma 9 4 3 3" xfId="4129"/>
    <cellStyle name="Comma 9 4 3 4" xfId="6588"/>
    <cellStyle name="Comma 9 4 3 5" xfId="9081"/>
    <cellStyle name="Comma 9 4 3 6" xfId="11529"/>
    <cellStyle name="Comma 9 4 3 7" xfId="13981"/>
    <cellStyle name="Comma 9 4 3 8" xfId="16433"/>
    <cellStyle name="Comma 9 4 3 9" xfId="18886"/>
    <cellStyle name="Comma 9 4 4" xfId="23769"/>
    <cellStyle name="Comma 9 4 4 2" xfId="4131"/>
    <cellStyle name="Comma 9 4 4 3" xfId="6590"/>
    <cellStyle name="Comma 9 4 4 4" xfId="9083"/>
    <cellStyle name="Comma 9 4 4 5" xfId="11531"/>
    <cellStyle name="Comma 9 4 4 6" xfId="13983"/>
    <cellStyle name="Comma 9 4 4 7" xfId="16435"/>
    <cellStyle name="Comma 9 4 4 8" xfId="18888"/>
    <cellStyle name="Comma 9 4 4 9" xfId="21336"/>
    <cellStyle name="Comma 9 4 5" xfId="23770"/>
    <cellStyle name="Comma 9 4 5 2" xfId="4132"/>
    <cellStyle name="Comma 9 4 5 3" xfId="6591"/>
    <cellStyle name="Comma 9 4 5 4" xfId="9084"/>
    <cellStyle name="Comma 9 4 5 5" xfId="11532"/>
    <cellStyle name="Comma 9 4 5 6" xfId="13984"/>
    <cellStyle name="Comma 9 4 5 7" xfId="16436"/>
    <cellStyle name="Comma 9 4 5 8" xfId="18889"/>
    <cellStyle name="Comma 9 4 5 9" xfId="21337"/>
    <cellStyle name="Comma 9 4 6" xfId="23771"/>
    <cellStyle name="Comma 9 4 6 2" xfId="4133"/>
    <cellStyle name="Comma 9 4 6 3" xfId="6592"/>
    <cellStyle name="Comma 9 4 6 4" xfId="9085"/>
    <cellStyle name="Comma 9 4 6 5" xfId="11533"/>
    <cellStyle name="Comma 9 4 6 6" xfId="13985"/>
    <cellStyle name="Comma 9 4 6 7" xfId="16437"/>
    <cellStyle name="Comma 9 4 6 8" xfId="18890"/>
    <cellStyle name="Comma 9 4 6 9" xfId="21338"/>
    <cellStyle name="Comma 9 4 7" xfId="23772"/>
    <cellStyle name="Comma 9 4 7 2" xfId="4134"/>
    <cellStyle name="Comma 9 4 7 3" xfId="6593"/>
    <cellStyle name="Comma 9 4 7 4" xfId="9086"/>
    <cellStyle name="Comma 9 4 7 5" xfId="11534"/>
    <cellStyle name="Comma 9 4 7 6" xfId="13986"/>
    <cellStyle name="Comma 9 4 7 7" xfId="16438"/>
    <cellStyle name="Comma 9 4 7 8" xfId="18891"/>
    <cellStyle name="Comma 9 4 7 9" xfId="21339"/>
    <cellStyle name="Comma 9 4 8" xfId="23773"/>
    <cellStyle name="Comma 9 4 8 2" xfId="4135"/>
    <cellStyle name="Comma 9 4 8 3" xfId="6594"/>
    <cellStyle name="Comma 9 4 8 4" xfId="9087"/>
    <cellStyle name="Comma 9 4 8 5" xfId="11535"/>
    <cellStyle name="Comma 9 4 8 6" xfId="13987"/>
    <cellStyle name="Comma 9 4 8 7" xfId="16439"/>
    <cellStyle name="Comma 9 4 8 8" xfId="18892"/>
    <cellStyle name="Comma 9 4 8 9" xfId="21340"/>
    <cellStyle name="Comma 9 4 9" xfId="23774"/>
    <cellStyle name="Comma 9 4 9 2" xfId="4136"/>
    <cellStyle name="Comma 9 4 9 3" xfId="6595"/>
    <cellStyle name="Comma 9 4 9 4" xfId="9088"/>
    <cellStyle name="Comma 9 4 9 5" xfId="11536"/>
    <cellStyle name="Comma 9 4 9 6" xfId="13988"/>
    <cellStyle name="Comma 9 4 9 7" xfId="16440"/>
    <cellStyle name="Comma 9 4 9 8" xfId="18893"/>
    <cellStyle name="Comma 9 4 9 9" xfId="21341"/>
    <cellStyle name="Comma 9 5" xfId="23775"/>
    <cellStyle name="Comma 9 5 10" xfId="6596"/>
    <cellStyle name="Comma 9 5 11" xfId="9089"/>
    <cellStyle name="Comma 9 5 12" xfId="11537"/>
    <cellStyle name="Comma 9 5 13" xfId="13989"/>
    <cellStyle name="Comma 9 5 14" xfId="16441"/>
    <cellStyle name="Comma 9 5 15" xfId="18894"/>
    <cellStyle name="Comma 9 5 16" xfId="21342"/>
    <cellStyle name="Comma 9 5 2" xfId="23776"/>
    <cellStyle name="Comma 9 5 2 10" xfId="21343"/>
    <cellStyle name="Comma 9 5 2 2" xfId="23777"/>
    <cellStyle name="Comma 9 5 2 2 2" xfId="4139"/>
    <cellStyle name="Comma 9 5 2 2 3" xfId="6598"/>
    <cellStyle name="Comma 9 5 2 2 4" xfId="9091"/>
    <cellStyle name="Comma 9 5 2 2 5" xfId="11539"/>
    <cellStyle name="Comma 9 5 2 2 6" xfId="13991"/>
    <cellStyle name="Comma 9 5 2 2 7" xfId="16443"/>
    <cellStyle name="Comma 9 5 2 2 8" xfId="18896"/>
    <cellStyle name="Comma 9 5 2 2 9" xfId="21344"/>
    <cellStyle name="Comma 9 5 2 3" xfId="4138"/>
    <cellStyle name="Comma 9 5 2 4" xfId="6597"/>
    <cellStyle name="Comma 9 5 2 5" xfId="9090"/>
    <cellStyle name="Comma 9 5 2 6" xfId="11538"/>
    <cellStyle name="Comma 9 5 2 7" xfId="13990"/>
    <cellStyle name="Comma 9 5 2 8" xfId="16442"/>
    <cellStyle name="Comma 9 5 2 9" xfId="18895"/>
    <cellStyle name="Comma 9 5 3" xfId="23778"/>
    <cellStyle name="Comma 9 5 3 2" xfId="4140"/>
    <cellStyle name="Comma 9 5 3 3" xfId="6599"/>
    <cellStyle name="Comma 9 5 3 4" xfId="9092"/>
    <cellStyle name="Comma 9 5 3 5" xfId="11540"/>
    <cellStyle name="Comma 9 5 3 6" xfId="13992"/>
    <cellStyle name="Comma 9 5 3 7" xfId="16444"/>
    <cellStyle name="Comma 9 5 3 8" xfId="18897"/>
    <cellStyle name="Comma 9 5 3 9" xfId="21345"/>
    <cellStyle name="Comma 9 5 4" xfId="23779"/>
    <cellStyle name="Comma 9 5 4 2" xfId="4141"/>
    <cellStyle name="Comma 9 5 4 3" xfId="6600"/>
    <cellStyle name="Comma 9 5 4 4" xfId="9093"/>
    <cellStyle name="Comma 9 5 4 5" xfId="11541"/>
    <cellStyle name="Comma 9 5 4 6" xfId="13993"/>
    <cellStyle name="Comma 9 5 4 7" xfId="16445"/>
    <cellStyle name="Comma 9 5 4 8" xfId="18898"/>
    <cellStyle name="Comma 9 5 4 9" xfId="21346"/>
    <cellStyle name="Comma 9 5 5" xfId="23780"/>
    <cellStyle name="Comma 9 5 5 2" xfId="4142"/>
    <cellStyle name="Comma 9 5 5 3" xfId="6601"/>
    <cellStyle name="Comma 9 5 5 4" xfId="9094"/>
    <cellStyle name="Comma 9 5 5 5" xfId="11542"/>
    <cellStyle name="Comma 9 5 5 6" xfId="13994"/>
    <cellStyle name="Comma 9 5 5 7" xfId="16446"/>
    <cellStyle name="Comma 9 5 5 8" xfId="18899"/>
    <cellStyle name="Comma 9 5 5 9" xfId="21347"/>
    <cellStyle name="Comma 9 5 6" xfId="23781"/>
    <cellStyle name="Comma 9 5 6 2" xfId="4143"/>
    <cellStyle name="Comma 9 5 6 3" xfId="6602"/>
    <cellStyle name="Comma 9 5 6 4" xfId="9095"/>
    <cellStyle name="Comma 9 5 6 5" xfId="11543"/>
    <cellStyle name="Comma 9 5 6 6" xfId="13995"/>
    <cellStyle name="Comma 9 5 6 7" xfId="16447"/>
    <cellStyle name="Comma 9 5 6 8" xfId="18900"/>
    <cellStyle name="Comma 9 5 6 9" xfId="21348"/>
    <cellStyle name="Comma 9 5 7" xfId="23782"/>
    <cellStyle name="Comma 9 5 7 2" xfId="4144"/>
    <cellStyle name="Comma 9 5 7 3" xfId="6603"/>
    <cellStyle name="Comma 9 5 7 4" xfId="9096"/>
    <cellStyle name="Comma 9 5 7 5" xfId="11544"/>
    <cellStyle name="Comma 9 5 7 6" xfId="13996"/>
    <cellStyle name="Comma 9 5 7 7" xfId="16448"/>
    <cellStyle name="Comma 9 5 7 8" xfId="18901"/>
    <cellStyle name="Comma 9 5 7 9" xfId="21349"/>
    <cellStyle name="Comma 9 5 8" xfId="23783"/>
    <cellStyle name="Comma 9 5 8 2" xfId="4145"/>
    <cellStyle name="Comma 9 5 8 3" xfId="6604"/>
    <cellStyle name="Comma 9 5 8 4" xfId="9097"/>
    <cellStyle name="Comma 9 5 8 5" xfId="11545"/>
    <cellStyle name="Comma 9 5 8 6" xfId="13997"/>
    <cellStyle name="Comma 9 5 8 7" xfId="16449"/>
    <cellStyle name="Comma 9 5 8 8" xfId="18902"/>
    <cellStyle name="Comma 9 5 8 9" xfId="21350"/>
    <cellStyle name="Comma 9 5 9" xfId="4137"/>
    <cellStyle name="Comma 9 6" xfId="417"/>
    <cellStyle name="Comma 9 6 10" xfId="21351"/>
    <cellStyle name="Comma 9 6 2" xfId="23784"/>
    <cellStyle name="Comma 9 6 2 2" xfId="4147"/>
    <cellStyle name="Comma 9 6 2 3" xfId="6606"/>
    <cellStyle name="Comma 9 6 2 4" xfId="9099"/>
    <cellStyle name="Comma 9 6 2 5" xfId="11547"/>
    <cellStyle name="Comma 9 6 2 6" xfId="13999"/>
    <cellStyle name="Comma 9 6 2 7" xfId="16451"/>
    <cellStyle name="Comma 9 6 2 8" xfId="18904"/>
    <cellStyle name="Comma 9 6 2 9" xfId="21352"/>
    <cellStyle name="Comma 9 6 3" xfId="4146"/>
    <cellStyle name="Comma 9 6 4" xfId="6605"/>
    <cellStyle name="Comma 9 6 5" xfId="9098"/>
    <cellStyle name="Comma 9 6 6" xfId="11546"/>
    <cellStyle name="Comma 9 6 7" xfId="13998"/>
    <cellStyle name="Comma 9 6 8" xfId="16450"/>
    <cellStyle name="Comma 9 6 9" xfId="18903"/>
    <cellStyle name="Comma 9 7" xfId="418"/>
    <cellStyle name="Comma 9 7 2" xfId="4148"/>
    <cellStyle name="Comma 9 7 3" xfId="6607"/>
    <cellStyle name="Comma 9 7 4" xfId="9100"/>
    <cellStyle name="Comma 9 7 5" xfId="11548"/>
    <cellStyle name="Comma 9 7 6" xfId="14000"/>
    <cellStyle name="Comma 9 7 7" xfId="16452"/>
    <cellStyle name="Comma 9 7 8" xfId="18905"/>
    <cellStyle name="Comma 9 7 9" xfId="21353"/>
    <cellStyle name="Comma 9 8" xfId="419"/>
    <cellStyle name="Comma 9 8 2" xfId="4149"/>
    <cellStyle name="Comma 9 8 3" xfId="6608"/>
    <cellStyle name="Comma 9 8 4" xfId="9101"/>
    <cellStyle name="Comma 9 8 5" xfId="11549"/>
    <cellStyle name="Comma 9 8 6" xfId="14001"/>
    <cellStyle name="Comma 9 8 7" xfId="16453"/>
    <cellStyle name="Comma 9 8 8" xfId="18906"/>
    <cellStyle name="Comma 9 8 9" xfId="21354"/>
    <cellStyle name="Comma 9 9" xfId="420"/>
    <cellStyle name="Comma 9 9 2" xfId="4150"/>
    <cellStyle name="Comma 9 9 3" xfId="6609"/>
    <cellStyle name="Comma 9 9 4" xfId="9102"/>
    <cellStyle name="Comma 9 9 5" xfId="11550"/>
    <cellStyle name="Comma 9 9 6" xfId="14002"/>
    <cellStyle name="Comma 9 9 7" xfId="16454"/>
    <cellStyle name="Comma 9 9 8" xfId="18907"/>
    <cellStyle name="Comma 9 9 9" xfId="21355"/>
    <cellStyle name="Currency" xfId="421" builtinId="4"/>
    <cellStyle name="Explanatory Text" xfId="1518" builtinId="53" customBuiltin="1"/>
    <cellStyle name="Explanatory Text 2" xfId="422"/>
    <cellStyle name="Explanatory Text 2 2" xfId="6638"/>
    <cellStyle name="Explanatory Text 2 3" xfId="21394"/>
    <cellStyle name="Explanatory Text 3" xfId="423"/>
    <cellStyle name="Good" xfId="1508" builtinId="26" customBuiltin="1"/>
    <cellStyle name="Good 2" xfId="424"/>
    <cellStyle name="Good 2 2" xfId="6639"/>
    <cellStyle name="Good 2 3" xfId="21395"/>
    <cellStyle name="Good 3" xfId="425"/>
    <cellStyle name="Good 4" xfId="1485"/>
    <cellStyle name="Heading 1" xfId="1504" builtinId="16" customBuiltin="1"/>
    <cellStyle name="Heading 1 2" xfId="426"/>
    <cellStyle name="Heading 1 2 2" xfId="6640"/>
    <cellStyle name="Heading 1 2 3" xfId="21396"/>
    <cellStyle name="Heading 1 3" xfId="427"/>
    <cellStyle name="Heading 1 4" xfId="1486"/>
    <cellStyle name="Heading 2" xfId="1505" builtinId="17" customBuiltin="1"/>
    <cellStyle name="Heading 2 2" xfId="428"/>
    <cellStyle name="Heading 2 2 2" xfId="6641"/>
    <cellStyle name="Heading 2 2 3" xfId="21397"/>
    <cellStyle name="Heading 2 3" xfId="429"/>
    <cellStyle name="Heading 2 4" xfId="1487"/>
    <cellStyle name="Heading 3" xfId="1506" builtinId="18" customBuiltin="1"/>
    <cellStyle name="Heading 3 2" xfId="430"/>
    <cellStyle name="Heading 3 2 2" xfId="6642"/>
    <cellStyle name="Heading 3 2 3" xfId="21398"/>
    <cellStyle name="Heading 3 3" xfId="431"/>
    <cellStyle name="Heading 3 4" xfId="1488"/>
    <cellStyle name="Heading 4" xfId="1507" builtinId="19" customBuiltin="1"/>
    <cellStyle name="Heading 4 2" xfId="432"/>
    <cellStyle name="Heading 4 2 2" xfId="6643"/>
    <cellStyle name="Heading 4 2 3" xfId="21399"/>
    <cellStyle name="Heading 4 3" xfId="433"/>
    <cellStyle name="Heading 4 4" xfId="1489"/>
    <cellStyle name="Heading1 1" xfId="434"/>
    <cellStyle name="Hyperlink" xfId="1499"/>
    <cellStyle name="Hyperlink 10" xfId="1500"/>
    <cellStyle name="Hyperlink 11" xfId="1637"/>
    <cellStyle name="Hyperlink 12" xfId="11552"/>
    <cellStyle name="Hyperlink 13" xfId="23786"/>
    <cellStyle name="Hyperlink 2" xfId="435"/>
    <cellStyle name="Hyperlink 2 2" xfId="436"/>
    <cellStyle name="Hyperlink 2 3" xfId="437"/>
    <cellStyle name="Hyperlink 2_OA&amp;GRIDCO" xfId="438"/>
    <cellStyle name="Hyperlink 3" xfId="439"/>
    <cellStyle name="Hyperlink 4" xfId="440"/>
    <cellStyle name="Hyperlink 5" xfId="441"/>
    <cellStyle name="Hyperlink 5 2" xfId="4151"/>
    <cellStyle name="Hyperlink 6" xfId="1449"/>
    <cellStyle name="Hyperlink 7" xfId="1450"/>
    <cellStyle name="Hyperlink 8" xfId="1497"/>
    <cellStyle name="Hyperlink 9" xfId="1498"/>
    <cellStyle name="Input" xfId="1511" builtinId="20" customBuiltin="1"/>
    <cellStyle name="Input 2" xfId="442"/>
    <cellStyle name="Input 2 2" xfId="6644"/>
    <cellStyle name="Input 2 3" xfId="16455"/>
    <cellStyle name="Input 2 4" xfId="21362"/>
    <cellStyle name="Input 2 5" xfId="21400"/>
    <cellStyle name="Input 3" xfId="443"/>
    <cellStyle name="Input 4" xfId="1490"/>
    <cellStyle name="Input 5" xfId="21361"/>
    <cellStyle name="Linked Cell" xfId="1514" builtinId="24" customBuiltin="1"/>
    <cellStyle name="Linked Cell 2" xfId="444"/>
    <cellStyle name="Linked Cell 2 2" xfId="6645"/>
    <cellStyle name="Linked Cell 2 3" xfId="21401"/>
    <cellStyle name="Linked Cell 3" xfId="445"/>
    <cellStyle name="Linked Cell 4" xfId="1491"/>
    <cellStyle name="Neutral" xfId="1510" builtinId="28" customBuiltin="1"/>
    <cellStyle name="Neutral 2" xfId="446"/>
    <cellStyle name="Neutral 2 2" xfId="1638"/>
    <cellStyle name="Neutral 2 3" xfId="6646"/>
    <cellStyle name="Neutral 2 4" xfId="21402"/>
    <cellStyle name="Neutral 3" xfId="447"/>
    <cellStyle name="Neutral 4" xfId="1492"/>
    <cellStyle name="Normal" xfId="0" builtinId="0"/>
    <cellStyle name="Normal 10" xfId="448"/>
    <cellStyle name="Normal 10 2" xfId="449"/>
    <cellStyle name="Normal 10 3" xfId="450"/>
    <cellStyle name="Normal 10 4" xfId="1501"/>
    <cellStyle name="Normal 10_OA&amp;GRIDCO" xfId="451"/>
    <cellStyle name="Normal 100" xfId="452"/>
    <cellStyle name="Normal 101" xfId="453"/>
    <cellStyle name="Normal 102" xfId="454"/>
    <cellStyle name="Normal 103" xfId="455"/>
    <cellStyle name="Normal 104" xfId="456"/>
    <cellStyle name="Normal 105" xfId="457"/>
    <cellStyle name="Normal 106" xfId="458"/>
    <cellStyle name="Normal 107" xfId="459"/>
    <cellStyle name="Normal 108" xfId="460"/>
    <cellStyle name="Normal 109" xfId="461"/>
    <cellStyle name="Normal 11" xfId="462"/>
    <cellStyle name="Normal 110" xfId="463"/>
    <cellStyle name="Normal 111" xfId="464"/>
    <cellStyle name="Normal 112" xfId="465"/>
    <cellStyle name="Normal 113" xfId="466"/>
    <cellStyle name="Normal 114" xfId="467"/>
    <cellStyle name="Normal 115" xfId="468"/>
    <cellStyle name="Normal 116" xfId="469"/>
    <cellStyle name="Normal 117" xfId="470"/>
    <cellStyle name="Normal 118" xfId="471"/>
    <cellStyle name="Normal 119" xfId="472"/>
    <cellStyle name="Normal 12" xfId="473"/>
    <cellStyle name="Normal 120" xfId="474"/>
    <cellStyle name="Normal 121" xfId="475"/>
    <cellStyle name="Normal 122" xfId="476"/>
    <cellStyle name="Normal 123" xfId="477"/>
    <cellStyle name="Normal 124" xfId="478"/>
    <cellStyle name="Normal 125" xfId="479"/>
    <cellStyle name="Normal 126" xfId="480"/>
    <cellStyle name="Normal 127" xfId="481"/>
    <cellStyle name="Normal 128" xfId="482"/>
    <cellStyle name="Normal 129" xfId="483"/>
    <cellStyle name="Normal 13" xfId="484"/>
    <cellStyle name="Normal 130" xfId="485"/>
    <cellStyle name="Normal 131" xfId="486"/>
    <cellStyle name="Normal 132" xfId="487"/>
    <cellStyle name="Normal 133" xfId="488"/>
    <cellStyle name="Normal 134" xfId="489"/>
    <cellStyle name="Normal 135" xfId="490"/>
    <cellStyle name="Normal 136" xfId="491"/>
    <cellStyle name="Normal 137" xfId="492"/>
    <cellStyle name="Normal 138" xfId="493"/>
    <cellStyle name="Normal 139" xfId="494"/>
    <cellStyle name="Normal 14" xfId="495"/>
    <cellStyle name="Normal 140" xfId="496"/>
    <cellStyle name="Normal 141" xfId="497"/>
    <cellStyle name="Normal 142" xfId="498"/>
    <cellStyle name="Normal 143" xfId="499"/>
    <cellStyle name="Normal 144" xfId="500"/>
    <cellStyle name="Normal 145" xfId="501"/>
    <cellStyle name="Normal 146" xfId="502"/>
    <cellStyle name="Normal 147" xfId="503"/>
    <cellStyle name="Normal 148" xfId="504"/>
    <cellStyle name="Normal 149" xfId="505"/>
    <cellStyle name="Normal 15" xfId="506"/>
    <cellStyle name="Normal 150" xfId="507"/>
    <cellStyle name="Normal 151" xfId="508"/>
    <cellStyle name="Normal 152" xfId="509"/>
    <cellStyle name="Normal 153" xfId="510"/>
    <cellStyle name="Normal 154" xfId="511"/>
    <cellStyle name="Normal 155" xfId="512"/>
    <cellStyle name="Normal 156" xfId="513"/>
    <cellStyle name="Normal 157" xfId="514"/>
    <cellStyle name="Normal 158" xfId="515"/>
    <cellStyle name="Normal 159" xfId="516"/>
    <cellStyle name="Normal 16" xfId="517"/>
    <cellStyle name="Normal 160" xfId="518"/>
    <cellStyle name="Normal 161" xfId="519"/>
    <cellStyle name="Normal 162" xfId="520"/>
    <cellStyle name="Normal 163" xfId="521"/>
    <cellStyle name="Normal 164" xfId="522"/>
    <cellStyle name="Normal 165" xfId="523"/>
    <cellStyle name="Normal 166" xfId="524"/>
    <cellStyle name="Normal 167" xfId="525"/>
    <cellStyle name="Normal 168" xfId="526"/>
    <cellStyle name="Normal 169" xfId="527"/>
    <cellStyle name="Normal 17" xfId="528"/>
    <cellStyle name="Normal 170" xfId="529"/>
    <cellStyle name="Normal 171" xfId="530"/>
    <cellStyle name="Normal 172" xfId="531"/>
    <cellStyle name="Normal 173" xfId="532"/>
    <cellStyle name="Normal 174" xfId="533"/>
    <cellStyle name="Normal 175" xfId="534"/>
    <cellStyle name="Normal 176" xfId="535"/>
    <cellStyle name="Normal 177" xfId="536"/>
    <cellStyle name="Normal 178" xfId="537"/>
    <cellStyle name="Normal 179" xfId="538"/>
    <cellStyle name="Normal 18" xfId="539"/>
    <cellStyle name="Normal 180" xfId="540"/>
    <cellStyle name="Normal 181" xfId="541"/>
    <cellStyle name="Normal 182" xfId="542"/>
    <cellStyle name="Normal 183" xfId="543"/>
    <cellStyle name="Normal 184" xfId="544"/>
    <cellStyle name="Normal 185" xfId="545"/>
    <cellStyle name="Normal 186" xfId="546"/>
    <cellStyle name="Normal 187" xfId="547"/>
    <cellStyle name="Normal 188" xfId="548"/>
    <cellStyle name="Normal 189" xfId="549"/>
    <cellStyle name="Normal 19" xfId="550"/>
    <cellStyle name="Normal 190" xfId="551"/>
    <cellStyle name="Normal 191" xfId="552"/>
    <cellStyle name="Normal 192" xfId="553"/>
    <cellStyle name="Normal 193" xfId="554"/>
    <cellStyle name="Normal 194" xfId="555"/>
    <cellStyle name="Normal 195" xfId="556"/>
    <cellStyle name="Normal 196" xfId="557"/>
    <cellStyle name="Normal 197" xfId="558"/>
    <cellStyle name="Normal 198" xfId="559"/>
    <cellStyle name="Normal 199" xfId="560"/>
    <cellStyle name="Normal 2" xfId="561"/>
    <cellStyle name="Normal 2 2" xfId="562"/>
    <cellStyle name="Normal 2 2 2" xfId="563"/>
    <cellStyle name="Normal 2 2 2 2" xfId="6647"/>
    <cellStyle name="Normal 2 2 2 3" xfId="21404"/>
    <cellStyle name="Normal 2 2 3" xfId="1544"/>
    <cellStyle name="Normal 2 2 4" xfId="1639"/>
    <cellStyle name="Normal 2 2 5" xfId="21403"/>
    <cellStyle name="Normal 2 3" xfId="564"/>
    <cellStyle name="Normal 2 3 2" xfId="1640"/>
    <cellStyle name="Normal 2 3 3" xfId="21405"/>
    <cellStyle name="Normal 2 4" xfId="565"/>
    <cellStyle name="Normal 2 4 2" xfId="21406"/>
    <cellStyle name="Normal 2 5" xfId="566"/>
    <cellStyle name="Normal 2 6" xfId="1502"/>
    <cellStyle name="Normal 2_CGP SCHEDULE" xfId="567"/>
    <cellStyle name="Normal 20" xfId="568"/>
    <cellStyle name="Normal 200" xfId="569"/>
    <cellStyle name="Normal 201" xfId="570"/>
    <cellStyle name="Normal 202" xfId="571"/>
    <cellStyle name="Normal 203" xfId="572"/>
    <cellStyle name="Normal 204" xfId="573"/>
    <cellStyle name="Normal 205" xfId="574"/>
    <cellStyle name="Normal 206" xfId="575"/>
    <cellStyle name="Normal 207" xfId="576"/>
    <cellStyle name="Normal 208" xfId="577"/>
    <cellStyle name="Normal 209" xfId="578"/>
    <cellStyle name="Normal 21" xfId="579"/>
    <cellStyle name="Normal 210" xfId="580"/>
    <cellStyle name="Normal 211" xfId="581"/>
    <cellStyle name="Normal 212" xfId="582"/>
    <cellStyle name="Normal 213" xfId="583"/>
    <cellStyle name="Normal 214" xfId="584"/>
    <cellStyle name="Normal 215" xfId="585"/>
    <cellStyle name="Normal 216" xfId="586"/>
    <cellStyle name="Normal 217" xfId="587"/>
    <cellStyle name="Normal 218" xfId="588"/>
    <cellStyle name="Normal 219" xfId="589"/>
    <cellStyle name="Normal 22" xfId="590"/>
    <cellStyle name="Normal 220" xfId="591"/>
    <cellStyle name="Normal 221" xfId="592"/>
    <cellStyle name="Normal 222" xfId="593"/>
    <cellStyle name="Normal 223" xfId="594"/>
    <cellStyle name="Normal 224" xfId="595"/>
    <cellStyle name="Normal 225" xfId="596"/>
    <cellStyle name="Normal 226" xfId="597"/>
    <cellStyle name="Normal 227" xfId="598"/>
    <cellStyle name="Normal 228" xfId="599"/>
    <cellStyle name="Normal 229" xfId="600"/>
    <cellStyle name="Normal 23" xfId="601"/>
    <cellStyle name="Normal 230" xfId="602"/>
    <cellStyle name="Normal 231" xfId="603"/>
    <cellStyle name="Normal 232" xfId="604"/>
    <cellStyle name="Normal 233" xfId="605"/>
    <cellStyle name="Normal 234" xfId="606"/>
    <cellStyle name="Normal 235" xfId="607"/>
    <cellStyle name="Normal 236" xfId="608"/>
    <cellStyle name="Normal 237" xfId="609"/>
    <cellStyle name="Normal 238" xfId="610"/>
    <cellStyle name="Normal 239" xfId="611"/>
    <cellStyle name="Normal 24" xfId="612"/>
    <cellStyle name="Normal 240" xfId="613"/>
    <cellStyle name="Normal 241" xfId="614"/>
    <cellStyle name="Normal 242" xfId="615"/>
    <cellStyle name="Normal 243" xfId="616"/>
    <cellStyle name="Normal 244" xfId="617"/>
    <cellStyle name="Normal 245" xfId="618"/>
    <cellStyle name="Normal 246" xfId="619"/>
    <cellStyle name="Normal 247" xfId="620"/>
    <cellStyle name="Normal 248" xfId="621"/>
    <cellStyle name="Normal 249" xfId="622"/>
    <cellStyle name="Normal 25" xfId="623"/>
    <cellStyle name="Normal 250" xfId="624"/>
    <cellStyle name="Normal 251" xfId="625"/>
    <cellStyle name="Normal 252" xfId="626"/>
    <cellStyle name="Normal 253" xfId="627"/>
    <cellStyle name="Normal 254" xfId="628"/>
    <cellStyle name="Normal 255" xfId="629"/>
    <cellStyle name="Normal 256" xfId="630"/>
    <cellStyle name="Normal 257" xfId="631"/>
    <cellStyle name="Normal 258" xfId="632"/>
    <cellStyle name="Normal 259" xfId="633"/>
    <cellStyle name="Normal 26" xfId="634"/>
    <cellStyle name="Normal 260" xfId="635"/>
    <cellStyle name="Normal 261" xfId="636"/>
    <cellStyle name="Normal 262" xfId="637"/>
    <cellStyle name="Normal 263" xfId="638"/>
    <cellStyle name="Normal 264" xfId="639"/>
    <cellStyle name="Normal 265" xfId="640"/>
    <cellStyle name="Normal 266" xfId="641"/>
    <cellStyle name="Normal 267" xfId="642"/>
    <cellStyle name="Normal 268" xfId="643"/>
    <cellStyle name="Normal 269" xfId="644"/>
    <cellStyle name="Normal 27" xfId="645"/>
    <cellStyle name="Normal 270" xfId="646"/>
    <cellStyle name="Normal 271" xfId="647"/>
    <cellStyle name="Normal 272" xfId="648"/>
    <cellStyle name="Normal 273" xfId="649"/>
    <cellStyle name="Normal 274" xfId="650"/>
    <cellStyle name="Normal 275" xfId="651"/>
    <cellStyle name="Normal 276" xfId="652"/>
    <cellStyle name="Normal 277" xfId="653"/>
    <cellStyle name="Normal 278" xfId="654"/>
    <cellStyle name="Normal 279" xfId="655"/>
    <cellStyle name="Normal 28" xfId="656"/>
    <cellStyle name="Normal 280" xfId="657"/>
    <cellStyle name="Normal 281" xfId="658"/>
    <cellStyle name="Normal 282" xfId="659"/>
    <cellStyle name="Normal 283" xfId="660"/>
    <cellStyle name="Normal 284" xfId="661"/>
    <cellStyle name="Normal 285" xfId="662"/>
    <cellStyle name="Normal 286" xfId="663"/>
    <cellStyle name="Normal 287" xfId="664"/>
    <cellStyle name="Normal 288" xfId="665"/>
    <cellStyle name="Normal 289" xfId="666"/>
    <cellStyle name="Normal 29" xfId="667"/>
    <cellStyle name="Normal 290" xfId="668"/>
    <cellStyle name="Normal 291" xfId="669"/>
    <cellStyle name="Normal 292" xfId="670"/>
    <cellStyle name="Normal 293" xfId="671"/>
    <cellStyle name="Normal 294" xfId="672"/>
    <cellStyle name="Normal 295" xfId="673"/>
    <cellStyle name="Normal 296" xfId="674"/>
    <cellStyle name="Normal 297" xfId="675"/>
    <cellStyle name="Normal 298" xfId="676"/>
    <cellStyle name="Normal 299" xfId="677"/>
    <cellStyle name="Normal 3" xfId="678"/>
    <cellStyle name="Normal 3 19" xfId="1545"/>
    <cellStyle name="Normal 3 2" xfId="679"/>
    <cellStyle name="Normal 3 2 2" xfId="21407"/>
    <cellStyle name="Normal 3 3" xfId="680"/>
    <cellStyle name="Normal 3 3 2" xfId="21408"/>
    <cellStyle name="Normal 3 4" xfId="681"/>
    <cellStyle name="Normal 3 5" xfId="1503"/>
    <cellStyle name="Normal 3 6" xfId="23787"/>
    <cellStyle name="Normal 3_CGP SCHEDULE" xfId="682"/>
    <cellStyle name="Normal 3_Day Ahesd Schedule &amp; Revision " xfId="683"/>
    <cellStyle name="Normal 30" xfId="684"/>
    <cellStyle name="Normal 300" xfId="685"/>
    <cellStyle name="Normal 301" xfId="686"/>
    <cellStyle name="Normal 302" xfId="687"/>
    <cellStyle name="Normal 303" xfId="688"/>
    <cellStyle name="Normal 304" xfId="689"/>
    <cellStyle name="Normal 305" xfId="690"/>
    <cellStyle name="Normal 306" xfId="691"/>
    <cellStyle name="Normal 307" xfId="692"/>
    <cellStyle name="Normal 308" xfId="693"/>
    <cellStyle name="Normal 309" xfId="694"/>
    <cellStyle name="Normal 31" xfId="695"/>
    <cellStyle name="Normal 310" xfId="696"/>
    <cellStyle name="Normal 311" xfId="697"/>
    <cellStyle name="Normal 312" xfId="698"/>
    <cellStyle name="Normal 313" xfId="699"/>
    <cellStyle name="Normal 314" xfId="700"/>
    <cellStyle name="Normal 315" xfId="701"/>
    <cellStyle name="Normal 316" xfId="702"/>
    <cellStyle name="Normal 317" xfId="703"/>
    <cellStyle name="Normal 318" xfId="704"/>
    <cellStyle name="Normal 319" xfId="705"/>
    <cellStyle name="Normal 32" xfId="706"/>
    <cellStyle name="Normal 320" xfId="707"/>
    <cellStyle name="Normal 321" xfId="708"/>
    <cellStyle name="Normal 322" xfId="709"/>
    <cellStyle name="Normal 323" xfId="710"/>
    <cellStyle name="Normal 324" xfId="711"/>
    <cellStyle name="Normal 325" xfId="712"/>
    <cellStyle name="Normal 326" xfId="713"/>
    <cellStyle name="Normal 327" xfId="714"/>
    <cellStyle name="Normal 328" xfId="715"/>
    <cellStyle name="Normal 329" xfId="716"/>
    <cellStyle name="Normal 33" xfId="717"/>
    <cellStyle name="Normal 330" xfId="718"/>
    <cellStyle name="Normal 331" xfId="719"/>
    <cellStyle name="Normal 332" xfId="720"/>
    <cellStyle name="Normal 333" xfId="721"/>
    <cellStyle name="Normal 334" xfId="722"/>
    <cellStyle name="Normal 335" xfId="723"/>
    <cellStyle name="Normal 336" xfId="724"/>
    <cellStyle name="Normal 337" xfId="725"/>
    <cellStyle name="Normal 338" xfId="726"/>
    <cellStyle name="Normal 339" xfId="727"/>
    <cellStyle name="Normal 34" xfId="728"/>
    <cellStyle name="Normal 340" xfId="729"/>
    <cellStyle name="Normal 341" xfId="730"/>
    <cellStyle name="Normal 342" xfId="731"/>
    <cellStyle name="Normal 343" xfId="732"/>
    <cellStyle name="Normal 344" xfId="733"/>
    <cellStyle name="Normal 345" xfId="734"/>
    <cellStyle name="Normal 346" xfId="735"/>
    <cellStyle name="Normal 347" xfId="736"/>
    <cellStyle name="Normal 348" xfId="737"/>
    <cellStyle name="Normal 349" xfId="738"/>
    <cellStyle name="Normal 35" xfId="739"/>
    <cellStyle name="Normal 350" xfId="740"/>
    <cellStyle name="Normal 351" xfId="741"/>
    <cellStyle name="Normal 352" xfId="742"/>
    <cellStyle name="Normal 353" xfId="743"/>
    <cellStyle name="Normal 354" xfId="744"/>
    <cellStyle name="Normal 355" xfId="745"/>
    <cellStyle name="Normal 356" xfId="746"/>
    <cellStyle name="Normal 357" xfId="747"/>
    <cellStyle name="Normal 358" xfId="748"/>
    <cellStyle name="Normal 359" xfId="749"/>
    <cellStyle name="Normal 36" xfId="750"/>
    <cellStyle name="Normal 360" xfId="751"/>
    <cellStyle name="Normal 361" xfId="752"/>
    <cellStyle name="Normal 362" xfId="753"/>
    <cellStyle name="Normal 363" xfId="754"/>
    <cellStyle name="Normal 364" xfId="755"/>
    <cellStyle name="Normal 365" xfId="756"/>
    <cellStyle name="Normal 366" xfId="757"/>
    <cellStyle name="Normal 367" xfId="758"/>
    <cellStyle name="Normal 368" xfId="759"/>
    <cellStyle name="Normal 369" xfId="760"/>
    <cellStyle name="Normal 37" xfId="761"/>
    <cellStyle name="Normal 370" xfId="762"/>
    <cellStyle name="Normal 371" xfId="763"/>
    <cellStyle name="Normal 372" xfId="764"/>
    <cellStyle name="Normal 373" xfId="765"/>
    <cellStyle name="Normal 374" xfId="766"/>
    <cellStyle name="Normal 375" xfId="767"/>
    <cellStyle name="Normal 376" xfId="768"/>
    <cellStyle name="Normal 377" xfId="769"/>
    <cellStyle name="Normal 378" xfId="770"/>
    <cellStyle name="Normal 379" xfId="771"/>
    <cellStyle name="Normal 38" xfId="772"/>
    <cellStyle name="Normal 380" xfId="773"/>
    <cellStyle name="Normal 381" xfId="774"/>
    <cellStyle name="Normal 382" xfId="775"/>
    <cellStyle name="Normal 383" xfId="776"/>
    <cellStyle name="Normal 384" xfId="777"/>
    <cellStyle name="Normal 385" xfId="778"/>
    <cellStyle name="Normal 386" xfId="779"/>
    <cellStyle name="Normal 387" xfId="780"/>
    <cellStyle name="Normal 388" xfId="781"/>
    <cellStyle name="Normal 389" xfId="782"/>
    <cellStyle name="Normal 39" xfId="783"/>
    <cellStyle name="Normal 390" xfId="784"/>
    <cellStyle name="Normal 391" xfId="785"/>
    <cellStyle name="Normal 392" xfId="786"/>
    <cellStyle name="Normal 393" xfId="787"/>
    <cellStyle name="Normal 394" xfId="788"/>
    <cellStyle name="Normal 395" xfId="789"/>
    <cellStyle name="Normal 396" xfId="790"/>
    <cellStyle name="Normal 397" xfId="791"/>
    <cellStyle name="Normal 398" xfId="792"/>
    <cellStyle name="Normal 399" xfId="793"/>
    <cellStyle name="Normal 4" xfId="794"/>
    <cellStyle name="Normal 4 10" xfId="795"/>
    <cellStyle name="Normal 4 10 2" xfId="796"/>
    <cellStyle name="Normal 4 10 2 2" xfId="21411"/>
    <cellStyle name="Normal 4 10 3" xfId="21410"/>
    <cellStyle name="Normal 4 11" xfId="797"/>
    <cellStyle name="Normal 4 11 2" xfId="21412"/>
    <cellStyle name="Normal 4 12" xfId="798"/>
    <cellStyle name="Normal 4 12 2" xfId="21413"/>
    <cellStyle name="Normal 4 13" xfId="799"/>
    <cellStyle name="Normal 4 13 2" xfId="21414"/>
    <cellStyle name="Normal 4 14" xfId="800"/>
    <cellStyle name="Normal 4 14 2" xfId="21415"/>
    <cellStyle name="Normal 4 15" xfId="801"/>
    <cellStyle name="Normal 4 15 2" xfId="21416"/>
    <cellStyle name="Normal 4 16" xfId="802"/>
    <cellStyle name="Normal 4 16 2" xfId="21417"/>
    <cellStyle name="Normal 4 17" xfId="803"/>
    <cellStyle name="Normal 4 17 2" xfId="21418"/>
    <cellStyle name="Normal 4 18" xfId="804"/>
    <cellStyle name="Normal 4 18 2" xfId="21419"/>
    <cellStyle name="Normal 4 19" xfId="805"/>
    <cellStyle name="Normal 4 19 2" xfId="21420"/>
    <cellStyle name="Normal 4 2" xfId="806"/>
    <cellStyle name="Normal 4 2 2" xfId="807"/>
    <cellStyle name="Normal 4 2 2 2" xfId="21422"/>
    <cellStyle name="Normal 4 2 3" xfId="21421"/>
    <cellStyle name="Normal 4 20" xfId="808"/>
    <cellStyle name="Normal 4 20 2" xfId="21423"/>
    <cellStyle name="Normal 4 21" xfId="809"/>
    <cellStyle name="Normal 4 21 2" xfId="21424"/>
    <cellStyle name="Normal 4 22" xfId="810"/>
    <cellStyle name="Normal 4 23" xfId="811"/>
    <cellStyle name="Normal 4 23 2" xfId="4152"/>
    <cellStyle name="Normal 4 24" xfId="21357"/>
    <cellStyle name="Normal 4 25" xfId="21409"/>
    <cellStyle name="Normal 4 3" xfId="812"/>
    <cellStyle name="Normal 4 3 2" xfId="813"/>
    <cellStyle name="Normal 4 3 2 2" xfId="21426"/>
    <cellStyle name="Normal 4 3 3" xfId="21425"/>
    <cellStyle name="Normal 4 4" xfId="814"/>
    <cellStyle name="Normal 4 4 2" xfId="815"/>
    <cellStyle name="Normal 4 4 2 2" xfId="21428"/>
    <cellStyle name="Normal 4 4 3" xfId="21427"/>
    <cellStyle name="Normal 4 5" xfId="816"/>
    <cellStyle name="Normal 4 5 2" xfId="817"/>
    <cellStyle name="Normal 4 5 2 2" xfId="21430"/>
    <cellStyle name="Normal 4 5 3" xfId="21429"/>
    <cellStyle name="Normal 4 6" xfId="818"/>
    <cellStyle name="Normal 4 6 2" xfId="819"/>
    <cellStyle name="Normal 4 6 2 2" xfId="21432"/>
    <cellStyle name="Normal 4 6 3" xfId="21431"/>
    <cellStyle name="Normal 4 7" xfId="820"/>
    <cellStyle name="Normal 4 7 2" xfId="821"/>
    <cellStyle name="Normal 4 7 2 2" xfId="21434"/>
    <cellStyle name="Normal 4 7 3" xfId="21433"/>
    <cellStyle name="Normal 4 8" xfId="822"/>
    <cellStyle name="Normal 4 8 2" xfId="823"/>
    <cellStyle name="Normal 4 8 2 2" xfId="21436"/>
    <cellStyle name="Normal 4 8 3" xfId="21435"/>
    <cellStyle name="Normal 4 9" xfId="824"/>
    <cellStyle name="Normal 4 9 2" xfId="825"/>
    <cellStyle name="Normal 4 9 2 2" xfId="21438"/>
    <cellStyle name="Normal 4 9 3" xfId="21437"/>
    <cellStyle name="Normal 4_CGP SCHEDULE" xfId="826"/>
    <cellStyle name="Normal 40" xfId="827"/>
    <cellStyle name="Normal 400" xfId="828"/>
    <cellStyle name="Normal 401" xfId="829"/>
    <cellStyle name="Normal 402" xfId="830"/>
    <cellStyle name="Normal 403" xfId="831"/>
    <cellStyle name="Normal 404" xfId="832"/>
    <cellStyle name="Normal 405" xfId="833"/>
    <cellStyle name="Normal 406" xfId="834"/>
    <cellStyle name="Normal 407" xfId="835"/>
    <cellStyle name="Normal 408" xfId="836"/>
    <cellStyle name="Normal 409" xfId="837"/>
    <cellStyle name="Normal 41" xfId="838"/>
    <cellStyle name="Normal 410" xfId="839"/>
    <cellStyle name="Normal 411" xfId="840"/>
    <cellStyle name="Normal 412" xfId="841"/>
    <cellStyle name="Normal 413" xfId="842"/>
    <cellStyle name="Normal 414" xfId="843"/>
    <cellStyle name="Normal 415" xfId="844"/>
    <cellStyle name="Normal 416" xfId="845"/>
    <cellStyle name="Normal 417" xfId="846"/>
    <cellStyle name="Normal 418" xfId="847"/>
    <cellStyle name="Normal 419" xfId="848"/>
    <cellStyle name="Normal 42" xfId="849"/>
    <cellStyle name="Normal 420" xfId="850"/>
    <cellStyle name="Normal 421" xfId="851"/>
    <cellStyle name="Normal 422" xfId="852"/>
    <cellStyle name="Normal 423" xfId="853"/>
    <cellStyle name="Normal 424" xfId="854"/>
    <cellStyle name="Normal 425" xfId="855"/>
    <cellStyle name="Normal 426" xfId="856"/>
    <cellStyle name="Normal 427" xfId="857"/>
    <cellStyle name="Normal 428" xfId="858"/>
    <cellStyle name="Normal 429" xfId="859"/>
    <cellStyle name="Normal 43" xfId="860"/>
    <cellStyle name="Normal 430" xfId="861"/>
    <cellStyle name="Normal 431" xfId="862"/>
    <cellStyle name="Normal 432" xfId="863"/>
    <cellStyle name="Normal 433" xfId="864"/>
    <cellStyle name="Normal 434" xfId="865"/>
    <cellStyle name="Normal 435" xfId="866"/>
    <cellStyle name="Normal 436" xfId="867"/>
    <cellStyle name="Normal 437" xfId="868"/>
    <cellStyle name="Normal 438" xfId="869"/>
    <cellStyle name="Normal 439" xfId="870"/>
    <cellStyle name="Normal 44" xfId="871"/>
    <cellStyle name="Normal 440" xfId="872"/>
    <cellStyle name="Normal 441" xfId="873"/>
    <cellStyle name="Normal 442" xfId="874"/>
    <cellStyle name="Normal 443" xfId="875"/>
    <cellStyle name="Normal 444" xfId="876"/>
    <cellStyle name="Normal 445" xfId="877"/>
    <cellStyle name="Normal 446" xfId="878"/>
    <cellStyle name="Normal 447" xfId="879"/>
    <cellStyle name="Normal 448" xfId="880"/>
    <cellStyle name="Normal 449" xfId="881"/>
    <cellStyle name="Normal 45" xfId="882"/>
    <cellStyle name="Normal 450" xfId="883"/>
    <cellStyle name="Normal 451" xfId="884"/>
    <cellStyle name="Normal 452" xfId="885"/>
    <cellStyle name="Normal 453" xfId="886"/>
    <cellStyle name="Normal 454" xfId="887"/>
    <cellStyle name="Normal 455" xfId="888"/>
    <cellStyle name="Normal 456" xfId="889"/>
    <cellStyle name="Normal 457" xfId="890"/>
    <cellStyle name="Normal 458" xfId="891"/>
    <cellStyle name="Normal 459" xfId="892"/>
    <cellStyle name="Normal 46" xfId="893"/>
    <cellStyle name="Normal 460" xfId="894"/>
    <cellStyle name="Normal 461" xfId="895"/>
    <cellStyle name="Normal 462" xfId="896"/>
    <cellStyle name="Normal 463" xfId="897"/>
    <cellStyle name="Normal 464" xfId="898"/>
    <cellStyle name="Normal 465" xfId="899"/>
    <cellStyle name="Normal 466" xfId="900"/>
    <cellStyle name="Normal 467" xfId="901"/>
    <cellStyle name="Normal 468" xfId="902"/>
    <cellStyle name="Normal 469" xfId="903"/>
    <cellStyle name="Normal 47" xfId="904"/>
    <cellStyle name="Normal 470" xfId="905"/>
    <cellStyle name="Normal 471" xfId="906"/>
    <cellStyle name="Normal 472" xfId="907"/>
    <cellStyle name="Normal 473" xfId="908"/>
    <cellStyle name="Normal 474" xfId="909"/>
    <cellStyle name="Normal 475" xfId="910"/>
    <cellStyle name="Normal 476" xfId="911"/>
    <cellStyle name="Normal 477" xfId="912"/>
    <cellStyle name="Normal 478" xfId="913"/>
    <cellStyle name="Normal 479" xfId="914"/>
    <cellStyle name="Normal 48" xfId="915"/>
    <cellStyle name="Normal 480" xfId="916"/>
    <cellStyle name="Normal 481" xfId="917"/>
    <cellStyle name="Normal 482" xfId="918"/>
    <cellStyle name="Normal 483" xfId="919"/>
    <cellStyle name="Normal 484" xfId="920"/>
    <cellStyle name="Normal 485" xfId="921"/>
    <cellStyle name="Normal 486" xfId="922"/>
    <cellStyle name="Normal 487" xfId="923"/>
    <cellStyle name="Normal 488" xfId="924"/>
    <cellStyle name="Normal 489" xfId="925"/>
    <cellStyle name="Normal 49" xfId="926"/>
    <cellStyle name="Normal 490" xfId="927"/>
    <cellStyle name="Normal 491" xfId="928"/>
    <cellStyle name="Normal 492" xfId="929"/>
    <cellStyle name="Normal 493" xfId="930"/>
    <cellStyle name="Normal 494" xfId="931"/>
    <cellStyle name="Normal 495" xfId="932"/>
    <cellStyle name="Normal 496" xfId="933"/>
    <cellStyle name="Normal 497" xfId="934"/>
    <cellStyle name="Normal 498" xfId="935"/>
    <cellStyle name="Normal 499" xfId="936"/>
    <cellStyle name="Normal 5" xfId="937"/>
    <cellStyle name="Normal 5 2" xfId="938"/>
    <cellStyle name="Normal 5 3" xfId="939"/>
    <cellStyle name="Normal 5 3 2" xfId="4153"/>
    <cellStyle name="Normal 5 4" xfId="940"/>
    <cellStyle name="Normal 5 5" xfId="21439"/>
    <cellStyle name="Normal 5_CGP SCHEDULE" xfId="941"/>
    <cellStyle name="Normal 50" xfId="942"/>
    <cellStyle name="Normal 500" xfId="943"/>
    <cellStyle name="Normal 501" xfId="944"/>
    <cellStyle name="Normal 502" xfId="945"/>
    <cellStyle name="Normal 503" xfId="946"/>
    <cellStyle name="Normal 504" xfId="947"/>
    <cellStyle name="Normal 505" xfId="948"/>
    <cellStyle name="Normal 506" xfId="949"/>
    <cellStyle name="Normal 507" xfId="950"/>
    <cellStyle name="Normal 508" xfId="951"/>
    <cellStyle name="Normal 509" xfId="952"/>
    <cellStyle name="Normal 51" xfId="953"/>
    <cellStyle name="Normal 510" xfId="954"/>
    <cellStyle name="Normal 511" xfId="955"/>
    <cellStyle name="Normal 512" xfId="956"/>
    <cellStyle name="Normal 513" xfId="957"/>
    <cellStyle name="Normal 514" xfId="958"/>
    <cellStyle name="Normal 515" xfId="959"/>
    <cellStyle name="Normal 516" xfId="960"/>
    <cellStyle name="Normal 517" xfId="961"/>
    <cellStyle name="Normal 518" xfId="962"/>
    <cellStyle name="Normal 519" xfId="963"/>
    <cellStyle name="Normal 52" xfId="964"/>
    <cellStyle name="Normal 520" xfId="965"/>
    <cellStyle name="Normal 521" xfId="966"/>
    <cellStyle name="Normal 522" xfId="967"/>
    <cellStyle name="Normal 523" xfId="968"/>
    <cellStyle name="Normal 524" xfId="969"/>
    <cellStyle name="Normal 525" xfId="970"/>
    <cellStyle name="Normal 526" xfId="971"/>
    <cellStyle name="Normal 527" xfId="972"/>
    <cellStyle name="Normal 528" xfId="973"/>
    <cellStyle name="Normal 529" xfId="974"/>
    <cellStyle name="Normal 53" xfId="975"/>
    <cellStyle name="Normal 530" xfId="976"/>
    <cellStyle name="Normal 531" xfId="977"/>
    <cellStyle name="Normal 532" xfId="978"/>
    <cellStyle name="Normal 533" xfId="979"/>
    <cellStyle name="Normal 534" xfId="980"/>
    <cellStyle name="Normal 535" xfId="981"/>
    <cellStyle name="Normal 536" xfId="982"/>
    <cellStyle name="Normal 537" xfId="983"/>
    <cellStyle name="Normal 538" xfId="984"/>
    <cellStyle name="Normal 539" xfId="985"/>
    <cellStyle name="Normal 54" xfId="986"/>
    <cellStyle name="Normal 540" xfId="987"/>
    <cellStyle name="Normal 541" xfId="988"/>
    <cellStyle name="Normal 542" xfId="989"/>
    <cellStyle name="Normal 543" xfId="990"/>
    <cellStyle name="Normal 544" xfId="991"/>
    <cellStyle name="Normal 545" xfId="992"/>
    <cellStyle name="Normal 546" xfId="993"/>
    <cellStyle name="Normal 547" xfId="994"/>
    <cellStyle name="Normal 548" xfId="995"/>
    <cellStyle name="Normal 549" xfId="996"/>
    <cellStyle name="Normal 55" xfId="997"/>
    <cellStyle name="Normal 550" xfId="998"/>
    <cellStyle name="Normal 551" xfId="999"/>
    <cellStyle name="Normal 552" xfId="1000"/>
    <cellStyle name="Normal 553" xfId="1001"/>
    <cellStyle name="Normal 554" xfId="1002"/>
    <cellStyle name="Normal 555" xfId="1003"/>
    <cellStyle name="Normal 556" xfId="1004"/>
    <cellStyle name="Normal 557" xfId="1005"/>
    <cellStyle name="Normal 558" xfId="1006"/>
    <cellStyle name="Normal 559" xfId="1007"/>
    <cellStyle name="Normal 56" xfId="1008"/>
    <cellStyle name="Normal 560" xfId="1009"/>
    <cellStyle name="Normal 561" xfId="1010"/>
    <cellStyle name="Normal 562" xfId="1011"/>
    <cellStyle name="Normal 563" xfId="1012"/>
    <cellStyle name="Normal 564" xfId="1013"/>
    <cellStyle name="Normal 565" xfId="1014"/>
    <cellStyle name="Normal 566" xfId="1015"/>
    <cellStyle name="Normal 567" xfId="1016"/>
    <cellStyle name="Normal 568" xfId="1017"/>
    <cellStyle name="Normal 569" xfId="1018"/>
    <cellStyle name="Normal 57" xfId="1019"/>
    <cellStyle name="Normal 570" xfId="1020"/>
    <cellStyle name="Normal 571" xfId="1021"/>
    <cellStyle name="Normal 572" xfId="1022"/>
    <cellStyle name="Normal 573" xfId="1023"/>
    <cellStyle name="Normal 574" xfId="1024"/>
    <cellStyle name="Normal 575" xfId="1025"/>
    <cellStyle name="Normal 576" xfId="1026"/>
    <cellStyle name="Normal 577" xfId="1027"/>
    <cellStyle name="Normal 578" xfId="1028"/>
    <cellStyle name="Normal 579" xfId="1029"/>
    <cellStyle name="Normal 58" xfId="1030"/>
    <cellStyle name="Normal 580" xfId="1031"/>
    <cellStyle name="Normal 581" xfId="1032"/>
    <cellStyle name="Normal 582" xfId="1033"/>
    <cellStyle name="Normal 583" xfId="1034"/>
    <cellStyle name="Normal 584" xfId="1035"/>
    <cellStyle name="Normal 585" xfId="1036"/>
    <cellStyle name="Normal 586" xfId="1037"/>
    <cellStyle name="Normal 587" xfId="1038"/>
    <cellStyle name="Normal 588" xfId="1039"/>
    <cellStyle name="Normal 589" xfId="1040"/>
    <cellStyle name="Normal 59" xfId="1041"/>
    <cellStyle name="Normal 590" xfId="1042"/>
    <cellStyle name="Normal 591" xfId="1043"/>
    <cellStyle name="Normal 592" xfId="1044"/>
    <cellStyle name="Normal 593" xfId="1045"/>
    <cellStyle name="Normal 594" xfId="1046"/>
    <cellStyle name="Normal 595" xfId="1047"/>
    <cellStyle name="Normal 596" xfId="1048"/>
    <cellStyle name="Normal 597" xfId="1049"/>
    <cellStyle name="Normal 598" xfId="1050"/>
    <cellStyle name="Normal 599" xfId="1051"/>
    <cellStyle name="Normal 6" xfId="1052"/>
    <cellStyle name="Normal 6 2" xfId="1053"/>
    <cellStyle name="Normal 6 3" xfId="1054"/>
    <cellStyle name="Normal 6 3 2" xfId="4154"/>
    <cellStyle name="Normal 6_CGP SCHEDULE" xfId="1055"/>
    <cellStyle name="Normal 60" xfId="1056"/>
    <cellStyle name="Normal 600" xfId="1057"/>
    <cellStyle name="Normal 601" xfId="1058"/>
    <cellStyle name="Normal 602" xfId="1059"/>
    <cellStyle name="Normal 603" xfId="1060"/>
    <cellStyle name="Normal 604" xfId="1061"/>
    <cellStyle name="Normal 605" xfId="1062"/>
    <cellStyle name="Normal 606" xfId="1063"/>
    <cellStyle name="Normal 607" xfId="1064"/>
    <cellStyle name="Normal 608" xfId="1065"/>
    <cellStyle name="Normal 609" xfId="1066"/>
    <cellStyle name="Normal 61" xfId="1067"/>
    <cellStyle name="Normal 610" xfId="1068"/>
    <cellStyle name="Normal 611" xfId="1069"/>
    <cellStyle name="Normal 612" xfId="1070"/>
    <cellStyle name="Normal 613" xfId="1071"/>
    <cellStyle name="Normal 614" xfId="1072"/>
    <cellStyle name="Normal 615" xfId="1073"/>
    <cellStyle name="Normal 616" xfId="1074"/>
    <cellStyle name="Normal 617" xfId="1075"/>
    <cellStyle name="Normal 618" xfId="1076"/>
    <cellStyle name="Normal 619" xfId="1077"/>
    <cellStyle name="Normal 62" xfId="1078"/>
    <cellStyle name="Normal 620" xfId="1079"/>
    <cellStyle name="Normal 621" xfId="1080"/>
    <cellStyle name="Normal 622" xfId="1081"/>
    <cellStyle name="Normal 623" xfId="1082"/>
    <cellStyle name="Normal 624" xfId="1083"/>
    <cellStyle name="Normal 625" xfId="1084"/>
    <cellStyle name="Normal 626" xfId="1085"/>
    <cellStyle name="Normal 627" xfId="1086"/>
    <cellStyle name="Normal 628" xfId="1087"/>
    <cellStyle name="Normal 629" xfId="1088"/>
    <cellStyle name="Normal 63" xfId="1089"/>
    <cellStyle name="Normal 630" xfId="1090"/>
    <cellStyle name="Normal 631" xfId="1091"/>
    <cellStyle name="Normal 632" xfId="1092"/>
    <cellStyle name="Normal 633" xfId="1093"/>
    <cellStyle name="Normal 634" xfId="1094"/>
    <cellStyle name="Normal 635" xfId="1095"/>
    <cellStyle name="Normal 636" xfId="1096"/>
    <cellStyle name="Normal 637" xfId="1097"/>
    <cellStyle name="Normal 638" xfId="1098"/>
    <cellStyle name="Normal 639" xfId="1099"/>
    <cellStyle name="Normal 64" xfId="1100"/>
    <cellStyle name="Normal 640" xfId="1101"/>
    <cellStyle name="Normal 641" xfId="1102"/>
    <cellStyle name="Normal 642" xfId="1103"/>
    <cellStyle name="Normal 643" xfId="1104"/>
    <cellStyle name="Normal 644" xfId="1105"/>
    <cellStyle name="Normal 645" xfId="1106"/>
    <cellStyle name="Normal 646" xfId="1107"/>
    <cellStyle name="Normal 647" xfId="1108"/>
    <cellStyle name="Normal 648" xfId="1109"/>
    <cellStyle name="Normal 649" xfId="1110"/>
    <cellStyle name="Normal 65" xfId="1111"/>
    <cellStyle name="Normal 650" xfId="1112"/>
    <cellStyle name="Normal 651" xfId="1113"/>
    <cellStyle name="Normal 652" xfId="1114"/>
    <cellStyle name="Normal 653" xfId="1115"/>
    <cellStyle name="Normal 654" xfId="1116"/>
    <cellStyle name="Normal 655" xfId="1117"/>
    <cellStyle name="Normal 656" xfId="1118"/>
    <cellStyle name="Normal 657" xfId="1119"/>
    <cellStyle name="Normal 658" xfId="1120"/>
    <cellStyle name="Normal 659" xfId="1121"/>
    <cellStyle name="Normal 66" xfId="1122"/>
    <cellStyle name="Normal 660" xfId="1123"/>
    <cellStyle name="Normal 661" xfId="1124"/>
    <cellStyle name="Normal 662" xfId="1125"/>
    <cellStyle name="Normal 663" xfId="1126"/>
    <cellStyle name="Normal 664" xfId="1127"/>
    <cellStyle name="Normal 665" xfId="1128"/>
    <cellStyle name="Normal 666" xfId="1129"/>
    <cellStyle name="Normal 667" xfId="1130"/>
    <cellStyle name="Normal 668" xfId="1131"/>
    <cellStyle name="Normal 669" xfId="1132"/>
    <cellStyle name="Normal 67" xfId="1133"/>
    <cellStyle name="Normal 670" xfId="1134"/>
    <cellStyle name="Normal 671" xfId="1135"/>
    <cellStyle name="Normal 672" xfId="1136"/>
    <cellStyle name="Normal 673" xfId="1137"/>
    <cellStyle name="Normal 674" xfId="1138"/>
    <cellStyle name="Normal 675" xfId="1139"/>
    <cellStyle name="Normal 676" xfId="1140"/>
    <cellStyle name="Normal 677" xfId="1141"/>
    <cellStyle name="Normal 678" xfId="1142"/>
    <cellStyle name="Normal 679" xfId="1143"/>
    <cellStyle name="Normal 68" xfId="1144"/>
    <cellStyle name="Normal 680" xfId="1145"/>
    <cellStyle name="Normal 681" xfId="1146"/>
    <cellStyle name="Normal 682" xfId="1147"/>
    <cellStyle name="Normal 683" xfId="1148"/>
    <cellStyle name="Normal 684" xfId="1149"/>
    <cellStyle name="Normal 685" xfId="1150"/>
    <cellStyle name="Normal 686" xfId="1151"/>
    <cellStyle name="Normal 687" xfId="1152"/>
    <cellStyle name="Normal 688" xfId="1153"/>
    <cellStyle name="Normal 689" xfId="1154"/>
    <cellStyle name="Normal 69" xfId="1155"/>
    <cellStyle name="Normal 690" xfId="1156"/>
    <cellStyle name="Normal 691" xfId="1157"/>
    <cellStyle name="Normal 692" xfId="1158"/>
    <cellStyle name="Normal 693" xfId="1159"/>
    <cellStyle name="Normal 694" xfId="1160"/>
    <cellStyle name="Normal 695" xfId="1161"/>
    <cellStyle name="Normal 696" xfId="1162"/>
    <cellStyle name="Normal 697" xfId="1163"/>
    <cellStyle name="Normal 698" xfId="1164"/>
    <cellStyle name="Normal 699" xfId="1165"/>
    <cellStyle name="Normal 7" xfId="1166"/>
    <cellStyle name="Normal 7 2" xfId="1167"/>
    <cellStyle name="Normal 7_CGP SCHEDULE" xfId="1168"/>
    <cellStyle name="Normal 70" xfId="1169"/>
    <cellStyle name="Normal 700" xfId="1170"/>
    <cellStyle name="Normal 701" xfId="1171"/>
    <cellStyle name="Normal 702" xfId="1172"/>
    <cellStyle name="Normal 703" xfId="1173"/>
    <cellStyle name="Normal 704" xfId="1174"/>
    <cellStyle name="Normal 705" xfId="1175"/>
    <cellStyle name="Normal 706" xfId="1176"/>
    <cellStyle name="Normal 707" xfId="1177"/>
    <cellStyle name="Normal 708" xfId="1178"/>
    <cellStyle name="Normal 709" xfId="1179"/>
    <cellStyle name="Normal 71" xfId="1180"/>
    <cellStyle name="Normal 710" xfId="1181"/>
    <cellStyle name="Normal 711" xfId="1182"/>
    <cellStyle name="Normal 712" xfId="1183"/>
    <cellStyle name="Normal 713" xfId="1184"/>
    <cellStyle name="Normal 714" xfId="1185"/>
    <cellStyle name="Normal 715" xfId="1186"/>
    <cellStyle name="Normal 716" xfId="1187"/>
    <cellStyle name="Normal 717" xfId="1188"/>
    <cellStyle name="Normal 718" xfId="1189"/>
    <cellStyle name="Normal 719" xfId="1190"/>
    <cellStyle name="Normal 72" xfId="1191"/>
    <cellStyle name="Normal 720" xfId="1192"/>
    <cellStyle name="Normal 721" xfId="1193"/>
    <cellStyle name="Normal 722" xfId="1194"/>
    <cellStyle name="Normal 723" xfId="1195"/>
    <cellStyle name="Normal 724" xfId="1196"/>
    <cellStyle name="Normal 725" xfId="1197"/>
    <cellStyle name="Normal 726" xfId="1198"/>
    <cellStyle name="Normal 727" xfId="1199"/>
    <cellStyle name="Normal 728" xfId="1200"/>
    <cellStyle name="Normal 729" xfId="1201"/>
    <cellStyle name="Normal 73" xfId="1202"/>
    <cellStyle name="Normal 730" xfId="1203"/>
    <cellStyle name="Normal 731" xfId="1204"/>
    <cellStyle name="Normal 732" xfId="1205"/>
    <cellStyle name="Normal 733" xfId="1206"/>
    <cellStyle name="Normal 734" xfId="1207"/>
    <cellStyle name="Normal 735" xfId="1208"/>
    <cellStyle name="Normal 736" xfId="1209"/>
    <cellStyle name="Normal 737" xfId="1210"/>
    <cellStyle name="Normal 738" xfId="1211"/>
    <cellStyle name="Normal 739" xfId="1212"/>
    <cellStyle name="Normal 74" xfId="1213"/>
    <cellStyle name="Normal 740" xfId="1214"/>
    <cellStyle name="Normal 741" xfId="1215"/>
    <cellStyle name="Normal 742" xfId="1216"/>
    <cellStyle name="Normal 743" xfId="1217"/>
    <cellStyle name="Normal 744" xfId="1218"/>
    <cellStyle name="Normal 745" xfId="1219"/>
    <cellStyle name="Normal 746" xfId="1220"/>
    <cellStyle name="Normal 747" xfId="1221"/>
    <cellStyle name="Normal 748" xfId="1222"/>
    <cellStyle name="Normal 749" xfId="1223"/>
    <cellStyle name="Normal 75" xfId="1224"/>
    <cellStyle name="Normal 750" xfId="1225"/>
    <cellStyle name="Normal 751" xfId="1226"/>
    <cellStyle name="Normal 752" xfId="1227"/>
    <cellStyle name="Normal 753" xfId="1228"/>
    <cellStyle name="Normal 754" xfId="1229"/>
    <cellStyle name="Normal 755" xfId="1230"/>
    <cellStyle name="Normal 756" xfId="1231"/>
    <cellStyle name="Normal 757" xfId="1232"/>
    <cellStyle name="Normal 758" xfId="1233"/>
    <cellStyle name="Normal 759" xfId="1234"/>
    <cellStyle name="Normal 76" xfId="1235"/>
    <cellStyle name="Normal 760" xfId="1236"/>
    <cellStyle name="Normal 761" xfId="1237"/>
    <cellStyle name="Normal 762" xfId="1238"/>
    <cellStyle name="Normal 762 2" xfId="1239"/>
    <cellStyle name="Normal 762 2 2" xfId="4155"/>
    <cellStyle name="Normal 762_CGP SCHEDULE" xfId="1240"/>
    <cellStyle name="Normal 763" xfId="1241"/>
    <cellStyle name="Normal 763 2" xfId="1242"/>
    <cellStyle name="Normal 763_CGP SCHEDULE" xfId="1243"/>
    <cellStyle name="Normal 764" xfId="1244"/>
    <cellStyle name="Normal 764 2" xfId="1245"/>
    <cellStyle name="Normal 764_CGP SCHEDULE" xfId="1246"/>
    <cellStyle name="Normal 765" xfId="1247"/>
    <cellStyle name="Normal 766" xfId="1248"/>
    <cellStyle name="Normal 767" xfId="1249"/>
    <cellStyle name="Normal 768" xfId="1250"/>
    <cellStyle name="Normal 769" xfId="1251"/>
    <cellStyle name="Normal 77" xfId="1252"/>
    <cellStyle name="Normal 770" xfId="1253"/>
    <cellStyle name="Normal 770 2" xfId="1254"/>
    <cellStyle name="Normal 770 2 2" xfId="4156"/>
    <cellStyle name="Normal 770_CGP SCHEDULE" xfId="1255"/>
    <cellStyle name="Normal 771" xfId="1256"/>
    <cellStyle name="Normal 772" xfId="1257"/>
    <cellStyle name="Normal 773" xfId="1258"/>
    <cellStyle name="Normal 774" xfId="1259"/>
    <cellStyle name="Normal 775" xfId="1260"/>
    <cellStyle name="Normal 776" xfId="1261"/>
    <cellStyle name="Normal 777" xfId="1262"/>
    <cellStyle name="Normal 778" xfId="1263"/>
    <cellStyle name="Normal 778 2" xfId="1264"/>
    <cellStyle name="Normal 778 2 2" xfId="4157"/>
    <cellStyle name="Normal 778_CGP SCHEDULE" xfId="1265"/>
    <cellStyle name="Normal 779" xfId="1266"/>
    <cellStyle name="Normal 779 2" xfId="1267"/>
    <cellStyle name="Normal 779 2 2" xfId="4158"/>
    <cellStyle name="Normal 779_CGP SCHEDULE" xfId="1268"/>
    <cellStyle name="Normal 78" xfId="1269"/>
    <cellStyle name="Normal 780" xfId="1270"/>
    <cellStyle name="Normal 781" xfId="1271"/>
    <cellStyle name="Normal 782" xfId="1272"/>
    <cellStyle name="Normal 783" xfId="1273"/>
    <cellStyle name="Normal 784" xfId="1274"/>
    <cellStyle name="Normal 785" xfId="1275"/>
    <cellStyle name="Normal 786" xfId="1276"/>
    <cellStyle name="Normal 787" xfId="1277"/>
    <cellStyle name="Normal 788" xfId="1278"/>
    <cellStyle name="Normal 789" xfId="1279"/>
    <cellStyle name="Normal 79" xfId="1280"/>
    <cellStyle name="Normal 790" xfId="1281"/>
    <cellStyle name="Normal 791" xfId="1282"/>
    <cellStyle name="Normal 792" xfId="1283"/>
    <cellStyle name="Normal 793" xfId="1284"/>
    <cellStyle name="Normal 794" xfId="1285"/>
    <cellStyle name="Normal 795" xfId="1286"/>
    <cellStyle name="Normal 796" xfId="1287"/>
    <cellStyle name="Normal 797" xfId="1288"/>
    <cellStyle name="Normal 798" xfId="1289"/>
    <cellStyle name="Normal 799" xfId="1290"/>
    <cellStyle name="Normal 8" xfId="1291"/>
    <cellStyle name="Normal 8 2" xfId="21356"/>
    <cellStyle name="Normal 80" xfId="1292"/>
    <cellStyle name="Normal 800" xfId="1293"/>
    <cellStyle name="Normal 801" xfId="1294"/>
    <cellStyle name="Normal 802" xfId="1295"/>
    <cellStyle name="Normal 803" xfId="1296"/>
    <cellStyle name="Normal 804" xfId="1297"/>
    <cellStyle name="Normal 805" xfId="1298"/>
    <cellStyle name="Normal 806" xfId="1299"/>
    <cellStyle name="Normal 807" xfId="1300"/>
    <cellStyle name="Normal 808" xfId="1301"/>
    <cellStyle name="Normal 809" xfId="1302"/>
    <cellStyle name="Normal 81" xfId="1303"/>
    <cellStyle name="Normal 810" xfId="1304"/>
    <cellStyle name="Normal 810 2" xfId="1305"/>
    <cellStyle name="Normal 810 2 2" xfId="4159"/>
    <cellStyle name="Normal 810_CGP SCHEDULE" xfId="1306"/>
    <cellStyle name="Normal 811" xfId="1307"/>
    <cellStyle name="Normal 812" xfId="1308"/>
    <cellStyle name="Normal 813" xfId="1309"/>
    <cellStyle name="Normal 814" xfId="1310"/>
    <cellStyle name="Normal 815" xfId="1311"/>
    <cellStyle name="Normal 816" xfId="1312"/>
    <cellStyle name="Normal 817" xfId="1313"/>
    <cellStyle name="Normal 818" xfId="1314"/>
    <cellStyle name="Normal 819" xfId="1315"/>
    <cellStyle name="Normal 82" xfId="1316"/>
    <cellStyle name="Normal 820" xfId="1317"/>
    <cellStyle name="Normal 821" xfId="1318"/>
    <cellStyle name="Normal 822" xfId="1319"/>
    <cellStyle name="Normal 823" xfId="1320"/>
    <cellStyle name="Normal 824" xfId="1321"/>
    <cellStyle name="Normal 825" xfId="1322"/>
    <cellStyle name="Normal 825 2" xfId="1323"/>
    <cellStyle name="Normal 825 2 2" xfId="4160"/>
    <cellStyle name="Normal 825_CGP SCHEDULE" xfId="1324"/>
    <cellStyle name="Normal 826" xfId="1325"/>
    <cellStyle name="Normal 827" xfId="1326"/>
    <cellStyle name="Normal 828" xfId="1327"/>
    <cellStyle name="Normal 829" xfId="1328"/>
    <cellStyle name="Normal 829 2" xfId="1329"/>
    <cellStyle name="Normal 829 2 2" xfId="4161"/>
    <cellStyle name="Normal 829_CGP SCHEDULE" xfId="1330"/>
    <cellStyle name="Normal 83" xfId="1331"/>
    <cellStyle name="Normal 830" xfId="1332"/>
    <cellStyle name="Normal 831" xfId="1333"/>
    <cellStyle name="Normal 832" xfId="1334"/>
    <cellStyle name="Normal 833" xfId="1335"/>
    <cellStyle name="Normal 834" xfId="1336"/>
    <cellStyle name="Normal 835" xfId="1337"/>
    <cellStyle name="Normal 836" xfId="1338"/>
    <cellStyle name="Normal 837" xfId="1339"/>
    <cellStyle name="Normal 838" xfId="1340"/>
    <cellStyle name="Normal 839" xfId="1341"/>
    <cellStyle name="Normal 84" xfId="1342"/>
    <cellStyle name="Normal 840" xfId="1343"/>
    <cellStyle name="Normal 841" xfId="1344"/>
    <cellStyle name="Normal 842" xfId="1345"/>
    <cellStyle name="Normal 843" xfId="1346"/>
    <cellStyle name="Normal 844" xfId="1347"/>
    <cellStyle name="Normal 845" xfId="1348"/>
    <cellStyle name="Normal 846" xfId="1349"/>
    <cellStyle name="Normal 847" xfId="1350"/>
    <cellStyle name="Normal 848" xfId="1351"/>
    <cellStyle name="Normal 849" xfId="1352"/>
    <cellStyle name="Normal 85" xfId="1353"/>
    <cellStyle name="Normal 850" xfId="1354"/>
    <cellStyle name="Normal 851" xfId="1355"/>
    <cellStyle name="Normal 852" xfId="1356"/>
    <cellStyle name="Normal 853" xfId="1357"/>
    <cellStyle name="Normal 854" xfId="1358"/>
    <cellStyle name="Normal 855" xfId="1359"/>
    <cellStyle name="Normal 856" xfId="1360"/>
    <cellStyle name="Normal 857" xfId="1361"/>
    <cellStyle name="Normal 858" xfId="1362"/>
    <cellStyle name="Normal 859" xfId="1363"/>
    <cellStyle name="Normal 86" xfId="1364"/>
    <cellStyle name="Normal 860" xfId="1365"/>
    <cellStyle name="Normal 861" xfId="1366"/>
    <cellStyle name="Normal 862" xfId="1367"/>
    <cellStyle name="Normal 863" xfId="1368"/>
    <cellStyle name="Normal 864" xfId="1369"/>
    <cellStyle name="Normal 865" xfId="1370"/>
    <cellStyle name="Normal 866" xfId="1371"/>
    <cellStyle name="Normal 867" xfId="1372"/>
    <cellStyle name="Normal 868" xfId="1373"/>
    <cellStyle name="Normal 869" xfId="1374"/>
    <cellStyle name="Normal 87" xfId="1375"/>
    <cellStyle name="Normal 870" xfId="1376"/>
    <cellStyle name="Normal 871" xfId="1377"/>
    <cellStyle name="Normal 872" xfId="1378"/>
    <cellStyle name="Normal 873" xfId="1379"/>
    <cellStyle name="Normal 874" xfId="1380"/>
    <cellStyle name="Normal 875" xfId="1381"/>
    <cellStyle name="Normal 876" xfId="1382"/>
    <cellStyle name="Normal 877" xfId="1383"/>
    <cellStyle name="Normal 878" xfId="1384"/>
    <cellStyle name="Normal 879" xfId="1385"/>
    <cellStyle name="Normal 88" xfId="1386"/>
    <cellStyle name="Normal 880" xfId="1387"/>
    <cellStyle name="Normal 881" xfId="1388"/>
    <cellStyle name="Normal 882" xfId="1389"/>
    <cellStyle name="Normal 883" xfId="1390"/>
    <cellStyle name="Normal 884" xfId="1391"/>
    <cellStyle name="Normal 885" xfId="1392"/>
    <cellStyle name="Normal 886" xfId="1393"/>
    <cellStyle name="Normal 887" xfId="1394"/>
    <cellStyle name="Normal 888" xfId="1395"/>
    <cellStyle name="Normal 889" xfId="1396"/>
    <cellStyle name="Normal 89" xfId="1397"/>
    <cellStyle name="Normal 890" xfId="1398"/>
    <cellStyle name="Normal 891" xfId="1399"/>
    <cellStyle name="Normal 892" xfId="1400"/>
    <cellStyle name="Normal 893" xfId="1401"/>
    <cellStyle name="Normal 894" xfId="1402"/>
    <cellStyle name="Normal 894 2" xfId="1641"/>
    <cellStyle name="Normal 895" xfId="1403"/>
    <cellStyle name="Normal 896" xfId="1404"/>
    <cellStyle name="Normal 897" xfId="1405"/>
    <cellStyle name="Normal 898" xfId="1406"/>
    <cellStyle name="Normal 899" xfId="1407"/>
    <cellStyle name="Normal 899 2" xfId="1642"/>
    <cellStyle name="Normal 9" xfId="1408"/>
    <cellStyle name="Normal 90" xfId="1409"/>
    <cellStyle name="Normal 900" xfId="1410"/>
    <cellStyle name="Normal 901" xfId="1411"/>
    <cellStyle name="Normal 902" xfId="1412"/>
    <cellStyle name="Normal 902 2" xfId="1643"/>
    <cellStyle name="Normal 903" xfId="1413"/>
    <cellStyle name="Normal 903 2" xfId="1644"/>
    <cellStyle name="Normal 904" xfId="1414"/>
    <cellStyle name="Normal 904 2" xfId="1645"/>
    <cellStyle name="Normal 905" xfId="1415"/>
    <cellStyle name="Normal 905 2" xfId="1646"/>
    <cellStyle name="Normal 906" xfId="1416"/>
    <cellStyle name="Normal 906 2" xfId="1647"/>
    <cellStyle name="Normal 907" xfId="1417"/>
    <cellStyle name="Normal 907 2" xfId="1648"/>
    <cellStyle name="Normal 908" xfId="1418"/>
    <cellStyle name="Normal 908 2" xfId="1649"/>
    <cellStyle name="Normal 909" xfId="1419"/>
    <cellStyle name="Normal 909 2" xfId="1650"/>
    <cellStyle name="Normal 91" xfId="1420"/>
    <cellStyle name="Normal 910" xfId="1421"/>
    <cellStyle name="Normal 910 2" xfId="1651"/>
    <cellStyle name="Normal 911" xfId="1422"/>
    <cellStyle name="Normal 911 2" xfId="1652"/>
    <cellStyle name="Normal 912" xfId="1423"/>
    <cellStyle name="Normal 912 2" xfId="1653"/>
    <cellStyle name="Normal 913" xfId="1424"/>
    <cellStyle name="Normal 913 2" xfId="1654"/>
    <cellStyle name="Normal 914" xfId="1425"/>
    <cellStyle name="Normal 914 2" xfId="1655"/>
    <cellStyle name="Normal 915" xfId="1448"/>
    <cellStyle name="Normal 915 2" xfId="1656"/>
    <cellStyle name="Normal 916" xfId="1451"/>
    <cellStyle name="Normal 916 2" xfId="1657"/>
    <cellStyle name="Normal 917" xfId="1452"/>
    <cellStyle name="Normal 917 2" xfId="1658"/>
    <cellStyle name="Normal 918" xfId="1453"/>
    <cellStyle name="Normal 918 2" xfId="1659"/>
    <cellStyle name="Normal 919" xfId="1454"/>
    <cellStyle name="Normal 919 2" xfId="1660"/>
    <cellStyle name="Normal 92" xfId="1426"/>
    <cellStyle name="Normal 920" xfId="1455"/>
    <cellStyle name="Normal 920 2" xfId="1661"/>
    <cellStyle name="Normal 921" xfId="1456"/>
    <cellStyle name="Normal 921 2" xfId="1662"/>
    <cellStyle name="Normal 922" xfId="1457"/>
    <cellStyle name="Normal 922 2" xfId="1663"/>
    <cellStyle name="Normal 923" xfId="1664"/>
    <cellStyle name="Normal 924" xfId="1665"/>
    <cellStyle name="Normal 925" xfId="1666"/>
    <cellStyle name="Normal 926" xfId="1667"/>
    <cellStyle name="Normal 927" xfId="1668"/>
    <cellStyle name="Normal 928" xfId="1669"/>
    <cellStyle name="Normal 929" xfId="1670"/>
    <cellStyle name="Normal 93" xfId="1427"/>
    <cellStyle name="Normal 930" xfId="1671"/>
    <cellStyle name="Normal 931" xfId="1672"/>
    <cellStyle name="Normal 932" xfId="1673"/>
    <cellStyle name="Normal 933" xfId="1674"/>
    <cellStyle name="Normal 934" xfId="1675"/>
    <cellStyle name="Normal 935" xfId="1676"/>
    <cellStyle name="Normal 936" xfId="1677"/>
    <cellStyle name="Normal 937" xfId="1678"/>
    <cellStyle name="Normal 938" xfId="1679"/>
    <cellStyle name="Normal 939" xfId="1680"/>
    <cellStyle name="Normal 94" xfId="1428"/>
    <cellStyle name="Normal 940" xfId="1681"/>
    <cellStyle name="Normal 941" xfId="1682"/>
    <cellStyle name="Normal 942" xfId="1683"/>
    <cellStyle name="Normal 943" xfId="1684"/>
    <cellStyle name="Normal 944" xfId="1685"/>
    <cellStyle name="Normal 945" xfId="1686"/>
    <cellStyle name="Normal 946" xfId="1687"/>
    <cellStyle name="Normal 947" xfId="1688"/>
    <cellStyle name="Normal 948" xfId="1689"/>
    <cellStyle name="Normal 949" xfId="1690"/>
    <cellStyle name="Normal 95" xfId="1429"/>
    <cellStyle name="Normal 950" xfId="1691"/>
    <cellStyle name="Normal 951" xfId="1692"/>
    <cellStyle name="Normal 952" xfId="1693"/>
    <cellStyle name="Normal 953" xfId="1694"/>
    <cellStyle name="Normal 954" xfId="1695"/>
    <cellStyle name="Normal 955" xfId="1696"/>
    <cellStyle name="Normal 956" xfId="1697"/>
    <cellStyle name="Normal 957" xfId="1698"/>
    <cellStyle name="Normal 958" xfId="1699"/>
    <cellStyle name="Normal 959" xfId="1700"/>
    <cellStyle name="Normal 96" xfId="1430"/>
    <cellStyle name="Normal 960" xfId="6610"/>
    <cellStyle name="Normal 961" xfId="6653"/>
    <cellStyle name="Normal 962" xfId="6654"/>
    <cellStyle name="Normal 963" xfId="11553"/>
    <cellStyle name="Normal 964" xfId="11551"/>
    <cellStyle name="Normal 965" xfId="11554"/>
    <cellStyle name="Normal 966" xfId="14004"/>
    <cellStyle name="Normal 967" xfId="14003"/>
    <cellStyle name="Normal 968" xfId="14005"/>
    <cellStyle name="Normal 969" xfId="16459"/>
    <cellStyle name="Normal 97" xfId="1431"/>
    <cellStyle name="Normal 970" xfId="21358"/>
    <cellStyle name="Normal 971" xfId="23785"/>
    <cellStyle name="Normal 98" xfId="1432"/>
    <cellStyle name="Normal 99" xfId="1433"/>
    <cellStyle name="Note" xfId="1517" builtinId="10" customBuiltin="1"/>
    <cellStyle name="Note 10" xfId="1546"/>
    <cellStyle name="Note 11" xfId="1547"/>
    <cellStyle name="Note 12" xfId="1548"/>
    <cellStyle name="Note 13" xfId="1549"/>
    <cellStyle name="Note 14" xfId="1550"/>
    <cellStyle name="Note 15" xfId="1551"/>
    <cellStyle name="Note 16" xfId="1552"/>
    <cellStyle name="Note 17" xfId="1553"/>
    <cellStyle name="Note 18" xfId="1554"/>
    <cellStyle name="Note 19" xfId="1555"/>
    <cellStyle name="Note 2" xfId="1434"/>
    <cellStyle name="Note 2 10" xfId="21364"/>
    <cellStyle name="Note 2 11" xfId="21440"/>
    <cellStyle name="Note 2 2" xfId="1557"/>
    <cellStyle name="Note 2 2 2" xfId="1558"/>
    <cellStyle name="Note 2 2 2 2" xfId="1559"/>
    <cellStyle name="Note 2 2 2 2 2" xfId="1560"/>
    <cellStyle name="Note 2 2 2 2 2 2" xfId="1561"/>
    <cellStyle name="Note 2 2 2 2 2 3" xfId="1562"/>
    <cellStyle name="Note 2 2 2 3" xfId="1563"/>
    <cellStyle name="Note 2 2 3" xfId="1564"/>
    <cellStyle name="Note 2 2 4" xfId="1565"/>
    <cellStyle name="Note 2 2 5" xfId="1701"/>
    <cellStyle name="Note 2 3" xfId="1566"/>
    <cellStyle name="Note 2 4" xfId="1567"/>
    <cellStyle name="Note 2 4 2" xfId="1568"/>
    <cellStyle name="Note 2 5" xfId="1569"/>
    <cellStyle name="Note 2 5 2" xfId="1570"/>
    <cellStyle name="Note 2 6" xfId="1571"/>
    <cellStyle name="Note 2 7" xfId="1556"/>
    <cellStyle name="Note 2 8" xfId="6648"/>
    <cellStyle name="Note 2 9" xfId="16456"/>
    <cellStyle name="Note 20" xfId="1572"/>
    <cellStyle name="Note 21" xfId="1573"/>
    <cellStyle name="Note 22" xfId="1574"/>
    <cellStyle name="Note 23" xfId="1575"/>
    <cellStyle name="Note 24" xfId="1576"/>
    <cellStyle name="Note 25" xfId="1577"/>
    <cellStyle name="Note 26" xfId="1578"/>
    <cellStyle name="Note 27" xfId="1579"/>
    <cellStyle name="Note 28" xfId="1580"/>
    <cellStyle name="Note 29" xfId="1581"/>
    <cellStyle name="Note 3" xfId="1435"/>
    <cellStyle name="Note 3 2" xfId="1582"/>
    <cellStyle name="Note 30" xfId="1583"/>
    <cellStyle name="Note 31" xfId="1584"/>
    <cellStyle name="Note 32" xfId="1585"/>
    <cellStyle name="Note 33" xfId="1586"/>
    <cellStyle name="Note 34" xfId="1587"/>
    <cellStyle name="Note 35" xfId="1588"/>
    <cellStyle name="Note 36" xfId="1589"/>
    <cellStyle name="Note 37" xfId="1590"/>
    <cellStyle name="Note 38" xfId="1591"/>
    <cellStyle name="Note 39" xfId="1592"/>
    <cellStyle name="Note 4" xfId="1493"/>
    <cellStyle name="Note 4 2" xfId="1593"/>
    <cellStyle name="Note 40" xfId="1594"/>
    <cellStyle name="Note 41" xfId="1595"/>
    <cellStyle name="Note 42" xfId="1596"/>
    <cellStyle name="Note 43" xfId="1597"/>
    <cellStyle name="Note 44" xfId="1598"/>
    <cellStyle name="Note 45" xfId="1599"/>
    <cellStyle name="Note 46" xfId="1600"/>
    <cellStyle name="Note 47" xfId="1601"/>
    <cellStyle name="Note 48" xfId="1602"/>
    <cellStyle name="Note 49" xfId="1603"/>
    <cellStyle name="Note 5" xfId="1604"/>
    <cellStyle name="Note 50" xfId="1605"/>
    <cellStyle name="Note 51" xfId="1606"/>
    <cellStyle name="Note 52" xfId="1607"/>
    <cellStyle name="Note 53" xfId="1608"/>
    <cellStyle name="Note 54" xfId="1609"/>
    <cellStyle name="Note 55" xfId="1610"/>
    <cellStyle name="Note 56" xfId="1611"/>
    <cellStyle name="Note 57" xfId="1612"/>
    <cellStyle name="Note 58" xfId="1613"/>
    <cellStyle name="Note 58 2" xfId="1614"/>
    <cellStyle name="Note 59" xfId="1615"/>
    <cellStyle name="Note 6" xfId="1616"/>
    <cellStyle name="Note 60" xfId="1617"/>
    <cellStyle name="Note 61" xfId="1618"/>
    <cellStyle name="Note 62" xfId="1619"/>
    <cellStyle name="Note 63" xfId="1620"/>
    <cellStyle name="Note 64" xfId="1621"/>
    <cellStyle name="Note 65" xfId="1622"/>
    <cellStyle name="Note 66" xfId="1623"/>
    <cellStyle name="Note 67" xfId="1624"/>
    <cellStyle name="Note 68" xfId="1625"/>
    <cellStyle name="Note 69" xfId="1626"/>
    <cellStyle name="Note 7" xfId="1627"/>
    <cellStyle name="Note 70" xfId="21363"/>
    <cellStyle name="Note 8" xfId="1628"/>
    <cellStyle name="Note 9" xfId="1629"/>
    <cellStyle name="Output" xfId="1512" builtinId="21" customBuiltin="1"/>
    <cellStyle name="Output 2" xfId="1436"/>
    <cellStyle name="Output 2 2" xfId="6649"/>
    <cellStyle name="Output 2 3" xfId="16457"/>
    <cellStyle name="Output 2 4" xfId="21366"/>
    <cellStyle name="Output 2 5" xfId="21441"/>
    <cellStyle name="Output 3" xfId="1437"/>
    <cellStyle name="Output 4" xfId="1494"/>
    <cellStyle name="Output 5" xfId="21365"/>
    <cellStyle name="Percent 2" xfId="1438"/>
    <cellStyle name="Result 1" xfId="1439"/>
    <cellStyle name="Result2 1" xfId="1440"/>
    <cellStyle name="Title 2" xfId="1441"/>
    <cellStyle name="Title 2 2" xfId="1702"/>
    <cellStyle name="Title 2 3" xfId="6650"/>
    <cellStyle name="Title 2 4" xfId="21442"/>
    <cellStyle name="Title 3" xfId="1442"/>
    <cellStyle name="Title 4" xfId="1495"/>
    <cellStyle name="Title 5" xfId="1630"/>
    <cellStyle name="Total" xfId="1519" builtinId="25" customBuiltin="1"/>
    <cellStyle name="Total 2" xfId="1443"/>
    <cellStyle name="Total 2 2" xfId="6651"/>
    <cellStyle name="Total 2 3" xfId="16458"/>
    <cellStyle name="Total 2 4" xfId="21443"/>
    <cellStyle name="Total 3" xfId="1444"/>
    <cellStyle name="Total 4" xfId="1496"/>
    <cellStyle name="Warning Text" xfId="1516" builtinId="11" customBuiltin="1"/>
    <cellStyle name="Warning Text 2" xfId="1445"/>
    <cellStyle name="Warning Text 2 2" xfId="6652"/>
    <cellStyle name="Warning Text 2 3" xfId="21444"/>
    <cellStyle name="Warning Text 3" xfId="1446"/>
    <cellStyle name="標準_セットアップ手順" xfId="1447"/>
  </cellStyles>
  <dxfs count="20"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  <dxf>
      <fill>
        <patternFill>
          <bgColor theme="4" tint="0.59996337778862885"/>
        </patternFill>
      </fill>
    </dxf>
  </dxfs>
  <tableStyles count="4" defaultTableStyle="TableStyleMedium9" defaultPivotStyle="PivotStyleLight16">
    <tableStyle name="Table Style 2" pivot="0" count="1">
      <tableStyleElement type="secondRowStripe" dxfId="19"/>
    </tableStyle>
    <tableStyle name="Invisible" pivot="0" table="0" count="0"/>
    <tableStyle name="TableStylePreset3_Accent1" pivot="0" count="7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2300D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2323DC"/>
      <rgbColor rgb="00333333"/>
    </indexedColors>
    <mruColors>
      <color rgb="FF0066FF"/>
      <color rgb="FF3366FF"/>
      <color rgb="FFFF6699"/>
      <color rgb="FF0099FF"/>
      <color rgb="FF007635"/>
      <color rgb="FF3333CC"/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76200</xdr:colOff>
      <xdr:row>113</xdr:row>
      <xdr:rowOff>85725</xdr:rowOff>
    </xdr:from>
    <xdr:to>
      <xdr:col>37</xdr:col>
      <xdr:colOff>285750</xdr:colOff>
      <xdr:row>113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/>
      </xdr:nvSpPr>
      <xdr:spPr>
        <a:xfrm>
          <a:off x="6572250" y="1828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115</xdr:row>
      <xdr:rowOff>76200</xdr:rowOff>
    </xdr:from>
    <xdr:to>
      <xdr:col>37</xdr:col>
      <xdr:colOff>285750</xdr:colOff>
      <xdr:row>115</xdr:row>
      <xdr:rowOff>121919</xdr:rowOff>
    </xdr:to>
    <xdr:sp macro="" textlink="">
      <xdr:nvSpPr>
        <xdr:cNvPr id="3" name="Right Arrow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/>
      </xdr:nvSpPr>
      <xdr:spPr>
        <a:xfrm>
          <a:off x="6572250" y="1865947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117</xdr:row>
      <xdr:rowOff>76200</xdr:rowOff>
    </xdr:from>
    <xdr:to>
      <xdr:col>37</xdr:col>
      <xdr:colOff>285750</xdr:colOff>
      <xdr:row>117</xdr:row>
      <xdr:rowOff>121919</xdr:rowOff>
    </xdr:to>
    <xdr:sp macro="" textlink="">
      <xdr:nvSpPr>
        <xdr:cNvPr id="4" name="Right Arrow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/>
      </xdr:nvSpPr>
      <xdr:spPr>
        <a:xfrm>
          <a:off x="6572250" y="1905952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76200</xdr:colOff>
      <xdr:row>112</xdr:row>
      <xdr:rowOff>85725</xdr:rowOff>
    </xdr:from>
    <xdr:to>
      <xdr:col>21</xdr:col>
      <xdr:colOff>285750</xdr:colOff>
      <xdr:row>112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6791325" y="2209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ldc_cgpschedule@sldcorissa.org.in" TargetMode="External"/><Relationship Id="rId2" Type="http://schemas.openxmlformats.org/officeDocument/2006/relationships/hyperlink" Target="mailto:xyz@xyz.com" TargetMode="External"/><Relationship Id="rId1" Type="http://schemas.openxmlformats.org/officeDocument/2006/relationships/hyperlink" Target="mailto:skmishra@bhubaneshwarpower.com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eporl.ccr@essar.com;sridhar.paravada@essa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eporl.ccr@essar.com;sridhar.paravada@essar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eporl.ccr@essar.com;sridhar.paravada@essar.com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R119"/>
  <sheetViews>
    <sheetView zoomScaleNormal="100" workbookViewId="0">
      <pane ySplit="1" topLeftCell="A2" activePane="bottomLeft" state="frozen"/>
      <selection pane="bottomLeft" activeCell="AG6" sqref="AG6"/>
    </sheetView>
  </sheetViews>
  <sheetFormatPr defaultColWidth="6.85546875" defaultRowHeight="13.5"/>
  <cols>
    <col min="1" max="1" width="6.85546875" style="49"/>
    <col min="2" max="2" width="4.28515625" style="20" customWidth="1"/>
    <col min="3" max="3" width="6.85546875" style="20" customWidth="1"/>
    <col min="4" max="10" width="6.85546875" style="20"/>
    <col min="11" max="11" width="6.42578125" style="20" customWidth="1"/>
    <col min="12" max="12" width="7" style="20" customWidth="1"/>
    <col min="13" max="14" width="7.5703125" style="20" customWidth="1"/>
    <col min="15" max="15" width="7.85546875" style="20" bestFit="1" customWidth="1"/>
    <col min="16" max="21" width="6.85546875" style="20"/>
    <col min="22" max="22" width="8.28515625" style="20" customWidth="1"/>
    <col min="23" max="32" width="6.85546875" style="20"/>
    <col min="33" max="33" width="8.7109375" style="20" bestFit="1" customWidth="1"/>
    <col min="34" max="34" width="6.85546875" style="20"/>
    <col min="35" max="35" width="7.85546875" style="20" customWidth="1"/>
    <col min="36" max="54" width="6.85546875" style="20"/>
    <col min="55" max="55" width="7.140625" style="20" bestFit="1" customWidth="1"/>
    <col min="56" max="70" width="6.85546875" style="20"/>
    <col min="71" max="71" width="7.28515625" style="20" bestFit="1" customWidth="1"/>
    <col min="72" max="72" width="5.85546875" style="20" customWidth="1"/>
    <col min="73" max="95" width="6.85546875" style="20"/>
    <col min="96" max="96" width="7.85546875" style="20" customWidth="1"/>
    <col min="97" max="104" width="6.85546875" style="20"/>
    <col min="105" max="105" width="7.42578125" style="20" customWidth="1"/>
    <col min="106" max="121" width="6.85546875" style="20"/>
    <col min="122" max="122" width="7" style="20" customWidth="1"/>
    <col min="123" max="132" width="6.85546875" style="20"/>
    <col min="133" max="133" width="9" style="20" customWidth="1"/>
    <col min="134" max="134" width="6.85546875" style="20"/>
    <col min="135" max="135" width="8.7109375" style="20" customWidth="1"/>
    <col min="136" max="136" width="6.85546875" style="20"/>
    <col min="137" max="137" width="8.7109375" style="20" customWidth="1"/>
    <col min="138" max="148" width="6.85546875" style="20"/>
    <col min="149" max="149" width="9.42578125" style="20" customWidth="1"/>
    <col min="150" max="150" width="12.5703125" style="20" customWidth="1"/>
    <col min="151" max="172" width="6.85546875" style="20"/>
    <col min="173" max="174" width="9.7109375" style="36" customWidth="1"/>
    <col min="175" max="16384" width="6.85546875" style="20"/>
  </cols>
  <sheetData>
    <row r="1" spans="1:174">
      <c r="A1" s="400"/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400"/>
      <c r="P1" s="400"/>
      <c r="Q1" s="400"/>
      <c r="R1" s="400"/>
      <c r="S1" s="400"/>
      <c r="T1" s="400"/>
      <c r="U1" s="400"/>
      <c r="V1" s="400"/>
      <c r="W1" s="400"/>
      <c r="X1" s="400"/>
      <c r="Y1" s="400"/>
      <c r="Z1" s="400"/>
      <c r="AA1" s="400"/>
      <c r="AB1" s="400"/>
      <c r="AC1" s="400"/>
      <c r="AD1" s="400"/>
      <c r="AE1" s="400"/>
      <c r="AF1" s="400"/>
      <c r="AG1" s="400"/>
      <c r="AH1" s="400"/>
      <c r="AI1" s="400"/>
      <c r="AJ1" s="400"/>
      <c r="AK1" s="400"/>
      <c r="AL1" s="400"/>
      <c r="AM1" s="400"/>
      <c r="AN1" s="400"/>
      <c r="AO1" s="400"/>
      <c r="AP1" s="400"/>
      <c r="AQ1" s="400"/>
      <c r="AR1" s="400"/>
      <c r="AS1" s="400"/>
      <c r="AT1" s="400"/>
      <c r="AU1" s="400"/>
      <c r="AV1" s="400"/>
      <c r="AW1" s="400"/>
      <c r="AX1" s="400"/>
      <c r="AY1" s="400"/>
      <c r="AZ1" s="400"/>
      <c r="BA1" s="400"/>
      <c r="BB1" s="400"/>
      <c r="BC1" s="400"/>
      <c r="BD1" s="400"/>
      <c r="BE1" s="400"/>
      <c r="BF1" s="400"/>
      <c r="BG1" s="400"/>
      <c r="BH1" s="400"/>
      <c r="BI1" s="400"/>
      <c r="BJ1" s="400"/>
      <c r="BK1" s="400"/>
      <c r="BL1" s="400"/>
      <c r="BM1" s="400"/>
      <c r="BN1" s="400"/>
      <c r="BO1" s="400"/>
      <c r="BP1" s="400"/>
      <c r="BQ1" s="400"/>
      <c r="BR1" s="400"/>
      <c r="BS1" s="400"/>
      <c r="BT1" s="400"/>
      <c r="BU1" s="400"/>
      <c r="BV1" s="400"/>
      <c r="BW1" s="400"/>
      <c r="BX1" s="400"/>
      <c r="BY1" s="400"/>
      <c r="BZ1" s="400"/>
      <c r="CA1" s="400"/>
    </row>
    <row r="2" spans="1:174">
      <c r="A2" s="401" t="s">
        <v>181</v>
      </c>
      <c r="B2" s="400"/>
      <c r="C2" s="400"/>
      <c r="D2" s="400"/>
      <c r="E2" s="400"/>
      <c r="F2" s="400"/>
      <c r="G2" s="400"/>
      <c r="H2" s="400"/>
      <c r="I2" s="400"/>
      <c r="J2" s="400"/>
      <c r="K2" s="400"/>
      <c r="L2" s="400"/>
      <c r="M2" s="400"/>
      <c r="N2" s="400"/>
      <c r="O2" s="400"/>
      <c r="P2" s="400"/>
      <c r="Q2" s="400"/>
      <c r="R2" s="400"/>
      <c r="S2" s="400"/>
      <c r="T2" s="400"/>
      <c r="U2" s="400"/>
      <c r="V2" s="400"/>
      <c r="W2" s="400"/>
      <c r="X2" s="400"/>
      <c r="Y2" s="400"/>
      <c r="Z2" s="400"/>
      <c r="AA2" s="400"/>
      <c r="AB2" s="400"/>
      <c r="AC2" s="400"/>
      <c r="AD2" s="400"/>
      <c r="AE2" s="400"/>
      <c r="AF2" s="400"/>
      <c r="AG2" s="400"/>
      <c r="AH2" s="400"/>
      <c r="AI2" s="400"/>
      <c r="AJ2" s="400"/>
      <c r="AK2" s="400"/>
      <c r="AL2" s="400"/>
      <c r="AM2" s="400"/>
      <c r="AN2" s="400"/>
      <c r="AO2" s="400"/>
      <c r="AP2" s="400"/>
      <c r="AQ2" s="400"/>
      <c r="AR2" s="400"/>
      <c r="AS2" s="400"/>
      <c r="AT2" s="400"/>
      <c r="AU2" s="400"/>
      <c r="AV2" s="400"/>
      <c r="AW2" s="400"/>
      <c r="AX2" s="400"/>
      <c r="AY2" s="400"/>
      <c r="AZ2" s="400"/>
      <c r="BA2" s="400"/>
      <c r="BB2" s="400"/>
      <c r="BC2" s="400"/>
      <c r="BD2" s="400"/>
      <c r="BE2" s="400"/>
      <c r="BF2" s="400"/>
      <c r="BG2" s="400"/>
      <c r="BH2" s="400"/>
      <c r="BI2" s="400"/>
      <c r="BJ2" s="400"/>
      <c r="BK2" s="400"/>
      <c r="BL2" s="400"/>
      <c r="BM2" s="400"/>
      <c r="BN2" s="400"/>
      <c r="BO2" s="400"/>
      <c r="BP2" s="400"/>
      <c r="BQ2" s="400"/>
      <c r="BR2" s="400"/>
      <c r="BS2" s="400"/>
      <c r="BT2" s="400"/>
      <c r="BU2" s="400"/>
      <c r="BV2" s="400"/>
      <c r="BW2" s="400"/>
      <c r="BX2" s="400"/>
      <c r="BY2" s="400"/>
      <c r="BZ2" s="400"/>
      <c r="CA2" s="400"/>
    </row>
    <row r="3" spans="1:174">
      <c r="A3" s="402" t="s">
        <v>24</v>
      </c>
      <c r="B3" s="402"/>
      <c r="C3" s="402"/>
      <c r="D3" s="402"/>
      <c r="E3" s="402"/>
      <c r="F3" s="402"/>
      <c r="G3" s="402"/>
      <c r="H3" s="402"/>
      <c r="I3" s="402"/>
      <c r="J3" s="402"/>
      <c r="K3" s="402"/>
      <c r="L3" s="402"/>
      <c r="M3" s="402"/>
      <c r="N3" s="402"/>
      <c r="O3" s="402"/>
      <c r="P3" s="402"/>
      <c r="Q3" s="402"/>
      <c r="R3" s="402"/>
      <c r="S3" s="402"/>
      <c r="T3" s="402"/>
      <c r="U3" s="402"/>
      <c r="V3" s="402"/>
      <c r="W3" s="402"/>
      <c r="X3" s="402"/>
      <c r="Y3" s="402"/>
      <c r="Z3" s="402"/>
      <c r="AA3" s="402"/>
      <c r="AB3" s="402"/>
      <c r="AC3" s="402"/>
      <c r="AD3" s="402"/>
      <c r="AE3" s="402"/>
      <c r="AF3" s="402"/>
      <c r="AG3" s="402"/>
      <c r="AH3" s="402"/>
      <c r="AI3" s="402"/>
      <c r="AJ3" s="402"/>
      <c r="AK3" s="402"/>
      <c r="AL3" s="402"/>
      <c r="AM3" s="402"/>
      <c r="AN3" s="402"/>
      <c r="AO3" s="402"/>
      <c r="AP3" s="402"/>
      <c r="AQ3" s="402"/>
      <c r="AR3" s="402"/>
      <c r="AS3" s="402"/>
      <c r="AT3" s="402"/>
      <c r="AU3" s="402"/>
      <c r="AV3" s="402"/>
      <c r="AW3" s="402"/>
      <c r="AX3" s="402"/>
      <c r="AY3" s="402"/>
      <c r="AZ3" s="402"/>
      <c r="BA3" s="402"/>
      <c r="BB3" s="402"/>
      <c r="BC3" s="402"/>
      <c r="BD3" s="402"/>
      <c r="BE3" s="402"/>
      <c r="BF3" s="402"/>
      <c r="BG3" s="402"/>
      <c r="BH3" s="402"/>
      <c r="BI3" s="402"/>
      <c r="BJ3" s="402"/>
      <c r="BK3" s="402"/>
      <c r="BL3" s="402"/>
      <c r="BM3" s="402"/>
      <c r="BN3" s="402"/>
      <c r="BO3" s="402"/>
      <c r="BP3" s="402"/>
      <c r="BQ3" s="402"/>
      <c r="BR3" s="402"/>
      <c r="BS3" s="402"/>
      <c r="BT3" s="402"/>
      <c r="BU3" s="402"/>
      <c r="BV3" s="402"/>
      <c r="BW3" s="402"/>
      <c r="BX3" s="402"/>
      <c r="BY3" s="402"/>
      <c r="BZ3" s="402"/>
      <c r="CA3" s="402"/>
    </row>
    <row r="4" spans="1:174">
      <c r="A4" s="400" t="s">
        <v>25</v>
      </c>
      <c r="B4" s="400"/>
      <c r="C4" s="400"/>
      <c r="D4" s="400"/>
      <c r="E4" s="400"/>
      <c r="F4" s="400"/>
      <c r="G4" s="400"/>
      <c r="H4" s="400"/>
      <c r="I4" s="400"/>
      <c r="J4" s="400"/>
      <c r="K4" s="400"/>
      <c r="L4" s="400"/>
      <c r="M4" s="400"/>
      <c r="N4" s="400"/>
      <c r="O4" s="400"/>
      <c r="P4" s="400"/>
      <c r="Q4" s="400"/>
      <c r="R4" s="400"/>
      <c r="S4" s="400"/>
      <c r="T4" s="400"/>
      <c r="U4" s="400"/>
      <c r="V4" s="400"/>
      <c r="W4" s="400"/>
      <c r="X4" s="400"/>
      <c r="Y4" s="400"/>
      <c r="Z4" s="400"/>
      <c r="AA4" s="400"/>
      <c r="AB4" s="400"/>
      <c r="AC4" s="400"/>
      <c r="AD4" s="400"/>
      <c r="AE4" s="400"/>
      <c r="AF4" s="400"/>
      <c r="AG4" s="400"/>
      <c r="AH4" s="400"/>
      <c r="AI4" s="400"/>
      <c r="AJ4" s="400"/>
      <c r="AK4" s="400"/>
      <c r="AL4" s="400"/>
      <c r="AM4" s="400"/>
      <c r="AN4" s="400"/>
      <c r="AO4" s="400"/>
      <c r="AP4" s="400"/>
      <c r="AQ4" s="400"/>
      <c r="AR4" s="400"/>
      <c r="AS4" s="400"/>
      <c r="AT4" s="400"/>
      <c r="AU4" s="400"/>
      <c r="AV4" s="400"/>
      <c r="AW4" s="400"/>
      <c r="AX4" s="400"/>
      <c r="AY4" s="400"/>
      <c r="AZ4" s="400"/>
      <c r="BA4" s="400"/>
      <c r="BB4" s="400"/>
      <c r="BC4" s="400"/>
      <c r="BD4" s="400"/>
      <c r="BE4" s="400"/>
      <c r="BF4" s="400"/>
      <c r="BG4" s="400"/>
      <c r="BH4" s="400"/>
      <c r="BI4" s="400"/>
      <c r="BJ4" s="400"/>
      <c r="BK4" s="400"/>
      <c r="BL4" s="400"/>
      <c r="BM4" s="400"/>
      <c r="BN4" s="400"/>
      <c r="BO4" s="400"/>
      <c r="BP4" s="400"/>
      <c r="BQ4" s="400"/>
      <c r="BR4" s="400"/>
      <c r="BS4" s="400"/>
      <c r="BT4" s="400"/>
      <c r="BU4" s="400"/>
      <c r="BV4" s="400"/>
      <c r="BW4" s="400"/>
      <c r="BX4" s="400"/>
      <c r="BY4" s="400"/>
      <c r="BZ4" s="400"/>
      <c r="CA4" s="400"/>
    </row>
    <row r="5" spans="1:174">
      <c r="A5" s="47" t="s">
        <v>26</v>
      </c>
      <c r="B5" s="98"/>
      <c r="C5" s="15"/>
      <c r="D5" s="15"/>
      <c r="E5" s="17"/>
      <c r="F5" s="17"/>
      <c r="G5" s="17"/>
      <c r="H5" s="17"/>
      <c r="I5" s="17"/>
      <c r="J5" s="17"/>
      <c r="K5" s="11" t="s">
        <v>27</v>
      </c>
      <c r="L5" s="77" t="s">
        <v>406</v>
      </c>
      <c r="M5" s="21"/>
      <c r="N5" s="11"/>
      <c r="O5" s="127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15"/>
      <c r="AF5" s="12" t="s">
        <v>28</v>
      </c>
      <c r="AG5" s="72" t="s">
        <v>411</v>
      </c>
      <c r="AH5" s="11"/>
      <c r="AI5" s="11"/>
      <c r="AJ5" s="11"/>
      <c r="AK5" s="17"/>
      <c r="AL5" s="18"/>
      <c r="AM5" s="18"/>
      <c r="AN5" s="17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7"/>
      <c r="BB5" s="17"/>
      <c r="BC5" s="17"/>
      <c r="BD5" s="17"/>
      <c r="BE5" s="15"/>
      <c r="BF5" s="11"/>
      <c r="BG5" s="15"/>
      <c r="BH5" s="11"/>
      <c r="BI5" s="11"/>
      <c r="BJ5" s="11"/>
      <c r="BK5" s="11"/>
      <c r="BL5" s="15"/>
      <c r="BM5" s="23"/>
      <c r="BN5" s="17"/>
      <c r="BO5" s="15"/>
      <c r="BP5" s="15"/>
      <c r="BQ5" s="11"/>
      <c r="BR5" s="11"/>
      <c r="BS5" s="11"/>
      <c r="BT5" s="11"/>
      <c r="BU5" s="17"/>
      <c r="BV5" s="17"/>
      <c r="BW5" s="17"/>
      <c r="BX5" s="17"/>
      <c r="BY5" s="17"/>
      <c r="BZ5" s="11"/>
      <c r="CA5" s="11"/>
    </row>
    <row r="6" spans="1:174">
      <c r="A6" s="11"/>
      <c r="B6" s="15"/>
      <c r="C6" s="15"/>
      <c r="D6" s="15"/>
      <c r="E6" s="11"/>
      <c r="F6" s="11"/>
      <c r="G6" s="11"/>
      <c r="H6" s="11"/>
      <c r="I6" s="11"/>
      <c r="J6" s="11"/>
      <c r="K6" s="15"/>
      <c r="L6" s="15"/>
      <c r="M6" s="15"/>
      <c r="N6" s="15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5"/>
      <c r="AF6" s="12"/>
      <c r="AG6" s="15"/>
      <c r="AH6" s="15"/>
      <c r="AI6" s="15"/>
      <c r="AJ6" s="19"/>
      <c r="AK6" s="18"/>
      <c r="AL6" s="18"/>
      <c r="AM6" s="17"/>
      <c r="AN6" s="17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7"/>
      <c r="BB6" s="17"/>
      <c r="BC6" s="17"/>
      <c r="BD6" s="17"/>
      <c r="BE6" s="11"/>
      <c r="BF6" s="11"/>
      <c r="BG6" s="11"/>
      <c r="BH6" s="11"/>
      <c r="BI6" s="11"/>
      <c r="BJ6" s="11"/>
      <c r="BK6" s="11"/>
      <c r="BL6" s="11"/>
      <c r="BM6" s="11"/>
      <c r="BN6" s="17"/>
      <c r="BO6" s="11"/>
      <c r="BP6" s="11"/>
      <c r="BQ6" s="11"/>
      <c r="BR6" s="11"/>
      <c r="BS6" s="11"/>
      <c r="BT6" s="11"/>
      <c r="BU6" s="17"/>
      <c r="BV6" s="17"/>
      <c r="BW6" s="17"/>
      <c r="BX6" s="17"/>
      <c r="BY6" s="17"/>
      <c r="BZ6" s="11"/>
      <c r="CA6" s="11"/>
    </row>
    <row r="7" spans="1:174" ht="15" customHeight="1">
      <c r="A7" s="11" t="s">
        <v>29</v>
      </c>
      <c r="B7" s="12"/>
      <c r="C7" s="12"/>
      <c r="D7" s="24"/>
      <c r="E7" s="11"/>
      <c r="F7" s="11"/>
      <c r="G7" s="11"/>
      <c r="H7" s="11"/>
      <c r="I7" s="11"/>
      <c r="J7" s="11"/>
      <c r="K7" s="12"/>
      <c r="L7" s="12"/>
      <c r="M7" s="12"/>
      <c r="N7" s="12"/>
      <c r="O7" s="11"/>
      <c r="P7" s="11"/>
      <c r="Q7" s="11"/>
      <c r="R7" s="11"/>
      <c r="S7" s="11"/>
      <c r="T7" s="11"/>
      <c r="U7" s="11"/>
      <c r="V7" s="11"/>
      <c r="W7" s="22"/>
      <c r="X7" s="11"/>
      <c r="Y7" s="11"/>
      <c r="Z7" s="11"/>
      <c r="AA7" s="11"/>
      <c r="AB7" s="11"/>
      <c r="AC7" s="11"/>
      <c r="AD7" s="11"/>
      <c r="AE7" s="12"/>
      <c r="AF7" s="12"/>
      <c r="AG7" s="394" t="s">
        <v>410</v>
      </c>
      <c r="AH7" s="394"/>
      <c r="AI7" s="11"/>
      <c r="AJ7" s="25"/>
      <c r="AK7" s="25" t="s">
        <v>145</v>
      </c>
      <c r="AL7" s="11"/>
      <c r="AM7" s="11"/>
      <c r="AN7" s="11"/>
      <c r="AO7" s="12"/>
      <c r="AP7" s="26"/>
      <c r="AQ7" s="12"/>
      <c r="AR7" s="12"/>
      <c r="AS7" s="12"/>
      <c r="AT7" s="12"/>
      <c r="AU7" s="12"/>
      <c r="AV7" s="12"/>
      <c r="AW7" s="12"/>
      <c r="AX7" s="12"/>
      <c r="AY7" s="15"/>
      <c r="AZ7" s="12"/>
      <c r="BA7" s="11"/>
      <c r="BB7" s="27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7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28"/>
      <c r="BZ7" s="11"/>
      <c r="CA7" s="11"/>
    </row>
    <row r="8" spans="1:174">
      <c r="A8" s="11"/>
      <c r="B8" s="12"/>
      <c r="C8" s="29"/>
      <c r="D8" s="29"/>
      <c r="E8" s="30"/>
      <c r="F8" s="11"/>
      <c r="G8" s="11"/>
      <c r="H8" s="11"/>
      <c r="I8" s="11"/>
      <c r="J8" s="11"/>
      <c r="K8" s="12" t="s">
        <v>30</v>
      </c>
      <c r="L8" s="12"/>
      <c r="M8" s="12"/>
      <c r="N8" s="12"/>
      <c r="O8" s="77" t="s">
        <v>406</v>
      </c>
      <c r="P8" s="3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2"/>
      <c r="AF8" s="12"/>
      <c r="AG8" s="12"/>
      <c r="AH8" s="12"/>
      <c r="AI8" s="12"/>
      <c r="AJ8" s="12"/>
      <c r="AK8" s="11"/>
      <c r="AL8" s="11"/>
      <c r="AM8" s="11"/>
      <c r="AN8" s="11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5"/>
      <c r="AZ8" s="12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31"/>
      <c r="BL8" s="31"/>
      <c r="BM8" s="31"/>
      <c r="BN8" s="17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7"/>
      <c r="BZ8" s="11"/>
      <c r="CA8" s="11"/>
      <c r="CC8" s="52"/>
      <c r="CD8" s="52"/>
      <c r="CE8" s="52"/>
      <c r="CF8" s="52"/>
      <c r="CG8" s="52"/>
      <c r="CH8" s="52"/>
      <c r="CI8" s="52"/>
      <c r="CJ8" s="52"/>
      <c r="CK8" s="52"/>
      <c r="CL8" s="52"/>
      <c r="CM8" s="52"/>
      <c r="CN8" s="52"/>
      <c r="CO8" s="52"/>
      <c r="CP8" s="52"/>
      <c r="CQ8" s="52"/>
      <c r="CR8" s="52"/>
      <c r="CS8" s="52"/>
      <c r="CT8" s="52"/>
      <c r="CU8" s="52"/>
      <c r="CV8" s="52"/>
      <c r="CW8" s="52"/>
      <c r="CX8" s="52"/>
      <c r="CY8" s="52"/>
      <c r="CZ8" s="52"/>
      <c r="DA8" s="52"/>
      <c r="DB8" s="52"/>
      <c r="DC8" s="52"/>
      <c r="DD8" s="52"/>
      <c r="DE8" s="52"/>
      <c r="DF8" s="52"/>
      <c r="DG8" s="52"/>
      <c r="DH8" s="52"/>
      <c r="DI8" s="52"/>
      <c r="DJ8" s="52"/>
      <c r="DK8" s="52"/>
      <c r="DL8" s="52"/>
      <c r="DM8" s="52"/>
      <c r="DN8" s="52"/>
      <c r="DO8" s="52"/>
      <c r="DP8" s="52"/>
      <c r="DQ8" s="52"/>
      <c r="DR8" s="52"/>
      <c r="DS8" s="52"/>
      <c r="DT8" s="52"/>
      <c r="DU8" s="52"/>
      <c r="DV8" s="52"/>
      <c r="DW8" s="52"/>
      <c r="DX8" s="52"/>
      <c r="DY8" s="52"/>
      <c r="DZ8" s="52"/>
      <c r="EA8" s="52"/>
      <c r="EB8" s="52"/>
      <c r="EC8" s="52"/>
      <c r="ED8" s="52"/>
      <c r="EE8" s="52"/>
      <c r="EF8" s="52"/>
      <c r="EG8" s="52"/>
      <c r="EH8" s="52"/>
      <c r="EI8" s="52"/>
      <c r="EJ8" s="52"/>
      <c r="EK8" s="52"/>
      <c r="EL8" s="52"/>
      <c r="EM8" s="52"/>
      <c r="EN8" s="52"/>
      <c r="EO8" s="52"/>
      <c r="EP8" s="52"/>
      <c r="EQ8" s="52"/>
      <c r="ER8" s="52"/>
      <c r="ES8" s="52"/>
      <c r="ET8" s="52"/>
      <c r="EU8" s="52"/>
      <c r="EV8" s="52"/>
      <c r="EW8" s="52"/>
      <c r="EX8" s="52"/>
      <c r="EY8" s="52"/>
      <c r="EZ8" s="52"/>
      <c r="FA8" s="52"/>
      <c r="FB8" s="52"/>
      <c r="FC8" s="52"/>
      <c r="FD8" s="52"/>
      <c r="FE8" s="52"/>
      <c r="FF8" s="52"/>
      <c r="FG8" s="52"/>
      <c r="FH8" s="52"/>
      <c r="FI8" s="52"/>
      <c r="FJ8" s="52"/>
      <c r="FK8" s="52"/>
      <c r="FL8" s="52"/>
      <c r="FM8" s="52"/>
      <c r="FN8" s="52"/>
      <c r="FO8" s="52"/>
      <c r="FP8" s="52"/>
      <c r="FQ8" s="84"/>
      <c r="FR8" s="84"/>
    </row>
    <row r="9" spans="1:174" s="124" customFormat="1" ht="52.5" customHeight="1">
      <c r="A9" s="123" t="s">
        <v>199</v>
      </c>
      <c r="B9" s="123" t="s">
        <v>32</v>
      </c>
      <c r="C9" s="395" t="s">
        <v>22</v>
      </c>
      <c r="D9" s="396"/>
      <c r="E9" s="403" t="s">
        <v>21</v>
      </c>
      <c r="F9" s="403"/>
      <c r="G9" s="395" t="s">
        <v>196</v>
      </c>
      <c r="H9" s="396"/>
      <c r="I9" s="404" t="s">
        <v>197</v>
      </c>
      <c r="J9" s="405"/>
      <c r="K9" s="412" t="s">
        <v>341</v>
      </c>
      <c r="L9" s="413"/>
      <c r="M9" s="395" t="s">
        <v>205</v>
      </c>
      <c r="N9" s="396"/>
      <c r="O9" s="395" t="s">
        <v>20</v>
      </c>
      <c r="P9" s="396"/>
      <c r="Q9" s="395" t="s">
        <v>212</v>
      </c>
      <c r="R9" s="396"/>
      <c r="S9" s="395" t="s">
        <v>304</v>
      </c>
      <c r="T9" s="396"/>
      <c r="U9" s="395" t="s">
        <v>295</v>
      </c>
      <c r="V9" s="396"/>
      <c r="W9" s="395" t="s">
        <v>253</v>
      </c>
      <c r="X9" s="396"/>
      <c r="Y9" s="395" t="s">
        <v>254</v>
      </c>
      <c r="Z9" s="396"/>
      <c r="AA9" s="395" t="s">
        <v>255</v>
      </c>
      <c r="AB9" s="396"/>
      <c r="AC9" s="395" t="s">
        <v>182</v>
      </c>
      <c r="AD9" s="396"/>
      <c r="AE9" s="397" t="s">
        <v>172</v>
      </c>
      <c r="AF9" s="397"/>
      <c r="AG9" s="397" t="s">
        <v>0</v>
      </c>
      <c r="AH9" s="397"/>
      <c r="AI9" s="397" t="s">
        <v>177</v>
      </c>
      <c r="AJ9" s="398"/>
      <c r="AK9" s="384" t="s">
        <v>193</v>
      </c>
      <c r="AL9" s="385"/>
      <c r="AM9" s="384" t="s">
        <v>1</v>
      </c>
      <c r="AN9" s="385"/>
      <c r="AO9" s="384" t="s">
        <v>23</v>
      </c>
      <c r="AP9" s="385"/>
      <c r="AQ9" s="384" t="s">
        <v>2</v>
      </c>
      <c r="AR9" s="385"/>
      <c r="AS9" s="384" t="s">
        <v>18</v>
      </c>
      <c r="AT9" s="385"/>
      <c r="AU9" s="397" t="s">
        <v>3</v>
      </c>
      <c r="AV9" s="397"/>
      <c r="AW9" s="384" t="s">
        <v>5</v>
      </c>
      <c r="AX9" s="385"/>
      <c r="AY9" s="397" t="s">
        <v>4</v>
      </c>
      <c r="AZ9" s="397"/>
      <c r="BA9" s="397" t="s">
        <v>6</v>
      </c>
      <c r="BB9" s="397"/>
      <c r="BC9" s="397" t="s">
        <v>7</v>
      </c>
      <c r="BD9" s="397"/>
      <c r="BE9" s="397" t="s">
        <v>336</v>
      </c>
      <c r="BF9" s="397"/>
      <c r="BG9" s="397" t="s">
        <v>10</v>
      </c>
      <c r="BH9" s="384"/>
      <c r="BI9" s="397" t="s">
        <v>176</v>
      </c>
      <c r="BJ9" s="398"/>
      <c r="BK9" s="397" t="s">
        <v>8</v>
      </c>
      <c r="BL9" s="398"/>
      <c r="BM9" s="397" t="s">
        <v>9</v>
      </c>
      <c r="BN9" s="384"/>
      <c r="BO9" s="397" t="s">
        <v>11</v>
      </c>
      <c r="BP9" s="397"/>
      <c r="BQ9" s="397" t="s">
        <v>12</v>
      </c>
      <c r="BR9" s="397"/>
      <c r="BS9" s="397" t="s">
        <v>200</v>
      </c>
      <c r="BT9" s="397"/>
      <c r="BU9" s="397" t="s">
        <v>302</v>
      </c>
      <c r="BV9" s="397"/>
      <c r="BW9" s="397" t="s">
        <v>13</v>
      </c>
      <c r="BX9" s="397"/>
      <c r="BY9" s="384" t="s">
        <v>225</v>
      </c>
      <c r="BZ9" s="385"/>
      <c r="CA9" s="397" t="s">
        <v>14</v>
      </c>
      <c r="CB9" s="397"/>
      <c r="CC9" s="384" t="s">
        <v>230</v>
      </c>
      <c r="CD9" s="385"/>
      <c r="CE9" s="384" t="s">
        <v>15</v>
      </c>
      <c r="CF9" s="385"/>
      <c r="CG9" s="384" t="s">
        <v>245</v>
      </c>
      <c r="CH9" s="385"/>
      <c r="CI9" s="384" t="s">
        <v>16</v>
      </c>
      <c r="CJ9" s="385"/>
      <c r="CK9" s="384" t="s">
        <v>216</v>
      </c>
      <c r="CL9" s="385"/>
      <c r="CM9" s="384" t="s">
        <v>214</v>
      </c>
      <c r="CN9" s="385"/>
      <c r="CO9" s="384" t="s">
        <v>303</v>
      </c>
      <c r="CP9" s="385"/>
      <c r="CQ9" s="384" t="s">
        <v>209</v>
      </c>
      <c r="CR9" s="385"/>
      <c r="CS9" s="384" t="s">
        <v>208</v>
      </c>
      <c r="CT9" s="385"/>
      <c r="CU9" s="384" t="s">
        <v>213</v>
      </c>
      <c r="CV9" s="385"/>
      <c r="CW9" s="384" t="s">
        <v>174</v>
      </c>
      <c r="CX9" s="399"/>
      <c r="CY9" s="384" t="s">
        <v>282</v>
      </c>
      <c r="CZ9" s="385"/>
      <c r="DA9" s="384" t="s">
        <v>175</v>
      </c>
      <c r="DB9" s="399"/>
      <c r="DC9" s="384" t="s">
        <v>17</v>
      </c>
      <c r="DD9" s="399"/>
      <c r="DE9" s="384" t="s">
        <v>203</v>
      </c>
      <c r="DF9" s="385"/>
      <c r="DG9" s="384" t="s">
        <v>19</v>
      </c>
      <c r="DH9" s="387"/>
      <c r="DI9" s="384" t="s">
        <v>228</v>
      </c>
      <c r="DJ9" s="387"/>
      <c r="DK9" s="384" t="s">
        <v>221</v>
      </c>
      <c r="DL9" s="387"/>
      <c r="DM9" s="386" t="s">
        <v>251</v>
      </c>
      <c r="DN9" s="387"/>
      <c r="DO9" s="386" t="s">
        <v>250</v>
      </c>
      <c r="DP9" s="387"/>
      <c r="DQ9" s="386" t="s">
        <v>275</v>
      </c>
      <c r="DR9" s="387"/>
      <c r="DS9" s="386" t="s">
        <v>272</v>
      </c>
      <c r="DT9" s="387"/>
      <c r="DU9" s="386" t="s">
        <v>273</v>
      </c>
      <c r="DV9" s="387"/>
      <c r="DW9" s="386" t="s">
        <v>274</v>
      </c>
      <c r="DX9" s="387"/>
      <c r="DY9" s="386" t="s">
        <v>264</v>
      </c>
      <c r="DZ9" s="387"/>
      <c r="EA9" s="386" t="s">
        <v>276</v>
      </c>
      <c r="EB9" s="387"/>
      <c r="EC9" s="386" t="s">
        <v>279</v>
      </c>
      <c r="ED9" s="387"/>
      <c r="EE9" s="386" t="s">
        <v>280</v>
      </c>
      <c r="EF9" s="387"/>
      <c r="EG9" s="386" t="s">
        <v>284</v>
      </c>
      <c r="EH9" s="387"/>
      <c r="EI9" s="386" t="s">
        <v>286</v>
      </c>
      <c r="EJ9" s="387"/>
      <c r="EK9" s="386" t="s">
        <v>294</v>
      </c>
      <c r="EL9" s="387"/>
      <c r="EM9" s="386" t="s">
        <v>299</v>
      </c>
      <c r="EN9" s="387"/>
      <c r="EO9" s="386" t="s">
        <v>311</v>
      </c>
      <c r="EP9" s="387"/>
      <c r="EQ9" s="386" t="s">
        <v>314</v>
      </c>
      <c r="ER9" s="387"/>
      <c r="ES9" s="390" t="s">
        <v>321</v>
      </c>
      <c r="ET9" s="387"/>
      <c r="EU9" s="390" t="s">
        <v>316</v>
      </c>
      <c r="EV9" s="387"/>
      <c r="EW9" s="390" t="s">
        <v>326</v>
      </c>
      <c r="EX9" s="387"/>
      <c r="EY9" s="390" t="s">
        <v>335</v>
      </c>
      <c r="EZ9" s="387"/>
      <c r="FA9" s="390" t="s">
        <v>336</v>
      </c>
      <c r="FB9" s="387"/>
      <c r="FC9" s="391" t="s">
        <v>360</v>
      </c>
      <c r="FD9" s="392"/>
      <c r="FE9" s="393" t="s">
        <v>361</v>
      </c>
      <c r="FF9" s="392"/>
      <c r="FG9" s="382" t="s">
        <v>404</v>
      </c>
      <c r="FH9" s="383"/>
      <c r="FI9" s="382" t="s">
        <v>405</v>
      </c>
      <c r="FJ9" s="383"/>
      <c r="FK9" s="382" t="s">
        <v>407</v>
      </c>
      <c r="FL9" s="383"/>
      <c r="FM9" s="382" t="s">
        <v>408</v>
      </c>
      <c r="FN9" s="383"/>
      <c r="FO9" s="382" t="s">
        <v>409</v>
      </c>
      <c r="FP9" s="383"/>
      <c r="FQ9" s="388" t="s">
        <v>171</v>
      </c>
      <c r="FR9" s="389"/>
    </row>
    <row r="10" spans="1:174">
      <c r="A10" s="12"/>
      <c r="B10" s="32"/>
      <c r="C10" s="169" t="s">
        <v>164</v>
      </c>
      <c r="D10" s="169" t="s">
        <v>165</v>
      </c>
      <c r="E10" s="169" t="s">
        <v>164</v>
      </c>
      <c r="F10" s="169" t="s">
        <v>165</v>
      </c>
      <c r="G10" s="169" t="s">
        <v>164</v>
      </c>
      <c r="H10" s="169" t="s">
        <v>165</v>
      </c>
      <c r="I10" s="169" t="s">
        <v>164</v>
      </c>
      <c r="J10" s="169" t="s">
        <v>165</v>
      </c>
      <c r="K10" s="169" t="s">
        <v>164</v>
      </c>
      <c r="L10" s="169" t="s">
        <v>165</v>
      </c>
      <c r="M10" s="169" t="s">
        <v>164</v>
      </c>
      <c r="N10" s="169" t="s">
        <v>165</v>
      </c>
      <c r="O10" s="169" t="s">
        <v>164</v>
      </c>
      <c r="P10" s="169" t="s">
        <v>165</v>
      </c>
      <c r="Q10" s="169" t="s">
        <v>164</v>
      </c>
      <c r="R10" s="169" t="s">
        <v>165</v>
      </c>
      <c r="S10" s="169" t="s">
        <v>164</v>
      </c>
      <c r="T10" s="169" t="s">
        <v>165</v>
      </c>
      <c r="U10" s="169" t="s">
        <v>164</v>
      </c>
      <c r="V10" s="169" t="s">
        <v>165</v>
      </c>
      <c r="W10" s="169" t="s">
        <v>164</v>
      </c>
      <c r="X10" s="169" t="s">
        <v>165</v>
      </c>
      <c r="Y10" s="169" t="s">
        <v>164</v>
      </c>
      <c r="Z10" s="169" t="s">
        <v>165</v>
      </c>
      <c r="AA10" s="169" t="s">
        <v>164</v>
      </c>
      <c r="AB10" s="169" t="s">
        <v>165</v>
      </c>
      <c r="AC10" s="169" t="s">
        <v>164</v>
      </c>
      <c r="AD10" s="169" t="s">
        <v>165</v>
      </c>
      <c r="AE10" s="51" t="s">
        <v>164</v>
      </c>
      <c r="AF10" s="51" t="s">
        <v>165</v>
      </c>
      <c r="AG10" s="51" t="s">
        <v>164</v>
      </c>
      <c r="AH10" s="51" t="s">
        <v>165</v>
      </c>
      <c r="AI10" s="51" t="s">
        <v>164</v>
      </c>
      <c r="AJ10" s="51" t="s">
        <v>165</v>
      </c>
      <c r="AK10" s="3" t="s">
        <v>164</v>
      </c>
      <c r="AL10" s="3" t="s">
        <v>165</v>
      </c>
      <c r="AM10" s="3" t="s">
        <v>164</v>
      </c>
      <c r="AN10" s="3" t="s">
        <v>165</v>
      </c>
      <c r="AO10" s="3" t="s">
        <v>164</v>
      </c>
      <c r="AP10" s="3" t="s">
        <v>165</v>
      </c>
      <c r="AQ10" s="33" t="s">
        <v>164</v>
      </c>
      <c r="AR10" s="3" t="s">
        <v>165</v>
      </c>
      <c r="AS10" s="33" t="s">
        <v>164</v>
      </c>
      <c r="AT10" s="3" t="s">
        <v>165</v>
      </c>
      <c r="AU10" s="3" t="s">
        <v>164</v>
      </c>
      <c r="AV10" s="3" t="s">
        <v>165</v>
      </c>
      <c r="AW10" s="3" t="s">
        <v>164</v>
      </c>
      <c r="AX10" s="3" t="s">
        <v>165</v>
      </c>
      <c r="AY10" s="3" t="s">
        <v>164</v>
      </c>
      <c r="AZ10" s="3" t="s">
        <v>165</v>
      </c>
      <c r="BA10" s="3" t="s">
        <v>164</v>
      </c>
      <c r="BB10" s="3" t="s">
        <v>165</v>
      </c>
      <c r="BC10" s="3" t="s">
        <v>164</v>
      </c>
      <c r="BD10" s="3" t="s">
        <v>165</v>
      </c>
      <c r="BE10" s="33" t="s">
        <v>164</v>
      </c>
      <c r="BF10" s="3" t="s">
        <v>165</v>
      </c>
      <c r="BG10" s="33" t="s">
        <v>164</v>
      </c>
      <c r="BH10" s="3" t="s">
        <v>165</v>
      </c>
      <c r="BI10" s="33" t="s">
        <v>164</v>
      </c>
      <c r="BJ10" s="3" t="s">
        <v>165</v>
      </c>
      <c r="BK10" s="33" t="s">
        <v>164</v>
      </c>
      <c r="BL10" s="3" t="s">
        <v>165</v>
      </c>
      <c r="BM10" s="3" t="s">
        <v>164</v>
      </c>
      <c r="BN10" s="3" t="s">
        <v>165</v>
      </c>
      <c r="BO10" s="33" t="s">
        <v>164</v>
      </c>
      <c r="BP10" s="3" t="s">
        <v>165</v>
      </c>
      <c r="BQ10" s="33" t="s">
        <v>164</v>
      </c>
      <c r="BR10" s="3" t="s">
        <v>165</v>
      </c>
      <c r="BS10" s="33" t="s">
        <v>164</v>
      </c>
      <c r="BT10" s="3" t="s">
        <v>165</v>
      </c>
      <c r="BU10" s="3" t="s">
        <v>164</v>
      </c>
      <c r="BV10" s="3" t="s">
        <v>165</v>
      </c>
      <c r="BW10" s="3" t="s">
        <v>164</v>
      </c>
      <c r="BX10" s="3" t="s">
        <v>165</v>
      </c>
      <c r="BY10" s="3" t="s">
        <v>164</v>
      </c>
      <c r="BZ10" s="3" t="s">
        <v>165</v>
      </c>
      <c r="CA10" s="3" t="s">
        <v>164</v>
      </c>
      <c r="CB10" s="3" t="s">
        <v>165</v>
      </c>
      <c r="CC10" s="3" t="s">
        <v>164</v>
      </c>
      <c r="CD10" s="3" t="s">
        <v>165</v>
      </c>
      <c r="CE10" s="3" t="s">
        <v>164</v>
      </c>
      <c r="CF10" s="3" t="s">
        <v>165</v>
      </c>
      <c r="CG10" s="34" t="s">
        <v>164</v>
      </c>
      <c r="CH10" s="34" t="s">
        <v>165</v>
      </c>
      <c r="CI10" s="34" t="s">
        <v>164</v>
      </c>
      <c r="CJ10" s="34" t="s">
        <v>165</v>
      </c>
      <c r="CK10" s="34" t="s">
        <v>164</v>
      </c>
      <c r="CL10" s="34" t="s">
        <v>165</v>
      </c>
      <c r="CM10" s="34" t="s">
        <v>164</v>
      </c>
      <c r="CN10" s="34" t="s">
        <v>165</v>
      </c>
      <c r="CO10" s="34" t="s">
        <v>164</v>
      </c>
      <c r="CP10" s="34" t="s">
        <v>165</v>
      </c>
      <c r="CQ10" s="34" t="s">
        <v>164</v>
      </c>
      <c r="CR10" s="34" t="s">
        <v>165</v>
      </c>
      <c r="CS10" s="34" t="s">
        <v>164</v>
      </c>
      <c r="CT10" s="34" t="s">
        <v>165</v>
      </c>
      <c r="CU10" s="34" t="s">
        <v>164</v>
      </c>
      <c r="CV10" s="34" t="s">
        <v>165</v>
      </c>
      <c r="CW10" s="34" t="s">
        <v>164</v>
      </c>
      <c r="CX10" s="34" t="s">
        <v>165</v>
      </c>
      <c r="CY10" s="34" t="s">
        <v>164</v>
      </c>
      <c r="CZ10" s="34" t="s">
        <v>165</v>
      </c>
      <c r="DA10" s="34" t="s">
        <v>164</v>
      </c>
      <c r="DB10" s="34" t="s">
        <v>165</v>
      </c>
      <c r="DC10" s="34" t="s">
        <v>164</v>
      </c>
      <c r="DD10" s="34" t="s">
        <v>165</v>
      </c>
      <c r="DE10" s="34" t="s">
        <v>164</v>
      </c>
      <c r="DF10" s="34" t="s">
        <v>165</v>
      </c>
      <c r="DG10" s="34" t="s">
        <v>164</v>
      </c>
      <c r="DH10" s="34" t="s">
        <v>165</v>
      </c>
      <c r="DI10" s="34" t="s">
        <v>164</v>
      </c>
      <c r="DJ10" s="34" t="s">
        <v>165</v>
      </c>
      <c r="DK10" s="34" t="s">
        <v>164</v>
      </c>
      <c r="DL10" s="34" t="s">
        <v>165</v>
      </c>
      <c r="DM10" s="34" t="s">
        <v>164</v>
      </c>
      <c r="DN10" s="34" t="s">
        <v>165</v>
      </c>
      <c r="DO10" s="34" t="s">
        <v>164</v>
      </c>
      <c r="DP10" s="34" t="s">
        <v>165</v>
      </c>
      <c r="DQ10" s="34" t="s">
        <v>164</v>
      </c>
      <c r="DR10" s="34" t="s">
        <v>165</v>
      </c>
      <c r="DS10" s="34" t="s">
        <v>164</v>
      </c>
      <c r="DT10" s="34" t="s">
        <v>165</v>
      </c>
      <c r="DU10" s="34" t="s">
        <v>164</v>
      </c>
      <c r="DV10" s="34" t="s">
        <v>165</v>
      </c>
      <c r="DW10" s="34" t="s">
        <v>164</v>
      </c>
      <c r="DX10" s="34" t="s">
        <v>165</v>
      </c>
      <c r="DY10" s="34" t="s">
        <v>164</v>
      </c>
      <c r="DZ10" s="34" t="s">
        <v>165</v>
      </c>
      <c r="EA10" s="34" t="s">
        <v>164</v>
      </c>
      <c r="EB10" s="34" t="s">
        <v>165</v>
      </c>
      <c r="EC10" s="34" t="s">
        <v>164</v>
      </c>
      <c r="ED10" s="34" t="s">
        <v>165</v>
      </c>
      <c r="EE10" s="34" t="s">
        <v>164</v>
      </c>
      <c r="EF10" s="34" t="s">
        <v>165</v>
      </c>
      <c r="EG10" s="34" t="s">
        <v>164</v>
      </c>
      <c r="EH10" s="34" t="s">
        <v>165</v>
      </c>
      <c r="EI10" s="34" t="s">
        <v>164</v>
      </c>
      <c r="EJ10" s="34" t="s">
        <v>165</v>
      </c>
      <c r="EK10" s="34" t="s">
        <v>164</v>
      </c>
      <c r="EL10" s="34" t="s">
        <v>165</v>
      </c>
      <c r="EM10" s="34" t="s">
        <v>164</v>
      </c>
      <c r="EN10" s="34" t="s">
        <v>165</v>
      </c>
      <c r="EO10" s="34" t="s">
        <v>164</v>
      </c>
      <c r="EP10" s="34" t="s">
        <v>165</v>
      </c>
      <c r="EQ10" s="34" t="s">
        <v>164</v>
      </c>
      <c r="ER10" s="34" t="s">
        <v>165</v>
      </c>
      <c r="ES10" s="34" t="s">
        <v>164</v>
      </c>
      <c r="ET10" s="34" t="s">
        <v>165</v>
      </c>
      <c r="EU10" s="34" t="s">
        <v>164</v>
      </c>
      <c r="EV10" s="34" t="s">
        <v>165</v>
      </c>
      <c r="EW10" s="34" t="s">
        <v>164</v>
      </c>
      <c r="EX10" s="34" t="s">
        <v>165</v>
      </c>
      <c r="EY10" s="34" t="s">
        <v>164</v>
      </c>
      <c r="EZ10" s="34" t="s">
        <v>165</v>
      </c>
      <c r="FA10" s="34" t="s">
        <v>164</v>
      </c>
      <c r="FB10" s="34" t="s">
        <v>165</v>
      </c>
      <c r="FC10" s="34" t="s">
        <v>164</v>
      </c>
      <c r="FD10" s="34" t="s">
        <v>165</v>
      </c>
      <c r="FE10" s="34" t="s">
        <v>164</v>
      </c>
      <c r="FF10" s="34" t="s">
        <v>165</v>
      </c>
      <c r="FG10" s="34" t="s">
        <v>164</v>
      </c>
      <c r="FH10" s="34" t="s">
        <v>165</v>
      </c>
      <c r="FI10" s="34" t="s">
        <v>164</v>
      </c>
      <c r="FJ10" s="34" t="s">
        <v>165</v>
      </c>
      <c r="FK10" s="34" t="s">
        <v>164</v>
      </c>
      <c r="FL10" s="34" t="s">
        <v>165</v>
      </c>
      <c r="FM10" s="34" t="s">
        <v>164</v>
      </c>
      <c r="FN10" s="34" t="s">
        <v>165</v>
      </c>
      <c r="FO10" s="34" t="s">
        <v>164</v>
      </c>
      <c r="FP10" s="34" t="s">
        <v>165</v>
      </c>
      <c r="FQ10" s="85" t="s">
        <v>164</v>
      </c>
      <c r="FR10" s="85" t="s">
        <v>165</v>
      </c>
    </row>
    <row r="11" spans="1:174" ht="14.25" customHeight="1">
      <c r="A11" s="48" t="s">
        <v>33</v>
      </c>
      <c r="B11" s="5">
        <v>1</v>
      </c>
      <c r="C11" s="114"/>
      <c r="D11" s="75"/>
      <c r="E11" s="149"/>
      <c r="F11" s="149"/>
      <c r="G11" s="75">
        <v>24</v>
      </c>
      <c r="H11" s="75">
        <v>0.9</v>
      </c>
      <c r="I11" s="74">
        <v>11</v>
      </c>
      <c r="J11" s="74">
        <v>3.62</v>
      </c>
      <c r="K11" s="149"/>
      <c r="L11" s="149"/>
      <c r="M11" s="75"/>
      <c r="N11" s="75"/>
      <c r="O11" s="277">
        <v>0</v>
      </c>
      <c r="P11" s="75"/>
      <c r="Q11" s="94">
        <v>3.6</v>
      </c>
      <c r="R11" s="75">
        <v>0.51</v>
      </c>
      <c r="S11" s="74">
        <v>25</v>
      </c>
      <c r="T11" s="75"/>
      <c r="U11" s="74">
        <v>37</v>
      </c>
      <c r="V11" s="75"/>
      <c r="W11" s="275">
        <v>0</v>
      </c>
      <c r="X11" s="75"/>
      <c r="Y11" s="75">
        <v>0</v>
      </c>
      <c r="Z11" s="75"/>
      <c r="AA11" s="75">
        <v>0</v>
      </c>
      <c r="AB11" s="75"/>
      <c r="AC11" s="278">
        <v>0</v>
      </c>
      <c r="AD11" s="75"/>
      <c r="AE11" s="4">
        <f>'OA&amp;GRIDCO'!W11+'Day Ahead IEX PXIL'!M11+RTM!M11</f>
        <v>39.96</v>
      </c>
      <c r="AF11" s="4">
        <f>'OA&amp;GRIDCO'!X11+'Day Ahead IEX PXIL'!N11+RTM!N11</f>
        <v>39.96</v>
      </c>
      <c r="AG11" s="4">
        <f>'OA&amp;GRIDCO'!AC11+'Day Ahead IEX PXIL'!S11+RTM!S11</f>
        <v>2.79</v>
      </c>
      <c r="AH11" s="4">
        <f>'OA&amp;GRIDCO'!AD11+'Day Ahead IEX PXIL'!T11+RTM!T11</f>
        <v>0</v>
      </c>
      <c r="AI11" s="4">
        <f>'OA&amp;GRIDCO'!AU11+'Day Ahead IEX PXIL'!Y11+RTM!Y11</f>
        <v>55</v>
      </c>
      <c r="AJ11" s="4">
        <f>'OA&amp;GRIDCO'!AV11+'Day Ahead IEX PXIL'!Z11+RTM!Z11</f>
        <v>16.5</v>
      </c>
      <c r="AK11" s="4">
        <f>'OA&amp;GRIDCO'!BS11+'Day Ahead IEX PXIL'!AK11+RTM!AK11</f>
        <v>0</v>
      </c>
      <c r="AL11" s="4">
        <f>'OA&amp;GRIDCO'!BT11+'Day Ahead IEX PXIL'!AL11+RTM!AL11</f>
        <v>0</v>
      </c>
      <c r="AM11" s="4">
        <f>'OA&amp;GRIDCO'!BC11+'Day Ahead IEX PXIL'!AE11+RTM!AE11</f>
        <v>0</v>
      </c>
      <c r="AN11" s="4">
        <f>'OA&amp;GRIDCO'!BD11+'Day Ahead IEX PXIL'!AF11+RTM!AF11</f>
        <v>0</v>
      </c>
      <c r="AO11" s="4">
        <f>'OA&amp;GRIDCO'!CC11+'Day Ahead IEX PXIL'!AQ11+RTM!AQ11</f>
        <v>0</v>
      </c>
      <c r="AP11" s="4">
        <f>'OA&amp;GRIDCO'!CD11+'Day Ahead IEX PXIL'!AR11+RTM!AR11</f>
        <v>0</v>
      </c>
      <c r="AQ11" s="4">
        <f>'OA&amp;GRIDCO'!CO11+'Day Ahead IEX PXIL'!AW11+RTM!AW11</f>
        <v>25.75</v>
      </c>
      <c r="AR11" s="4">
        <f>'OA&amp;GRIDCO'!CP11+'Day Ahead IEX PXIL'!AX11+RTM!AX11</f>
        <v>8</v>
      </c>
      <c r="AS11" s="4">
        <f>'OA&amp;GRIDCO'!DA11+'Day Ahead IEX PXIL'!BC11+RTM!BC11</f>
        <v>329.77738402061857</v>
      </c>
      <c r="AT11" s="4">
        <f>'OA&amp;GRIDCO'!DB11+'Day Ahead IEX PXIL'!BD11+RTM!BD11</f>
        <v>0</v>
      </c>
      <c r="AU11" s="4">
        <f>'Day Ahead IEX PXIL'!BI11+RTM!BI11+'OA&amp;GRIDCO'!OS11</f>
        <v>0</v>
      </c>
      <c r="AV11" s="4">
        <f>'Day Ahead IEX PXIL'!BJ11+RTM!BJ11+'OA&amp;GRIDCO'!OT11</f>
        <v>0</v>
      </c>
      <c r="AW11" s="67"/>
      <c r="AX11" s="67"/>
      <c r="AY11" s="4">
        <v>0</v>
      </c>
      <c r="AZ11" s="4">
        <f>'OA&amp;GRIDCO'!DL11+'Day Ahead IEX PXIL'!BP11+RTM!BP11</f>
        <v>14.12</v>
      </c>
      <c r="BA11" s="4">
        <f>'OA&amp;GRIDCO'!EC11+'Day Ahead IEX PXIL'!BU11+RTM!BU11</f>
        <v>0</v>
      </c>
      <c r="BB11" s="4">
        <f>'OA&amp;GRIDCO'!ED11+'Day Ahead IEX PXIL'!BV11+RTM!BV11</f>
        <v>0</v>
      </c>
      <c r="BC11" s="4">
        <f>'OA&amp;GRIDCO'!EQ11+'Day Ahead IEX PXIL'!CA11+RTM!CA11</f>
        <v>247.43</v>
      </c>
      <c r="BD11" s="4">
        <f>'OA&amp;GRIDCO'!ER11+'Day Ahead IEX PXIL'!CB11+RTM!CB11</f>
        <v>61.857500000000002</v>
      </c>
      <c r="BE11" s="75">
        <f>'OA&amp;GRIDCO'!NW11+GDAM!U11</f>
        <v>0</v>
      </c>
      <c r="BF11" s="75"/>
      <c r="BG11" s="53"/>
      <c r="BH11" s="53"/>
      <c r="BI11" s="4">
        <f>'OA&amp;GRIDCO'!EW11+'Day Ahead IEX PXIL'!CG11+RTM!CG11</f>
        <v>1.24</v>
      </c>
      <c r="BJ11" s="4">
        <f>'OA&amp;GRIDCO'!EX11+'Day Ahead IEX PXIL'!CH11+RTM!CH11</f>
        <v>0</v>
      </c>
      <c r="BK11" s="4">
        <f>'OA&amp;GRIDCO'!KW11+RTM!FG11+'Day Ahead IEX PXIL'!GW11</f>
        <v>0</v>
      </c>
      <c r="BL11" s="4">
        <f>'OA&amp;GRIDCO'!KX11+RTM!FH11+'Day Ahead IEX PXIL'!GX11</f>
        <v>0</v>
      </c>
      <c r="BM11" s="4">
        <f>'Day Ahead IEX PXIL'!CM11+RTM!CM11+'OA&amp;GRIDCO'!FC11</f>
        <v>0</v>
      </c>
      <c r="BN11" s="4">
        <f>'OA&amp;GRIDCO'!FD11+'Day Ahead IEX PXIL'!CN11+RTM!CN11</f>
        <v>0</v>
      </c>
      <c r="BO11" s="69"/>
      <c r="BP11" s="69"/>
      <c r="BQ11" s="4">
        <f>'OA&amp;GRIDCO'!FQ11+'Day Ahead IEX PXIL'!CS11+RTM!CS11</f>
        <v>2.06</v>
      </c>
      <c r="BR11" s="4">
        <f>'OA&amp;GRIDCO'!FR11+'Day Ahead IEX PXIL'!CT11+RTM!CT11</f>
        <v>0</v>
      </c>
      <c r="BS11" s="164">
        <f>'OA&amp;GRIDCO'!JU11+'Day Ahead IEX PXIL'!FA11+RTM!EU11</f>
        <v>108.9545</v>
      </c>
      <c r="BT11" s="4">
        <f>'OA&amp;GRIDCO'!JV11+'Day Ahead IEX PXIL'!FB11+RTM!EV11</f>
        <v>22</v>
      </c>
      <c r="BU11" s="9">
        <f>'OA&amp;GRIDCO'!GG11+RTM!G11</f>
        <v>0</v>
      </c>
      <c r="BV11" s="9">
        <f>'OA&amp;GRIDCO'!GH11</f>
        <v>0</v>
      </c>
      <c r="BW11" s="4">
        <f>'OA&amp;GRIDCO'!HA11+'Day Ahead IEX PXIL'!DK11+RTM!DE11</f>
        <v>14.4</v>
      </c>
      <c r="BX11" s="4">
        <f>'OA&amp;GRIDCO'!HB11</f>
        <v>0</v>
      </c>
      <c r="BY11" s="4">
        <f>'Day Ahead IEX PXIL'!GK11+RTM!FA11+'OA&amp;GRIDCO'!LC11</f>
        <v>1.03</v>
      </c>
      <c r="BZ11" s="4">
        <f>'Day Ahead IEX PXIL'!GL11+RTM!FB11+'OA&amp;GRIDCO'!LD11</f>
        <v>0</v>
      </c>
      <c r="CA11" s="37"/>
      <c r="CB11" s="37"/>
      <c r="CC11" s="74">
        <f>RTM!GI11+'Day Ahead IEX PXIL'!II11+GDAM!M11</f>
        <v>0</v>
      </c>
      <c r="CD11" s="74">
        <f>RTM!GJ11</f>
        <v>0</v>
      </c>
      <c r="CE11" s="4">
        <f>'OA&amp;GRIDCO'!HI11+'Day Ahead IEX PXIL'!DQ11+RTM!DK11</f>
        <v>0</v>
      </c>
      <c r="CF11" s="4">
        <f>'OA&amp;GRIDCO'!HJ11+'Day Ahead IEX PXIL'!DR11+RTM!DL11</f>
        <v>0</v>
      </c>
      <c r="CG11" s="74">
        <f>'OA&amp;GRIDCO'!HO11+'Day Ahead IEX PXIL'!DW11+RTM!DQ11</f>
        <v>0</v>
      </c>
      <c r="CH11" s="74">
        <f>'OA&amp;GRIDCO'!HP11+'Day Ahead IEX PXIL'!DX11+RTM!DR11</f>
        <v>0</v>
      </c>
      <c r="CI11" s="75">
        <f>'Day Ahead IEX PXIL'!HE11+'OA&amp;GRIDCO'!DI11+RTM!GY11</f>
        <v>10.31</v>
      </c>
      <c r="CJ11" s="75">
        <f>'Day Ahead IEX PXIL'!HF11+'OA&amp;GRIDCO'!DJ11</f>
        <v>0</v>
      </c>
      <c r="CK11" s="54">
        <f>'OA&amp;GRIDCO'!KS11+'Day Ahead IEX PXIL'!DE11</f>
        <v>10.31</v>
      </c>
      <c r="CL11" s="54">
        <f>'OA&amp;GRIDCO'!KT11+'Day Ahead IEX PXIL'!DF11</f>
        <v>0</v>
      </c>
      <c r="CM11" s="54">
        <f>'Day Ahead IEX PXIL'!FS11+RTM!FS11</f>
        <v>0</v>
      </c>
      <c r="CN11" s="54">
        <f>'Day Ahead IEX PXIL'!FT11</f>
        <v>0</v>
      </c>
      <c r="CO11" s="54">
        <f>RTM!IY11+'Day Ahead IEX PXIL'!IU11</f>
        <v>0</v>
      </c>
      <c r="CP11" s="54">
        <f>RTM!IZ11+'Day Ahead IEX PXIL'!IV11</f>
        <v>0</v>
      </c>
      <c r="CQ11" s="4">
        <f>'OA&amp;GRIDCO'!KG11+'Day Ahead IEX PXIL'!FM11+RTM!GE11</f>
        <v>0</v>
      </c>
      <c r="CR11" s="4">
        <f>'OA&amp;GRIDCO'!KH11+'Day Ahead IEX PXIL'!FN11</f>
        <v>0</v>
      </c>
      <c r="CS11" s="4">
        <f>'OA&amp;GRIDCO'!KM11+'Day Ahead IEX PXIL'!FY11+RTM!FY11</f>
        <v>0</v>
      </c>
      <c r="CT11" s="4">
        <f>'OA&amp;GRIDCO'!KN11+'Day Ahead IEX PXIL'!FZ11</f>
        <v>0</v>
      </c>
      <c r="CU11" s="4">
        <v>0</v>
      </c>
      <c r="CV11" s="4">
        <f>'Day Ahead IEX PXIL'!GF11</f>
        <v>0</v>
      </c>
      <c r="CW11" s="4">
        <f>'OA&amp;GRIDCO'!HU11+'Day Ahead IEX PXIL'!EC11+RTM!DW11</f>
        <v>565</v>
      </c>
      <c r="CX11" s="4">
        <f>'OA&amp;GRIDCO'!HV11+'Day Ahead IEX PXIL'!ED11+RTM!DX11</f>
        <v>0</v>
      </c>
      <c r="CY11" s="4">
        <f>'OA&amp;GRIDCO'!IF11+'Day Ahead IEX PXIL'!EI11+RTM!EC11</f>
        <v>0</v>
      </c>
      <c r="CZ11" s="4">
        <f>'OA&amp;GRIDCO'!IH11+'Day Ahead IEX PXIL'!EJ11+RTM!ED11</f>
        <v>3.75</v>
      </c>
      <c r="DA11" s="4">
        <f>'OA&amp;GRIDCO'!IU11+'Day Ahead IEX PXIL'!EO11+RTM!EI11</f>
        <v>0</v>
      </c>
      <c r="DB11" s="4">
        <f>'OA&amp;GRIDCO'!IV11+'Day Ahead IEX PXIL'!EP11+RTM!EJ11</f>
        <v>0</v>
      </c>
      <c r="DC11" s="75"/>
      <c r="DD11" s="75"/>
      <c r="DE11" s="4">
        <f>'Day Ahead IEX PXIL'!FC11+'OA&amp;GRIDCO'!KA11+RTM!GM11</f>
        <v>8.76</v>
      </c>
      <c r="DF11" s="4">
        <f>'Day Ahead IEX PXIL'!FD11+'OA&amp;GRIDCO'!KB11</f>
        <v>0</v>
      </c>
      <c r="DG11" s="4">
        <f>'OA&amp;GRIDCO'!JE11+'Day Ahead IEX PXIL'!EU11+RTM!EO11</f>
        <v>20.62</v>
      </c>
      <c r="DH11" s="4">
        <f>'OA&amp;GRIDCO'!JF11+'Day Ahead IEX PXIL'!EV11+RTM!EP11</f>
        <v>0</v>
      </c>
      <c r="DI11" s="4">
        <v>0</v>
      </c>
      <c r="DJ11" s="4">
        <v>0</v>
      </c>
      <c r="DK11" s="74">
        <f>RTM!FM11</f>
        <v>0</v>
      </c>
      <c r="DL11" s="74">
        <f>RTM!FN11</f>
        <v>0</v>
      </c>
      <c r="DM11" s="74">
        <f>'OA&amp;GRIDCO'!LF11+'Day Ahead IEX PXIL'!HU11+'Day Ahead IEX PXIL'!HU11</f>
        <v>0</v>
      </c>
      <c r="DN11" s="74">
        <f>'OA&amp;GRIDCO'!LH11+'Day Ahead IEX PXIL'!HV11+RTM!GV11</f>
        <v>0</v>
      </c>
      <c r="DO11" s="74">
        <f>'OA&amp;GRIDCO'!LS11+'Day Ahead IEX PXIL'!HO11+RTM!IU11</f>
        <v>54.795000000000002</v>
      </c>
      <c r="DP11" s="74">
        <f>'OA&amp;GRIDCO'!LT11+'Day Ahead IEX PXIL'!HP11+RTM!IV11</f>
        <v>0</v>
      </c>
      <c r="DQ11" s="74">
        <f>RTM!HK11</f>
        <v>1.44</v>
      </c>
      <c r="DR11" s="74">
        <f>RTM!HL11</f>
        <v>0</v>
      </c>
      <c r="DS11" s="74">
        <f>RTM!HO11</f>
        <v>0</v>
      </c>
      <c r="DT11" s="74">
        <f>RTM!HP11</f>
        <v>0</v>
      </c>
      <c r="DU11" s="74">
        <f>RTM!HS11</f>
        <v>0</v>
      </c>
      <c r="DV11" s="74">
        <f>RTM!HT11</f>
        <v>0</v>
      </c>
      <c r="DW11" s="74">
        <f>RTM!HW11+'OA&amp;GRIDCO'!MI11</f>
        <v>0</v>
      </c>
      <c r="DX11" s="74">
        <f>RTM!HX11</f>
        <v>0</v>
      </c>
      <c r="DY11" s="74">
        <f>RTM!IA11</f>
        <v>0</v>
      </c>
      <c r="DZ11" s="74">
        <f>RTM!IB11</f>
        <v>0</v>
      </c>
      <c r="EA11" s="74">
        <f>RTM!IC11</f>
        <v>0</v>
      </c>
      <c r="EB11" s="74">
        <f>RTM!ID11</f>
        <v>0</v>
      </c>
      <c r="EC11" s="74">
        <f>'OA&amp;GRIDCO'!MO11</f>
        <v>0</v>
      </c>
      <c r="ED11" s="74">
        <f>'OA&amp;GRIDCO'!MP11</f>
        <v>0</v>
      </c>
      <c r="EE11" s="74">
        <f>'OA&amp;GRIDCO'!MS11</f>
        <v>0</v>
      </c>
      <c r="EF11" s="74">
        <f>'OA&amp;GRIDCO'!MT11</f>
        <v>0</v>
      </c>
      <c r="EG11" s="74">
        <f>'OA&amp;GRIDCO'!MW11+'Day Ahead IEX PXIL'!IM11+GDAM!G11+RTM!II11</f>
        <v>0</v>
      </c>
      <c r="EH11" s="74">
        <f>'OA&amp;GRIDCO'!MX11+'Day Ahead IEX PXIL'!IN11+RTM!IJ11+GDAM!H11</f>
        <v>0</v>
      </c>
      <c r="EI11" s="74">
        <f>'Day Ahead IEX PXIL'!IQ11+RTM!IM11+'OA&amp;GRIDCO'!NA11</f>
        <v>0</v>
      </c>
      <c r="EJ11" s="74">
        <f>'Day Ahead IEX PXIL'!IR11+RTM!IN11+'OA&amp;GRIDCO'!NB11</f>
        <v>0</v>
      </c>
      <c r="EK11" s="74">
        <f>'OA&amp;GRIDCO'!NE11</f>
        <v>0</v>
      </c>
      <c r="EL11" s="74">
        <f>'OA&amp;GRIDCO'!NF11</f>
        <v>0</v>
      </c>
      <c r="EM11" s="74">
        <f>RTM!IQ11</f>
        <v>0</v>
      </c>
      <c r="EN11" s="74">
        <f>RTM!IR11</f>
        <v>0</v>
      </c>
      <c r="EO11" s="74">
        <f>RTM!JC11</f>
        <v>0</v>
      </c>
      <c r="EP11" s="74">
        <f>RTM!JD11</f>
        <v>0</v>
      </c>
      <c r="EQ11" s="74">
        <f>'OA&amp;GRIDCO'!NI11</f>
        <v>0</v>
      </c>
      <c r="ER11" s="74">
        <f>'OA&amp;GRIDCO'!NJ11</f>
        <v>0</v>
      </c>
      <c r="ES11" s="74">
        <f>'OA&amp;GRIDCO'!NK11+RTM!HC11+'Day Ahead IEX PXIL'!IY11</f>
        <v>4.12</v>
      </c>
      <c r="ET11" s="74">
        <f>'OA&amp;GRIDCO'!NN11+RTM!HD11+'Day Ahead IEX PXIL'!IZ11</f>
        <v>0</v>
      </c>
      <c r="EU11" s="74">
        <f>RTM!JG11</f>
        <v>1.55</v>
      </c>
      <c r="EV11" s="74">
        <f>RTM!JH11</f>
        <v>0</v>
      </c>
      <c r="EW11" s="74">
        <f>RTM!JK11</f>
        <v>0</v>
      </c>
      <c r="EX11" s="74">
        <f>RTM!JL11</f>
        <v>0</v>
      </c>
      <c r="EY11" s="74">
        <f>GDAM!S11+'OA&amp;GRIDCO'!OG11+RTM!JO11</f>
        <v>0</v>
      </c>
      <c r="EZ11" s="74">
        <f>GDAM!T11+'OA&amp;GRIDCO'!NX11+RTM!JP11</f>
        <v>0</v>
      </c>
      <c r="FA11" s="74">
        <f>GDAM!Y11+RTM!JS11</f>
        <v>0</v>
      </c>
      <c r="FB11" s="74">
        <f>GDAM!Z11+RTM!JT11</f>
        <v>0</v>
      </c>
      <c r="FC11" s="74">
        <f>RTM!JW11</f>
        <v>0</v>
      </c>
      <c r="FD11" s="74">
        <f>RTM!JX11</f>
        <v>0</v>
      </c>
      <c r="FE11" s="74">
        <f>GDAM!AE11+'OA&amp;GRIDCO'!OO11</f>
        <v>0</v>
      </c>
      <c r="FF11" s="74">
        <f>GDAM!AF11+'OA&amp;GRIDCO'!OP11</f>
        <v>0</v>
      </c>
      <c r="FG11" s="351">
        <f>GDAM!AK11</f>
        <v>0</v>
      </c>
      <c r="FH11" s="351">
        <f>GDAM!AL11</f>
        <v>0</v>
      </c>
      <c r="FI11" s="351">
        <f>GDAM!AQ11</f>
        <v>0</v>
      </c>
      <c r="FJ11" s="351">
        <f>GDAM!AR11</f>
        <v>0</v>
      </c>
      <c r="FK11" s="351">
        <f>GDAM!AW11</f>
        <v>0</v>
      </c>
      <c r="FL11" s="351">
        <f>GDAM!AX11</f>
        <v>0</v>
      </c>
      <c r="FM11" s="351">
        <f>GDAM!BC11</f>
        <v>0</v>
      </c>
      <c r="FN11" s="351">
        <f>GDAM!BD11</f>
        <v>0</v>
      </c>
      <c r="FO11" s="351">
        <f>GDAM!BI11</f>
        <v>0</v>
      </c>
      <c r="FP11" s="351">
        <f>GDAM!BJ11</f>
        <v>0</v>
      </c>
      <c r="FQ11" s="1">
        <f>C11+E11+G11+I11+K11+M11+O11+Q11+W11+Y11+AA11+AC11+AE11+AG11+AI11+AK11+AM11+AO11+AQ11+AS11+AU11+AW11+AY11+BA11+BC11+BE11+BG11+BI11+BK11+BM11+BO11+BQ11+BS11+BU11+BW11+BY11+CA11+CC11+CE11+CG11+CI11+CK11+CM11+CQ11+CS11+CU11+CW11+CY11+DA11+DC11+DE11+DG11+DI11+DK11+DM11+DO11+DQ11+DS11+DU11+DW11+DY11+EA11+EC11+EE11+EG11+EI11+EK11+CO11+EM11+EO11+EQ11+ES11+EU11+EW11+EY11+FA11+FC11+FE11+FG11+FI11+FK11+FM11+FO11</f>
        <v>1543.8968840206185</v>
      </c>
      <c r="FR11" s="1">
        <f>D11+F11+H11+J11+L11+N11+P11+R11+X11+Z11+AB11+AD11+AF11+AH11+AJ11+AL11+AN11+AP11+AR11+AT11+AV11+AX11+AZ11+BB11+BD11+BH11+BJ11+BL11+BN11+BP11+BF11+BR11+BT11+BV11+BX11+BZ11+CB11+CD11+CF11+CH11+CJ11+CL11+CN11+CR11+CT11+CV11+CX11+CZ11+DB11+DD11+DF11+DH11+DJ11+DL11+DN11+DP11+DR11+DT11+DV11+DX11+DZ11+EB11+ED11+EF11+EH11+EJ11+EL11+EN11+CP11+EP11+ER11+ET11+EV11+EX11+EZ11+FB11+FD11+FF11+FH11+FJ11+FL11+FN11+FP11</f>
        <v>171.21750000000003</v>
      </c>
    </row>
    <row r="12" spans="1:174">
      <c r="A12" s="48" t="s">
        <v>34</v>
      </c>
      <c r="B12" s="5">
        <v>2</v>
      </c>
      <c r="C12" s="114"/>
      <c r="D12" s="75"/>
      <c r="E12" s="75"/>
      <c r="F12" s="75"/>
      <c r="G12" s="75">
        <v>24</v>
      </c>
      <c r="H12" s="75">
        <v>0.9</v>
      </c>
      <c r="I12" s="74">
        <v>11</v>
      </c>
      <c r="J12" s="74">
        <v>3.62</v>
      </c>
      <c r="K12" s="75"/>
      <c r="L12" s="75"/>
      <c r="M12" s="75"/>
      <c r="N12" s="75"/>
      <c r="O12" s="277">
        <v>0</v>
      </c>
      <c r="P12" s="75"/>
      <c r="Q12" s="94">
        <v>3.6</v>
      </c>
      <c r="R12" s="75">
        <v>0.51</v>
      </c>
      <c r="S12" s="74">
        <v>25</v>
      </c>
      <c r="T12" s="75"/>
      <c r="U12" s="74">
        <v>37</v>
      </c>
      <c r="V12" s="75"/>
      <c r="W12" s="275">
        <v>0</v>
      </c>
      <c r="X12" s="75"/>
      <c r="Y12" s="75">
        <v>0</v>
      </c>
      <c r="Z12" s="75"/>
      <c r="AA12" s="75">
        <v>0</v>
      </c>
      <c r="AB12" s="75"/>
      <c r="AC12" s="278">
        <v>0</v>
      </c>
      <c r="AD12" s="75"/>
      <c r="AE12" s="4">
        <f>'OA&amp;GRIDCO'!W12+'Day Ahead IEX PXIL'!M12+RTM!M12</f>
        <v>39.96</v>
      </c>
      <c r="AF12" s="4">
        <f>'OA&amp;GRIDCO'!X12+'Day Ahead IEX PXIL'!N12+RTM!N12</f>
        <v>39.96</v>
      </c>
      <c r="AG12" s="4">
        <f>'OA&amp;GRIDCO'!AC12+'Day Ahead IEX PXIL'!S12+RTM!S12</f>
        <v>2.79</v>
      </c>
      <c r="AH12" s="4">
        <f>'OA&amp;GRIDCO'!AD12+'Day Ahead IEX PXIL'!T12+RTM!T12</f>
        <v>0</v>
      </c>
      <c r="AI12" s="4">
        <f>'OA&amp;GRIDCO'!AU12+'Day Ahead IEX PXIL'!Y12+RTM!Y12</f>
        <v>55</v>
      </c>
      <c r="AJ12" s="4">
        <f>'OA&amp;GRIDCO'!AV12+'Day Ahead IEX PXIL'!Z12+RTM!Z12</f>
        <v>16.5</v>
      </c>
      <c r="AK12" s="4">
        <f>'OA&amp;GRIDCO'!BS12+'Day Ahead IEX PXIL'!AK12+RTM!AK12</f>
        <v>0</v>
      </c>
      <c r="AL12" s="4">
        <f>'OA&amp;GRIDCO'!BT12+'Day Ahead IEX PXIL'!AL12+RTM!AL12</f>
        <v>0</v>
      </c>
      <c r="AM12" s="4">
        <f>'OA&amp;GRIDCO'!BC12+'Day Ahead IEX PXIL'!AE12+RTM!AE12</f>
        <v>0</v>
      </c>
      <c r="AN12" s="4">
        <f>'OA&amp;GRIDCO'!BD12+'Day Ahead IEX PXIL'!AF12+RTM!AF12</f>
        <v>0</v>
      </c>
      <c r="AO12" s="4">
        <f>'OA&amp;GRIDCO'!CC12+'Day Ahead IEX PXIL'!AQ12+RTM!AQ12</f>
        <v>0</v>
      </c>
      <c r="AP12" s="4">
        <f>'OA&amp;GRIDCO'!CD12+'Day Ahead IEX PXIL'!AR12+RTM!AR12</f>
        <v>0</v>
      </c>
      <c r="AQ12" s="4">
        <f>'OA&amp;GRIDCO'!CO12+'Day Ahead IEX PXIL'!AW12+RTM!AW12</f>
        <v>25.75</v>
      </c>
      <c r="AR12" s="4">
        <f>'OA&amp;GRIDCO'!CP12+'Day Ahead IEX PXIL'!AX12+RTM!AX12</f>
        <v>8</v>
      </c>
      <c r="AS12" s="4">
        <f>'OA&amp;GRIDCO'!DA12+'Day Ahead IEX PXIL'!BC12+RTM!BC12</f>
        <v>329.77738402061857</v>
      </c>
      <c r="AT12" s="4">
        <f>'OA&amp;GRIDCO'!DB12+'Day Ahead IEX PXIL'!BD12+RTM!BD12</f>
        <v>0</v>
      </c>
      <c r="AU12" s="4">
        <f>'Day Ahead IEX PXIL'!BI12+RTM!BI12+'OA&amp;GRIDCO'!OS12</f>
        <v>0</v>
      </c>
      <c r="AV12" s="4">
        <f>'Day Ahead IEX PXIL'!BJ12+RTM!BJ12+'OA&amp;GRIDCO'!OT12</f>
        <v>0</v>
      </c>
      <c r="AW12" s="67"/>
      <c r="AX12" s="67"/>
      <c r="AY12" s="4">
        <v>0</v>
      </c>
      <c r="AZ12" s="4">
        <f>'OA&amp;GRIDCO'!DL12+'Day Ahead IEX PXIL'!BP12+RTM!BP12</f>
        <v>14.12</v>
      </c>
      <c r="BA12" s="4">
        <f>'OA&amp;GRIDCO'!EC12+'Day Ahead IEX PXIL'!BU12+RTM!BU12</f>
        <v>0</v>
      </c>
      <c r="BB12" s="4">
        <f>'OA&amp;GRIDCO'!ED12+'Day Ahead IEX PXIL'!BV12+RTM!BV12</f>
        <v>0</v>
      </c>
      <c r="BC12" s="4">
        <f>'OA&amp;GRIDCO'!EQ12+'Day Ahead IEX PXIL'!CA12+RTM!CA12</f>
        <v>247.43</v>
      </c>
      <c r="BD12" s="4">
        <f>'OA&amp;GRIDCO'!ER12+'Day Ahead IEX PXIL'!CB12+RTM!CB12</f>
        <v>61.857500000000002</v>
      </c>
      <c r="BE12" s="75">
        <f>'OA&amp;GRIDCO'!NW12+GDAM!U12</f>
        <v>0</v>
      </c>
      <c r="BF12" s="75"/>
      <c r="BG12" s="53"/>
      <c r="BH12" s="53"/>
      <c r="BI12" s="4">
        <f>'OA&amp;GRIDCO'!EW12+'Day Ahead IEX PXIL'!CG12+RTM!CG12</f>
        <v>1.24</v>
      </c>
      <c r="BJ12" s="4">
        <f>'OA&amp;GRIDCO'!EX12+'Day Ahead IEX PXIL'!CH12+RTM!CH12</f>
        <v>0</v>
      </c>
      <c r="BK12" s="4">
        <f>'OA&amp;GRIDCO'!KW12+RTM!FG12+'Day Ahead IEX PXIL'!GW12</f>
        <v>0</v>
      </c>
      <c r="BL12" s="4">
        <f>'OA&amp;GRIDCO'!KX12+RTM!FH12+'Day Ahead IEX PXIL'!GX12</f>
        <v>0</v>
      </c>
      <c r="BM12" s="4">
        <f>'Day Ahead IEX PXIL'!CM12+RTM!CM12+'OA&amp;GRIDCO'!FC12</f>
        <v>0</v>
      </c>
      <c r="BN12" s="4">
        <f>'OA&amp;GRIDCO'!FD12+'Day Ahead IEX PXIL'!CN12+RTM!CN12</f>
        <v>0</v>
      </c>
      <c r="BO12" s="69"/>
      <c r="BP12" s="69"/>
      <c r="BQ12" s="4">
        <f>'OA&amp;GRIDCO'!FQ12+'Day Ahead IEX PXIL'!CS12+RTM!CS12</f>
        <v>2.06</v>
      </c>
      <c r="BR12" s="4">
        <f>'OA&amp;GRIDCO'!FR12+'Day Ahead IEX PXIL'!CT12+RTM!CT12</f>
        <v>0</v>
      </c>
      <c r="BS12" s="1">
        <f>'OA&amp;GRIDCO'!JU12+'Day Ahead IEX PXIL'!FA12+RTM!EU12</f>
        <v>108.9545</v>
      </c>
      <c r="BT12" s="4">
        <f>'OA&amp;GRIDCO'!JV12+'Day Ahead IEX PXIL'!FB12+RTM!EV12</f>
        <v>22</v>
      </c>
      <c r="BU12" s="9">
        <f>'OA&amp;GRIDCO'!GG12+RTM!G12</f>
        <v>0</v>
      </c>
      <c r="BV12" s="9">
        <f>'OA&amp;GRIDCO'!GH12</f>
        <v>0</v>
      </c>
      <c r="BW12" s="4">
        <f>'OA&amp;GRIDCO'!HA12+'Day Ahead IEX PXIL'!DK12+RTM!DE12</f>
        <v>14.4</v>
      </c>
      <c r="BX12" s="4">
        <f>'OA&amp;GRIDCO'!HB12</f>
        <v>0</v>
      </c>
      <c r="BY12" s="4">
        <f>'Day Ahead IEX PXIL'!GK12+RTM!FA12+'OA&amp;GRIDCO'!LC12</f>
        <v>1.03</v>
      </c>
      <c r="BZ12" s="4">
        <f>'Day Ahead IEX PXIL'!GL12+RTM!FB12+'OA&amp;GRIDCO'!LD12</f>
        <v>0</v>
      </c>
      <c r="CA12" s="37"/>
      <c r="CB12" s="37"/>
      <c r="CC12" s="74">
        <f>RTM!GI12+'Day Ahead IEX PXIL'!II12+GDAM!M12</f>
        <v>0</v>
      </c>
      <c r="CD12" s="74">
        <f>RTM!GJ12</f>
        <v>0</v>
      </c>
      <c r="CE12" s="4">
        <f>'OA&amp;GRIDCO'!HI12+'Day Ahead IEX PXIL'!DQ12+RTM!DK12</f>
        <v>0</v>
      </c>
      <c r="CF12" s="4">
        <f>'OA&amp;GRIDCO'!HJ12+'Day Ahead IEX PXIL'!DR12+RTM!DL12</f>
        <v>0</v>
      </c>
      <c r="CG12" s="74">
        <f>'OA&amp;GRIDCO'!HO12+'Day Ahead IEX PXIL'!DW12+RTM!DQ12</f>
        <v>0</v>
      </c>
      <c r="CH12" s="74">
        <f>'OA&amp;GRIDCO'!HP12+'Day Ahead IEX PXIL'!DX12+RTM!DR12</f>
        <v>0</v>
      </c>
      <c r="CI12" s="75">
        <f>'Day Ahead IEX PXIL'!HE12+'OA&amp;GRIDCO'!DI12+RTM!GY12</f>
        <v>10.31</v>
      </c>
      <c r="CJ12" s="75">
        <f>'Day Ahead IEX PXIL'!HF12+'OA&amp;GRIDCO'!DJ12</f>
        <v>0</v>
      </c>
      <c r="CK12" s="54">
        <f>'OA&amp;GRIDCO'!KS12+'Day Ahead IEX PXIL'!DE12</f>
        <v>10.31</v>
      </c>
      <c r="CL12" s="54">
        <f>'OA&amp;GRIDCO'!KT12+'Day Ahead IEX PXIL'!DF12</f>
        <v>0</v>
      </c>
      <c r="CM12" s="54">
        <f>'Day Ahead IEX PXIL'!FS12+RTM!FS12</f>
        <v>0</v>
      </c>
      <c r="CN12" s="54">
        <f>'Day Ahead IEX PXIL'!FT12</f>
        <v>0</v>
      </c>
      <c r="CO12" s="54">
        <f>RTM!IY12+'Day Ahead IEX PXIL'!IU12</f>
        <v>0</v>
      </c>
      <c r="CP12" s="54">
        <f>RTM!IZ12+'Day Ahead IEX PXIL'!IV12</f>
        <v>0</v>
      </c>
      <c r="CQ12" s="4">
        <f>'OA&amp;GRIDCO'!KG12+'Day Ahead IEX PXIL'!FM12+RTM!GE12</f>
        <v>0</v>
      </c>
      <c r="CR12" s="4">
        <f>'OA&amp;GRIDCO'!KH12+'Day Ahead IEX PXIL'!FN12</f>
        <v>0</v>
      </c>
      <c r="CS12" s="4">
        <f>'OA&amp;GRIDCO'!KM12+'Day Ahead IEX PXIL'!FY12+RTM!FY12</f>
        <v>0</v>
      </c>
      <c r="CT12" s="4">
        <f>'Day Ahead IEX PXIL'!FZ12</f>
        <v>0</v>
      </c>
      <c r="CU12" s="4">
        <v>0</v>
      </c>
      <c r="CV12" s="4">
        <f>'Day Ahead IEX PXIL'!GF12</f>
        <v>0</v>
      </c>
      <c r="CW12" s="4">
        <f>'OA&amp;GRIDCO'!HU12+'Day Ahead IEX PXIL'!EC12+RTM!DW12</f>
        <v>565</v>
      </c>
      <c r="CX12" s="4">
        <f>'OA&amp;GRIDCO'!HV12+'Day Ahead IEX PXIL'!ED12+RTM!DX12</f>
        <v>0</v>
      </c>
      <c r="CY12" s="4">
        <f>'OA&amp;GRIDCO'!IG12+'Day Ahead IEX PXIL'!EI12+RTM!EC12</f>
        <v>15</v>
      </c>
      <c r="CZ12" s="4">
        <f>'OA&amp;GRIDCO'!IH12+'Day Ahead IEX PXIL'!EJ12+RTM!ED12</f>
        <v>3.75</v>
      </c>
      <c r="DA12" s="4">
        <f>'OA&amp;GRIDCO'!IU12+'Day Ahead IEX PXIL'!EO12+RTM!EI12</f>
        <v>0</v>
      </c>
      <c r="DB12" s="4">
        <f>'OA&amp;GRIDCO'!IV12+'Day Ahead IEX PXIL'!EP12+RTM!EJ12</f>
        <v>0</v>
      </c>
      <c r="DC12" s="75"/>
      <c r="DD12" s="75"/>
      <c r="DE12" s="4">
        <f>'Day Ahead IEX PXIL'!FC12+'OA&amp;GRIDCO'!KA12+RTM!GM12</f>
        <v>8.76</v>
      </c>
      <c r="DF12" s="4">
        <f>'Day Ahead IEX PXIL'!FD12+'OA&amp;GRIDCO'!KB12</f>
        <v>0</v>
      </c>
      <c r="DG12" s="4">
        <f>'OA&amp;GRIDCO'!JE12+'Day Ahead IEX PXIL'!EU12+RTM!EO12</f>
        <v>20.62</v>
      </c>
      <c r="DH12" s="4">
        <f>'OA&amp;GRIDCO'!JF12+'Day Ahead IEX PXIL'!EV12+RTM!EP12</f>
        <v>0</v>
      </c>
      <c r="DI12" s="4">
        <v>0</v>
      </c>
      <c r="DJ12" s="4">
        <v>0</v>
      </c>
      <c r="DK12" s="74">
        <f>RTM!FM12</f>
        <v>0</v>
      </c>
      <c r="DL12" s="74">
        <f>RTM!FN12</f>
        <v>0</v>
      </c>
      <c r="DM12" s="74">
        <f>'OA&amp;GRIDCO'!LF12+'Day Ahead IEX PXIL'!HU12+'Day Ahead IEX PXIL'!HU12</f>
        <v>0</v>
      </c>
      <c r="DN12" s="74">
        <f>'OA&amp;GRIDCO'!LH12+'Day Ahead IEX PXIL'!HV12+RTM!GV12</f>
        <v>0</v>
      </c>
      <c r="DO12" s="74">
        <f>'OA&amp;GRIDCO'!LS12+'Day Ahead IEX PXIL'!HO12+RTM!IU12</f>
        <v>54.795000000000002</v>
      </c>
      <c r="DP12" s="74">
        <f>'OA&amp;GRIDCO'!LT12+'Day Ahead IEX PXIL'!HP12+RTM!IV12</f>
        <v>0</v>
      </c>
      <c r="DQ12" s="74">
        <f>RTM!HK12</f>
        <v>1.44</v>
      </c>
      <c r="DR12" s="74">
        <f>RTM!HL12</f>
        <v>0</v>
      </c>
      <c r="DS12" s="74">
        <f>RTM!HO12</f>
        <v>0</v>
      </c>
      <c r="DT12" s="74">
        <f>RTM!HP12</f>
        <v>0</v>
      </c>
      <c r="DU12" s="74">
        <f>RTM!HS12</f>
        <v>0</v>
      </c>
      <c r="DV12" s="74">
        <f>RTM!HT12</f>
        <v>0</v>
      </c>
      <c r="DW12" s="74">
        <f>RTM!HW12+'OA&amp;GRIDCO'!MI12</f>
        <v>0</v>
      </c>
      <c r="DX12" s="74">
        <f>RTM!HX12</f>
        <v>0</v>
      </c>
      <c r="DY12" s="74">
        <f>RTM!IA12</f>
        <v>0</v>
      </c>
      <c r="DZ12" s="74">
        <f>RTM!IB12</f>
        <v>0</v>
      </c>
      <c r="EA12" s="74">
        <f>RTM!IC12</f>
        <v>0</v>
      </c>
      <c r="EB12" s="74">
        <f>RTM!ID12</f>
        <v>0</v>
      </c>
      <c r="EC12" s="74">
        <f>'OA&amp;GRIDCO'!MO12</f>
        <v>0</v>
      </c>
      <c r="ED12" s="74">
        <f>'OA&amp;GRIDCO'!MP12</f>
        <v>0</v>
      </c>
      <c r="EE12" s="74">
        <f>'OA&amp;GRIDCO'!MS12</f>
        <v>0</v>
      </c>
      <c r="EF12" s="74">
        <f>'OA&amp;GRIDCO'!MT12</f>
        <v>0</v>
      </c>
      <c r="EG12" s="74">
        <f>'OA&amp;GRIDCO'!MW12+'Day Ahead IEX PXIL'!IM12+GDAM!G12+RTM!II12</f>
        <v>0</v>
      </c>
      <c r="EH12" s="74">
        <f>'OA&amp;GRIDCO'!MX12+'Day Ahead IEX PXIL'!IN12+RTM!IJ12+GDAM!H12</f>
        <v>0</v>
      </c>
      <c r="EI12" s="74">
        <f>'Day Ahead IEX PXIL'!IQ12+RTM!IM12+'OA&amp;GRIDCO'!NA12</f>
        <v>0</v>
      </c>
      <c r="EJ12" s="74">
        <f>'Day Ahead IEX PXIL'!IR12+RTM!IN12+'OA&amp;GRIDCO'!NB12</f>
        <v>0</v>
      </c>
      <c r="EK12" s="74">
        <f>'OA&amp;GRIDCO'!NE12</f>
        <v>0</v>
      </c>
      <c r="EL12" s="74">
        <f>'OA&amp;GRIDCO'!NF12</f>
        <v>0</v>
      </c>
      <c r="EM12" s="74">
        <f>RTM!IQ12</f>
        <v>0</v>
      </c>
      <c r="EN12" s="74">
        <f>RTM!IR12</f>
        <v>0</v>
      </c>
      <c r="EO12" s="74">
        <f>RTM!JC12</f>
        <v>0</v>
      </c>
      <c r="EP12" s="74">
        <f>RTM!JD12</f>
        <v>0</v>
      </c>
      <c r="EQ12" s="74">
        <f>'OA&amp;GRIDCO'!NI12</f>
        <v>0</v>
      </c>
      <c r="ER12" s="74">
        <f>'OA&amp;GRIDCO'!NJ12</f>
        <v>0</v>
      </c>
      <c r="ES12" s="74">
        <f>'OA&amp;GRIDCO'!NK12+RTM!HC12+'Day Ahead IEX PXIL'!IY12</f>
        <v>4.12</v>
      </c>
      <c r="ET12" s="74">
        <f>'OA&amp;GRIDCO'!NN12+RTM!HD12+'Day Ahead IEX PXIL'!IZ12</f>
        <v>0</v>
      </c>
      <c r="EU12" s="74">
        <f>RTM!JG12</f>
        <v>1.55</v>
      </c>
      <c r="EV12" s="74">
        <f>RTM!JH12</f>
        <v>0</v>
      </c>
      <c r="EW12" s="74">
        <f>RTM!JK12</f>
        <v>0</v>
      </c>
      <c r="EX12" s="74">
        <f>RTM!JL12</f>
        <v>0</v>
      </c>
      <c r="EY12" s="74">
        <f>GDAM!S12+'OA&amp;GRIDCO'!OG12+RTM!JO12</f>
        <v>0</v>
      </c>
      <c r="EZ12" s="74">
        <f>GDAM!T12+'OA&amp;GRIDCO'!NX12+RTM!JP12</f>
        <v>0</v>
      </c>
      <c r="FA12" s="74">
        <f>GDAM!Y12+RTM!JS12</f>
        <v>0</v>
      </c>
      <c r="FB12" s="74">
        <f>GDAM!Z12+RTM!JT12</f>
        <v>0</v>
      </c>
      <c r="FC12" s="74">
        <f>RTM!JW12</f>
        <v>0</v>
      </c>
      <c r="FD12" s="74">
        <f>RTM!JX12</f>
        <v>0</v>
      </c>
      <c r="FE12" s="74">
        <f>GDAM!AE12+'OA&amp;GRIDCO'!OO12</f>
        <v>0</v>
      </c>
      <c r="FF12" s="74">
        <f>GDAM!AF12+'OA&amp;GRIDCO'!OP12</f>
        <v>0</v>
      </c>
      <c r="FG12" s="351">
        <f>GDAM!AK12</f>
        <v>0</v>
      </c>
      <c r="FH12" s="351">
        <f>GDAM!AL12</f>
        <v>0</v>
      </c>
      <c r="FI12" s="351">
        <f>GDAM!AQ12</f>
        <v>0</v>
      </c>
      <c r="FJ12" s="351">
        <f>GDAM!AR12</f>
        <v>0</v>
      </c>
      <c r="FK12" s="351">
        <f>GDAM!AW12</f>
        <v>0</v>
      </c>
      <c r="FL12" s="351">
        <f>GDAM!AX12</f>
        <v>0</v>
      </c>
      <c r="FM12" s="351">
        <f>GDAM!BC12</f>
        <v>0</v>
      </c>
      <c r="FN12" s="351">
        <f>GDAM!BD12</f>
        <v>0</v>
      </c>
      <c r="FO12" s="351">
        <f>GDAM!BI12</f>
        <v>0</v>
      </c>
      <c r="FP12" s="351">
        <f>GDAM!BJ12</f>
        <v>0</v>
      </c>
      <c r="FQ12" s="1">
        <f t="shared" ref="FQ12:FQ75" si="0">C12+E12+G12+I12+K12+M12+O12+Q12+W12+Y12+AA12+AC12+AE12+AG12+AI12+AK12+AM12+AO12+AQ12+AS12+AU12+AW12+AY12+BA12+BC12+BE12+BG12+BI12+BK12+BM12+BO12+BQ12+BS12+BU12+BW12+BY12+CA12+CC12+CE12+CG12+CI12+CK12+CM12+CQ12+CS12+CU12+CW12+CY12+DA12+DC12+DE12+DG12+DI12+DK12+DM12+DO12+DQ12+DS12+DU12+DW12+DY12+EA12+EC12+EE12+EG12+EI12+EK12+CO12+EM12+EO12+EQ12+ES12+EU12+EW12+EY12+FA12+FC12+FE12+FG12+FI12+FK12+FM12+FO12</f>
        <v>1558.8968840206185</v>
      </c>
      <c r="FR12" s="1">
        <f t="shared" ref="FR12:FR75" si="1">D12+F12+H12+J12+L12+N12+P12+R12+X12+Z12+AB12+AD12+AF12+AH12+AJ12+AL12+AN12+AP12+AR12+AT12+AV12+AX12+AZ12+BB12+BD12+BH12+BJ12+BL12+BN12+BP12+BF12+BR12+BT12+BV12+BX12+BZ12+CB12+CD12+CF12+CH12+CJ12+CL12+CN12+CR12+CT12+CV12+CX12+CZ12+DB12+DD12+DF12+DH12+DJ12+DL12+DN12+DP12+DR12+DT12+DV12+DX12+DZ12+EB12+ED12+EF12+EH12+EJ12+EL12+EN12+CP12+EP12+ER12+ET12+EV12+EX12+EZ12+FB12+FD12+FF12+FH12+FJ12+FL12+FN12+FP12</f>
        <v>171.21750000000003</v>
      </c>
    </row>
    <row r="13" spans="1:174" ht="15" customHeight="1">
      <c r="A13" s="48" t="s">
        <v>35</v>
      </c>
      <c r="B13" s="5">
        <v>3</v>
      </c>
      <c r="C13" s="114"/>
      <c r="D13" s="75"/>
      <c r="E13" s="75"/>
      <c r="F13" s="75"/>
      <c r="G13" s="75">
        <v>24</v>
      </c>
      <c r="H13" s="75">
        <v>0.9</v>
      </c>
      <c r="I13" s="74">
        <v>11</v>
      </c>
      <c r="J13" s="74">
        <v>3.62</v>
      </c>
      <c r="K13" s="75"/>
      <c r="L13" s="75"/>
      <c r="M13" s="75"/>
      <c r="N13" s="75"/>
      <c r="O13" s="277">
        <v>0</v>
      </c>
      <c r="P13" s="75"/>
      <c r="Q13" s="94">
        <v>3.6</v>
      </c>
      <c r="R13" s="75">
        <v>0.51</v>
      </c>
      <c r="S13" s="74">
        <v>25</v>
      </c>
      <c r="T13" s="75"/>
      <c r="U13" s="74">
        <v>37</v>
      </c>
      <c r="V13" s="75"/>
      <c r="W13" s="275">
        <v>0</v>
      </c>
      <c r="X13" s="75"/>
      <c r="Y13" s="75">
        <v>0</v>
      </c>
      <c r="Z13" s="75"/>
      <c r="AA13" s="75">
        <v>0</v>
      </c>
      <c r="AB13" s="75"/>
      <c r="AC13" s="278">
        <v>0</v>
      </c>
      <c r="AD13" s="75"/>
      <c r="AE13" s="4">
        <f>'OA&amp;GRIDCO'!W13+'Day Ahead IEX PXIL'!M13+RTM!M13</f>
        <v>39.96</v>
      </c>
      <c r="AF13" s="4">
        <f>'OA&amp;GRIDCO'!X13+'Day Ahead IEX PXIL'!N13+RTM!N13</f>
        <v>39.96</v>
      </c>
      <c r="AG13" s="4">
        <f>'OA&amp;GRIDCO'!AC13+'Day Ahead IEX PXIL'!S13+RTM!S13</f>
        <v>2.79</v>
      </c>
      <c r="AH13" s="4">
        <f>'OA&amp;GRIDCO'!AD13+'Day Ahead IEX PXIL'!T13+RTM!T13</f>
        <v>0</v>
      </c>
      <c r="AI13" s="4">
        <f>'OA&amp;GRIDCO'!AU13+'Day Ahead IEX PXIL'!Y13+RTM!Y13</f>
        <v>55</v>
      </c>
      <c r="AJ13" s="4">
        <f>'OA&amp;GRIDCO'!AV13+'Day Ahead IEX PXIL'!Z13+RTM!Z13</f>
        <v>16.5</v>
      </c>
      <c r="AK13" s="4">
        <f>'OA&amp;GRIDCO'!BS13+'Day Ahead IEX PXIL'!AK13+RTM!AK13</f>
        <v>8.25</v>
      </c>
      <c r="AL13" s="4">
        <f>'OA&amp;GRIDCO'!BT13+'Day Ahead IEX PXIL'!AL13+RTM!AL13</f>
        <v>0</v>
      </c>
      <c r="AM13" s="4">
        <f>'OA&amp;GRIDCO'!BC13+'Day Ahead IEX PXIL'!AE13+RTM!AE13</f>
        <v>0</v>
      </c>
      <c r="AN13" s="4">
        <f>'OA&amp;GRIDCO'!BD13+'Day Ahead IEX PXIL'!AF13+RTM!AF13</f>
        <v>0</v>
      </c>
      <c r="AO13" s="4">
        <f>'OA&amp;GRIDCO'!CC13+'Day Ahead IEX PXIL'!AQ13+RTM!AQ13</f>
        <v>0</v>
      </c>
      <c r="AP13" s="4">
        <f>'OA&amp;GRIDCO'!CD13+'Day Ahead IEX PXIL'!AR13+RTM!AR13</f>
        <v>0</v>
      </c>
      <c r="AQ13" s="4">
        <f>'OA&amp;GRIDCO'!CO13+'Day Ahead IEX PXIL'!AW13+RTM!AW13</f>
        <v>25.75</v>
      </c>
      <c r="AR13" s="4">
        <f>'OA&amp;GRIDCO'!CP13+'Day Ahead IEX PXIL'!AX13+RTM!AX13</f>
        <v>8</v>
      </c>
      <c r="AS13" s="4">
        <f>'OA&amp;GRIDCO'!DA13+'Day Ahead IEX PXIL'!BC13+RTM!BC13</f>
        <v>329.77738402061857</v>
      </c>
      <c r="AT13" s="4">
        <f>'OA&amp;GRIDCO'!DB13+'Day Ahead IEX PXIL'!BD13+RTM!BD13</f>
        <v>0</v>
      </c>
      <c r="AU13" s="4">
        <f>'Day Ahead IEX PXIL'!BI13+RTM!BI13+'OA&amp;GRIDCO'!OS13</f>
        <v>0</v>
      </c>
      <c r="AV13" s="4">
        <f>'Day Ahead IEX PXIL'!BJ13+RTM!BJ13+'OA&amp;GRIDCO'!OT13</f>
        <v>0</v>
      </c>
      <c r="AW13" s="67"/>
      <c r="AX13" s="67"/>
      <c r="AY13" s="4">
        <v>0</v>
      </c>
      <c r="AZ13" s="4">
        <f>'OA&amp;GRIDCO'!DL13+'Day Ahead IEX PXIL'!BP13+RTM!BP13</f>
        <v>14.12</v>
      </c>
      <c r="BA13" s="4">
        <f>'OA&amp;GRIDCO'!EC13+'Day Ahead IEX PXIL'!BU13+RTM!BU13</f>
        <v>0</v>
      </c>
      <c r="BB13" s="4">
        <f>'OA&amp;GRIDCO'!ED13+'Day Ahead IEX PXIL'!BV13+RTM!BV13</f>
        <v>0</v>
      </c>
      <c r="BC13" s="4">
        <f>'OA&amp;GRIDCO'!EQ13+'Day Ahead IEX PXIL'!CA13+RTM!CA13</f>
        <v>247.43</v>
      </c>
      <c r="BD13" s="4">
        <f>'OA&amp;GRIDCO'!ER13+'Day Ahead IEX PXIL'!CB13+RTM!CB13</f>
        <v>61.857500000000002</v>
      </c>
      <c r="BE13" s="75">
        <f>'OA&amp;GRIDCO'!NW13+GDAM!U13</f>
        <v>0</v>
      </c>
      <c r="BF13" s="75"/>
      <c r="BG13" s="53"/>
      <c r="BH13" s="53"/>
      <c r="BI13" s="4">
        <f>'OA&amp;GRIDCO'!EW13+'Day Ahead IEX PXIL'!CG13+RTM!CG13</f>
        <v>1.24</v>
      </c>
      <c r="BJ13" s="4">
        <f>'OA&amp;GRIDCO'!EX13+'Day Ahead IEX PXIL'!CH13+RTM!CH13</f>
        <v>0</v>
      </c>
      <c r="BK13" s="4">
        <f>'OA&amp;GRIDCO'!KW13+RTM!FG13+'Day Ahead IEX PXIL'!GW13</f>
        <v>0</v>
      </c>
      <c r="BL13" s="4">
        <f>'OA&amp;GRIDCO'!KX13+RTM!FH13+'Day Ahead IEX PXIL'!GX13</f>
        <v>0</v>
      </c>
      <c r="BM13" s="4">
        <f>'Day Ahead IEX PXIL'!CM13+RTM!CM13+'OA&amp;GRIDCO'!FC13</f>
        <v>0</v>
      </c>
      <c r="BN13" s="4">
        <f>'OA&amp;GRIDCO'!FD13+'Day Ahead IEX PXIL'!CN13+RTM!CN13</f>
        <v>0</v>
      </c>
      <c r="BO13" s="69"/>
      <c r="BP13" s="69"/>
      <c r="BQ13" s="4">
        <f>'OA&amp;GRIDCO'!FQ13+'Day Ahead IEX PXIL'!CS13+RTM!CS13</f>
        <v>2.06</v>
      </c>
      <c r="BR13" s="4">
        <f>'OA&amp;GRIDCO'!FR13+'Day Ahead IEX PXIL'!CT13+RTM!CT13</f>
        <v>0</v>
      </c>
      <c r="BS13" s="1">
        <f>'OA&amp;GRIDCO'!JU13+'Day Ahead IEX PXIL'!FA13+RTM!EU13</f>
        <v>108.9545</v>
      </c>
      <c r="BT13" s="4">
        <f>'OA&amp;GRIDCO'!JV13+'Day Ahead IEX PXIL'!FB13+RTM!EV13</f>
        <v>22</v>
      </c>
      <c r="BU13" s="9">
        <f>'OA&amp;GRIDCO'!GG13+RTM!G13</f>
        <v>0</v>
      </c>
      <c r="BV13" s="9">
        <f>'OA&amp;GRIDCO'!GH13</f>
        <v>0</v>
      </c>
      <c r="BW13" s="4">
        <f>'OA&amp;GRIDCO'!HA13+'Day Ahead IEX PXIL'!DK13+RTM!DE13</f>
        <v>14.4</v>
      </c>
      <c r="BX13" s="4">
        <f>'OA&amp;GRIDCO'!HB13</f>
        <v>0</v>
      </c>
      <c r="BY13" s="4">
        <f>'Day Ahead IEX PXIL'!GK13+RTM!FA13+'OA&amp;GRIDCO'!LC13</f>
        <v>1.03</v>
      </c>
      <c r="BZ13" s="4">
        <f>'Day Ahead IEX PXIL'!GL13+RTM!FB13+'OA&amp;GRIDCO'!LD13</f>
        <v>0</v>
      </c>
      <c r="CA13" s="37"/>
      <c r="CB13" s="37"/>
      <c r="CC13" s="74">
        <f>RTM!GI13+'Day Ahead IEX PXIL'!II13+GDAM!M13</f>
        <v>0</v>
      </c>
      <c r="CD13" s="74">
        <f>RTM!GJ13</f>
        <v>0</v>
      </c>
      <c r="CE13" s="4">
        <f>'OA&amp;GRIDCO'!HI13+'Day Ahead IEX PXIL'!DQ13+RTM!DK13</f>
        <v>0</v>
      </c>
      <c r="CF13" s="4">
        <f>'OA&amp;GRIDCO'!HJ13+'Day Ahead IEX PXIL'!DR13+RTM!DL13</f>
        <v>0</v>
      </c>
      <c r="CG13" s="74">
        <f>'OA&amp;GRIDCO'!HO13+'Day Ahead IEX PXIL'!DW13+RTM!DQ13</f>
        <v>0</v>
      </c>
      <c r="CH13" s="74">
        <f>'OA&amp;GRIDCO'!HP13+'Day Ahead IEX PXIL'!DX13+RTM!DR13</f>
        <v>0</v>
      </c>
      <c r="CI13" s="75">
        <f>'Day Ahead IEX PXIL'!HE13+'OA&amp;GRIDCO'!DI13+RTM!GY13</f>
        <v>10.31</v>
      </c>
      <c r="CJ13" s="75">
        <f>'Day Ahead IEX PXIL'!HF13+'OA&amp;GRIDCO'!DJ13</f>
        <v>0</v>
      </c>
      <c r="CK13" s="54">
        <f>'OA&amp;GRIDCO'!KS13+'Day Ahead IEX PXIL'!DE13</f>
        <v>10.31</v>
      </c>
      <c r="CL13" s="54">
        <f>'OA&amp;GRIDCO'!KT13+'Day Ahead IEX PXIL'!DF13</f>
        <v>0</v>
      </c>
      <c r="CM13" s="54">
        <f>'Day Ahead IEX PXIL'!FS13+RTM!FS13</f>
        <v>0</v>
      </c>
      <c r="CN13" s="54">
        <f>'Day Ahead IEX PXIL'!FT13</f>
        <v>0</v>
      </c>
      <c r="CO13" s="54">
        <f>RTM!IY13+'Day Ahead IEX PXIL'!IU13</f>
        <v>0</v>
      </c>
      <c r="CP13" s="54">
        <f>RTM!IZ13+'Day Ahead IEX PXIL'!IV13</f>
        <v>0</v>
      </c>
      <c r="CQ13" s="4">
        <f>'OA&amp;GRIDCO'!KG13+'Day Ahead IEX PXIL'!FM13+RTM!GE13</f>
        <v>0</v>
      </c>
      <c r="CR13" s="4">
        <f>'OA&amp;GRIDCO'!KH13+'Day Ahead IEX PXIL'!FN13</f>
        <v>0</v>
      </c>
      <c r="CS13" s="4">
        <f>'OA&amp;GRIDCO'!KM13+'Day Ahead IEX PXIL'!FY13+RTM!FY13</f>
        <v>0</v>
      </c>
      <c r="CT13" s="4">
        <f>'Day Ahead IEX PXIL'!FZ13</f>
        <v>0</v>
      </c>
      <c r="CU13" s="4">
        <v>0</v>
      </c>
      <c r="CV13" s="4">
        <f>'Day Ahead IEX PXIL'!GF13</f>
        <v>0</v>
      </c>
      <c r="CW13" s="4">
        <f>'OA&amp;GRIDCO'!HU13+'Day Ahead IEX PXIL'!EC13+RTM!DW13</f>
        <v>565</v>
      </c>
      <c r="CX13" s="4">
        <f>'OA&amp;GRIDCO'!HV13+'Day Ahead IEX PXIL'!ED13+RTM!DX13</f>
        <v>0</v>
      </c>
      <c r="CY13" s="4">
        <f>'OA&amp;GRIDCO'!IG13+'Day Ahead IEX PXIL'!EI13+RTM!EC13</f>
        <v>15</v>
      </c>
      <c r="CZ13" s="4">
        <f>'OA&amp;GRIDCO'!IH13+'Day Ahead IEX PXIL'!EJ13+RTM!ED13</f>
        <v>3.75</v>
      </c>
      <c r="DA13" s="4">
        <f>'OA&amp;GRIDCO'!IU13+'Day Ahead IEX PXIL'!EO13+RTM!EI13</f>
        <v>0</v>
      </c>
      <c r="DB13" s="4">
        <f>'OA&amp;GRIDCO'!IV13+'Day Ahead IEX PXIL'!EP13+RTM!EJ13</f>
        <v>0</v>
      </c>
      <c r="DC13" s="75"/>
      <c r="DD13" s="75"/>
      <c r="DE13" s="4">
        <f>'Day Ahead IEX PXIL'!FC13+'OA&amp;GRIDCO'!KA13+RTM!GM13</f>
        <v>8.76</v>
      </c>
      <c r="DF13" s="4">
        <f>'Day Ahead IEX PXIL'!FD13+'OA&amp;GRIDCO'!KB13</f>
        <v>0</v>
      </c>
      <c r="DG13" s="4">
        <f>'OA&amp;GRIDCO'!JE13+'Day Ahead IEX PXIL'!EU13+RTM!EO13</f>
        <v>20.62</v>
      </c>
      <c r="DH13" s="4">
        <f>'OA&amp;GRIDCO'!JF13+'Day Ahead IEX PXIL'!EV13+RTM!EP13</f>
        <v>0</v>
      </c>
      <c r="DI13" s="4">
        <v>0</v>
      </c>
      <c r="DJ13" s="4">
        <v>0</v>
      </c>
      <c r="DK13" s="74">
        <f>RTM!FM13</f>
        <v>0</v>
      </c>
      <c r="DL13" s="74">
        <f>RTM!FN13</f>
        <v>0</v>
      </c>
      <c r="DM13" s="74">
        <f>'OA&amp;GRIDCO'!LF13+'Day Ahead IEX PXIL'!HU13+'Day Ahead IEX PXIL'!HU13</f>
        <v>0</v>
      </c>
      <c r="DN13" s="74">
        <f>'OA&amp;GRIDCO'!LH13+'Day Ahead IEX PXIL'!HV13+RTM!GV13</f>
        <v>0</v>
      </c>
      <c r="DO13" s="74">
        <f>'OA&amp;GRIDCO'!LS13+'Day Ahead IEX PXIL'!HO13+RTM!IU13</f>
        <v>54.795000000000002</v>
      </c>
      <c r="DP13" s="74">
        <f>'OA&amp;GRIDCO'!LT13+'Day Ahead IEX PXIL'!HP13+RTM!IV13</f>
        <v>0</v>
      </c>
      <c r="DQ13" s="74">
        <f>RTM!HK13</f>
        <v>1.44</v>
      </c>
      <c r="DR13" s="74">
        <f>RTM!HL13</f>
        <v>0</v>
      </c>
      <c r="DS13" s="74">
        <f>RTM!HO13</f>
        <v>0</v>
      </c>
      <c r="DT13" s="74">
        <f>RTM!HP13</f>
        <v>0</v>
      </c>
      <c r="DU13" s="74">
        <f>RTM!HS13</f>
        <v>0</v>
      </c>
      <c r="DV13" s="74">
        <f>RTM!HT13</f>
        <v>0</v>
      </c>
      <c r="DW13" s="74">
        <f>RTM!HW13+'OA&amp;GRIDCO'!MI13</f>
        <v>0</v>
      </c>
      <c r="DX13" s="74">
        <f>RTM!HX13</f>
        <v>0</v>
      </c>
      <c r="DY13" s="74">
        <f>RTM!IA13</f>
        <v>0</v>
      </c>
      <c r="DZ13" s="74">
        <f>RTM!IB13</f>
        <v>0</v>
      </c>
      <c r="EA13" s="74">
        <f>RTM!IC13</f>
        <v>0</v>
      </c>
      <c r="EB13" s="74">
        <f>RTM!ID13</f>
        <v>0</v>
      </c>
      <c r="EC13" s="74">
        <f>'OA&amp;GRIDCO'!MO13</f>
        <v>0</v>
      </c>
      <c r="ED13" s="74">
        <f>'OA&amp;GRIDCO'!MP13</f>
        <v>0</v>
      </c>
      <c r="EE13" s="74">
        <f>'OA&amp;GRIDCO'!MS13</f>
        <v>0</v>
      </c>
      <c r="EF13" s="74">
        <f>'OA&amp;GRIDCO'!MT13</f>
        <v>0</v>
      </c>
      <c r="EG13" s="74">
        <f>'OA&amp;GRIDCO'!MW13+'Day Ahead IEX PXIL'!IM13+GDAM!G13+RTM!II13</f>
        <v>0</v>
      </c>
      <c r="EH13" s="74">
        <f>'OA&amp;GRIDCO'!MX13+'Day Ahead IEX PXIL'!IN13+RTM!IJ13+GDAM!H13</f>
        <v>0</v>
      </c>
      <c r="EI13" s="74">
        <f>'Day Ahead IEX PXIL'!IQ13+RTM!IM13+'OA&amp;GRIDCO'!NA13</f>
        <v>0</v>
      </c>
      <c r="EJ13" s="74">
        <f>'Day Ahead IEX PXIL'!IR13+RTM!IN13+'OA&amp;GRIDCO'!NB13</f>
        <v>0</v>
      </c>
      <c r="EK13" s="74">
        <f>'OA&amp;GRIDCO'!NE13</f>
        <v>0</v>
      </c>
      <c r="EL13" s="74">
        <f>'OA&amp;GRIDCO'!NF13</f>
        <v>0</v>
      </c>
      <c r="EM13" s="74">
        <f>RTM!IQ13</f>
        <v>0</v>
      </c>
      <c r="EN13" s="74">
        <f>RTM!IR13</f>
        <v>0</v>
      </c>
      <c r="EO13" s="74">
        <f>RTM!JC13</f>
        <v>0</v>
      </c>
      <c r="EP13" s="74">
        <f>RTM!JD13</f>
        <v>0</v>
      </c>
      <c r="EQ13" s="74">
        <f>'OA&amp;GRIDCO'!NI13</f>
        <v>0</v>
      </c>
      <c r="ER13" s="74">
        <f>'OA&amp;GRIDCO'!NJ13</f>
        <v>0</v>
      </c>
      <c r="ES13" s="74">
        <f>'OA&amp;GRIDCO'!NK13+RTM!HC13+'Day Ahead IEX PXIL'!IY13</f>
        <v>2.06</v>
      </c>
      <c r="ET13" s="74">
        <f>'OA&amp;GRIDCO'!NN13+RTM!HD13+'Day Ahead IEX PXIL'!IZ13</f>
        <v>0</v>
      </c>
      <c r="EU13" s="74">
        <f>RTM!JG13</f>
        <v>1.55</v>
      </c>
      <c r="EV13" s="74">
        <f>RTM!JH13</f>
        <v>0</v>
      </c>
      <c r="EW13" s="74">
        <f>RTM!JK13</f>
        <v>0</v>
      </c>
      <c r="EX13" s="74">
        <f>RTM!JL13</f>
        <v>0</v>
      </c>
      <c r="EY13" s="74">
        <f>GDAM!S13+'OA&amp;GRIDCO'!OG13+RTM!JO13</f>
        <v>0</v>
      </c>
      <c r="EZ13" s="74">
        <f>GDAM!T13+'OA&amp;GRIDCO'!NX13+RTM!JP13</f>
        <v>0</v>
      </c>
      <c r="FA13" s="74">
        <f>GDAM!Y13+RTM!JS13</f>
        <v>0</v>
      </c>
      <c r="FB13" s="74">
        <f>GDAM!Z13+RTM!JT13</f>
        <v>0</v>
      </c>
      <c r="FC13" s="74">
        <f>RTM!JW13</f>
        <v>0</v>
      </c>
      <c r="FD13" s="74">
        <f>RTM!JX13</f>
        <v>0</v>
      </c>
      <c r="FE13" s="74">
        <f>GDAM!AE13+'OA&amp;GRIDCO'!OO13</f>
        <v>0</v>
      </c>
      <c r="FF13" s="74">
        <f>GDAM!AF13+'OA&amp;GRIDCO'!OP13</f>
        <v>0</v>
      </c>
      <c r="FG13" s="351">
        <f>GDAM!AK13</f>
        <v>0</v>
      </c>
      <c r="FH13" s="351">
        <f>GDAM!AL13</f>
        <v>0</v>
      </c>
      <c r="FI13" s="351">
        <f>GDAM!AQ13</f>
        <v>0</v>
      </c>
      <c r="FJ13" s="351">
        <f>GDAM!AR13</f>
        <v>0</v>
      </c>
      <c r="FK13" s="351">
        <f>GDAM!AW13</f>
        <v>0</v>
      </c>
      <c r="FL13" s="351">
        <f>GDAM!AX13</f>
        <v>0</v>
      </c>
      <c r="FM13" s="351">
        <f>GDAM!BC13</f>
        <v>0</v>
      </c>
      <c r="FN13" s="351">
        <f>GDAM!BD13</f>
        <v>0</v>
      </c>
      <c r="FO13" s="351">
        <f>GDAM!BI13</f>
        <v>0</v>
      </c>
      <c r="FP13" s="351">
        <f>GDAM!BJ13</f>
        <v>0</v>
      </c>
      <c r="FQ13" s="1">
        <f t="shared" si="0"/>
        <v>1565.0868840206185</v>
      </c>
      <c r="FR13" s="1">
        <f t="shared" si="1"/>
        <v>171.21750000000003</v>
      </c>
    </row>
    <row r="14" spans="1:174">
      <c r="A14" s="48" t="s">
        <v>36</v>
      </c>
      <c r="B14" s="5">
        <v>4</v>
      </c>
      <c r="C14" s="114"/>
      <c r="D14" s="75"/>
      <c r="E14" s="75"/>
      <c r="F14" s="75"/>
      <c r="G14" s="75">
        <v>24</v>
      </c>
      <c r="H14" s="75">
        <v>0.9</v>
      </c>
      <c r="I14" s="74">
        <v>11</v>
      </c>
      <c r="J14" s="74">
        <v>3.62</v>
      </c>
      <c r="K14" s="75"/>
      <c r="L14" s="75"/>
      <c r="M14" s="75"/>
      <c r="N14" s="75"/>
      <c r="O14" s="277">
        <v>0</v>
      </c>
      <c r="P14" s="75"/>
      <c r="Q14" s="94">
        <v>3.6</v>
      </c>
      <c r="R14" s="75">
        <v>0.51</v>
      </c>
      <c r="S14" s="74">
        <v>25</v>
      </c>
      <c r="T14" s="75"/>
      <c r="U14" s="74">
        <v>37</v>
      </c>
      <c r="V14" s="75"/>
      <c r="W14" s="275">
        <v>0</v>
      </c>
      <c r="X14" s="75"/>
      <c r="Y14" s="75">
        <v>0</v>
      </c>
      <c r="Z14" s="75"/>
      <c r="AA14" s="75">
        <v>0</v>
      </c>
      <c r="AB14" s="75"/>
      <c r="AC14" s="278">
        <v>0</v>
      </c>
      <c r="AD14" s="75"/>
      <c r="AE14" s="4">
        <f>'OA&amp;GRIDCO'!W14+'Day Ahead IEX PXIL'!M14+RTM!M14</f>
        <v>39.96</v>
      </c>
      <c r="AF14" s="4">
        <f>'OA&amp;GRIDCO'!X14+'Day Ahead IEX PXIL'!N14+RTM!N14</f>
        <v>39.96</v>
      </c>
      <c r="AG14" s="4">
        <f>'OA&amp;GRIDCO'!AC14+'Day Ahead IEX PXIL'!S14+RTM!S14</f>
        <v>2.79</v>
      </c>
      <c r="AH14" s="4">
        <f>'OA&amp;GRIDCO'!AD14+'Day Ahead IEX PXIL'!T14+RTM!T14</f>
        <v>0</v>
      </c>
      <c r="AI14" s="4">
        <f>'OA&amp;GRIDCO'!AU14+'Day Ahead IEX PXIL'!Y14+RTM!Y14</f>
        <v>55</v>
      </c>
      <c r="AJ14" s="4">
        <f>'OA&amp;GRIDCO'!AV14+'Day Ahead IEX PXIL'!Z14+RTM!Z14</f>
        <v>16.5</v>
      </c>
      <c r="AK14" s="4">
        <f>'OA&amp;GRIDCO'!BS14+'Day Ahead IEX PXIL'!AK14+RTM!AK14</f>
        <v>30.93</v>
      </c>
      <c r="AL14" s="4">
        <f>'OA&amp;GRIDCO'!BT14+'Day Ahead IEX PXIL'!AL14+RTM!AL14</f>
        <v>0</v>
      </c>
      <c r="AM14" s="4">
        <f>'OA&amp;GRIDCO'!BC14+'Day Ahead IEX PXIL'!AE14+RTM!AE14</f>
        <v>0</v>
      </c>
      <c r="AN14" s="4">
        <f>'OA&amp;GRIDCO'!BD14+'Day Ahead IEX PXIL'!AF14+RTM!AF14</f>
        <v>0</v>
      </c>
      <c r="AO14" s="4">
        <f>'OA&amp;GRIDCO'!CC14+'Day Ahead IEX PXIL'!AQ14+RTM!AQ14</f>
        <v>0</v>
      </c>
      <c r="AP14" s="4">
        <f>'OA&amp;GRIDCO'!CD14+'Day Ahead IEX PXIL'!AR14+RTM!AR14</f>
        <v>0</v>
      </c>
      <c r="AQ14" s="4">
        <f>'OA&amp;GRIDCO'!CO14+'Day Ahead IEX PXIL'!AW14+RTM!AW14</f>
        <v>25.75</v>
      </c>
      <c r="AR14" s="4">
        <f>'OA&amp;GRIDCO'!CP14+'Day Ahead IEX PXIL'!AX14+RTM!AX14</f>
        <v>8</v>
      </c>
      <c r="AS14" s="4">
        <f>'OA&amp;GRIDCO'!DA14+'Day Ahead IEX PXIL'!BC14+RTM!BC14</f>
        <v>329.77738402061857</v>
      </c>
      <c r="AT14" s="4">
        <f>'OA&amp;GRIDCO'!DB14+'Day Ahead IEX PXIL'!BD14+RTM!BD14</f>
        <v>0</v>
      </c>
      <c r="AU14" s="4">
        <f>'Day Ahead IEX PXIL'!BI14+RTM!BI14+'OA&amp;GRIDCO'!OS14</f>
        <v>0</v>
      </c>
      <c r="AV14" s="4">
        <f>'Day Ahead IEX PXIL'!BJ14+RTM!BJ14+'OA&amp;GRIDCO'!OT14</f>
        <v>0</v>
      </c>
      <c r="AW14" s="67"/>
      <c r="AX14" s="67"/>
      <c r="AY14" s="4">
        <v>0</v>
      </c>
      <c r="AZ14" s="4">
        <f>'OA&amp;GRIDCO'!DL14+'Day Ahead IEX PXIL'!BP14+RTM!BP14</f>
        <v>14.12</v>
      </c>
      <c r="BA14" s="4">
        <f>'OA&amp;GRIDCO'!EC14+'Day Ahead IEX PXIL'!BU14+RTM!BU14</f>
        <v>0</v>
      </c>
      <c r="BB14" s="4">
        <f>'OA&amp;GRIDCO'!ED14+'Day Ahead IEX PXIL'!BV14+RTM!BV14</f>
        <v>0</v>
      </c>
      <c r="BC14" s="4">
        <f>'OA&amp;GRIDCO'!EQ14+'Day Ahead IEX PXIL'!CA14+RTM!CA14</f>
        <v>247.43</v>
      </c>
      <c r="BD14" s="4">
        <f>'OA&amp;GRIDCO'!ER14+'Day Ahead IEX PXIL'!CB14+RTM!CB14</f>
        <v>61.857500000000002</v>
      </c>
      <c r="BE14" s="75">
        <f>'OA&amp;GRIDCO'!NW14+GDAM!U14</f>
        <v>0</v>
      </c>
      <c r="BF14" s="75"/>
      <c r="BG14" s="53"/>
      <c r="BH14" s="53"/>
      <c r="BI14" s="4">
        <f>'OA&amp;GRIDCO'!EW14+'Day Ahead IEX PXIL'!CG14+RTM!CG14</f>
        <v>1.24</v>
      </c>
      <c r="BJ14" s="4">
        <f>'OA&amp;GRIDCO'!EX14+'Day Ahead IEX PXIL'!CH14+RTM!CH14</f>
        <v>0</v>
      </c>
      <c r="BK14" s="4">
        <f>'OA&amp;GRIDCO'!KW14+RTM!FG14+'Day Ahead IEX PXIL'!GW14</f>
        <v>0</v>
      </c>
      <c r="BL14" s="4">
        <f>'OA&amp;GRIDCO'!KX14+RTM!FH14+'Day Ahead IEX PXIL'!GX14</f>
        <v>0</v>
      </c>
      <c r="BM14" s="4">
        <f>'Day Ahead IEX PXIL'!CM14+RTM!CM14+'OA&amp;GRIDCO'!FC14</f>
        <v>0</v>
      </c>
      <c r="BN14" s="4">
        <f>'OA&amp;GRIDCO'!FD14+'Day Ahead IEX PXIL'!CN14+RTM!CN14</f>
        <v>0</v>
      </c>
      <c r="BO14" s="69"/>
      <c r="BP14" s="69"/>
      <c r="BQ14" s="4">
        <f>'OA&amp;GRIDCO'!FQ14+'Day Ahead IEX PXIL'!CS14+RTM!CS14</f>
        <v>2.06</v>
      </c>
      <c r="BR14" s="4">
        <f>'OA&amp;GRIDCO'!FR14+'Day Ahead IEX PXIL'!CT14+RTM!CT14</f>
        <v>0</v>
      </c>
      <c r="BS14" s="1">
        <f>'OA&amp;GRIDCO'!JU14+'Day Ahead IEX PXIL'!FA14+RTM!EU14</f>
        <v>108.9545</v>
      </c>
      <c r="BT14" s="4">
        <f>'OA&amp;GRIDCO'!JV14+'Day Ahead IEX PXIL'!FB14+RTM!EV14</f>
        <v>22</v>
      </c>
      <c r="BU14" s="9">
        <f>'OA&amp;GRIDCO'!GG14+RTM!G14</f>
        <v>0</v>
      </c>
      <c r="BV14" s="9">
        <f>'OA&amp;GRIDCO'!GH14</f>
        <v>0</v>
      </c>
      <c r="BW14" s="4">
        <f>'OA&amp;GRIDCO'!HA14+'Day Ahead IEX PXIL'!DK14+RTM!DE14</f>
        <v>14.4</v>
      </c>
      <c r="BX14" s="4">
        <f>'OA&amp;GRIDCO'!HB14</f>
        <v>0</v>
      </c>
      <c r="BY14" s="4">
        <f>'Day Ahead IEX PXIL'!GK14+RTM!FA14+'OA&amp;GRIDCO'!LC14</f>
        <v>1.03</v>
      </c>
      <c r="BZ14" s="4">
        <f>'Day Ahead IEX PXIL'!GL14+RTM!FB14+'OA&amp;GRIDCO'!LD14</f>
        <v>0</v>
      </c>
      <c r="CA14" s="37"/>
      <c r="CB14" s="37"/>
      <c r="CC14" s="74">
        <f>RTM!GI14+'Day Ahead IEX PXIL'!II14+GDAM!M14</f>
        <v>0</v>
      </c>
      <c r="CD14" s="74">
        <f>RTM!GJ14</f>
        <v>0</v>
      </c>
      <c r="CE14" s="4">
        <f>'OA&amp;GRIDCO'!HI14+'Day Ahead IEX PXIL'!DQ14+RTM!DK14</f>
        <v>0</v>
      </c>
      <c r="CF14" s="4">
        <f>'OA&amp;GRIDCO'!HJ14+'Day Ahead IEX PXIL'!DR14+RTM!DL14</f>
        <v>0</v>
      </c>
      <c r="CG14" s="74">
        <f>'OA&amp;GRIDCO'!HO14+'Day Ahead IEX PXIL'!DW14+RTM!DQ14</f>
        <v>0</v>
      </c>
      <c r="CH14" s="74">
        <f>'OA&amp;GRIDCO'!HP14+'Day Ahead IEX PXIL'!DX14+RTM!DR14</f>
        <v>0</v>
      </c>
      <c r="CI14" s="75">
        <f>'Day Ahead IEX PXIL'!HE14+'OA&amp;GRIDCO'!DI14+RTM!GY14</f>
        <v>10.31</v>
      </c>
      <c r="CJ14" s="75">
        <f>'Day Ahead IEX PXIL'!HF14+'OA&amp;GRIDCO'!DJ14</f>
        <v>0</v>
      </c>
      <c r="CK14" s="54">
        <f>'OA&amp;GRIDCO'!KS14+'Day Ahead IEX PXIL'!DE14</f>
        <v>10.31</v>
      </c>
      <c r="CL14" s="54">
        <f>'OA&amp;GRIDCO'!KT14+'Day Ahead IEX PXIL'!DF14</f>
        <v>0</v>
      </c>
      <c r="CM14" s="54">
        <f>'Day Ahead IEX PXIL'!FS14+RTM!FS14</f>
        <v>0</v>
      </c>
      <c r="CN14" s="54">
        <f>'Day Ahead IEX PXIL'!FT14</f>
        <v>0</v>
      </c>
      <c r="CO14" s="54">
        <f>RTM!IY14+'Day Ahead IEX PXIL'!IU14</f>
        <v>0</v>
      </c>
      <c r="CP14" s="54">
        <f>RTM!IZ14+'Day Ahead IEX PXIL'!IV14</f>
        <v>0</v>
      </c>
      <c r="CQ14" s="4">
        <f>'OA&amp;GRIDCO'!KG14+'Day Ahead IEX PXIL'!FM14+RTM!GE14</f>
        <v>0</v>
      </c>
      <c r="CR14" s="4">
        <f>'OA&amp;GRIDCO'!KH14+'Day Ahead IEX PXIL'!FN14</f>
        <v>0</v>
      </c>
      <c r="CS14" s="4">
        <f>'OA&amp;GRIDCO'!KM14+'Day Ahead IEX PXIL'!FY14+RTM!FY14</f>
        <v>0</v>
      </c>
      <c r="CT14" s="4">
        <f>'Day Ahead IEX PXIL'!FZ14</f>
        <v>0</v>
      </c>
      <c r="CU14" s="4">
        <v>0</v>
      </c>
      <c r="CV14" s="4">
        <f>'Day Ahead IEX PXIL'!GF14</f>
        <v>0</v>
      </c>
      <c r="CW14" s="4">
        <f>'OA&amp;GRIDCO'!HU14+'Day Ahead IEX PXIL'!EC14+RTM!DW14</f>
        <v>565</v>
      </c>
      <c r="CX14" s="4">
        <f>'OA&amp;GRIDCO'!HV14+'Day Ahead IEX PXIL'!ED14+RTM!DX14</f>
        <v>0</v>
      </c>
      <c r="CY14" s="4">
        <f>'OA&amp;GRIDCO'!IG14+'Day Ahead IEX PXIL'!EI14+RTM!EC14</f>
        <v>15</v>
      </c>
      <c r="CZ14" s="4">
        <f>'OA&amp;GRIDCO'!IH14+'Day Ahead IEX PXIL'!EJ14+RTM!ED14</f>
        <v>3.75</v>
      </c>
      <c r="DA14" s="4">
        <f>'OA&amp;GRIDCO'!IU14+'Day Ahead IEX PXIL'!EO14+RTM!EI14</f>
        <v>0</v>
      </c>
      <c r="DB14" s="4">
        <f>'OA&amp;GRIDCO'!IV14+'Day Ahead IEX PXIL'!EP14+RTM!EJ14</f>
        <v>0</v>
      </c>
      <c r="DC14" s="75"/>
      <c r="DD14" s="75"/>
      <c r="DE14" s="4">
        <f>'Day Ahead IEX PXIL'!FC14+'OA&amp;GRIDCO'!KA14+RTM!GM14</f>
        <v>8.76</v>
      </c>
      <c r="DF14" s="4">
        <f>'Day Ahead IEX PXIL'!FD14+'OA&amp;GRIDCO'!KB14</f>
        <v>0</v>
      </c>
      <c r="DG14" s="4">
        <f>'OA&amp;GRIDCO'!JE14+'Day Ahead IEX PXIL'!EU14+RTM!EO14</f>
        <v>20.62</v>
      </c>
      <c r="DH14" s="4">
        <f>'OA&amp;GRIDCO'!JF14+'Day Ahead IEX PXIL'!EV14+RTM!EP14</f>
        <v>0</v>
      </c>
      <c r="DI14" s="4">
        <v>0</v>
      </c>
      <c r="DJ14" s="4">
        <v>0</v>
      </c>
      <c r="DK14" s="74">
        <f>RTM!FM14</f>
        <v>0</v>
      </c>
      <c r="DL14" s="74">
        <f>RTM!FN14</f>
        <v>0</v>
      </c>
      <c r="DM14" s="74">
        <f>'OA&amp;GRIDCO'!LF14+'Day Ahead IEX PXIL'!HU14+'Day Ahead IEX PXIL'!HU14</f>
        <v>0</v>
      </c>
      <c r="DN14" s="74">
        <f>'OA&amp;GRIDCO'!LH14+'Day Ahead IEX PXIL'!HV14+RTM!GV14</f>
        <v>0</v>
      </c>
      <c r="DO14" s="74">
        <f>'OA&amp;GRIDCO'!LS14+'Day Ahead IEX PXIL'!HO14+RTM!IU14</f>
        <v>54.795000000000002</v>
      </c>
      <c r="DP14" s="74">
        <f>'OA&amp;GRIDCO'!LT14+'Day Ahead IEX PXIL'!HP14+RTM!IV14</f>
        <v>0</v>
      </c>
      <c r="DQ14" s="74">
        <f>RTM!HK14</f>
        <v>1.44</v>
      </c>
      <c r="DR14" s="74">
        <f>RTM!HL14</f>
        <v>0</v>
      </c>
      <c r="DS14" s="74">
        <f>RTM!HO14</f>
        <v>0</v>
      </c>
      <c r="DT14" s="74">
        <f>RTM!HP14</f>
        <v>0</v>
      </c>
      <c r="DU14" s="74">
        <f>RTM!HS14</f>
        <v>0</v>
      </c>
      <c r="DV14" s="74">
        <f>RTM!HT14</f>
        <v>0</v>
      </c>
      <c r="DW14" s="74">
        <f>RTM!HW14+'OA&amp;GRIDCO'!MI14</f>
        <v>0</v>
      </c>
      <c r="DX14" s="74">
        <f>RTM!HX14</f>
        <v>0</v>
      </c>
      <c r="DY14" s="74">
        <f>RTM!IA14</f>
        <v>0</v>
      </c>
      <c r="DZ14" s="74">
        <f>RTM!IB14</f>
        <v>0</v>
      </c>
      <c r="EA14" s="74">
        <f>RTM!IC14</f>
        <v>0</v>
      </c>
      <c r="EB14" s="74">
        <f>RTM!ID14</f>
        <v>0</v>
      </c>
      <c r="EC14" s="74">
        <f>'OA&amp;GRIDCO'!MO14</f>
        <v>0</v>
      </c>
      <c r="ED14" s="74">
        <f>'OA&amp;GRIDCO'!MP14</f>
        <v>0</v>
      </c>
      <c r="EE14" s="74">
        <f>'OA&amp;GRIDCO'!MS14</f>
        <v>0</v>
      </c>
      <c r="EF14" s="74">
        <f>'OA&amp;GRIDCO'!MT14</f>
        <v>0</v>
      </c>
      <c r="EG14" s="74">
        <f>'OA&amp;GRIDCO'!MW14+'Day Ahead IEX PXIL'!IM14+GDAM!G14+RTM!II14</f>
        <v>0</v>
      </c>
      <c r="EH14" s="74">
        <f>'OA&amp;GRIDCO'!MX14+'Day Ahead IEX PXIL'!IN14+RTM!IJ14+GDAM!H14</f>
        <v>0</v>
      </c>
      <c r="EI14" s="74">
        <f>'Day Ahead IEX PXIL'!IQ14+RTM!IM14+'OA&amp;GRIDCO'!NA14</f>
        <v>0</v>
      </c>
      <c r="EJ14" s="74">
        <f>'Day Ahead IEX PXIL'!IR14+RTM!IN14+'OA&amp;GRIDCO'!NB14</f>
        <v>0</v>
      </c>
      <c r="EK14" s="74">
        <f>'OA&amp;GRIDCO'!NE14</f>
        <v>0</v>
      </c>
      <c r="EL14" s="74">
        <f>'OA&amp;GRIDCO'!NF14</f>
        <v>0</v>
      </c>
      <c r="EM14" s="74">
        <f>RTM!IQ14</f>
        <v>0</v>
      </c>
      <c r="EN14" s="74">
        <f>RTM!IR14</f>
        <v>0</v>
      </c>
      <c r="EO14" s="74">
        <f>RTM!JC14</f>
        <v>0</v>
      </c>
      <c r="EP14" s="74">
        <f>RTM!JD14</f>
        <v>0</v>
      </c>
      <c r="EQ14" s="74">
        <f>'OA&amp;GRIDCO'!NI14</f>
        <v>0</v>
      </c>
      <c r="ER14" s="74">
        <f>'OA&amp;GRIDCO'!NJ14</f>
        <v>0</v>
      </c>
      <c r="ES14" s="74">
        <f>'OA&amp;GRIDCO'!NK14+RTM!HC14+'Day Ahead IEX PXIL'!IY14</f>
        <v>2.06</v>
      </c>
      <c r="ET14" s="74">
        <f>'OA&amp;GRIDCO'!NN14+RTM!HD14+'Day Ahead IEX PXIL'!IZ14</f>
        <v>0</v>
      </c>
      <c r="EU14" s="74">
        <f>RTM!JG14</f>
        <v>1.55</v>
      </c>
      <c r="EV14" s="74">
        <f>RTM!JH14</f>
        <v>0</v>
      </c>
      <c r="EW14" s="74">
        <f>RTM!JK14</f>
        <v>0</v>
      </c>
      <c r="EX14" s="74">
        <f>RTM!JL14</f>
        <v>0</v>
      </c>
      <c r="EY14" s="74">
        <f>GDAM!S14+'OA&amp;GRIDCO'!OG14+RTM!JO14</f>
        <v>0</v>
      </c>
      <c r="EZ14" s="74">
        <f>GDAM!T14+'OA&amp;GRIDCO'!NX14+RTM!JP14</f>
        <v>0</v>
      </c>
      <c r="FA14" s="74">
        <f>GDAM!Y14+RTM!JS14</f>
        <v>0</v>
      </c>
      <c r="FB14" s="74">
        <f>GDAM!Z14+RTM!JT14</f>
        <v>0</v>
      </c>
      <c r="FC14" s="74">
        <f>RTM!JW14</f>
        <v>0</v>
      </c>
      <c r="FD14" s="74">
        <f>RTM!JX14</f>
        <v>0</v>
      </c>
      <c r="FE14" s="74">
        <f>GDAM!AE14+'OA&amp;GRIDCO'!OO14</f>
        <v>0</v>
      </c>
      <c r="FF14" s="74">
        <f>GDAM!AF14+'OA&amp;GRIDCO'!OP14</f>
        <v>0</v>
      </c>
      <c r="FG14" s="351">
        <f>GDAM!AK14</f>
        <v>0</v>
      </c>
      <c r="FH14" s="351">
        <f>GDAM!AL14</f>
        <v>0</v>
      </c>
      <c r="FI14" s="351">
        <f>GDAM!AQ14</f>
        <v>0</v>
      </c>
      <c r="FJ14" s="351">
        <f>GDAM!AR14</f>
        <v>0</v>
      </c>
      <c r="FK14" s="351">
        <f>GDAM!AW14</f>
        <v>0</v>
      </c>
      <c r="FL14" s="351">
        <f>GDAM!AX14</f>
        <v>0</v>
      </c>
      <c r="FM14" s="351">
        <f>GDAM!BC14</f>
        <v>0</v>
      </c>
      <c r="FN14" s="351">
        <f>GDAM!BD14</f>
        <v>0</v>
      </c>
      <c r="FO14" s="351">
        <f>GDAM!BI14</f>
        <v>0</v>
      </c>
      <c r="FP14" s="351">
        <f>GDAM!BJ14</f>
        <v>0</v>
      </c>
      <c r="FQ14" s="1">
        <f t="shared" si="0"/>
        <v>1587.7668840206184</v>
      </c>
      <c r="FR14" s="1">
        <f t="shared" si="1"/>
        <v>171.21750000000003</v>
      </c>
    </row>
    <row r="15" spans="1:174" ht="15" customHeight="1">
      <c r="A15" s="48" t="s">
        <v>37</v>
      </c>
      <c r="B15" s="5">
        <v>5</v>
      </c>
      <c r="C15" s="114"/>
      <c r="D15" s="75"/>
      <c r="E15" s="75"/>
      <c r="F15" s="75"/>
      <c r="G15" s="75">
        <v>24</v>
      </c>
      <c r="H15" s="75">
        <v>0.9</v>
      </c>
      <c r="I15" s="74">
        <v>11</v>
      </c>
      <c r="J15" s="74">
        <v>3.62</v>
      </c>
      <c r="K15" s="75"/>
      <c r="L15" s="75"/>
      <c r="M15" s="75"/>
      <c r="N15" s="75"/>
      <c r="O15" s="277">
        <v>0</v>
      </c>
      <c r="P15" s="75"/>
      <c r="Q15" s="94">
        <v>3.6</v>
      </c>
      <c r="R15" s="75">
        <v>0.51</v>
      </c>
      <c r="S15" s="74">
        <v>25</v>
      </c>
      <c r="T15" s="75"/>
      <c r="U15" s="74">
        <v>37</v>
      </c>
      <c r="V15" s="75"/>
      <c r="W15" s="275">
        <v>0</v>
      </c>
      <c r="X15" s="75"/>
      <c r="Y15" s="75">
        <v>0</v>
      </c>
      <c r="Z15" s="75"/>
      <c r="AA15" s="75">
        <v>0</v>
      </c>
      <c r="AB15" s="75"/>
      <c r="AC15" s="278">
        <v>0</v>
      </c>
      <c r="AD15" s="75"/>
      <c r="AE15" s="4">
        <f>'OA&amp;GRIDCO'!W15+'Day Ahead IEX PXIL'!M15+RTM!M15</f>
        <v>39.96</v>
      </c>
      <c r="AF15" s="4">
        <f>'OA&amp;GRIDCO'!X15+'Day Ahead IEX PXIL'!N15+RTM!N15</f>
        <v>39.96</v>
      </c>
      <c r="AG15" s="4">
        <f>'OA&amp;GRIDCO'!AC15+'Day Ahead IEX PXIL'!S15+RTM!S15</f>
        <v>2.79</v>
      </c>
      <c r="AH15" s="4">
        <f>'OA&amp;GRIDCO'!AD15+'Day Ahead IEX PXIL'!T15+RTM!T15</f>
        <v>0</v>
      </c>
      <c r="AI15" s="4">
        <f>'OA&amp;GRIDCO'!AU15+'Day Ahead IEX PXIL'!Y15+RTM!Y15</f>
        <v>55</v>
      </c>
      <c r="AJ15" s="4">
        <f>'OA&amp;GRIDCO'!AV15+'Day Ahead IEX PXIL'!Z15+RTM!Z15</f>
        <v>16.5</v>
      </c>
      <c r="AK15" s="4">
        <f>'OA&amp;GRIDCO'!BS15+'Day Ahead IEX PXIL'!AK15+RTM!AK15</f>
        <v>15.46</v>
      </c>
      <c r="AL15" s="4">
        <f>'OA&amp;GRIDCO'!BT15+'Day Ahead IEX PXIL'!AL15+RTM!AL15</f>
        <v>0</v>
      </c>
      <c r="AM15" s="4">
        <f>'OA&amp;GRIDCO'!BC15+'Day Ahead IEX PXIL'!AE15+RTM!AE15</f>
        <v>0</v>
      </c>
      <c r="AN15" s="4">
        <f>'OA&amp;GRIDCO'!BD15+'Day Ahead IEX PXIL'!AF15+RTM!AF15</f>
        <v>0</v>
      </c>
      <c r="AO15" s="4">
        <f>'OA&amp;GRIDCO'!CC15+'Day Ahead IEX PXIL'!AQ15+RTM!AQ15</f>
        <v>0</v>
      </c>
      <c r="AP15" s="4">
        <f>'OA&amp;GRIDCO'!CD15+'Day Ahead IEX PXIL'!AR15+RTM!AR15</f>
        <v>0</v>
      </c>
      <c r="AQ15" s="4">
        <f>'OA&amp;GRIDCO'!CO15+'Day Ahead IEX PXIL'!AW15+RTM!AW15</f>
        <v>25.75</v>
      </c>
      <c r="AR15" s="4">
        <f>'OA&amp;GRIDCO'!CP15+'Day Ahead IEX PXIL'!AX15+RTM!AX15</f>
        <v>8</v>
      </c>
      <c r="AS15" s="4">
        <f>'OA&amp;GRIDCO'!DA15+'Day Ahead IEX PXIL'!BC15+RTM!BC15</f>
        <v>329.77738402061857</v>
      </c>
      <c r="AT15" s="4">
        <f>'OA&amp;GRIDCO'!DB15+'Day Ahead IEX PXIL'!BD15+RTM!BD15</f>
        <v>0</v>
      </c>
      <c r="AU15" s="4">
        <f>'Day Ahead IEX PXIL'!BI15+RTM!BI15+'OA&amp;GRIDCO'!OS15</f>
        <v>0</v>
      </c>
      <c r="AV15" s="4">
        <f>'Day Ahead IEX PXIL'!BJ15+RTM!BJ15+'OA&amp;GRIDCO'!OT15</f>
        <v>0</v>
      </c>
      <c r="AW15" s="67"/>
      <c r="AX15" s="67"/>
      <c r="AY15" s="4">
        <v>0</v>
      </c>
      <c r="AZ15" s="4">
        <f>'OA&amp;GRIDCO'!DL15+'Day Ahead IEX PXIL'!BP15+RTM!BP15</f>
        <v>14.12</v>
      </c>
      <c r="BA15" s="4">
        <f>'OA&amp;GRIDCO'!EC15+'Day Ahead IEX PXIL'!BU15+RTM!BU15</f>
        <v>0</v>
      </c>
      <c r="BB15" s="4">
        <f>'OA&amp;GRIDCO'!ED15+'Day Ahead IEX PXIL'!BV15+RTM!BV15</f>
        <v>0</v>
      </c>
      <c r="BC15" s="4">
        <f>'OA&amp;GRIDCO'!EQ15+'Day Ahead IEX PXIL'!CA15+RTM!CA15</f>
        <v>247.43</v>
      </c>
      <c r="BD15" s="4">
        <f>'OA&amp;GRIDCO'!ER15+'Day Ahead IEX PXIL'!CB15+RTM!CB15</f>
        <v>61.857500000000002</v>
      </c>
      <c r="BE15" s="75">
        <f>'OA&amp;GRIDCO'!NW15+GDAM!U15</f>
        <v>0</v>
      </c>
      <c r="BF15" s="75"/>
      <c r="BG15" s="53"/>
      <c r="BH15" s="53"/>
      <c r="BI15" s="4">
        <f>'OA&amp;GRIDCO'!EW15+'Day Ahead IEX PXIL'!CG15+RTM!CG15</f>
        <v>1.24</v>
      </c>
      <c r="BJ15" s="4">
        <f>'OA&amp;GRIDCO'!EX15+'Day Ahead IEX PXIL'!CH15+RTM!CH15</f>
        <v>0</v>
      </c>
      <c r="BK15" s="4">
        <f>'OA&amp;GRIDCO'!KW15+RTM!FG15+'Day Ahead IEX PXIL'!GW15</f>
        <v>0</v>
      </c>
      <c r="BL15" s="4">
        <f>'OA&amp;GRIDCO'!KX15+RTM!FH15+'Day Ahead IEX PXIL'!GX15</f>
        <v>0</v>
      </c>
      <c r="BM15" s="4">
        <f>'Day Ahead IEX PXIL'!CM15+RTM!CM15+'OA&amp;GRIDCO'!FC15</f>
        <v>0</v>
      </c>
      <c r="BN15" s="4">
        <f>'OA&amp;GRIDCO'!FD15+'Day Ahead IEX PXIL'!CN15+RTM!CN15</f>
        <v>0</v>
      </c>
      <c r="BO15" s="69"/>
      <c r="BP15" s="69"/>
      <c r="BQ15" s="4">
        <f>'OA&amp;GRIDCO'!FQ15+'Day Ahead IEX PXIL'!CS15+RTM!CS15</f>
        <v>2.06</v>
      </c>
      <c r="BR15" s="4">
        <f>'OA&amp;GRIDCO'!FR15+'Day Ahead IEX PXIL'!CT15+RTM!CT15</f>
        <v>0</v>
      </c>
      <c r="BS15" s="1">
        <f>'OA&amp;GRIDCO'!JU15+'Day Ahead IEX PXIL'!FA15+RTM!EU15</f>
        <v>108.9545</v>
      </c>
      <c r="BT15" s="4">
        <f>'OA&amp;GRIDCO'!JV15+'Day Ahead IEX PXIL'!FB15+RTM!EV15</f>
        <v>22</v>
      </c>
      <c r="BU15" s="9">
        <f>'OA&amp;GRIDCO'!GG15+RTM!G15</f>
        <v>0</v>
      </c>
      <c r="BV15" s="9">
        <f>'OA&amp;GRIDCO'!GH15</f>
        <v>0</v>
      </c>
      <c r="BW15" s="4">
        <f>'OA&amp;GRIDCO'!HA15+'Day Ahead IEX PXIL'!DK15+RTM!DE15</f>
        <v>14.4</v>
      </c>
      <c r="BX15" s="4">
        <f>'OA&amp;GRIDCO'!HB15</f>
        <v>0</v>
      </c>
      <c r="BY15" s="4">
        <f>'Day Ahead IEX PXIL'!GK15+RTM!FA15+'OA&amp;GRIDCO'!LC15</f>
        <v>0</v>
      </c>
      <c r="BZ15" s="4">
        <f>'Day Ahead IEX PXIL'!GL15+RTM!FB15+'OA&amp;GRIDCO'!LD15</f>
        <v>0</v>
      </c>
      <c r="CA15" s="37"/>
      <c r="CB15" s="37"/>
      <c r="CC15" s="74">
        <f>RTM!GI15+'Day Ahead IEX PXIL'!II15+GDAM!M15</f>
        <v>0</v>
      </c>
      <c r="CD15" s="74">
        <f>RTM!GJ15</f>
        <v>0</v>
      </c>
      <c r="CE15" s="4">
        <f>'OA&amp;GRIDCO'!HI15+'Day Ahead IEX PXIL'!DQ15+RTM!DK15</f>
        <v>0</v>
      </c>
      <c r="CF15" s="4">
        <f>'OA&amp;GRIDCO'!HJ15+'Day Ahead IEX PXIL'!DR15+RTM!DL15</f>
        <v>0</v>
      </c>
      <c r="CG15" s="74">
        <f>'OA&amp;GRIDCO'!HO15+'Day Ahead IEX PXIL'!DW15+RTM!DQ15</f>
        <v>0</v>
      </c>
      <c r="CH15" s="74">
        <f>'OA&amp;GRIDCO'!HP15+'Day Ahead IEX PXIL'!DX15+RTM!DR15</f>
        <v>0</v>
      </c>
      <c r="CI15" s="75">
        <f>'Day Ahead IEX PXIL'!HE15+'OA&amp;GRIDCO'!DI15+RTM!GY15</f>
        <v>0</v>
      </c>
      <c r="CJ15" s="75">
        <f>'Day Ahead IEX PXIL'!HF15+'OA&amp;GRIDCO'!DJ15</f>
        <v>0</v>
      </c>
      <c r="CK15" s="54">
        <f>'OA&amp;GRIDCO'!KS15+'Day Ahead IEX PXIL'!DE15</f>
        <v>10.31</v>
      </c>
      <c r="CL15" s="54">
        <f>'OA&amp;GRIDCO'!KT15+'Day Ahead IEX PXIL'!DF15</f>
        <v>0</v>
      </c>
      <c r="CM15" s="54">
        <f>'Day Ahead IEX PXIL'!FS15+RTM!FS15</f>
        <v>0</v>
      </c>
      <c r="CN15" s="54">
        <f>'Day Ahead IEX PXIL'!FT15</f>
        <v>0</v>
      </c>
      <c r="CO15" s="54">
        <f>RTM!IY15+'Day Ahead IEX PXIL'!IU15</f>
        <v>0</v>
      </c>
      <c r="CP15" s="54">
        <f>RTM!IZ15+'Day Ahead IEX PXIL'!IV15</f>
        <v>0</v>
      </c>
      <c r="CQ15" s="4">
        <f>'OA&amp;GRIDCO'!KG15+'Day Ahead IEX PXIL'!FM15+RTM!GE15</f>
        <v>0</v>
      </c>
      <c r="CR15" s="4">
        <f>'OA&amp;GRIDCO'!KH15+'Day Ahead IEX PXIL'!FN15</f>
        <v>0</v>
      </c>
      <c r="CS15" s="4">
        <f>'OA&amp;GRIDCO'!KM15+'Day Ahead IEX PXIL'!FY15+RTM!FY15</f>
        <v>0</v>
      </c>
      <c r="CT15" s="4">
        <f>'Day Ahead IEX PXIL'!FZ15</f>
        <v>0</v>
      </c>
      <c r="CU15" s="4">
        <v>0</v>
      </c>
      <c r="CV15" s="4">
        <f>'Day Ahead IEX PXIL'!GF15</f>
        <v>0</v>
      </c>
      <c r="CW15" s="4">
        <f>'OA&amp;GRIDCO'!HU15+'Day Ahead IEX PXIL'!EC15+RTM!DW15</f>
        <v>565</v>
      </c>
      <c r="CX15" s="4">
        <f>'OA&amp;GRIDCO'!HV15+'Day Ahead IEX PXIL'!ED15+RTM!DX15</f>
        <v>0</v>
      </c>
      <c r="CY15" s="4">
        <f>'OA&amp;GRIDCO'!IG15+'Day Ahead IEX PXIL'!EI15+RTM!EC15</f>
        <v>15</v>
      </c>
      <c r="CZ15" s="4">
        <f>'OA&amp;GRIDCO'!IH15+'Day Ahead IEX PXIL'!EJ15+RTM!ED15</f>
        <v>3.75</v>
      </c>
      <c r="DA15" s="4">
        <f>'OA&amp;GRIDCO'!IU15+'Day Ahead IEX PXIL'!EO15+RTM!EI15</f>
        <v>0</v>
      </c>
      <c r="DB15" s="4">
        <f>'OA&amp;GRIDCO'!IV15+'Day Ahead IEX PXIL'!EP15+RTM!EJ15</f>
        <v>0</v>
      </c>
      <c r="DC15" s="75"/>
      <c r="DD15" s="75"/>
      <c r="DE15" s="4">
        <f>'Day Ahead IEX PXIL'!FC15+'OA&amp;GRIDCO'!KA15+RTM!GM15</f>
        <v>8.76</v>
      </c>
      <c r="DF15" s="4">
        <f>'Day Ahead IEX PXIL'!FD15+'OA&amp;GRIDCO'!KB15</f>
        <v>0</v>
      </c>
      <c r="DG15" s="4">
        <f>'OA&amp;GRIDCO'!JE15+'Day Ahead IEX PXIL'!EU15+RTM!EO15</f>
        <v>20.62</v>
      </c>
      <c r="DH15" s="4">
        <f>'OA&amp;GRIDCO'!JF15+'Day Ahead IEX PXIL'!EV15+RTM!EP15</f>
        <v>0</v>
      </c>
      <c r="DI15" s="4">
        <v>0</v>
      </c>
      <c r="DJ15" s="4">
        <v>0</v>
      </c>
      <c r="DK15" s="74">
        <f>RTM!FM15</f>
        <v>0</v>
      </c>
      <c r="DL15" s="74">
        <f>RTM!FN15</f>
        <v>0</v>
      </c>
      <c r="DM15" s="74">
        <f>'OA&amp;GRIDCO'!LF15+'Day Ahead IEX PXIL'!HU15+'Day Ahead IEX PXIL'!HU15</f>
        <v>0</v>
      </c>
      <c r="DN15" s="74">
        <f>'OA&amp;GRIDCO'!LH15+'Day Ahead IEX PXIL'!HV15+RTM!GV15</f>
        <v>0</v>
      </c>
      <c r="DO15" s="74">
        <f>'OA&amp;GRIDCO'!LS15+'Day Ahead IEX PXIL'!HO15+RTM!IU15</f>
        <v>54.795000000000002</v>
      </c>
      <c r="DP15" s="74">
        <f>'OA&amp;GRIDCO'!LT15+'Day Ahead IEX PXIL'!HP15+RTM!IV15</f>
        <v>0</v>
      </c>
      <c r="DQ15" s="74">
        <f>RTM!HK15</f>
        <v>1.44</v>
      </c>
      <c r="DR15" s="74">
        <f>RTM!HL15</f>
        <v>0</v>
      </c>
      <c r="DS15" s="74">
        <f>RTM!HO15</f>
        <v>0</v>
      </c>
      <c r="DT15" s="74">
        <f>RTM!HP15</f>
        <v>0</v>
      </c>
      <c r="DU15" s="74">
        <f>RTM!HS15</f>
        <v>0</v>
      </c>
      <c r="DV15" s="74">
        <f>RTM!HT15</f>
        <v>0</v>
      </c>
      <c r="DW15" s="74">
        <f>RTM!HW15+'OA&amp;GRIDCO'!MI15</f>
        <v>0</v>
      </c>
      <c r="DX15" s="74">
        <f>RTM!HX15</f>
        <v>0</v>
      </c>
      <c r="DY15" s="74">
        <f>RTM!IA15</f>
        <v>0</v>
      </c>
      <c r="DZ15" s="74">
        <f>RTM!IB15</f>
        <v>0</v>
      </c>
      <c r="EA15" s="74">
        <f>RTM!IC15</f>
        <v>0</v>
      </c>
      <c r="EB15" s="74">
        <f>RTM!ID15</f>
        <v>0</v>
      </c>
      <c r="EC15" s="74">
        <f>'OA&amp;GRIDCO'!MO15</f>
        <v>0</v>
      </c>
      <c r="ED15" s="74">
        <f>'OA&amp;GRIDCO'!MP15</f>
        <v>0</v>
      </c>
      <c r="EE15" s="74">
        <f>'OA&amp;GRIDCO'!MS15</f>
        <v>0</v>
      </c>
      <c r="EF15" s="74">
        <f>'OA&amp;GRIDCO'!MT15</f>
        <v>0</v>
      </c>
      <c r="EG15" s="74">
        <f>'OA&amp;GRIDCO'!MW15+'Day Ahead IEX PXIL'!IM15+GDAM!G15+RTM!II15</f>
        <v>0</v>
      </c>
      <c r="EH15" s="74">
        <f>'OA&amp;GRIDCO'!MX15+'Day Ahead IEX PXIL'!IN15+RTM!IJ15+GDAM!H15</f>
        <v>0</v>
      </c>
      <c r="EI15" s="74">
        <f>'Day Ahead IEX PXIL'!IQ15+RTM!IM15+'OA&amp;GRIDCO'!NA15</f>
        <v>0</v>
      </c>
      <c r="EJ15" s="74">
        <f>'Day Ahead IEX PXIL'!IR15+RTM!IN15+'OA&amp;GRIDCO'!NB15</f>
        <v>0</v>
      </c>
      <c r="EK15" s="74">
        <f>'OA&amp;GRIDCO'!NE15</f>
        <v>0</v>
      </c>
      <c r="EL15" s="74">
        <f>'OA&amp;GRIDCO'!NF15</f>
        <v>0</v>
      </c>
      <c r="EM15" s="74">
        <f>RTM!IQ15</f>
        <v>0</v>
      </c>
      <c r="EN15" s="74">
        <f>RTM!IR15</f>
        <v>0</v>
      </c>
      <c r="EO15" s="74">
        <f>RTM!JC15</f>
        <v>0</v>
      </c>
      <c r="EP15" s="74">
        <f>RTM!JD15</f>
        <v>0</v>
      </c>
      <c r="EQ15" s="74">
        <f>'OA&amp;GRIDCO'!NI15</f>
        <v>0</v>
      </c>
      <c r="ER15" s="74">
        <f>'OA&amp;GRIDCO'!NJ15</f>
        <v>0</v>
      </c>
      <c r="ES15" s="74">
        <f>'OA&amp;GRIDCO'!NK15+RTM!HC15+'Day Ahead IEX PXIL'!IY15</f>
        <v>2.06</v>
      </c>
      <c r="ET15" s="74">
        <f>'OA&amp;GRIDCO'!NN15+RTM!HD15+'Day Ahead IEX PXIL'!IZ15</f>
        <v>0</v>
      </c>
      <c r="EU15" s="74">
        <f>RTM!JG15</f>
        <v>1.55</v>
      </c>
      <c r="EV15" s="74">
        <f>RTM!JH15</f>
        <v>0</v>
      </c>
      <c r="EW15" s="74">
        <f>RTM!JK15</f>
        <v>0</v>
      </c>
      <c r="EX15" s="74">
        <f>RTM!JL15</f>
        <v>0</v>
      </c>
      <c r="EY15" s="74">
        <f>GDAM!S15+'OA&amp;GRIDCO'!OG15+RTM!JO15</f>
        <v>0</v>
      </c>
      <c r="EZ15" s="74">
        <f>GDAM!T15+'OA&amp;GRIDCO'!NX15+RTM!JP15</f>
        <v>0</v>
      </c>
      <c r="FA15" s="74">
        <f>GDAM!Y15+RTM!JS15</f>
        <v>0</v>
      </c>
      <c r="FB15" s="74">
        <f>GDAM!Z15+RTM!JT15</f>
        <v>0</v>
      </c>
      <c r="FC15" s="74">
        <f>RTM!JW15</f>
        <v>0</v>
      </c>
      <c r="FD15" s="74">
        <f>RTM!JX15</f>
        <v>0</v>
      </c>
      <c r="FE15" s="74">
        <f>GDAM!AE15+'OA&amp;GRIDCO'!OO15</f>
        <v>0</v>
      </c>
      <c r="FF15" s="74">
        <f>GDAM!AF15+'OA&amp;GRIDCO'!OP15</f>
        <v>0</v>
      </c>
      <c r="FG15" s="351">
        <f>GDAM!AK15</f>
        <v>0</v>
      </c>
      <c r="FH15" s="351">
        <f>GDAM!AL15</f>
        <v>0</v>
      </c>
      <c r="FI15" s="351">
        <f>GDAM!AQ15</f>
        <v>0</v>
      </c>
      <c r="FJ15" s="351">
        <f>GDAM!AR15</f>
        <v>0</v>
      </c>
      <c r="FK15" s="351">
        <f>GDAM!AW15</f>
        <v>0</v>
      </c>
      <c r="FL15" s="351">
        <f>GDAM!AX15</f>
        <v>0</v>
      </c>
      <c r="FM15" s="351">
        <f>GDAM!BC15</f>
        <v>0</v>
      </c>
      <c r="FN15" s="351">
        <f>GDAM!BD15</f>
        <v>0</v>
      </c>
      <c r="FO15" s="351">
        <f>GDAM!BI15</f>
        <v>0</v>
      </c>
      <c r="FP15" s="351">
        <f>GDAM!BJ15</f>
        <v>0</v>
      </c>
      <c r="FQ15" s="1">
        <f t="shared" si="0"/>
        <v>1560.9568840206184</v>
      </c>
      <c r="FR15" s="1">
        <f t="shared" si="1"/>
        <v>171.21750000000003</v>
      </c>
    </row>
    <row r="16" spans="1:174">
      <c r="A16" s="48" t="s">
        <v>38</v>
      </c>
      <c r="B16" s="5">
        <v>6</v>
      </c>
      <c r="C16" s="114"/>
      <c r="D16" s="75"/>
      <c r="E16" s="75"/>
      <c r="F16" s="75"/>
      <c r="G16" s="75">
        <v>24</v>
      </c>
      <c r="H16" s="75">
        <v>0.9</v>
      </c>
      <c r="I16" s="74">
        <v>11</v>
      </c>
      <c r="J16" s="74">
        <v>3.62</v>
      </c>
      <c r="K16" s="75"/>
      <c r="L16" s="75"/>
      <c r="M16" s="75"/>
      <c r="N16" s="75"/>
      <c r="O16" s="277">
        <v>0</v>
      </c>
      <c r="P16" s="75"/>
      <c r="Q16" s="94">
        <v>3.6</v>
      </c>
      <c r="R16" s="75">
        <v>0.51</v>
      </c>
      <c r="S16" s="74">
        <v>25</v>
      </c>
      <c r="T16" s="75"/>
      <c r="U16" s="74">
        <v>37</v>
      </c>
      <c r="V16" s="75"/>
      <c r="W16" s="275">
        <v>0</v>
      </c>
      <c r="X16" s="75"/>
      <c r="Y16" s="75">
        <v>0</v>
      </c>
      <c r="Z16" s="75"/>
      <c r="AA16" s="75">
        <v>0</v>
      </c>
      <c r="AB16" s="75"/>
      <c r="AC16" s="278">
        <v>0</v>
      </c>
      <c r="AD16" s="75"/>
      <c r="AE16" s="4">
        <f>'OA&amp;GRIDCO'!W16+'Day Ahead IEX PXIL'!M16+RTM!M16</f>
        <v>39.96</v>
      </c>
      <c r="AF16" s="4">
        <f>'OA&amp;GRIDCO'!X16+'Day Ahead IEX PXIL'!N16+RTM!N16</f>
        <v>39.96</v>
      </c>
      <c r="AG16" s="4">
        <f>'OA&amp;GRIDCO'!AC16+'Day Ahead IEX PXIL'!S16+RTM!S16</f>
        <v>2.79</v>
      </c>
      <c r="AH16" s="4">
        <f>'OA&amp;GRIDCO'!AD16+'Day Ahead IEX PXIL'!T16+RTM!T16</f>
        <v>0</v>
      </c>
      <c r="AI16" s="4">
        <f>'OA&amp;GRIDCO'!AU16+'Day Ahead IEX PXIL'!Y16+RTM!Y16</f>
        <v>55</v>
      </c>
      <c r="AJ16" s="4">
        <f>'OA&amp;GRIDCO'!AV16+'Day Ahead IEX PXIL'!Z16+RTM!Z16</f>
        <v>16.5</v>
      </c>
      <c r="AK16" s="4">
        <f>'OA&amp;GRIDCO'!BS16+'Day Ahead IEX PXIL'!AK16+RTM!AK16</f>
        <v>15.46</v>
      </c>
      <c r="AL16" s="4">
        <f>'OA&amp;GRIDCO'!BT16+'Day Ahead IEX PXIL'!AL16+RTM!AL16</f>
        <v>0</v>
      </c>
      <c r="AM16" s="4">
        <f>'OA&amp;GRIDCO'!BC16+'Day Ahead IEX PXIL'!AE16+RTM!AE16</f>
        <v>0</v>
      </c>
      <c r="AN16" s="4">
        <f>'OA&amp;GRIDCO'!BD16+'Day Ahead IEX PXIL'!AF16+RTM!AF16</f>
        <v>0</v>
      </c>
      <c r="AO16" s="4">
        <f>'OA&amp;GRIDCO'!CC16+'Day Ahead IEX PXIL'!AQ16+RTM!AQ16</f>
        <v>0</v>
      </c>
      <c r="AP16" s="4">
        <f>'OA&amp;GRIDCO'!CD16+'Day Ahead IEX PXIL'!AR16+RTM!AR16</f>
        <v>0</v>
      </c>
      <c r="AQ16" s="4">
        <f>'OA&amp;GRIDCO'!CO16+'Day Ahead IEX PXIL'!AW16+RTM!AW16</f>
        <v>25.75</v>
      </c>
      <c r="AR16" s="4">
        <f>'OA&amp;GRIDCO'!CP16+'Day Ahead IEX PXIL'!AX16+RTM!AX16</f>
        <v>8</v>
      </c>
      <c r="AS16" s="4">
        <f>'OA&amp;GRIDCO'!DA16+'Day Ahead IEX PXIL'!BC16+RTM!BC16</f>
        <v>329.77738402061857</v>
      </c>
      <c r="AT16" s="4">
        <f>'OA&amp;GRIDCO'!DB16+'Day Ahead IEX PXIL'!BD16+RTM!BD16</f>
        <v>0</v>
      </c>
      <c r="AU16" s="4">
        <f>'Day Ahead IEX PXIL'!BI16+RTM!BI16+'OA&amp;GRIDCO'!OS16</f>
        <v>0</v>
      </c>
      <c r="AV16" s="4">
        <f>'Day Ahead IEX PXIL'!BJ16+RTM!BJ16+'OA&amp;GRIDCO'!OT16</f>
        <v>0</v>
      </c>
      <c r="AW16" s="67"/>
      <c r="AX16" s="67"/>
      <c r="AY16" s="4">
        <v>0</v>
      </c>
      <c r="AZ16" s="4">
        <f>'OA&amp;GRIDCO'!DL16+'Day Ahead IEX PXIL'!BP16+RTM!BP16</f>
        <v>14.12</v>
      </c>
      <c r="BA16" s="4">
        <f>'OA&amp;GRIDCO'!EC16+'Day Ahead IEX PXIL'!BU16+RTM!BU16</f>
        <v>0</v>
      </c>
      <c r="BB16" s="4">
        <f>'OA&amp;GRIDCO'!ED16+'Day Ahead IEX PXIL'!BV16+RTM!BV16</f>
        <v>0</v>
      </c>
      <c r="BC16" s="4">
        <f>'OA&amp;GRIDCO'!EQ16+'Day Ahead IEX PXIL'!CA16+RTM!CA16</f>
        <v>247.43</v>
      </c>
      <c r="BD16" s="4">
        <f>'OA&amp;GRIDCO'!ER16+'Day Ahead IEX PXIL'!CB16+RTM!CB16</f>
        <v>61.857500000000002</v>
      </c>
      <c r="BE16" s="75">
        <f>'OA&amp;GRIDCO'!NW16+GDAM!U16</f>
        <v>0</v>
      </c>
      <c r="BF16" s="75"/>
      <c r="BG16" s="53"/>
      <c r="BH16" s="53"/>
      <c r="BI16" s="4">
        <f>'OA&amp;GRIDCO'!EW16+'Day Ahead IEX PXIL'!CG16+RTM!CG16</f>
        <v>1.24</v>
      </c>
      <c r="BJ16" s="4">
        <f>'OA&amp;GRIDCO'!EX16+'Day Ahead IEX PXIL'!CH16+RTM!CH16</f>
        <v>0</v>
      </c>
      <c r="BK16" s="4">
        <f>'OA&amp;GRIDCO'!KW16+RTM!FG16+'Day Ahead IEX PXIL'!GW16</f>
        <v>0</v>
      </c>
      <c r="BL16" s="4">
        <f>'OA&amp;GRIDCO'!KX16+RTM!FH16+'Day Ahead IEX PXIL'!GX16</f>
        <v>0</v>
      </c>
      <c r="BM16" s="4">
        <f>'Day Ahead IEX PXIL'!CM16+RTM!CM16+'OA&amp;GRIDCO'!FC16</f>
        <v>0</v>
      </c>
      <c r="BN16" s="4">
        <f>'OA&amp;GRIDCO'!FD16+'Day Ahead IEX PXIL'!CN16+RTM!CN16</f>
        <v>0</v>
      </c>
      <c r="BO16" s="69"/>
      <c r="BP16" s="69"/>
      <c r="BQ16" s="4">
        <f>'OA&amp;GRIDCO'!FQ16+'Day Ahead IEX PXIL'!CS16+RTM!CS16</f>
        <v>2.06</v>
      </c>
      <c r="BR16" s="4">
        <f>'OA&amp;GRIDCO'!FR16+'Day Ahead IEX PXIL'!CT16+RTM!CT16</f>
        <v>0</v>
      </c>
      <c r="BS16" s="1">
        <f>'OA&amp;GRIDCO'!JU16+'Day Ahead IEX PXIL'!FA16+RTM!EU16</f>
        <v>108.9545</v>
      </c>
      <c r="BT16" s="4">
        <f>'OA&amp;GRIDCO'!JV16+'Day Ahead IEX PXIL'!FB16+RTM!EV16</f>
        <v>22</v>
      </c>
      <c r="BU16" s="9">
        <f>'OA&amp;GRIDCO'!GG16+RTM!G16</f>
        <v>0</v>
      </c>
      <c r="BV16" s="9">
        <f>'OA&amp;GRIDCO'!GH16</f>
        <v>0</v>
      </c>
      <c r="BW16" s="4">
        <f>'OA&amp;GRIDCO'!HA16+'Day Ahead IEX PXIL'!DK16+RTM!DE16</f>
        <v>14.4</v>
      </c>
      <c r="BX16" s="4">
        <f>'OA&amp;GRIDCO'!HB16</f>
        <v>0</v>
      </c>
      <c r="BY16" s="4">
        <f>'Day Ahead IEX PXIL'!GK16+RTM!FA16+'OA&amp;GRIDCO'!LC16</f>
        <v>0</v>
      </c>
      <c r="BZ16" s="4">
        <f>'Day Ahead IEX PXIL'!GL16+RTM!FB16+'OA&amp;GRIDCO'!LD16</f>
        <v>0</v>
      </c>
      <c r="CA16" s="37"/>
      <c r="CB16" s="37"/>
      <c r="CC16" s="74">
        <f>RTM!GI16+'Day Ahead IEX PXIL'!II16+GDAM!M16</f>
        <v>0</v>
      </c>
      <c r="CD16" s="74">
        <f>RTM!GJ16</f>
        <v>0</v>
      </c>
      <c r="CE16" s="4">
        <f>'OA&amp;GRIDCO'!HI16+'Day Ahead IEX PXIL'!DQ16+RTM!DK16</f>
        <v>0</v>
      </c>
      <c r="CF16" s="4">
        <f>'OA&amp;GRIDCO'!HJ16+'Day Ahead IEX PXIL'!DR16+RTM!DL16</f>
        <v>0</v>
      </c>
      <c r="CG16" s="74">
        <f>'OA&amp;GRIDCO'!HO16+'Day Ahead IEX PXIL'!DW16+RTM!DQ16</f>
        <v>0</v>
      </c>
      <c r="CH16" s="74">
        <f>'OA&amp;GRIDCO'!HP16+'Day Ahead IEX PXIL'!DX16+RTM!DR16</f>
        <v>0</v>
      </c>
      <c r="CI16" s="75">
        <f>'Day Ahead IEX PXIL'!HE16+'OA&amp;GRIDCO'!DI16+RTM!GY16</f>
        <v>0</v>
      </c>
      <c r="CJ16" s="75">
        <f>'Day Ahead IEX PXIL'!HF16+'OA&amp;GRIDCO'!DJ16</f>
        <v>0</v>
      </c>
      <c r="CK16" s="54">
        <f>'OA&amp;GRIDCO'!KS16+'Day Ahead IEX PXIL'!DE16</f>
        <v>10.31</v>
      </c>
      <c r="CL16" s="54">
        <f>'OA&amp;GRIDCO'!KT16+'Day Ahead IEX PXIL'!DF16</f>
        <v>0</v>
      </c>
      <c r="CM16" s="54">
        <f>'Day Ahead IEX PXIL'!FS16+RTM!FS16</f>
        <v>0</v>
      </c>
      <c r="CN16" s="54">
        <f>'Day Ahead IEX PXIL'!FT16</f>
        <v>0</v>
      </c>
      <c r="CO16" s="54">
        <f>RTM!IY16+'Day Ahead IEX PXIL'!IU16</f>
        <v>0</v>
      </c>
      <c r="CP16" s="54">
        <f>RTM!IZ16+'Day Ahead IEX PXIL'!IV16</f>
        <v>0</v>
      </c>
      <c r="CQ16" s="4">
        <f>'OA&amp;GRIDCO'!KG16+'Day Ahead IEX PXIL'!FM16+RTM!GE16</f>
        <v>0</v>
      </c>
      <c r="CR16" s="4">
        <f>'OA&amp;GRIDCO'!KH16+'Day Ahead IEX PXIL'!FN16</f>
        <v>0</v>
      </c>
      <c r="CS16" s="4">
        <f>'OA&amp;GRIDCO'!KM16+'Day Ahead IEX PXIL'!FY16+RTM!FY16</f>
        <v>0</v>
      </c>
      <c r="CT16" s="4">
        <f>'Day Ahead IEX PXIL'!FZ16</f>
        <v>0</v>
      </c>
      <c r="CU16" s="4">
        <v>0</v>
      </c>
      <c r="CV16" s="4">
        <f>'Day Ahead IEX PXIL'!GF16</f>
        <v>0</v>
      </c>
      <c r="CW16" s="4">
        <f>'OA&amp;GRIDCO'!HU16+'Day Ahead IEX PXIL'!EC16+RTM!DW16</f>
        <v>565</v>
      </c>
      <c r="CX16" s="4">
        <f>'OA&amp;GRIDCO'!HV16+'Day Ahead IEX PXIL'!ED16+RTM!DX16</f>
        <v>0</v>
      </c>
      <c r="CY16" s="4">
        <f>'OA&amp;GRIDCO'!IG16+'Day Ahead IEX PXIL'!EI16+RTM!EC16</f>
        <v>15</v>
      </c>
      <c r="CZ16" s="4">
        <f>'OA&amp;GRIDCO'!IH16+'Day Ahead IEX PXIL'!EJ16+RTM!ED16</f>
        <v>3.75</v>
      </c>
      <c r="DA16" s="4">
        <f>'OA&amp;GRIDCO'!IU16+'Day Ahead IEX PXIL'!EO16+RTM!EI16</f>
        <v>0</v>
      </c>
      <c r="DB16" s="4">
        <f>'OA&amp;GRIDCO'!IV16+'Day Ahead IEX PXIL'!EP16+RTM!EJ16</f>
        <v>0</v>
      </c>
      <c r="DC16" s="75"/>
      <c r="DD16" s="75"/>
      <c r="DE16" s="4">
        <f>'Day Ahead IEX PXIL'!FC16+'OA&amp;GRIDCO'!KA16+RTM!GM16</f>
        <v>8.76</v>
      </c>
      <c r="DF16" s="4">
        <f>'Day Ahead IEX PXIL'!FD16+'OA&amp;GRIDCO'!KB16</f>
        <v>0</v>
      </c>
      <c r="DG16" s="4">
        <f>'OA&amp;GRIDCO'!JE16+'Day Ahead IEX PXIL'!EU16+RTM!EO16</f>
        <v>20.62</v>
      </c>
      <c r="DH16" s="4">
        <f>'OA&amp;GRIDCO'!JF16+'Day Ahead IEX PXIL'!EV16+RTM!EP16</f>
        <v>0</v>
      </c>
      <c r="DI16" s="4">
        <v>0</v>
      </c>
      <c r="DJ16" s="4">
        <v>0</v>
      </c>
      <c r="DK16" s="74">
        <f>RTM!FM16</f>
        <v>0</v>
      </c>
      <c r="DL16" s="74">
        <f>RTM!FN16</f>
        <v>0</v>
      </c>
      <c r="DM16" s="74">
        <f>'OA&amp;GRIDCO'!LF16+'Day Ahead IEX PXIL'!HU16+'Day Ahead IEX PXIL'!HU16</f>
        <v>0</v>
      </c>
      <c r="DN16" s="74">
        <f>'OA&amp;GRIDCO'!LH16+'Day Ahead IEX PXIL'!HV16+RTM!GV16</f>
        <v>0</v>
      </c>
      <c r="DO16" s="74">
        <f>'OA&amp;GRIDCO'!LS16+'Day Ahead IEX PXIL'!HO16+RTM!IU16</f>
        <v>54.795000000000002</v>
      </c>
      <c r="DP16" s="74">
        <f>'OA&amp;GRIDCO'!LT16+'Day Ahead IEX PXIL'!HP16+RTM!IV16</f>
        <v>0</v>
      </c>
      <c r="DQ16" s="74">
        <f>RTM!HK16</f>
        <v>1.44</v>
      </c>
      <c r="DR16" s="74">
        <f>RTM!HL16</f>
        <v>0</v>
      </c>
      <c r="DS16" s="74">
        <f>RTM!HO16</f>
        <v>0</v>
      </c>
      <c r="DT16" s="74">
        <f>RTM!HP16</f>
        <v>0</v>
      </c>
      <c r="DU16" s="74">
        <f>RTM!HS16</f>
        <v>0</v>
      </c>
      <c r="DV16" s="74">
        <f>RTM!HT16</f>
        <v>0</v>
      </c>
      <c r="DW16" s="74">
        <f>RTM!HW16+'OA&amp;GRIDCO'!MI16</f>
        <v>0</v>
      </c>
      <c r="DX16" s="74">
        <f>RTM!HX16</f>
        <v>0</v>
      </c>
      <c r="DY16" s="74">
        <f>RTM!IA16</f>
        <v>0</v>
      </c>
      <c r="DZ16" s="74">
        <f>RTM!IB16</f>
        <v>0</v>
      </c>
      <c r="EA16" s="74">
        <f>RTM!IC16</f>
        <v>0</v>
      </c>
      <c r="EB16" s="74">
        <f>RTM!ID16</f>
        <v>0</v>
      </c>
      <c r="EC16" s="74">
        <f>'OA&amp;GRIDCO'!MO16</f>
        <v>0</v>
      </c>
      <c r="ED16" s="74">
        <f>'OA&amp;GRIDCO'!MP16</f>
        <v>0</v>
      </c>
      <c r="EE16" s="74">
        <f>'OA&amp;GRIDCO'!MS16</f>
        <v>0</v>
      </c>
      <c r="EF16" s="74">
        <f>'OA&amp;GRIDCO'!MT16</f>
        <v>0</v>
      </c>
      <c r="EG16" s="74">
        <f>'OA&amp;GRIDCO'!MW16+'Day Ahead IEX PXIL'!IM16+GDAM!G16+RTM!II16</f>
        <v>0</v>
      </c>
      <c r="EH16" s="74">
        <f>'OA&amp;GRIDCO'!MX16+'Day Ahead IEX PXIL'!IN16+RTM!IJ16+GDAM!H16</f>
        <v>0</v>
      </c>
      <c r="EI16" s="74">
        <f>'Day Ahead IEX PXIL'!IQ16+RTM!IM16+'OA&amp;GRIDCO'!NA16</f>
        <v>0</v>
      </c>
      <c r="EJ16" s="74">
        <f>'Day Ahead IEX PXIL'!IR16+RTM!IN16+'OA&amp;GRIDCO'!NB16</f>
        <v>0</v>
      </c>
      <c r="EK16" s="74">
        <f>'OA&amp;GRIDCO'!NE16</f>
        <v>0</v>
      </c>
      <c r="EL16" s="74">
        <f>'OA&amp;GRIDCO'!NF16</f>
        <v>0</v>
      </c>
      <c r="EM16" s="74">
        <f>RTM!IQ16</f>
        <v>0</v>
      </c>
      <c r="EN16" s="74">
        <f>RTM!IR16</f>
        <v>0</v>
      </c>
      <c r="EO16" s="74">
        <f>RTM!JC16</f>
        <v>0</v>
      </c>
      <c r="EP16" s="74">
        <f>RTM!JD16</f>
        <v>0</v>
      </c>
      <c r="EQ16" s="74">
        <f>'OA&amp;GRIDCO'!NI16</f>
        <v>0</v>
      </c>
      <c r="ER16" s="74">
        <f>'OA&amp;GRIDCO'!NJ16</f>
        <v>0</v>
      </c>
      <c r="ES16" s="74">
        <f>'OA&amp;GRIDCO'!NK16+RTM!HC16+'Day Ahead IEX PXIL'!IY16</f>
        <v>2.06</v>
      </c>
      <c r="ET16" s="74">
        <f>'OA&amp;GRIDCO'!NN16+RTM!HD16+'Day Ahead IEX PXIL'!IZ16</f>
        <v>0</v>
      </c>
      <c r="EU16" s="74">
        <f>RTM!JG16</f>
        <v>1.55</v>
      </c>
      <c r="EV16" s="74">
        <f>RTM!JH16</f>
        <v>0</v>
      </c>
      <c r="EW16" s="74">
        <f>RTM!JK16</f>
        <v>0</v>
      </c>
      <c r="EX16" s="74">
        <f>RTM!JL16</f>
        <v>0</v>
      </c>
      <c r="EY16" s="74">
        <f>GDAM!S16+'OA&amp;GRIDCO'!OG16+RTM!JO16</f>
        <v>0</v>
      </c>
      <c r="EZ16" s="74">
        <f>GDAM!T16+'OA&amp;GRIDCO'!NX16+RTM!JP16</f>
        <v>0</v>
      </c>
      <c r="FA16" s="74">
        <f>GDAM!Y16+RTM!JS16</f>
        <v>0</v>
      </c>
      <c r="FB16" s="74">
        <f>GDAM!Z16+RTM!JT16</f>
        <v>0</v>
      </c>
      <c r="FC16" s="74">
        <f>RTM!JW16</f>
        <v>0</v>
      </c>
      <c r="FD16" s="74">
        <f>RTM!JX16</f>
        <v>0</v>
      </c>
      <c r="FE16" s="74">
        <f>GDAM!AE16+'OA&amp;GRIDCO'!OO16</f>
        <v>0</v>
      </c>
      <c r="FF16" s="74">
        <f>GDAM!AF16+'OA&amp;GRIDCO'!OP16</f>
        <v>0</v>
      </c>
      <c r="FG16" s="351">
        <f>GDAM!AK16</f>
        <v>0</v>
      </c>
      <c r="FH16" s="351">
        <f>GDAM!AL16</f>
        <v>0</v>
      </c>
      <c r="FI16" s="351">
        <f>GDAM!AQ16</f>
        <v>0</v>
      </c>
      <c r="FJ16" s="351">
        <f>GDAM!AR16</f>
        <v>0</v>
      </c>
      <c r="FK16" s="351">
        <f>GDAM!AW16</f>
        <v>0</v>
      </c>
      <c r="FL16" s="351">
        <f>GDAM!AX16</f>
        <v>0</v>
      </c>
      <c r="FM16" s="351">
        <f>GDAM!BC16</f>
        <v>0</v>
      </c>
      <c r="FN16" s="351">
        <f>GDAM!BD16</f>
        <v>0</v>
      </c>
      <c r="FO16" s="351">
        <f>GDAM!BI16</f>
        <v>0</v>
      </c>
      <c r="FP16" s="351">
        <f>GDAM!BJ16</f>
        <v>0</v>
      </c>
      <c r="FQ16" s="1">
        <f t="shared" si="0"/>
        <v>1560.9568840206184</v>
      </c>
      <c r="FR16" s="1">
        <f t="shared" si="1"/>
        <v>171.21750000000003</v>
      </c>
    </row>
    <row r="17" spans="1:174">
      <c r="A17" s="48" t="s">
        <v>39</v>
      </c>
      <c r="B17" s="5">
        <v>7</v>
      </c>
      <c r="C17" s="114"/>
      <c r="D17" s="75"/>
      <c r="E17" s="75"/>
      <c r="F17" s="75"/>
      <c r="G17" s="75">
        <v>24</v>
      </c>
      <c r="H17" s="75">
        <v>0.9</v>
      </c>
      <c r="I17" s="74">
        <v>11</v>
      </c>
      <c r="J17" s="74">
        <v>3.62</v>
      </c>
      <c r="K17" s="75"/>
      <c r="L17" s="75"/>
      <c r="M17" s="75"/>
      <c r="N17" s="75"/>
      <c r="O17" s="277">
        <v>0</v>
      </c>
      <c r="P17" s="75"/>
      <c r="Q17" s="94">
        <v>3.6</v>
      </c>
      <c r="R17" s="75">
        <v>0.51</v>
      </c>
      <c r="S17" s="74">
        <v>25</v>
      </c>
      <c r="T17" s="75"/>
      <c r="U17" s="74">
        <v>37</v>
      </c>
      <c r="V17" s="75"/>
      <c r="W17" s="275">
        <v>0</v>
      </c>
      <c r="X17" s="75"/>
      <c r="Y17" s="75">
        <v>0</v>
      </c>
      <c r="Z17" s="75"/>
      <c r="AA17" s="75">
        <v>0</v>
      </c>
      <c r="AB17" s="75"/>
      <c r="AC17" s="278">
        <v>0</v>
      </c>
      <c r="AD17" s="75"/>
      <c r="AE17" s="4">
        <f>'OA&amp;GRIDCO'!W17+'Day Ahead IEX PXIL'!M17+RTM!M17</f>
        <v>39.96</v>
      </c>
      <c r="AF17" s="4">
        <f>'OA&amp;GRIDCO'!X17+'Day Ahead IEX PXIL'!N17+RTM!N17</f>
        <v>39.96</v>
      </c>
      <c r="AG17" s="4">
        <f>'OA&amp;GRIDCO'!AC17+'Day Ahead IEX PXIL'!S17+RTM!S17</f>
        <v>2.79</v>
      </c>
      <c r="AH17" s="4">
        <f>'OA&amp;GRIDCO'!AD17+'Day Ahead IEX PXIL'!T17+RTM!T17</f>
        <v>0</v>
      </c>
      <c r="AI17" s="4">
        <f>'OA&amp;GRIDCO'!AU17+'Day Ahead IEX PXIL'!Y17+RTM!Y17</f>
        <v>55</v>
      </c>
      <c r="AJ17" s="4">
        <f>'OA&amp;GRIDCO'!AV17+'Day Ahead IEX PXIL'!Z17+RTM!Z17</f>
        <v>16.5</v>
      </c>
      <c r="AK17" s="4">
        <f>'OA&amp;GRIDCO'!BS17+'Day Ahead IEX PXIL'!AK17+RTM!AK17</f>
        <v>12.37</v>
      </c>
      <c r="AL17" s="4">
        <f>'OA&amp;GRIDCO'!BT17+'Day Ahead IEX PXIL'!AL17+RTM!AL17</f>
        <v>0</v>
      </c>
      <c r="AM17" s="4">
        <f>'OA&amp;GRIDCO'!BC17+'Day Ahead IEX PXIL'!AE17+RTM!AE17</f>
        <v>0</v>
      </c>
      <c r="AN17" s="4">
        <f>'OA&amp;GRIDCO'!BD17+'Day Ahead IEX PXIL'!AF17+RTM!AF17</f>
        <v>0</v>
      </c>
      <c r="AO17" s="4">
        <f>'OA&amp;GRIDCO'!CC17+'Day Ahead IEX PXIL'!AQ17+RTM!AQ17</f>
        <v>0</v>
      </c>
      <c r="AP17" s="4">
        <f>'OA&amp;GRIDCO'!CD17+'Day Ahead IEX PXIL'!AR17+RTM!AR17</f>
        <v>0</v>
      </c>
      <c r="AQ17" s="4">
        <f>'OA&amp;GRIDCO'!CO17+'Day Ahead IEX PXIL'!AW17+RTM!AW17</f>
        <v>25.75</v>
      </c>
      <c r="AR17" s="4">
        <f>'OA&amp;GRIDCO'!CP17+'Day Ahead IEX PXIL'!AX17+RTM!AX17</f>
        <v>8</v>
      </c>
      <c r="AS17" s="4">
        <f>'OA&amp;GRIDCO'!DA17+'Day Ahead IEX PXIL'!BC17+RTM!BC17</f>
        <v>329.77738402061857</v>
      </c>
      <c r="AT17" s="4">
        <f>'OA&amp;GRIDCO'!DB17+'Day Ahead IEX PXIL'!BD17+RTM!BD17</f>
        <v>0</v>
      </c>
      <c r="AU17" s="4">
        <f>'Day Ahead IEX PXIL'!BI17+RTM!BI17+'OA&amp;GRIDCO'!OS17</f>
        <v>0</v>
      </c>
      <c r="AV17" s="4">
        <f>'Day Ahead IEX PXIL'!BJ17+RTM!BJ17+'OA&amp;GRIDCO'!OT17</f>
        <v>0</v>
      </c>
      <c r="AW17" s="67"/>
      <c r="AX17" s="67"/>
      <c r="AY17" s="4">
        <v>0</v>
      </c>
      <c r="AZ17" s="4">
        <f>'OA&amp;GRIDCO'!DL17+'Day Ahead IEX PXIL'!BP17+RTM!BP17</f>
        <v>14.12</v>
      </c>
      <c r="BA17" s="4">
        <f>'OA&amp;GRIDCO'!EC17+'Day Ahead IEX PXIL'!BU17+RTM!BU17</f>
        <v>0</v>
      </c>
      <c r="BB17" s="4">
        <f>'OA&amp;GRIDCO'!ED17+'Day Ahead IEX PXIL'!BV17+RTM!BV17</f>
        <v>0</v>
      </c>
      <c r="BC17" s="4">
        <f>'OA&amp;GRIDCO'!EQ17+'Day Ahead IEX PXIL'!CA17+RTM!CA17</f>
        <v>247.43</v>
      </c>
      <c r="BD17" s="4">
        <f>'OA&amp;GRIDCO'!ER17+'Day Ahead IEX PXIL'!CB17+RTM!CB17</f>
        <v>61.857500000000002</v>
      </c>
      <c r="BE17" s="75">
        <f>'OA&amp;GRIDCO'!NW17+GDAM!U17</f>
        <v>0</v>
      </c>
      <c r="BF17" s="75"/>
      <c r="BG17" s="53"/>
      <c r="BH17" s="53"/>
      <c r="BI17" s="4">
        <f>'OA&amp;GRIDCO'!EW17+'Day Ahead IEX PXIL'!CG17+RTM!CG17</f>
        <v>1.24</v>
      </c>
      <c r="BJ17" s="4">
        <f>'OA&amp;GRIDCO'!EX17+'Day Ahead IEX PXIL'!CH17+RTM!CH17</f>
        <v>0</v>
      </c>
      <c r="BK17" s="4">
        <f>'OA&amp;GRIDCO'!KW17+RTM!FG17+'Day Ahead IEX PXIL'!GW17</f>
        <v>0</v>
      </c>
      <c r="BL17" s="4">
        <f>'OA&amp;GRIDCO'!KX17+RTM!FH17+'Day Ahead IEX PXIL'!GX17</f>
        <v>0</v>
      </c>
      <c r="BM17" s="4">
        <f>'Day Ahead IEX PXIL'!CM17+RTM!CM17+'OA&amp;GRIDCO'!FC17</f>
        <v>0</v>
      </c>
      <c r="BN17" s="4">
        <f>'OA&amp;GRIDCO'!FD17+'Day Ahead IEX PXIL'!CN17+RTM!CN17</f>
        <v>0</v>
      </c>
      <c r="BO17" s="69"/>
      <c r="BP17" s="69"/>
      <c r="BQ17" s="4">
        <f>'OA&amp;GRIDCO'!FQ17+'Day Ahead IEX PXIL'!CS17+RTM!CS17</f>
        <v>2.06</v>
      </c>
      <c r="BR17" s="4">
        <f>'OA&amp;GRIDCO'!FR17+'Day Ahead IEX PXIL'!CT17+RTM!CT17</f>
        <v>0</v>
      </c>
      <c r="BS17" s="1">
        <f>'OA&amp;GRIDCO'!JU17+'Day Ahead IEX PXIL'!FA17+RTM!EU17</f>
        <v>108.9545</v>
      </c>
      <c r="BT17" s="4">
        <f>'OA&amp;GRIDCO'!JV17+'Day Ahead IEX PXIL'!FB17+RTM!EV17</f>
        <v>22</v>
      </c>
      <c r="BU17" s="9">
        <f>'OA&amp;GRIDCO'!GG17+RTM!G17</f>
        <v>0</v>
      </c>
      <c r="BV17" s="9">
        <f>'OA&amp;GRIDCO'!GH17</f>
        <v>0</v>
      </c>
      <c r="BW17" s="4">
        <f>'OA&amp;GRIDCO'!HA17+'Day Ahead IEX PXIL'!DK17+RTM!DE17</f>
        <v>14.4</v>
      </c>
      <c r="BX17" s="4">
        <f>'OA&amp;GRIDCO'!HB17</f>
        <v>0</v>
      </c>
      <c r="BY17" s="4">
        <f>'Day Ahead IEX PXIL'!GK17+RTM!FA17+'OA&amp;GRIDCO'!LC17</f>
        <v>0</v>
      </c>
      <c r="BZ17" s="4">
        <f>'Day Ahead IEX PXIL'!GL17+RTM!FB17+'OA&amp;GRIDCO'!LD17</f>
        <v>0</v>
      </c>
      <c r="CA17" s="37"/>
      <c r="CB17" s="37"/>
      <c r="CC17" s="74">
        <f>RTM!GI17+'Day Ahead IEX PXIL'!II17+GDAM!M17</f>
        <v>0</v>
      </c>
      <c r="CD17" s="74">
        <f>RTM!GJ17</f>
        <v>0</v>
      </c>
      <c r="CE17" s="4">
        <f>'OA&amp;GRIDCO'!HI17+'Day Ahead IEX PXIL'!DQ17+RTM!DK17</f>
        <v>0</v>
      </c>
      <c r="CF17" s="4">
        <f>'OA&amp;GRIDCO'!HJ17+'Day Ahead IEX PXIL'!DR17+RTM!DL17</f>
        <v>0</v>
      </c>
      <c r="CG17" s="74">
        <f>'OA&amp;GRIDCO'!HO17+'Day Ahead IEX PXIL'!DW17+RTM!DQ17</f>
        <v>0</v>
      </c>
      <c r="CH17" s="74">
        <f>'OA&amp;GRIDCO'!HP17+'Day Ahead IEX PXIL'!DX17+RTM!DR17</f>
        <v>0</v>
      </c>
      <c r="CI17" s="75">
        <f>'Day Ahead IEX PXIL'!HE17+'OA&amp;GRIDCO'!DI17+RTM!GY17</f>
        <v>0</v>
      </c>
      <c r="CJ17" s="75">
        <f>'Day Ahead IEX PXIL'!HF17+'OA&amp;GRIDCO'!DJ17</f>
        <v>0</v>
      </c>
      <c r="CK17" s="54">
        <f>'OA&amp;GRIDCO'!KS17+'Day Ahead IEX PXIL'!DE17</f>
        <v>10.31</v>
      </c>
      <c r="CL17" s="54">
        <f>'OA&amp;GRIDCO'!KT17+'Day Ahead IEX PXIL'!DF17</f>
        <v>0</v>
      </c>
      <c r="CM17" s="54">
        <f>'Day Ahead IEX PXIL'!FS17+RTM!FS17</f>
        <v>0</v>
      </c>
      <c r="CN17" s="54">
        <f>'Day Ahead IEX PXIL'!FT17</f>
        <v>0</v>
      </c>
      <c r="CO17" s="54">
        <f>RTM!IY17+'Day Ahead IEX PXIL'!IU17</f>
        <v>0</v>
      </c>
      <c r="CP17" s="54">
        <f>RTM!IZ17+'Day Ahead IEX PXIL'!IV17</f>
        <v>0</v>
      </c>
      <c r="CQ17" s="4">
        <f>'OA&amp;GRIDCO'!KG17+'Day Ahead IEX PXIL'!FM17+RTM!GE17</f>
        <v>0</v>
      </c>
      <c r="CR17" s="4">
        <f>'OA&amp;GRIDCO'!KH17+'Day Ahead IEX PXIL'!FN17</f>
        <v>0</v>
      </c>
      <c r="CS17" s="4">
        <f>'OA&amp;GRIDCO'!KM17+'Day Ahead IEX PXIL'!FY17+RTM!FY17</f>
        <v>0</v>
      </c>
      <c r="CT17" s="4">
        <f>'Day Ahead IEX PXIL'!FZ17</f>
        <v>0</v>
      </c>
      <c r="CU17" s="4">
        <v>0</v>
      </c>
      <c r="CV17" s="4">
        <f>'Day Ahead IEX PXIL'!GF17</f>
        <v>0</v>
      </c>
      <c r="CW17" s="4">
        <f>'OA&amp;GRIDCO'!HU17+'Day Ahead IEX PXIL'!EC17+RTM!DW17</f>
        <v>565</v>
      </c>
      <c r="CX17" s="4">
        <f>'OA&amp;GRIDCO'!HV17+'Day Ahead IEX PXIL'!ED17+RTM!DX17</f>
        <v>0</v>
      </c>
      <c r="CY17" s="4">
        <f>'OA&amp;GRIDCO'!IG17+'Day Ahead IEX PXIL'!EI17+RTM!EC17</f>
        <v>15</v>
      </c>
      <c r="CZ17" s="4">
        <f>'OA&amp;GRIDCO'!IH17+'Day Ahead IEX PXIL'!EJ17+RTM!ED17</f>
        <v>3.75</v>
      </c>
      <c r="DA17" s="4">
        <f>'OA&amp;GRIDCO'!IU17+'Day Ahead IEX PXIL'!EO17+RTM!EI17</f>
        <v>0</v>
      </c>
      <c r="DB17" s="4">
        <f>'OA&amp;GRIDCO'!IV17+'Day Ahead IEX PXIL'!EP17+RTM!EJ17</f>
        <v>0</v>
      </c>
      <c r="DC17" s="75"/>
      <c r="DD17" s="75"/>
      <c r="DE17" s="4">
        <f>'Day Ahead IEX PXIL'!FC17+'OA&amp;GRIDCO'!KA17+RTM!GM17</f>
        <v>8.76</v>
      </c>
      <c r="DF17" s="4">
        <f>'Day Ahead IEX PXIL'!FD17+'OA&amp;GRIDCO'!KB17</f>
        <v>0</v>
      </c>
      <c r="DG17" s="4">
        <f>'OA&amp;GRIDCO'!JE17+'Day Ahead IEX PXIL'!EU17+RTM!EO17</f>
        <v>20.62</v>
      </c>
      <c r="DH17" s="4">
        <f>'OA&amp;GRIDCO'!JF17+'Day Ahead IEX PXIL'!EV17+RTM!EP17</f>
        <v>0</v>
      </c>
      <c r="DI17" s="4">
        <v>0</v>
      </c>
      <c r="DJ17" s="4">
        <v>0</v>
      </c>
      <c r="DK17" s="74">
        <f>RTM!FM17</f>
        <v>0</v>
      </c>
      <c r="DL17" s="74">
        <f>RTM!FN17</f>
        <v>0</v>
      </c>
      <c r="DM17" s="74">
        <f>'OA&amp;GRIDCO'!LF17+'Day Ahead IEX PXIL'!HU17+'Day Ahead IEX PXIL'!HU17</f>
        <v>0</v>
      </c>
      <c r="DN17" s="74">
        <f>'OA&amp;GRIDCO'!LH17+'Day Ahead IEX PXIL'!HV17+RTM!GV17</f>
        <v>0</v>
      </c>
      <c r="DO17" s="74">
        <f>'OA&amp;GRIDCO'!LS17+'Day Ahead IEX PXIL'!HO17+RTM!IU17</f>
        <v>54.795000000000002</v>
      </c>
      <c r="DP17" s="74">
        <f>'OA&amp;GRIDCO'!LT17+'Day Ahead IEX PXIL'!HP17+RTM!IV17</f>
        <v>0</v>
      </c>
      <c r="DQ17" s="74">
        <f>RTM!HK17</f>
        <v>1.44</v>
      </c>
      <c r="DR17" s="74">
        <f>RTM!HL17</f>
        <v>0</v>
      </c>
      <c r="DS17" s="74">
        <f>RTM!HO17</f>
        <v>0</v>
      </c>
      <c r="DT17" s="74">
        <f>RTM!HP17</f>
        <v>0</v>
      </c>
      <c r="DU17" s="74">
        <f>RTM!HS17</f>
        <v>0</v>
      </c>
      <c r="DV17" s="74">
        <f>RTM!HT17</f>
        <v>0</v>
      </c>
      <c r="DW17" s="74">
        <f>RTM!HW17+'OA&amp;GRIDCO'!MI17</f>
        <v>0</v>
      </c>
      <c r="DX17" s="74">
        <f>RTM!HX17</f>
        <v>0</v>
      </c>
      <c r="DY17" s="74">
        <f>RTM!IA17</f>
        <v>0</v>
      </c>
      <c r="DZ17" s="74">
        <f>RTM!IB17</f>
        <v>0</v>
      </c>
      <c r="EA17" s="74">
        <f>RTM!IC17</f>
        <v>0</v>
      </c>
      <c r="EB17" s="74">
        <f>RTM!ID17</f>
        <v>0</v>
      </c>
      <c r="EC17" s="74">
        <f>'OA&amp;GRIDCO'!MO17</f>
        <v>0</v>
      </c>
      <c r="ED17" s="74">
        <f>'OA&amp;GRIDCO'!MP17</f>
        <v>0</v>
      </c>
      <c r="EE17" s="74">
        <f>'OA&amp;GRIDCO'!MS17</f>
        <v>0</v>
      </c>
      <c r="EF17" s="74">
        <f>'OA&amp;GRIDCO'!MT17</f>
        <v>0</v>
      </c>
      <c r="EG17" s="74">
        <f>'OA&amp;GRIDCO'!MW17+'Day Ahead IEX PXIL'!IM17+GDAM!G17+RTM!II17</f>
        <v>0</v>
      </c>
      <c r="EH17" s="74">
        <f>'OA&amp;GRIDCO'!MX17+'Day Ahead IEX PXIL'!IN17+RTM!IJ17+GDAM!H17</f>
        <v>0</v>
      </c>
      <c r="EI17" s="74">
        <f>'Day Ahead IEX PXIL'!IQ17+RTM!IM17+'OA&amp;GRIDCO'!NA17</f>
        <v>0</v>
      </c>
      <c r="EJ17" s="74">
        <f>'Day Ahead IEX PXIL'!IR17+RTM!IN17+'OA&amp;GRIDCO'!NB17</f>
        <v>0</v>
      </c>
      <c r="EK17" s="74">
        <f>'OA&amp;GRIDCO'!NE17</f>
        <v>0</v>
      </c>
      <c r="EL17" s="74">
        <f>'OA&amp;GRIDCO'!NF17</f>
        <v>0</v>
      </c>
      <c r="EM17" s="74">
        <f>RTM!IQ17</f>
        <v>0</v>
      </c>
      <c r="EN17" s="74">
        <f>RTM!IR17</f>
        <v>0</v>
      </c>
      <c r="EO17" s="74">
        <f>RTM!JC17</f>
        <v>0</v>
      </c>
      <c r="EP17" s="74">
        <f>RTM!JD17</f>
        <v>0</v>
      </c>
      <c r="EQ17" s="74">
        <f>'OA&amp;GRIDCO'!NI17</f>
        <v>0</v>
      </c>
      <c r="ER17" s="74">
        <f>'OA&amp;GRIDCO'!NJ17</f>
        <v>0</v>
      </c>
      <c r="ES17" s="74">
        <f>'OA&amp;GRIDCO'!NK17+RTM!HC17+'Day Ahead IEX PXIL'!IY17</f>
        <v>2.06</v>
      </c>
      <c r="ET17" s="74">
        <f>'OA&amp;GRIDCO'!NN17+RTM!HD17+'Day Ahead IEX PXIL'!IZ17</f>
        <v>0</v>
      </c>
      <c r="EU17" s="74">
        <f>RTM!JG17</f>
        <v>1.55</v>
      </c>
      <c r="EV17" s="74">
        <f>RTM!JH17</f>
        <v>0</v>
      </c>
      <c r="EW17" s="74">
        <f>RTM!JK17</f>
        <v>0</v>
      </c>
      <c r="EX17" s="74">
        <f>RTM!JL17</f>
        <v>0</v>
      </c>
      <c r="EY17" s="74">
        <f>GDAM!S17+'OA&amp;GRIDCO'!OG17+RTM!JO17</f>
        <v>0</v>
      </c>
      <c r="EZ17" s="74">
        <f>GDAM!T17+'OA&amp;GRIDCO'!NX17+RTM!JP17</f>
        <v>0</v>
      </c>
      <c r="FA17" s="74">
        <f>GDAM!Y17+RTM!JS17</f>
        <v>0</v>
      </c>
      <c r="FB17" s="74">
        <f>GDAM!Z17+RTM!JT17</f>
        <v>0</v>
      </c>
      <c r="FC17" s="74">
        <f>RTM!JW17</f>
        <v>0</v>
      </c>
      <c r="FD17" s="74">
        <f>RTM!JX17</f>
        <v>0</v>
      </c>
      <c r="FE17" s="74">
        <f>GDAM!AE17+'OA&amp;GRIDCO'!OO17</f>
        <v>0</v>
      </c>
      <c r="FF17" s="74">
        <f>GDAM!AF17+'OA&amp;GRIDCO'!OP17</f>
        <v>0</v>
      </c>
      <c r="FG17" s="351">
        <f>GDAM!AK17</f>
        <v>0</v>
      </c>
      <c r="FH17" s="351">
        <f>GDAM!AL17</f>
        <v>0</v>
      </c>
      <c r="FI17" s="351">
        <f>GDAM!AQ17</f>
        <v>0</v>
      </c>
      <c r="FJ17" s="351">
        <f>GDAM!AR17</f>
        <v>0</v>
      </c>
      <c r="FK17" s="351">
        <f>GDAM!AW17</f>
        <v>0</v>
      </c>
      <c r="FL17" s="351">
        <f>GDAM!AX17</f>
        <v>0</v>
      </c>
      <c r="FM17" s="351">
        <f>GDAM!BC17</f>
        <v>0</v>
      </c>
      <c r="FN17" s="351">
        <f>GDAM!BD17</f>
        <v>0</v>
      </c>
      <c r="FO17" s="351">
        <f>GDAM!BI17</f>
        <v>0</v>
      </c>
      <c r="FP17" s="351">
        <f>GDAM!BJ17</f>
        <v>0</v>
      </c>
      <c r="FQ17" s="1">
        <f t="shared" si="0"/>
        <v>1557.8668840206183</v>
      </c>
      <c r="FR17" s="1">
        <f t="shared" si="1"/>
        <v>171.21750000000003</v>
      </c>
    </row>
    <row r="18" spans="1:174">
      <c r="A18" s="48" t="s">
        <v>40</v>
      </c>
      <c r="B18" s="5">
        <v>8</v>
      </c>
      <c r="C18" s="114"/>
      <c r="D18" s="75"/>
      <c r="E18" s="75"/>
      <c r="F18" s="75"/>
      <c r="G18" s="75">
        <v>24</v>
      </c>
      <c r="H18" s="75">
        <v>0.9</v>
      </c>
      <c r="I18" s="74">
        <v>11</v>
      </c>
      <c r="J18" s="74">
        <v>3.62</v>
      </c>
      <c r="K18" s="75"/>
      <c r="L18" s="75"/>
      <c r="M18" s="75"/>
      <c r="N18" s="75"/>
      <c r="O18" s="277">
        <v>0</v>
      </c>
      <c r="P18" s="75"/>
      <c r="Q18" s="94">
        <v>3.6</v>
      </c>
      <c r="R18" s="75">
        <v>0.51</v>
      </c>
      <c r="S18" s="74">
        <v>25</v>
      </c>
      <c r="T18" s="75"/>
      <c r="U18" s="74">
        <v>37</v>
      </c>
      <c r="V18" s="75"/>
      <c r="W18" s="275">
        <v>0</v>
      </c>
      <c r="X18" s="75"/>
      <c r="Y18" s="75">
        <v>0</v>
      </c>
      <c r="Z18" s="75"/>
      <c r="AA18" s="75">
        <v>0</v>
      </c>
      <c r="AB18" s="75"/>
      <c r="AC18" s="278">
        <v>0</v>
      </c>
      <c r="AD18" s="75"/>
      <c r="AE18" s="4">
        <f>'OA&amp;GRIDCO'!W18+'Day Ahead IEX PXIL'!M18+RTM!M18</f>
        <v>39.96</v>
      </c>
      <c r="AF18" s="4">
        <f>'OA&amp;GRIDCO'!X18+'Day Ahead IEX PXIL'!N18+RTM!N18</f>
        <v>39.96</v>
      </c>
      <c r="AG18" s="4">
        <f>'OA&amp;GRIDCO'!AC18+'Day Ahead IEX PXIL'!S18+RTM!S18</f>
        <v>2.79</v>
      </c>
      <c r="AH18" s="4">
        <f>'OA&amp;GRIDCO'!AD18+'Day Ahead IEX PXIL'!T18+RTM!T18</f>
        <v>0</v>
      </c>
      <c r="AI18" s="4">
        <f>'OA&amp;GRIDCO'!AU18+'Day Ahead IEX PXIL'!Y18+RTM!Y18</f>
        <v>55</v>
      </c>
      <c r="AJ18" s="4">
        <f>'OA&amp;GRIDCO'!AV18+'Day Ahead IEX PXIL'!Z18+RTM!Z18</f>
        <v>16.5</v>
      </c>
      <c r="AK18" s="4">
        <f>'OA&amp;GRIDCO'!BS18+'Day Ahead IEX PXIL'!AK18+RTM!AK18</f>
        <v>12.37</v>
      </c>
      <c r="AL18" s="4">
        <f>'OA&amp;GRIDCO'!BT18+'Day Ahead IEX PXIL'!AL18+RTM!AL18</f>
        <v>0</v>
      </c>
      <c r="AM18" s="4">
        <f>'OA&amp;GRIDCO'!BC18+'Day Ahead IEX PXIL'!AE18+RTM!AE18</f>
        <v>0</v>
      </c>
      <c r="AN18" s="4">
        <f>'OA&amp;GRIDCO'!BD18+'Day Ahead IEX PXIL'!AF18+RTM!AF18</f>
        <v>0</v>
      </c>
      <c r="AO18" s="4">
        <f>'OA&amp;GRIDCO'!CC18+'Day Ahead IEX PXIL'!AQ18+RTM!AQ18</f>
        <v>0</v>
      </c>
      <c r="AP18" s="4">
        <f>'OA&amp;GRIDCO'!CD18+'Day Ahead IEX PXIL'!AR18+RTM!AR18</f>
        <v>0</v>
      </c>
      <c r="AQ18" s="4">
        <f>'OA&amp;GRIDCO'!CO18+'Day Ahead IEX PXIL'!AW18+RTM!AW18</f>
        <v>25.75</v>
      </c>
      <c r="AR18" s="4">
        <f>'OA&amp;GRIDCO'!CP18+'Day Ahead IEX PXIL'!AX18+RTM!AX18</f>
        <v>8</v>
      </c>
      <c r="AS18" s="4">
        <f>'OA&amp;GRIDCO'!DA18+'Day Ahead IEX PXIL'!BC18+RTM!BC18</f>
        <v>329.77738402061857</v>
      </c>
      <c r="AT18" s="4">
        <f>'OA&amp;GRIDCO'!DB18+'Day Ahead IEX PXIL'!BD18+RTM!BD18</f>
        <v>0</v>
      </c>
      <c r="AU18" s="4">
        <f>'Day Ahead IEX PXIL'!BI18+RTM!BI18+'OA&amp;GRIDCO'!OS18</f>
        <v>0</v>
      </c>
      <c r="AV18" s="4">
        <f>'Day Ahead IEX PXIL'!BJ18+RTM!BJ18+'OA&amp;GRIDCO'!OT18</f>
        <v>0</v>
      </c>
      <c r="AW18" s="67"/>
      <c r="AX18" s="67"/>
      <c r="AY18" s="4">
        <v>0</v>
      </c>
      <c r="AZ18" s="4">
        <f>'OA&amp;GRIDCO'!DL18+'Day Ahead IEX PXIL'!BP18+RTM!BP18</f>
        <v>14.12</v>
      </c>
      <c r="BA18" s="4">
        <f>'OA&amp;GRIDCO'!EC18+'Day Ahead IEX PXIL'!BU18+RTM!BU18</f>
        <v>0</v>
      </c>
      <c r="BB18" s="4">
        <f>'OA&amp;GRIDCO'!ED18+'Day Ahead IEX PXIL'!BV18+RTM!BV18</f>
        <v>0</v>
      </c>
      <c r="BC18" s="4">
        <f>'OA&amp;GRIDCO'!EQ18+'Day Ahead IEX PXIL'!CA18+RTM!CA18</f>
        <v>247.43</v>
      </c>
      <c r="BD18" s="4">
        <f>'OA&amp;GRIDCO'!ER18+'Day Ahead IEX PXIL'!CB18+RTM!CB18</f>
        <v>61.857500000000002</v>
      </c>
      <c r="BE18" s="75">
        <f>'OA&amp;GRIDCO'!NW18+GDAM!U18</f>
        <v>0</v>
      </c>
      <c r="BF18" s="75"/>
      <c r="BG18" s="53"/>
      <c r="BH18" s="53"/>
      <c r="BI18" s="4">
        <f>'OA&amp;GRIDCO'!EW18+'Day Ahead IEX PXIL'!CG18+RTM!CG18</f>
        <v>1.24</v>
      </c>
      <c r="BJ18" s="4">
        <f>'OA&amp;GRIDCO'!EX18+'Day Ahead IEX PXIL'!CH18+RTM!CH18</f>
        <v>0</v>
      </c>
      <c r="BK18" s="4">
        <f>'OA&amp;GRIDCO'!KW18+RTM!FG18+'Day Ahead IEX PXIL'!GW18</f>
        <v>0</v>
      </c>
      <c r="BL18" s="4">
        <f>'OA&amp;GRIDCO'!KX18+RTM!FH18+'Day Ahead IEX PXIL'!GX18</f>
        <v>0</v>
      </c>
      <c r="BM18" s="4">
        <f>'Day Ahead IEX PXIL'!CM18+RTM!CM18+'OA&amp;GRIDCO'!FC18</f>
        <v>0</v>
      </c>
      <c r="BN18" s="4">
        <f>'OA&amp;GRIDCO'!FD18+'Day Ahead IEX PXIL'!CN18+RTM!CN18</f>
        <v>0</v>
      </c>
      <c r="BO18" s="69"/>
      <c r="BP18" s="69"/>
      <c r="BQ18" s="4">
        <f>'OA&amp;GRIDCO'!FQ18+'Day Ahead IEX PXIL'!CS18+RTM!CS18</f>
        <v>2.06</v>
      </c>
      <c r="BR18" s="4">
        <f>'OA&amp;GRIDCO'!FR18+'Day Ahead IEX PXIL'!CT18+RTM!CT18</f>
        <v>0</v>
      </c>
      <c r="BS18" s="1">
        <f>'OA&amp;GRIDCO'!JU18+'Day Ahead IEX PXIL'!FA18+RTM!EU18</f>
        <v>108.9545</v>
      </c>
      <c r="BT18" s="4">
        <f>'OA&amp;GRIDCO'!JV18+'Day Ahead IEX PXIL'!FB18+RTM!EV18</f>
        <v>22</v>
      </c>
      <c r="BU18" s="9">
        <f>'OA&amp;GRIDCO'!GG18+RTM!G18</f>
        <v>0</v>
      </c>
      <c r="BV18" s="9">
        <f>'OA&amp;GRIDCO'!GH18</f>
        <v>0</v>
      </c>
      <c r="BW18" s="4">
        <f>'OA&amp;GRIDCO'!HA18+'Day Ahead IEX PXIL'!DK18+RTM!DE18</f>
        <v>14.4</v>
      </c>
      <c r="BX18" s="4">
        <f>'OA&amp;GRIDCO'!HB18</f>
        <v>0</v>
      </c>
      <c r="BY18" s="4">
        <f>'Day Ahead IEX PXIL'!GK18+RTM!FA18+'OA&amp;GRIDCO'!LC18</f>
        <v>0</v>
      </c>
      <c r="BZ18" s="4">
        <f>'Day Ahead IEX PXIL'!GL18+RTM!FB18+'OA&amp;GRIDCO'!LD18</f>
        <v>0</v>
      </c>
      <c r="CA18" s="37"/>
      <c r="CB18" s="37"/>
      <c r="CC18" s="74">
        <f>RTM!GI18+'Day Ahead IEX PXIL'!II18+GDAM!M18</f>
        <v>0</v>
      </c>
      <c r="CD18" s="74">
        <f>RTM!GJ18</f>
        <v>0</v>
      </c>
      <c r="CE18" s="4">
        <f>'OA&amp;GRIDCO'!HI18+'Day Ahead IEX PXIL'!DQ18+RTM!DK18</f>
        <v>0</v>
      </c>
      <c r="CF18" s="4">
        <f>'OA&amp;GRIDCO'!HJ18+'Day Ahead IEX PXIL'!DR18+RTM!DL18</f>
        <v>0</v>
      </c>
      <c r="CG18" s="74">
        <f>'OA&amp;GRIDCO'!HO18+'Day Ahead IEX PXIL'!DW18+RTM!DQ18</f>
        <v>0</v>
      </c>
      <c r="CH18" s="74">
        <f>'OA&amp;GRIDCO'!HP18+'Day Ahead IEX PXIL'!DX18+RTM!DR18</f>
        <v>0</v>
      </c>
      <c r="CI18" s="75">
        <f>'Day Ahead IEX PXIL'!HE18+'OA&amp;GRIDCO'!DI18+RTM!GY18</f>
        <v>0</v>
      </c>
      <c r="CJ18" s="75">
        <f>'Day Ahead IEX PXIL'!HF18+'OA&amp;GRIDCO'!DJ18</f>
        <v>0</v>
      </c>
      <c r="CK18" s="54">
        <f>'OA&amp;GRIDCO'!KS18+'Day Ahead IEX PXIL'!DE18</f>
        <v>10.31</v>
      </c>
      <c r="CL18" s="54">
        <f>'OA&amp;GRIDCO'!KT18+'Day Ahead IEX PXIL'!DF18</f>
        <v>0</v>
      </c>
      <c r="CM18" s="54">
        <f>'Day Ahead IEX PXIL'!FS18+RTM!FS18</f>
        <v>0</v>
      </c>
      <c r="CN18" s="54">
        <f>'Day Ahead IEX PXIL'!FT18</f>
        <v>0</v>
      </c>
      <c r="CO18" s="54">
        <f>RTM!IY18+'Day Ahead IEX PXIL'!IU18</f>
        <v>0</v>
      </c>
      <c r="CP18" s="54">
        <f>RTM!IZ18+'Day Ahead IEX PXIL'!IV18</f>
        <v>0</v>
      </c>
      <c r="CQ18" s="4">
        <f>'OA&amp;GRIDCO'!KG18+'Day Ahead IEX PXIL'!FM18+RTM!GE18</f>
        <v>0</v>
      </c>
      <c r="CR18" s="4">
        <f>'OA&amp;GRIDCO'!KH18+'Day Ahead IEX PXIL'!FN18</f>
        <v>0</v>
      </c>
      <c r="CS18" s="4">
        <f>'OA&amp;GRIDCO'!KM18+'Day Ahead IEX PXIL'!FY18+RTM!FY18</f>
        <v>0</v>
      </c>
      <c r="CT18" s="4">
        <f>'Day Ahead IEX PXIL'!FZ18</f>
        <v>0</v>
      </c>
      <c r="CU18" s="4">
        <v>0</v>
      </c>
      <c r="CV18" s="4">
        <f>'Day Ahead IEX PXIL'!GF18</f>
        <v>0</v>
      </c>
      <c r="CW18" s="4">
        <f>'OA&amp;GRIDCO'!HU18+'Day Ahead IEX PXIL'!EC18+RTM!DW18</f>
        <v>565</v>
      </c>
      <c r="CX18" s="4">
        <f>'OA&amp;GRIDCO'!HV18+'Day Ahead IEX PXIL'!ED18+RTM!DX18</f>
        <v>0</v>
      </c>
      <c r="CY18" s="4">
        <f>'OA&amp;GRIDCO'!IG18+'Day Ahead IEX PXIL'!EI18+RTM!EC18</f>
        <v>15</v>
      </c>
      <c r="CZ18" s="4">
        <f>'OA&amp;GRIDCO'!IH18+'Day Ahead IEX PXIL'!EJ18+RTM!ED18</f>
        <v>3.75</v>
      </c>
      <c r="DA18" s="4">
        <f>'OA&amp;GRIDCO'!IU18+'Day Ahead IEX PXIL'!EO18+RTM!EI18</f>
        <v>0</v>
      </c>
      <c r="DB18" s="4">
        <f>'OA&amp;GRIDCO'!IV18+'Day Ahead IEX PXIL'!EP18+RTM!EJ18</f>
        <v>0</v>
      </c>
      <c r="DC18" s="75"/>
      <c r="DD18" s="75"/>
      <c r="DE18" s="4">
        <f>'Day Ahead IEX PXIL'!FC18+'OA&amp;GRIDCO'!KA18+RTM!GM18</f>
        <v>8.76</v>
      </c>
      <c r="DF18" s="4">
        <f>'Day Ahead IEX PXIL'!FD18+'OA&amp;GRIDCO'!KB18</f>
        <v>0</v>
      </c>
      <c r="DG18" s="4">
        <f>'OA&amp;GRIDCO'!JE18+'Day Ahead IEX PXIL'!EU18+RTM!EO18</f>
        <v>20.62</v>
      </c>
      <c r="DH18" s="4">
        <f>'OA&amp;GRIDCO'!JF18+'Day Ahead IEX PXIL'!EV18+RTM!EP18</f>
        <v>0</v>
      </c>
      <c r="DI18" s="4">
        <v>0</v>
      </c>
      <c r="DJ18" s="4">
        <v>0</v>
      </c>
      <c r="DK18" s="74">
        <f>RTM!FM18</f>
        <v>0</v>
      </c>
      <c r="DL18" s="74">
        <f>RTM!FN18</f>
        <v>0</v>
      </c>
      <c r="DM18" s="74">
        <f>'OA&amp;GRIDCO'!LF18+'Day Ahead IEX PXIL'!HU18+'Day Ahead IEX PXIL'!HU18</f>
        <v>0</v>
      </c>
      <c r="DN18" s="74">
        <f>'OA&amp;GRIDCO'!LH18+'Day Ahead IEX PXIL'!HV18+RTM!GV18</f>
        <v>0</v>
      </c>
      <c r="DO18" s="74">
        <f>'OA&amp;GRIDCO'!LS18+'Day Ahead IEX PXIL'!HO18+RTM!IU18</f>
        <v>54.795000000000002</v>
      </c>
      <c r="DP18" s="74">
        <f>'OA&amp;GRIDCO'!LT18+'Day Ahead IEX PXIL'!HP18+RTM!IV18</f>
        <v>0</v>
      </c>
      <c r="DQ18" s="74">
        <f>RTM!HK18</f>
        <v>1.44</v>
      </c>
      <c r="DR18" s="74">
        <f>RTM!HL18</f>
        <v>0</v>
      </c>
      <c r="DS18" s="74">
        <f>RTM!HO18</f>
        <v>0</v>
      </c>
      <c r="DT18" s="74">
        <f>RTM!HP18</f>
        <v>0</v>
      </c>
      <c r="DU18" s="74">
        <f>RTM!HS18</f>
        <v>0</v>
      </c>
      <c r="DV18" s="74">
        <f>RTM!HT18</f>
        <v>0</v>
      </c>
      <c r="DW18" s="74">
        <f>RTM!HW18+'OA&amp;GRIDCO'!MI18</f>
        <v>0</v>
      </c>
      <c r="DX18" s="74">
        <f>RTM!HX18</f>
        <v>0</v>
      </c>
      <c r="DY18" s="74">
        <f>RTM!IA18</f>
        <v>0</v>
      </c>
      <c r="DZ18" s="74">
        <f>RTM!IB18</f>
        <v>0</v>
      </c>
      <c r="EA18" s="74">
        <f>RTM!IC18</f>
        <v>0</v>
      </c>
      <c r="EB18" s="74">
        <f>RTM!ID18</f>
        <v>0</v>
      </c>
      <c r="EC18" s="74">
        <f>'OA&amp;GRIDCO'!MO18</f>
        <v>0</v>
      </c>
      <c r="ED18" s="74">
        <f>'OA&amp;GRIDCO'!MP18</f>
        <v>0</v>
      </c>
      <c r="EE18" s="74">
        <f>'OA&amp;GRIDCO'!MS18</f>
        <v>0</v>
      </c>
      <c r="EF18" s="74">
        <f>'OA&amp;GRIDCO'!MT18</f>
        <v>0</v>
      </c>
      <c r="EG18" s="74">
        <f>'OA&amp;GRIDCO'!MW18+'Day Ahead IEX PXIL'!IM18+GDAM!G18+RTM!II18</f>
        <v>0</v>
      </c>
      <c r="EH18" s="74">
        <f>'OA&amp;GRIDCO'!MX18+'Day Ahead IEX PXIL'!IN18+RTM!IJ18+GDAM!H18</f>
        <v>0</v>
      </c>
      <c r="EI18" s="74">
        <f>'Day Ahead IEX PXIL'!IQ18+RTM!IM18+'OA&amp;GRIDCO'!NA18</f>
        <v>0</v>
      </c>
      <c r="EJ18" s="74">
        <f>'Day Ahead IEX PXIL'!IR18+RTM!IN18+'OA&amp;GRIDCO'!NB18</f>
        <v>0</v>
      </c>
      <c r="EK18" s="74">
        <f>'OA&amp;GRIDCO'!NE18</f>
        <v>0</v>
      </c>
      <c r="EL18" s="74">
        <f>'OA&amp;GRIDCO'!NF18</f>
        <v>0</v>
      </c>
      <c r="EM18" s="74">
        <f>RTM!IQ18</f>
        <v>0</v>
      </c>
      <c r="EN18" s="74">
        <f>RTM!IR18</f>
        <v>0</v>
      </c>
      <c r="EO18" s="74">
        <f>RTM!JC18</f>
        <v>0</v>
      </c>
      <c r="EP18" s="74">
        <f>RTM!JD18</f>
        <v>0</v>
      </c>
      <c r="EQ18" s="74">
        <f>'OA&amp;GRIDCO'!NI18</f>
        <v>0</v>
      </c>
      <c r="ER18" s="74">
        <f>'OA&amp;GRIDCO'!NJ18</f>
        <v>0</v>
      </c>
      <c r="ES18" s="74">
        <f>'OA&amp;GRIDCO'!NK18+RTM!HC18+'Day Ahead IEX PXIL'!IY18</f>
        <v>2.06</v>
      </c>
      <c r="ET18" s="74">
        <f>'OA&amp;GRIDCO'!NN18+RTM!HD18+'Day Ahead IEX PXIL'!IZ18</f>
        <v>0</v>
      </c>
      <c r="EU18" s="74">
        <f>RTM!JG18</f>
        <v>1.55</v>
      </c>
      <c r="EV18" s="74">
        <f>RTM!JH18</f>
        <v>0</v>
      </c>
      <c r="EW18" s="74">
        <f>RTM!JK18</f>
        <v>0</v>
      </c>
      <c r="EX18" s="74">
        <f>RTM!JL18</f>
        <v>0</v>
      </c>
      <c r="EY18" s="74">
        <f>GDAM!S18+'OA&amp;GRIDCO'!OG18+RTM!JO18</f>
        <v>0</v>
      </c>
      <c r="EZ18" s="74">
        <f>GDAM!T18+'OA&amp;GRIDCO'!NX18+RTM!JP18</f>
        <v>0</v>
      </c>
      <c r="FA18" s="74">
        <f>GDAM!Y18+RTM!JS18</f>
        <v>0</v>
      </c>
      <c r="FB18" s="74">
        <f>GDAM!Z18+RTM!JT18</f>
        <v>0</v>
      </c>
      <c r="FC18" s="74">
        <f>RTM!JW18</f>
        <v>0</v>
      </c>
      <c r="FD18" s="74">
        <f>RTM!JX18</f>
        <v>0</v>
      </c>
      <c r="FE18" s="74">
        <f>GDAM!AE18+'OA&amp;GRIDCO'!OO18</f>
        <v>0</v>
      </c>
      <c r="FF18" s="74">
        <f>GDAM!AF18+'OA&amp;GRIDCO'!OP18</f>
        <v>0</v>
      </c>
      <c r="FG18" s="351">
        <f>GDAM!AK18</f>
        <v>0</v>
      </c>
      <c r="FH18" s="351">
        <f>GDAM!AL18</f>
        <v>0</v>
      </c>
      <c r="FI18" s="351">
        <f>GDAM!AQ18</f>
        <v>0</v>
      </c>
      <c r="FJ18" s="351">
        <f>GDAM!AR18</f>
        <v>0</v>
      </c>
      <c r="FK18" s="351">
        <f>GDAM!AW18</f>
        <v>0</v>
      </c>
      <c r="FL18" s="351">
        <f>GDAM!AX18</f>
        <v>0</v>
      </c>
      <c r="FM18" s="351">
        <f>GDAM!BC18</f>
        <v>0</v>
      </c>
      <c r="FN18" s="351">
        <f>GDAM!BD18</f>
        <v>0</v>
      </c>
      <c r="FO18" s="351">
        <f>GDAM!BI18</f>
        <v>0</v>
      </c>
      <c r="FP18" s="351">
        <f>GDAM!BJ18</f>
        <v>0</v>
      </c>
      <c r="FQ18" s="1">
        <f t="shared" si="0"/>
        <v>1557.8668840206183</v>
      </c>
      <c r="FR18" s="1">
        <f t="shared" si="1"/>
        <v>171.21750000000003</v>
      </c>
    </row>
    <row r="19" spans="1:174" ht="15" customHeight="1">
      <c r="A19" s="48" t="s">
        <v>41</v>
      </c>
      <c r="B19" s="5">
        <v>9</v>
      </c>
      <c r="C19" s="114"/>
      <c r="D19" s="75"/>
      <c r="E19" s="75"/>
      <c r="F19" s="75"/>
      <c r="G19" s="75">
        <v>24</v>
      </c>
      <c r="H19" s="75">
        <v>0.9</v>
      </c>
      <c r="I19" s="74">
        <v>11</v>
      </c>
      <c r="J19" s="74">
        <v>3.62</v>
      </c>
      <c r="K19" s="75"/>
      <c r="L19" s="75"/>
      <c r="M19" s="75"/>
      <c r="N19" s="75"/>
      <c r="O19" s="277">
        <v>0</v>
      </c>
      <c r="P19" s="75"/>
      <c r="Q19" s="94">
        <v>3.6</v>
      </c>
      <c r="R19" s="75">
        <v>0.51</v>
      </c>
      <c r="S19" s="74">
        <v>25</v>
      </c>
      <c r="T19" s="75"/>
      <c r="U19" s="74">
        <v>37</v>
      </c>
      <c r="V19" s="75"/>
      <c r="W19" s="275">
        <v>0</v>
      </c>
      <c r="X19" s="75"/>
      <c r="Y19" s="75">
        <v>0</v>
      </c>
      <c r="Z19" s="75"/>
      <c r="AA19" s="75">
        <v>0</v>
      </c>
      <c r="AB19" s="75"/>
      <c r="AC19" s="278">
        <v>0</v>
      </c>
      <c r="AD19" s="75"/>
      <c r="AE19" s="4">
        <f>'OA&amp;GRIDCO'!W19+'Day Ahead IEX PXIL'!M19+RTM!M19</f>
        <v>39.96</v>
      </c>
      <c r="AF19" s="4">
        <f>'OA&amp;GRIDCO'!X19+'Day Ahead IEX PXIL'!N19+RTM!N19</f>
        <v>39.96</v>
      </c>
      <c r="AG19" s="4">
        <f>'OA&amp;GRIDCO'!AC19+'Day Ahead IEX PXIL'!S19+RTM!S19</f>
        <v>2.79</v>
      </c>
      <c r="AH19" s="4">
        <f>'OA&amp;GRIDCO'!AD19+'Day Ahead IEX PXIL'!T19+RTM!T19</f>
        <v>0</v>
      </c>
      <c r="AI19" s="4">
        <f>'OA&amp;GRIDCO'!AU19+'Day Ahead IEX PXIL'!Y19+RTM!Y19</f>
        <v>55</v>
      </c>
      <c r="AJ19" s="4">
        <f>'OA&amp;GRIDCO'!AV19+'Day Ahead IEX PXIL'!Z19+RTM!Z19</f>
        <v>16.5</v>
      </c>
      <c r="AK19" s="4">
        <f>'OA&amp;GRIDCO'!BS19+'Day Ahead IEX PXIL'!AK19+RTM!AK19</f>
        <v>18.559999999999999</v>
      </c>
      <c r="AL19" s="4">
        <f>'OA&amp;GRIDCO'!BT19+'Day Ahead IEX PXIL'!AL19+RTM!AL19</f>
        <v>0</v>
      </c>
      <c r="AM19" s="4">
        <f>'OA&amp;GRIDCO'!BC19+'Day Ahead IEX PXIL'!AE19+RTM!AE19</f>
        <v>0</v>
      </c>
      <c r="AN19" s="4">
        <f>'OA&amp;GRIDCO'!BD19+'Day Ahead IEX PXIL'!AF19+RTM!AF19</f>
        <v>0</v>
      </c>
      <c r="AO19" s="4">
        <f>'OA&amp;GRIDCO'!CC19+'Day Ahead IEX PXIL'!AQ19+RTM!AQ19</f>
        <v>0</v>
      </c>
      <c r="AP19" s="4">
        <f>'OA&amp;GRIDCO'!CD19+'Day Ahead IEX PXIL'!AR19+RTM!AR19</f>
        <v>0</v>
      </c>
      <c r="AQ19" s="4">
        <f>'OA&amp;GRIDCO'!CO19+'Day Ahead IEX PXIL'!AW19+RTM!AW19</f>
        <v>25.75</v>
      </c>
      <c r="AR19" s="4">
        <f>'OA&amp;GRIDCO'!CP19+'Day Ahead IEX PXIL'!AX19+RTM!AX19</f>
        <v>8</v>
      </c>
      <c r="AS19" s="4">
        <f>'OA&amp;GRIDCO'!DA19+'Day Ahead IEX PXIL'!BC19+RTM!BC19</f>
        <v>329.77738402061857</v>
      </c>
      <c r="AT19" s="4">
        <f>'OA&amp;GRIDCO'!DB19+'Day Ahead IEX PXIL'!BD19+RTM!BD19</f>
        <v>0</v>
      </c>
      <c r="AU19" s="4">
        <f>'Day Ahead IEX PXIL'!BI19+RTM!BI19+'OA&amp;GRIDCO'!OS19</f>
        <v>0</v>
      </c>
      <c r="AV19" s="4">
        <f>'Day Ahead IEX PXIL'!BJ19+RTM!BJ19+'OA&amp;GRIDCO'!OT19</f>
        <v>0</v>
      </c>
      <c r="AW19" s="67"/>
      <c r="AX19" s="67"/>
      <c r="AY19" s="4">
        <v>0</v>
      </c>
      <c r="AZ19" s="4">
        <f>'OA&amp;GRIDCO'!DL19+'Day Ahead IEX PXIL'!BP19+RTM!BP19</f>
        <v>14.12</v>
      </c>
      <c r="BA19" s="4">
        <f>'OA&amp;GRIDCO'!EC19+'Day Ahead IEX PXIL'!BU19+RTM!BU19</f>
        <v>0</v>
      </c>
      <c r="BB19" s="4">
        <f>'OA&amp;GRIDCO'!ED19+'Day Ahead IEX PXIL'!BV19+RTM!BV19</f>
        <v>0</v>
      </c>
      <c r="BC19" s="4">
        <f>'OA&amp;GRIDCO'!EQ19+'Day Ahead IEX PXIL'!CA19+RTM!CA19</f>
        <v>247.43</v>
      </c>
      <c r="BD19" s="4">
        <f>'OA&amp;GRIDCO'!ER19+'Day Ahead IEX PXIL'!CB19+RTM!CB19</f>
        <v>61.857500000000002</v>
      </c>
      <c r="BE19" s="75">
        <f>'OA&amp;GRIDCO'!NW19+GDAM!U19</f>
        <v>0</v>
      </c>
      <c r="BF19" s="75"/>
      <c r="BG19" s="53"/>
      <c r="BH19" s="53"/>
      <c r="BI19" s="4">
        <f>'OA&amp;GRIDCO'!EW19+'Day Ahead IEX PXIL'!CG19+RTM!CG19</f>
        <v>1.24</v>
      </c>
      <c r="BJ19" s="4">
        <f>'OA&amp;GRIDCO'!EX19+'Day Ahead IEX PXIL'!CH19+RTM!CH19</f>
        <v>0</v>
      </c>
      <c r="BK19" s="4">
        <f>'OA&amp;GRIDCO'!KW19+RTM!FG19+'Day Ahead IEX PXIL'!GW19</f>
        <v>0</v>
      </c>
      <c r="BL19" s="4">
        <f>'OA&amp;GRIDCO'!KX19+RTM!FH19+'Day Ahead IEX PXIL'!GX19</f>
        <v>0</v>
      </c>
      <c r="BM19" s="4">
        <f>'Day Ahead IEX PXIL'!CM19+RTM!CM19+'OA&amp;GRIDCO'!FC19</f>
        <v>0</v>
      </c>
      <c r="BN19" s="4">
        <f>'OA&amp;GRIDCO'!FD19+'Day Ahead IEX PXIL'!CN19+RTM!CN19</f>
        <v>0</v>
      </c>
      <c r="BO19" s="69"/>
      <c r="BP19" s="69"/>
      <c r="BQ19" s="4">
        <f>'OA&amp;GRIDCO'!FQ19+'Day Ahead IEX PXIL'!CS19+RTM!CS19</f>
        <v>2.06</v>
      </c>
      <c r="BR19" s="4">
        <f>'OA&amp;GRIDCO'!FR19+'Day Ahead IEX PXIL'!CT19+RTM!CT19</f>
        <v>0</v>
      </c>
      <c r="BS19" s="1">
        <f>'OA&amp;GRIDCO'!JU19+'Day Ahead IEX PXIL'!FA19+RTM!EU19</f>
        <v>108.9545</v>
      </c>
      <c r="BT19" s="4">
        <f>'OA&amp;GRIDCO'!JV19+'Day Ahead IEX PXIL'!FB19+RTM!EV19</f>
        <v>22</v>
      </c>
      <c r="BU19" s="9">
        <f>'OA&amp;GRIDCO'!GG19+RTM!G19</f>
        <v>0</v>
      </c>
      <c r="BV19" s="9">
        <f>'OA&amp;GRIDCO'!GH19</f>
        <v>0</v>
      </c>
      <c r="BW19" s="4">
        <f>'OA&amp;GRIDCO'!HA19+'Day Ahead IEX PXIL'!DK19+RTM!DE19</f>
        <v>14.4</v>
      </c>
      <c r="BX19" s="4">
        <f>'OA&amp;GRIDCO'!HB19</f>
        <v>0</v>
      </c>
      <c r="BY19" s="4">
        <f>'Day Ahead IEX PXIL'!GK19+RTM!FA19+'OA&amp;GRIDCO'!LC19</f>
        <v>0</v>
      </c>
      <c r="BZ19" s="4">
        <f>'Day Ahead IEX PXIL'!GL19+RTM!FB19+'OA&amp;GRIDCO'!LD19</f>
        <v>0</v>
      </c>
      <c r="CA19" s="37"/>
      <c r="CB19" s="37"/>
      <c r="CC19" s="74">
        <f>RTM!GI19+'Day Ahead IEX PXIL'!II19+GDAM!M19</f>
        <v>0</v>
      </c>
      <c r="CD19" s="74">
        <f>RTM!GJ19</f>
        <v>0</v>
      </c>
      <c r="CE19" s="4">
        <f>'OA&amp;GRIDCO'!HI19+'Day Ahead IEX PXIL'!DQ19+RTM!DK19</f>
        <v>0</v>
      </c>
      <c r="CF19" s="4">
        <f>'OA&amp;GRIDCO'!HJ19+'Day Ahead IEX PXIL'!DR19+RTM!DL19</f>
        <v>0</v>
      </c>
      <c r="CG19" s="74">
        <f>'OA&amp;GRIDCO'!HO19+'Day Ahead IEX PXIL'!DW19+RTM!DQ19</f>
        <v>0</v>
      </c>
      <c r="CH19" s="74">
        <f>'OA&amp;GRIDCO'!HP19+'Day Ahead IEX PXIL'!DX19+RTM!DR19</f>
        <v>0</v>
      </c>
      <c r="CI19" s="75">
        <f>'Day Ahead IEX PXIL'!HE19+'OA&amp;GRIDCO'!DI19+RTM!GY19</f>
        <v>0</v>
      </c>
      <c r="CJ19" s="75">
        <f>'Day Ahead IEX PXIL'!HF19+'OA&amp;GRIDCO'!DJ19</f>
        <v>0</v>
      </c>
      <c r="CK19" s="54">
        <f>'OA&amp;GRIDCO'!KS19+'Day Ahead IEX PXIL'!DE19</f>
        <v>10.31</v>
      </c>
      <c r="CL19" s="54">
        <f>'OA&amp;GRIDCO'!KT19+'Day Ahead IEX PXIL'!DF19</f>
        <v>0</v>
      </c>
      <c r="CM19" s="54">
        <f>'Day Ahead IEX PXIL'!FS19+RTM!FS19</f>
        <v>0</v>
      </c>
      <c r="CN19" s="54">
        <f>'Day Ahead IEX PXIL'!FT19</f>
        <v>0</v>
      </c>
      <c r="CO19" s="54">
        <f>RTM!IY19+'Day Ahead IEX PXIL'!IU19</f>
        <v>0</v>
      </c>
      <c r="CP19" s="54">
        <f>RTM!IZ19+'Day Ahead IEX PXIL'!IV19</f>
        <v>0</v>
      </c>
      <c r="CQ19" s="4">
        <f>'OA&amp;GRIDCO'!KG19+'Day Ahead IEX PXIL'!FM19+RTM!GE19</f>
        <v>0</v>
      </c>
      <c r="CR19" s="4">
        <f>'OA&amp;GRIDCO'!KH19+'Day Ahead IEX PXIL'!FN19</f>
        <v>0</v>
      </c>
      <c r="CS19" s="4">
        <f>'OA&amp;GRIDCO'!KM19+'Day Ahead IEX PXIL'!FY19+RTM!FY19</f>
        <v>0</v>
      </c>
      <c r="CT19" s="4">
        <f>'Day Ahead IEX PXIL'!FZ19</f>
        <v>0</v>
      </c>
      <c r="CU19" s="4">
        <v>0</v>
      </c>
      <c r="CV19" s="4">
        <f>'Day Ahead IEX PXIL'!GF19</f>
        <v>0</v>
      </c>
      <c r="CW19" s="4">
        <f>'OA&amp;GRIDCO'!HU19+'Day Ahead IEX PXIL'!EC19+RTM!DW19</f>
        <v>535</v>
      </c>
      <c r="CX19" s="4">
        <f>'OA&amp;GRIDCO'!HV19+'Day Ahead IEX PXIL'!ED19+RTM!DX19</f>
        <v>0</v>
      </c>
      <c r="CY19" s="4">
        <f>'OA&amp;GRIDCO'!IG19+'Day Ahead IEX PXIL'!EI19+RTM!EC19</f>
        <v>15</v>
      </c>
      <c r="CZ19" s="4">
        <f>'OA&amp;GRIDCO'!IH19+'Day Ahead IEX PXIL'!EJ19+RTM!ED19</f>
        <v>3.75</v>
      </c>
      <c r="DA19" s="4">
        <f>'OA&amp;GRIDCO'!IU19+'Day Ahead IEX PXIL'!EO19+RTM!EI19</f>
        <v>0</v>
      </c>
      <c r="DB19" s="4">
        <f>'OA&amp;GRIDCO'!IV19+'Day Ahead IEX PXIL'!EP19+RTM!EJ19</f>
        <v>0</v>
      </c>
      <c r="DC19" s="75"/>
      <c r="DD19" s="75"/>
      <c r="DE19" s="4">
        <f>'Day Ahead IEX PXIL'!FC19+'OA&amp;GRIDCO'!KA19+RTM!GM19</f>
        <v>8.76</v>
      </c>
      <c r="DF19" s="4">
        <f>'Day Ahead IEX PXIL'!FD19+'OA&amp;GRIDCO'!KB19</f>
        <v>0</v>
      </c>
      <c r="DG19" s="4">
        <f>'OA&amp;GRIDCO'!JE19+'Day Ahead IEX PXIL'!EU19+RTM!EO19</f>
        <v>20.62</v>
      </c>
      <c r="DH19" s="4">
        <f>'OA&amp;GRIDCO'!JF19+'Day Ahead IEX PXIL'!EV19+RTM!EP19</f>
        <v>0</v>
      </c>
      <c r="DI19" s="4">
        <v>0</v>
      </c>
      <c r="DJ19" s="4">
        <v>0</v>
      </c>
      <c r="DK19" s="74">
        <f>RTM!FM19</f>
        <v>0</v>
      </c>
      <c r="DL19" s="74">
        <f>RTM!FN19</f>
        <v>0</v>
      </c>
      <c r="DM19" s="74">
        <f>'OA&amp;GRIDCO'!LF19+'Day Ahead IEX PXIL'!HU19+'Day Ahead IEX PXIL'!HU19</f>
        <v>0</v>
      </c>
      <c r="DN19" s="74">
        <f>'OA&amp;GRIDCO'!LH19+'Day Ahead IEX PXIL'!HV19+RTM!GV19</f>
        <v>0</v>
      </c>
      <c r="DO19" s="74">
        <f>'OA&amp;GRIDCO'!LS19+'Day Ahead IEX PXIL'!HO19+RTM!IU19</f>
        <v>54.795000000000002</v>
      </c>
      <c r="DP19" s="74">
        <f>'OA&amp;GRIDCO'!LT19+'Day Ahead IEX PXIL'!HP19+RTM!IV19</f>
        <v>0</v>
      </c>
      <c r="DQ19" s="74">
        <f>RTM!HK19</f>
        <v>1.44</v>
      </c>
      <c r="DR19" s="74">
        <f>RTM!HL19</f>
        <v>0</v>
      </c>
      <c r="DS19" s="74">
        <f>RTM!HO19</f>
        <v>0</v>
      </c>
      <c r="DT19" s="74">
        <f>RTM!HP19</f>
        <v>0</v>
      </c>
      <c r="DU19" s="74">
        <f>RTM!HS19</f>
        <v>0</v>
      </c>
      <c r="DV19" s="74">
        <f>RTM!HT19</f>
        <v>0</v>
      </c>
      <c r="DW19" s="74">
        <f>RTM!HW19+'OA&amp;GRIDCO'!MI19</f>
        <v>0</v>
      </c>
      <c r="DX19" s="74">
        <f>RTM!HX19</f>
        <v>0</v>
      </c>
      <c r="DY19" s="74">
        <f>RTM!IA19</f>
        <v>0</v>
      </c>
      <c r="DZ19" s="74">
        <f>RTM!IB19</f>
        <v>0</v>
      </c>
      <c r="EA19" s="74">
        <f>RTM!IC19</f>
        <v>0</v>
      </c>
      <c r="EB19" s="74">
        <f>RTM!ID19</f>
        <v>0</v>
      </c>
      <c r="EC19" s="74">
        <f>'OA&amp;GRIDCO'!MO19</f>
        <v>0</v>
      </c>
      <c r="ED19" s="74">
        <f>'OA&amp;GRIDCO'!MP19</f>
        <v>0</v>
      </c>
      <c r="EE19" s="74">
        <f>'OA&amp;GRIDCO'!MS19</f>
        <v>0</v>
      </c>
      <c r="EF19" s="74">
        <f>'OA&amp;GRIDCO'!MT19</f>
        <v>0</v>
      </c>
      <c r="EG19" s="74">
        <f>'OA&amp;GRIDCO'!MW19+'Day Ahead IEX PXIL'!IM19+GDAM!G19+RTM!II19</f>
        <v>0</v>
      </c>
      <c r="EH19" s="74">
        <f>'OA&amp;GRIDCO'!MX19+'Day Ahead IEX PXIL'!IN19+RTM!IJ19+GDAM!H19</f>
        <v>0</v>
      </c>
      <c r="EI19" s="74">
        <f>'Day Ahead IEX PXIL'!IQ19+RTM!IM19+'OA&amp;GRIDCO'!NA19</f>
        <v>0</v>
      </c>
      <c r="EJ19" s="74">
        <f>'Day Ahead IEX PXIL'!IR19+RTM!IN19+'OA&amp;GRIDCO'!NB19</f>
        <v>0</v>
      </c>
      <c r="EK19" s="74">
        <f>'OA&amp;GRIDCO'!NE19</f>
        <v>0</v>
      </c>
      <c r="EL19" s="74">
        <f>'OA&amp;GRIDCO'!NF19</f>
        <v>0</v>
      </c>
      <c r="EM19" s="74">
        <f>RTM!IQ19</f>
        <v>0</v>
      </c>
      <c r="EN19" s="74">
        <f>RTM!IR19</f>
        <v>0</v>
      </c>
      <c r="EO19" s="74">
        <f>RTM!JC19</f>
        <v>0</v>
      </c>
      <c r="EP19" s="74">
        <f>RTM!JD19</f>
        <v>0</v>
      </c>
      <c r="EQ19" s="74">
        <f>'OA&amp;GRIDCO'!NI19</f>
        <v>0</v>
      </c>
      <c r="ER19" s="74">
        <f>'OA&amp;GRIDCO'!NJ19</f>
        <v>0</v>
      </c>
      <c r="ES19" s="74">
        <f>'Day Ahead IEX PXIL'!IY19</f>
        <v>0</v>
      </c>
      <c r="ET19" s="74">
        <f>'OA&amp;GRIDCO'!NN19+RTM!HD19+'Day Ahead IEX PXIL'!IZ19</f>
        <v>0</v>
      </c>
      <c r="EU19" s="74">
        <f>RTM!JG19</f>
        <v>1.55</v>
      </c>
      <c r="EV19" s="74">
        <f>RTM!JH19</f>
        <v>0</v>
      </c>
      <c r="EW19" s="74">
        <f>RTM!JK19</f>
        <v>0</v>
      </c>
      <c r="EX19" s="74">
        <f>RTM!JL19</f>
        <v>0</v>
      </c>
      <c r="EY19" s="74">
        <f>GDAM!S19+'OA&amp;GRIDCO'!OG19+RTM!JO19</f>
        <v>0</v>
      </c>
      <c r="EZ19" s="74">
        <f>GDAM!T19+'OA&amp;GRIDCO'!NX19+RTM!JP19</f>
        <v>0</v>
      </c>
      <c r="FA19" s="74">
        <f>GDAM!Y19+RTM!JS19</f>
        <v>0</v>
      </c>
      <c r="FB19" s="74">
        <f>GDAM!Z19+RTM!JT19</f>
        <v>0</v>
      </c>
      <c r="FC19" s="74">
        <f>RTM!JW19</f>
        <v>0</v>
      </c>
      <c r="FD19" s="74">
        <f>RTM!JX19</f>
        <v>0</v>
      </c>
      <c r="FE19" s="74">
        <f>GDAM!AE19+'OA&amp;GRIDCO'!OO19</f>
        <v>0</v>
      </c>
      <c r="FF19" s="74">
        <f>GDAM!AF19+'OA&amp;GRIDCO'!OP19</f>
        <v>0</v>
      </c>
      <c r="FG19" s="351">
        <f>GDAM!AK19</f>
        <v>0</v>
      </c>
      <c r="FH19" s="351">
        <f>GDAM!AL19</f>
        <v>0</v>
      </c>
      <c r="FI19" s="351">
        <f>GDAM!AQ19</f>
        <v>0</v>
      </c>
      <c r="FJ19" s="351">
        <f>GDAM!AR19</f>
        <v>0</v>
      </c>
      <c r="FK19" s="351">
        <f>GDAM!AW19</f>
        <v>0</v>
      </c>
      <c r="FL19" s="351">
        <f>GDAM!AX19</f>
        <v>0</v>
      </c>
      <c r="FM19" s="351">
        <f>GDAM!BC19</f>
        <v>0</v>
      </c>
      <c r="FN19" s="351">
        <f>GDAM!BD19</f>
        <v>0</v>
      </c>
      <c r="FO19" s="351">
        <f>GDAM!BI19</f>
        <v>0</v>
      </c>
      <c r="FP19" s="351">
        <f>GDAM!BJ19</f>
        <v>0</v>
      </c>
      <c r="FQ19" s="1">
        <f t="shared" si="0"/>
        <v>1531.9968840206184</v>
      </c>
      <c r="FR19" s="1">
        <f t="shared" si="1"/>
        <v>171.21750000000003</v>
      </c>
    </row>
    <row r="20" spans="1:174">
      <c r="A20" s="48" t="s">
        <v>42</v>
      </c>
      <c r="B20" s="5">
        <v>10</v>
      </c>
      <c r="C20" s="114"/>
      <c r="D20" s="75"/>
      <c r="E20" s="75"/>
      <c r="F20" s="75"/>
      <c r="G20" s="75">
        <v>24</v>
      </c>
      <c r="H20" s="75">
        <v>0.9</v>
      </c>
      <c r="I20" s="74">
        <v>11</v>
      </c>
      <c r="J20" s="74">
        <v>3.62</v>
      </c>
      <c r="K20" s="75"/>
      <c r="L20" s="75"/>
      <c r="M20" s="75"/>
      <c r="N20" s="75"/>
      <c r="O20" s="277">
        <v>0</v>
      </c>
      <c r="P20" s="75"/>
      <c r="Q20" s="94">
        <v>3.6</v>
      </c>
      <c r="R20" s="75">
        <v>0.51</v>
      </c>
      <c r="S20" s="74">
        <v>25</v>
      </c>
      <c r="T20" s="75"/>
      <c r="U20" s="74">
        <v>37</v>
      </c>
      <c r="V20" s="75"/>
      <c r="W20" s="275">
        <v>0</v>
      </c>
      <c r="X20" s="75"/>
      <c r="Y20" s="75">
        <v>0</v>
      </c>
      <c r="Z20" s="75"/>
      <c r="AA20" s="75">
        <v>0</v>
      </c>
      <c r="AB20" s="75"/>
      <c r="AC20" s="278">
        <v>0</v>
      </c>
      <c r="AD20" s="75"/>
      <c r="AE20" s="4">
        <f>'OA&amp;GRIDCO'!W20+'Day Ahead IEX PXIL'!M20+RTM!M20</f>
        <v>39.96</v>
      </c>
      <c r="AF20" s="4">
        <f>'OA&amp;GRIDCO'!X20+'Day Ahead IEX PXIL'!N20+RTM!N20</f>
        <v>39.96</v>
      </c>
      <c r="AG20" s="4">
        <f>'OA&amp;GRIDCO'!AC20+'Day Ahead IEX PXIL'!S20+RTM!S20</f>
        <v>2.79</v>
      </c>
      <c r="AH20" s="4">
        <f>'OA&amp;GRIDCO'!AD20+'Day Ahead IEX PXIL'!T20+RTM!T20</f>
        <v>0</v>
      </c>
      <c r="AI20" s="4">
        <f>'OA&amp;GRIDCO'!AU20+'Day Ahead IEX PXIL'!Y20+RTM!Y20</f>
        <v>55</v>
      </c>
      <c r="AJ20" s="4">
        <f>'OA&amp;GRIDCO'!AV20+'Day Ahead IEX PXIL'!Z20+RTM!Z20</f>
        <v>16.5</v>
      </c>
      <c r="AK20" s="4">
        <f>'OA&amp;GRIDCO'!BS20+'Day Ahead IEX PXIL'!AK20+RTM!AK20</f>
        <v>18.559999999999999</v>
      </c>
      <c r="AL20" s="4">
        <f>'OA&amp;GRIDCO'!BT20+'Day Ahead IEX PXIL'!AL20+RTM!AL20</f>
        <v>0</v>
      </c>
      <c r="AM20" s="4">
        <f>'OA&amp;GRIDCO'!BC20+'Day Ahead IEX PXIL'!AE20+RTM!AE20</f>
        <v>0</v>
      </c>
      <c r="AN20" s="4">
        <f>'OA&amp;GRIDCO'!BD20+'Day Ahead IEX PXIL'!AF20+RTM!AF20</f>
        <v>0</v>
      </c>
      <c r="AO20" s="4">
        <f>'OA&amp;GRIDCO'!CC20+'Day Ahead IEX PXIL'!AQ20+RTM!AQ20</f>
        <v>0</v>
      </c>
      <c r="AP20" s="4">
        <f>'OA&amp;GRIDCO'!CD20+'Day Ahead IEX PXIL'!AR20+RTM!AR20</f>
        <v>0</v>
      </c>
      <c r="AQ20" s="4">
        <f>'OA&amp;GRIDCO'!CO20+'Day Ahead IEX PXIL'!AW20+RTM!AW20</f>
        <v>25.75</v>
      </c>
      <c r="AR20" s="4">
        <f>'OA&amp;GRIDCO'!CP20+'Day Ahead IEX PXIL'!AX20+RTM!AX20</f>
        <v>8</v>
      </c>
      <c r="AS20" s="4">
        <f>'OA&amp;GRIDCO'!DA20+'Day Ahead IEX PXIL'!BC20+RTM!BC20</f>
        <v>329.77738402061857</v>
      </c>
      <c r="AT20" s="4">
        <f>'OA&amp;GRIDCO'!DB20+'Day Ahead IEX PXIL'!BD20+RTM!BD20</f>
        <v>0</v>
      </c>
      <c r="AU20" s="4">
        <f>'Day Ahead IEX PXIL'!BI20+RTM!BI20+'OA&amp;GRIDCO'!OS20</f>
        <v>0</v>
      </c>
      <c r="AV20" s="4">
        <f>'Day Ahead IEX PXIL'!BJ20+RTM!BJ20+'OA&amp;GRIDCO'!OT20</f>
        <v>0</v>
      </c>
      <c r="AW20" s="67"/>
      <c r="AX20" s="67"/>
      <c r="AY20" s="4">
        <v>0</v>
      </c>
      <c r="AZ20" s="4">
        <f>'OA&amp;GRIDCO'!DL20+'Day Ahead IEX PXIL'!BP20+RTM!BP20</f>
        <v>14.12</v>
      </c>
      <c r="BA20" s="4">
        <f>'OA&amp;GRIDCO'!EC20+'Day Ahead IEX PXIL'!BU20+RTM!BU20</f>
        <v>0</v>
      </c>
      <c r="BB20" s="4">
        <f>'OA&amp;GRIDCO'!ED20+'Day Ahead IEX PXIL'!BV20+RTM!BV20</f>
        <v>0</v>
      </c>
      <c r="BC20" s="4">
        <f>'OA&amp;GRIDCO'!EQ20+'Day Ahead IEX PXIL'!CA20+RTM!CA20</f>
        <v>247.43</v>
      </c>
      <c r="BD20" s="4">
        <f>'OA&amp;GRIDCO'!ER20+'Day Ahead IEX PXIL'!CB20+RTM!CB20</f>
        <v>61.857500000000002</v>
      </c>
      <c r="BE20" s="75">
        <f>'OA&amp;GRIDCO'!NW20+GDAM!U20</f>
        <v>0</v>
      </c>
      <c r="BF20" s="75"/>
      <c r="BG20" s="53"/>
      <c r="BH20" s="53"/>
      <c r="BI20" s="4">
        <f>'OA&amp;GRIDCO'!EW20+'Day Ahead IEX PXIL'!CG20+RTM!CG20</f>
        <v>1.24</v>
      </c>
      <c r="BJ20" s="4">
        <f>'OA&amp;GRIDCO'!EX20+'Day Ahead IEX PXIL'!CH20+RTM!CH20</f>
        <v>0</v>
      </c>
      <c r="BK20" s="4">
        <f>'OA&amp;GRIDCO'!KW20+RTM!FG20+'Day Ahead IEX PXIL'!GW20</f>
        <v>0</v>
      </c>
      <c r="BL20" s="4">
        <f>'OA&amp;GRIDCO'!KX20+RTM!FH20+'Day Ahead IEX PXIL'!GX20</f>
        <v>0</v>
      </c>
      <c r="BM20" s="4">
        <f>'Day Ahead IEX PXIL'!CM20+RTM!CM20+'OA&amp;GRIDCO'!FC20</f>
        <v>0</v>
      </c>
      <c r="BN20" s="4">
        <f>'OA&amp;GRIDCO'!FD20+'Day Ahead IEX PXIL'!CN20+RTM!CN20</f>
        <v>0</v>
      </c>
      <c r="BO20" s="69"/>
      <c r="BP20" s="69"/>
      <c r="BQ20" s="4">
        <f>'OA&amp;GRIDCO'!FQ20+'Day Ahead IEX PXIL'!CS20+RTM!CS20</f>
        <v>2.06</v>
      </c>
      <c r="BR20" s="4">
        <f>'OA&amp;GRIDCO'!FR20+'Day Ahead IEX PXIL'!CT20+RTM!CT20</f>
        <v>0</v>
      </c>
      <c r="BS20" s="1">
        <f>'OA&amp;GRIDCO'!JU20+'Day Ahead IEX PXIL'!FA20+RTM!EU20</f>
        <v>108.9545</v>
      </c>
      <c r="BT20" s="4">
        <f>'OA&amp;GRIDCO'!JV20+'Day Ahead IEX PXIL'!FB20+RTM!EV20</f>
        <v>22</v>
      </c>
      <c r="BU20" s="9">
        <f>'OA&amp;GRIDCO'!GG20+RTM!G20</f>
        <v>0</v>
      </c>
      <c r="BV20" s="9">
        <f>'OA&amp;GRIDCO'!GH20</f>
        <v>0</v>
      </c>
      <c r="BW20" s="4">
        <f>'OA&amp;GRIDCO'!HA20+'Day Ahead IEX PXIL'!DK20+RTM!DE20</f>
        <v>14.4</v>
      </c>
      <c r="BX20" s="4">
        <f>'OA&amp;GRIDCO'!HB20</f>
        <v>0</v>
      </c>
      <c r="BY20" s="4">
        <f>'Day Ahead IEX PXIL'!GK20+RTM!FA20+'OA&amp;GRIDCO'!LC20</f>
        <v>0</v>
      </c>
      <c r="BZ20" s="4">
        <f>'Day Ahead IEX PXIL'!GL20+RTM!FB20+'OA&amp;GRIDCO'!LD20</f>
        <v>0</v>
      </c>
      <c r="CA20" s="37"/>
      <c r="CB20" s="37"/>
      <c r="CC20" s="74">
        <f>RTM!GI20+'Day Ahead IEX PXIL'!II20+GDAM!M20</f>
        <v>0</v>
      </c>
      <c r="CD20" s="74">
        <f>RTM!GJ20</f>
        <v>0</v>
      </c>
      <c r="CE20" s="4">
        <f>'OA&amp;GRIDCO'!HI20+'Day Ahead IEX PXIL'!DQ20+RTM!DK20</f>
        <v>0</v>
      </c>
      <c r="CF20" s="4">
        <f>'OA&amp;GRIDCO'!HJ20+'Day Ahead IEX PXIL'!DR20+RTM!DL20</f>
        <v>0</v>
      </c>
      <c r="CG20" s="74">
        <f>'OA&amp;GRIDCO'!HO20+'Day Ahead IEX PXIL'!DW20+RTM!DQ20</f>
        <v>0</v>
      </c>
      <c r="CH20" s="74">
        <f>'OA&amp;GRIDCO'!HP20+'Day Ahead IEX PXIL'!DX20+RTM!DR20</f>
        <v>0</v>
      </c>
      <c r="CI20" s="75">
        <f>'Day Ahead IEX PXIL'!HE20+'OA&amp;GRIDCO'!DI20+RTM!GY20</f>
        <v>0</v>
      </c>
      <c r="CJ20" s="75">
        <f>'Day Ahead IEX PXIL'!HF20+'OA&amp;GRIDCO'!DJ20</f>
        <v>0</v>
      </c>
      <c r="CK20" s="54">
        <f>'OA&amp;GRIDCO'!KS20+'Day Ahead IEX PXIL'!DE20</f>
        <v>10.31</v>
      </c>
      <c r="CL20" s="54">
        <f>'OA&amp;GRIDCO'!KT20+'Day Ahead IEX PXIL'!DF20</f>
        <v>0</v>
      </c>
      <c r="CM20" s="54">
        <f>'Day Ahead IEX PXIL'!FS20+RTM!FS20</f>
        <v>0</v>
      </c>
      <c r="CN20" s="54">
        <f>'Day Ahead IEX PXIL'!FT20</f>
        <v>0</v>
      </c>
      <c r="CO20" s="54">
        <f>RTM!IY20+'Day Ahead IEX PXIL'!IU20</f>
        <v>0</v>
      </c>
      <c r="CP20" s="54">
        <f>RTM!IZ20+'Day Ahead IEX PXIL'!IV20</f>
        <v>0</v>
      </c>
      <c r="CQ20" s="4">
        <f>'OA&amp;GRIDCO'!KG20+'Day Ahead IEX PXIL'!FM20+RTM!GE20</f>
        <v>0</v>
      </c>
      <c r="CR20" s="4">
        <f>'OA&amp;GRIDCO'!KH20+'Day Ahead IEX PXIL'!FN20</f>
        <v>0</v>
      </c>
      <c r="CS20" s="4">
        <f>'OA&amp;GRIDCO'!KM20+'Day Ahead IEX PXIL'!FY20+RTM!FY20</f>
        <v>0</v>
      </c>
      <c r="CT20" s="4">
        <f>'Day Ahead IEX PXIL'!FZ20</f>
        <v>0</v>
      </c>
      <c r="CU20" s="4">
        <v>0</v>
      </c>
      <c r="CV20" s="4">
        <f>'Day Ahead IEX PXIL'!GF20</f>
        <v>0</v>
      </c>
      <c r="CW20" s="4">
        <f>'OA&amp;GRIDCO'!HU20+'Day Ahead IEX PXIL'!EC20+RTM!DW20</f>
        <v>505</v>
      </c>
      <c r="CX20" s="4">
        <f>'OA&amp;GRIDCO'!HV20+'Day Ahead IEX PXIL'!ED20+RTM!DX20</f>
        <v>0</v>
      </c>
      <c r="CY20" s="4">
        <f>'OA&amp;GRIDCO'!IG20+'Day Ahead IEX PXIL'!EI20+RTM!EC20</f>
        <v>15</v>
      </c>
      <c r="CZ20" s="4">
        <f>'OA&amp;GRIDCO'!IH20+'Day Ahead IEX PXIL'!EJ20+RTM!ED20</f>
        <v>3.75</v>
      </c>
      <c r="DA20" s="4">
        <f>'OA&amp;GRIDCO'!IU20+'Day Ahead IEX PXIL'!EO20+RTM!EI20</f>
        <v>0</v>
      </c>
      <c r="DB20" s="4">
        <f>'OA&amp;GRIDCO'!IV20+'Day Ahead IEX PXIL'!EP20+RTM!EJ20</f>
        <v>0</v>
      </c>
      <c r="DC20" s="75"/>
      <c r="DD20" s="75"/>
      <c r="DE20" s="4">
        <f>'Day Ahead IEX PXIL'!FC20+'OA&amp;GRIDCO'!KA20+RTM!GM20</f>
        <v>8.76</v>
      </c>
      <c r="DF20" s="4">
        <f>'Day Ahead IEX PXIL'!FD20+'OA&amp;GRIDCO'!KB20</f>
        <v>0</v>
      </c>
      <c r="DG20" s="4">
        <f>'OA&amp;GRIDCO'!JE20+'Day Ahead IEX PXIL'!EU20+RTM!EO20</f>
        <v>20.62</v>
      </c>
      <c r="DH20" s="4">
        <f>'OA&amp;GRIDCO'!JF20+'Day Ahead IEX PXIL'!EV20+RTM!EP20</f>
        <v>0</v>
      </c>
      <c r="DI20" s="4">
        <v>0</v>
      </c>
      <c r="DJ20" s="4">
        <v>0</v>
      </c>
      <c r="DK20" s="74">
        <f>RTM!FM20</f>
        <v>0</v>
      </c>
      <c r="DL20" s="74">
        <f>RTM!FN20</f>
        <v>0</v>
      </c>
      <c r="DM20" s="74">
        <f>'OA&amp;GRIDCO'!LF20+'Day Ahead IEX PXIL'!HU20+'Day Ahead IEX PXIL'!HU20</f>
        <v>0</v>
      </c>
      <c r="DN20" s="74">
        <f>'OA&amp;GRIDCO'!LH20+'Day Ahead IEX PXIL'!HV20+RTM!GV20</f>
        <v>0</v>
      </c>
      <c r="DO20" s="74">
        <f>'OA&amp;GRIDCO'!LS20+'Day Ahead IEX PXIL'!HO20+RTM!IU20</f>
        <v>54.795000000000002</v>
      </c>
      <c r="DP20" s="74">
        <f>'OA&amp;GRIDCO'!LT20+'Day Ahead IEX PXIL'!HP20+RTM!IV20</f>
        <v>0</v>
      </c>
      <c r="DQ20" s="74">
        <f>RTM!HK20</f>
        <v>1.44</v>
      </c>
      <c r="DR20" s="74">
        <f>RTM!HL20</f>
        <v>0</v>
      </c>
      <c r="DS20" s="74">
        <f>RTM!HO20</f>
        <v>0</v>
      </c>
      <c r="DT20" s="74">
        <f>RTM!HP20</f>
        <v>0</v>
      </c>
      <c r="DU20" s="74">
        <f>RTM!HS20</f>
        <v>0</v>
      </c>
      <c r="DV20" s="74">
        <f>RTM!HT20</f>
        <v>0</v>
      </c>
      <c r="DW20" s="74">
        <f>RTM!HW20+'OA&amp;GRIDCO'!MI20</f>
        <v>0</v>
      </c>
      <c r="DX20" s="74">
        <f>RTM!HX20</f>
        <v>0</v>
      </c>
      <c r="DY20" s="74">
        <f>RTM!IA20</f>
        <v>0</v>
      </c>
      <c r="DZ20" s="74">
        <f>RTM!IB20</f>
        <v>0</v>
      </c>
      <c r="EA20" s="74">
        <f>RTM!IC20</f>
        <v>0</v>
      </c>
      <c r="EB20" s="74">
        <f>RTM!ID20</f>
        <v>0</v>
      </c>
      <c r="EC20" s="74">
        <f>'OA&amp;GRIDCO'!MO20</f>
        <v>0</v>
      </c>
      <c r="ED20" s="74">
        <f>'OA&amp;GRIDCO'!MP20</f>
        <v>0</v>
      </c>
      <c r="EE20" s="74">
        <f>'OA&amp;GRIDCO'!MS20</f>
        <v>0</v>
      </c>
      <c r="EF20" s="74">
        <f>'OA&amp;GRIDCO'!MT20</f>
        <v>0</v>
      </c>
      <c r="EG20" s="74">
        <f>'OA&amp;GRIDCO'!MW20+'Day Ahead IEX PXIL'!IM20+GDAM!G20+RTM!II20</f>
        <v>0</v>
      </c>
      <c r="EH20" s="74">
        <f>'OA&amp;GRIDCO'!MX20+'Day Ahead IEX PXIL'!IN20+RTM!IJ20+GDAM!H20</f>
        <v>0</v>
      </c>
      <c r="EI20" s="74">
        <f>'Day Ahead IEX PXIL'!IQ20+RTM!IM20+'OA&amp;GRIDCO'!NA20</f>
        <v>0</v>
      </c>
      <c r="EJ20" s="74">
        <f>'Day Ahead IEX PXIL'!IR20+RTM!IN20+'OA&amp;GRIDCO'!NB20</f>
        <v>0</v>
      </c>
      <c r="EK20" s="74">
        <f>'OA&amp;GRIDCO'!NE20</f>
        <v>0</v>
      </c>
      <c r="EL20" s="74">
        <f>'OA&amp;GRIDCO'!NF20</f>
        <v>0</v>
      </c>
      <c r="EM20" s="74">
        <f>RTM!IQ20</f>
        <v>0</v>
      </c>
      <c r="EN20" s="74">
        <f>RTM!IR20</f>
        <v>0</v>
      </c>
      <c r="EO20" s="74">
        <f>RTM!JC20</f>
        <v>0</v>
      </c>
      <c r="EP20" s="74">
        <f>RTM!JD20</f>
        <v>0</v>
      </c>
      <c r="EQ20" s="74">
        <f>'OA&amp;GRIDCO'!NI20</f>
        <v>0</v>
      </c>
      <c r="ER20" s="74">
        <f>'OA&amp;GRIDCO'!NJ20</f>
        <v>0</v>
      </c>
      <c r="ES20" s="74">
        <f>'OA&amp;GRIDCO'!NK20+RTM!HC20+'Day Ahead IEX PXIL'!IY20</f>
        <v>2.06</v>
      </c>
      <c r="ET20" s="74">
        <f>'OA&amp;GRIDCO'!NN20+RTM!HD20+'Day Ahead IEX PXIL'!IZ20</f>
        <v>0</v>
      </c>
      <c r="EU20" s="74">
        <f>RTM!JG20</f>
        <v>1.55</v>
      </c>
      <c r="EV20" s="74">
        <f>RTM!JH20</f>
        <v>0</v>
      </c>
      <c r="EW20" s="74">
        <f>RTM!JK20</f>
        <v>0</v>
      </c>
      <c r="EX20" s="74">
        <f>RTM!JL20</f>
        <v>0</v>
      </c>
      <c r="EY20" s="74">
        <f>GDAM!S20+'OA&amp;GRIDCO'!OG20+RTM!JO20</f>
        <v>0</v>
      </c>
      <c r="EZ20" s="74">
        <f>GDAM!T20+'OA&amp;GRIDCO'!NX20+RTM!JP20</f>
        <v>0</v>
      </c>
      <c r="FA20" s="74">
        <f>GDAM!Y20+RTM!JS20</f>
        <v>0</v>
      </c>
      <c r="FB20" s="74">
        <f>GDAM!Z20+RTM!JT20</f>
        <v>0</v>
      </c>
      <c r="FC20" s="74">
        <f>RTM!JW20</f>
        <v>0</v>
      </c>
      <c r="FD20" s="74">
        <f>RTM!JX20</f>
        <v>0</v>
      </c>
      <c r="FE20" s="74">
        <f>GDAM!AE20+'OA&amp;GRIDCO'!OO20</f>
        <v>0</v>
      </c>
      <c r="FF20" s="74">
        <f>GDAM!AF20+'OA&amp;GRIDCO'!OP20</f>
        <v>0</v>
      </c>
      <c r="FG20" s="351">
        <f>GDAM!AK20</f>
        <v>0</v>
      </c>
      <c r="FH20" s="351">
        <f>GDAM!AL20</f>
        <v>0</v>
      </c>
      <c r="FI20" s="351">
        <f>GDAM!AQ20</f>
        <v>0</v>
      </c>
      <c r="FJ20" s="351">
        <f>GDAM!AR20</f>
        <v>0</v>
      </c>
      <c r="FK20" s="351">
        <f>GDAM!AW20</f>
        <v>0</v>
      </c>
      <c r="FL20" s="351">
        <f>GDAM!AX20</f>
        <v>0</v>
      </c>
      <c r="FM20" s="351">
        <f>GDAM!BC20</f>
        <v>0</v>
      </c>
      <c r="FN20" s="351">
        <f>GDAM!BD20</f>
        <v>0</v>
      </c>
      <c r="FO20" s="351">
        <f>GDAM!BI20</f>
        <v>0</v>
      </c>
      <c r="FP20" s="351">
        <f>GDAM!BJ20</f>
        <v>0</v>
      </c>
      <c r="FQ20" s="1">
        <f t="shared" si="0"/>
        <v>1504.0568840206183</v>
      </c>
      <c r="FR20" s="1">
        <f t="shared" si="1"/>
        <v>171.21750000000003</v>
      </c>
    </row>
    <row r="21" spans="1:174" ht="15" customHeight="1">
      <c r="A21" s="48" t="s">
        <v>43</v>
      </c>
      <c r="B21" s="5">
        <v>11</v>
      </c>
      <c r="C21" s="114"/>
      <c r="D21" s="75"/>
      <c r="E21" s="75"/>
      <c r="F21" s="75"/>
      <c r="G21" s="75">
        <v>24</v>
      </c>
      <c r="H21" s="75">
        <v>0.9</v>
      </c>
      <c r="I21" s="74">
        <v>11</v>
      </c>
      <c r="J21" s="74">
        <v>3.62</v>
      </c>
      <c r="K21" s="75"/>
      <c r="L21" s="75"/>
      <c r="M21" s="75"/>
      <c r="N21" s="75"/>
      <c r="O21" s="277">
        <v>0</v>
      </c>
      <c r="P21" s="75"/>
      <c r="Q21" s="94">
        <v>3.6</v>
      </c>
      <c r="R21" s="75">
        <v>0.51</v>
      </c>
      <c r="S21" s="74">
        <v>25</v>
      </c>
      <c r="T21" s="75"/>
      <c r="U21" s="74">
        <v>37</v>
      </c>
      <c r="V21" s="75"/>
      <c r="W21" s="275">
        <v>0</v>
      </c>
      <c r="X21" s="75"/>
      <c r="Y21" s="75">
        <v>0</v>
      </c>
      <c r="Z21" s="75"/>
      <c r="AA21" s="75">
        <v>0</v>
      </c>
      <c r="AB21" s="75"/>
      <c r="AC21" s="278">
        <v>0</v>
      </c>
      <c r="AD21" s="75"/>
      <c r="AE21" s="4">
        <f>'OA&amp;GRIDCO'!W21+'Day Ahead IEX PXIL'!M21+RTM!M21</f>
        <v>39.96</v>
      </c>
      <c r="AF21" s="4">
        <f>'OA&amp;GRIDCO'!X21+'Day Ahead IEX PXIL'!N21+RTM!N21</f>
        <v>39.96</v>
      </c>
      <c r="AG21" s="4">
        <f>'OA&amp;GRIDCO'!AC21+'Day Ahead IEX PXIL'!S21+RTM!S21</f>
        <v>2.79</v>
      </c>
      <c r="AH21" s="4">
        <f>'OA&amp;GRIDCO'!AD21+'Day Ahead IEX PXIL'!T21+RTM!T21</f>
        <v>0</v>
      </c>
      <c r="AI21" s="4">
        <f>'OA&amp;GRIDCO'!AU21+'Day Ahead IEX PXIL'!Y21+RTM!Y21</f>
        <v>55</v>
      </c>
      <c r="AJ21" s="4">
        <f>'OA&amp;GRIDCO'!AV21+'Day Ahead IEX PXIL'!Z21+RTM!Z21</f>
        <v>16.5</v>
      </c>
      <c r="AK21" s="4">
        <f>'OA&amp;GRIDCO'!BS21+'Day Ahead IEX PXIL'!AK21+RTM!AK21</f>
        <v>20.62</v>
      </c>
      <c r="AL21" s="4">
        <f>'OA&amp;GRIDCO'!BT21+'Day Ahead IEX PXIL'!AL21+RTM!AL21</f>
        <v>0</v>
      </c>
      <c r="AM21" s="4">
        <f>'OA&amp;GRIDCO'!BC21+'Day Ahead IEX PXIL'!AE21+RTM!AE21</f>
        <v>0</v>
      </c>
      <c r="AN21" s="4">
        <f>'OA&amp;GRIDCO'!BD21+'Day Ahead IEX PXIL'!AF21+RTM!AF21</f>
        <v>0</v>
      </c>
      <c r="AO21" s="4">
        <f>'OA&amp;GRIDCO'!CC21+'Day Ahead IEX PXIL'!AQ21+RTM!AQ21</f>
        <v>0</v>
      </c>
      <c r="AP21" s="4">
        <f>'OA&amp;GRIDCO'!CD21+'Day Ahead IEX PXIL'!AR21+RTM!AR21</f>
        <v>0</v>
      </c>
      <c r="AQ21" s="4">
        <f>'OA&amp;GRIDCO'!CO21+'Day Ahead IEX PXIL'!AW21+RTM!AW21</f>
        <v>25.75</v>
      </c>
      <c r="AR21" s="4">
        <f>'OA&amp;GRIDCO'!CP21+'Day Ahead IEX PXIL'!AX21+RTM!AX21</f>
        <v>8</v>
      </c>
      <c r="AS21" s="4">
        <f>'OA&amp;GRIDCO'!DA21+'Day Ahead IEX PXIL'!BC21+RTM!BC21</f>
        <v>329.77738402061857</v>
      </c>
      <c r="AT21" s="4">
        <f>'OA&amp;GRIDCO'!DB21+'Day Ahead IEX PXIL'!BD21+RTM!BD21</f>
        <v>0</v>
      </c>
      <c r="AU21" s="4">
        <f>'Day Ahead IEX PXIL'!BI21+RTM!BI21+'OA&amp;GRIDCO'!OS21</f>
        <v>0</v>
      </c>
      <c r="AV21" s="4">
        <f>'Day Ahead IEX PXIL'!BJ21+RTM!BJ21+'OA&amp;GRIDCO'!OT21</f>
        <v>0</v>
      </c>
      <c r="AW21" s="67"/>
      <c r="AX21" s="67"/>
      <c r="AY21" s="4">
        <v>0</v>
      </c>
      <c r="AZ21" s="4">
        <f>'OA&amp;GRIDCO'!DL21+'Day Ahead IEX PXIL'!BP21+RTM!BP21</f>
        <v>14.12</v>
      </c>
      <c r="BA21" s="4">
        <f>'OA&amp;GRIDCO'!EC21+'Day Ahead IEX PXIL'!BU21+RTM!BU21</f>
        <v>0</v>
      </c>
      <c r="BB21" s="4">
        <f>'OA&amp;GRIDCO'!ED21+'Day Ahead IEX PXIL'!BV21+RTM!BV21</f>
        <v>0</v>
      </c>
      <c r="BC21" s="4">
        <f>'OA&amp;GRIDCO'!EQ21+'Day Ahead IEX PXIL'!CA21+RTM!CA21</f>
        <v>247.43</v>
      </c>
      <c r="BD21" s="4">
        <f>'OA&amp;GRIDCO'!ER21+'Day Ahead IEX PXIL'!CB21+RTM!CB21</f>
        <v>61.857500000000002</v>
      </c>
      <c r="BE21" s="75">
        <f>'OA&amp;GRIDCO'!NW21+GDAM!U21</f>
        <v>0</v>
      </c>
      <c r="BF21" s="75"/>
      <c r="BG21" s="53"/>
      <c r="BH21" s="53"/>
      <c r="BI21" s="4">
        <f>'OA&amp;GRIDCO'!EW21+'Day Ahead IEX PXIL'!CG21+RTM!CG21</f>
        <v>1.24</v>
      </c>
      <c r="BJ21" s="4">
        <f>'OA&amp;GRIDCO'!EX21+'Day Ahead IEX PXIL'!CH21+RTM!CH21</f>
        <v>0</v>
      </c>
      <c r="BK21" s="4">
        <f>'OA&amp;GRIDCO'!KW21+RTM!FG21+'Day Ahead IEX PXIL'!GW21</f>
        <v>0</v>
      </c>
      <c r="BL21" s="4">
        <f>'OA&amp;GRIDCO'!KX21+RTM!FH21+'Day Ahead IEX PXIL'!GX21</f>
        <v>0</v>
      </c>
      <c r="BM21" s="4">
        <f>'Day Ahead IEX PXIL'!CM21+RTM!CM21+'OA&amp;GRIDCO'!FC21</f>
        <v>0</v>
      </c>
      <c r="BN21" s="4">
        <f>'OA&amp;GRIDCO'!FD21+'Day Ahead IEX PXIL'!CN21+RTM!CN21</f>
        <v>0</v>
      </c>
      <c r="BO21" s="69"/>
      <c r="BP21" s="69"/>
      <c r="BQ21" s="4">
        <f>'OA&amp;GRIDCO'!FQ21+'Day Ahead IEX PXIL'!CS21+RTM!CS21</f>
        <v>2.06</v>
      </c>
      <c r="BR21" s="4">
        <f>'OA&amp;GRIDCO'!FR21+'Day Ahead IEX PXIL'!CT21+RTM!CT21</f>
        <v>0</v>
      </c>
      <c r="BS21" s="1">
        <f>'OA&amp;GRIDCO'!JU21+'Day Ahead IEX PXIL'!FA21+RTM!EU21</f>
        <v>108.9545</v>
      </c>
      <c r="BT21" s="4">
        <f>'OA&amp;GRIDCO'!JV21+'Day Ahead IEX PXIL'!FB21+RTM!EV21</f>
        <v>22</v>
      </c>
      <c r="BU21" s="9">
        <f>'OA&amp;GRIDCO'!GG21+RTM!G21</f>
        <v>0</v>
      </c>
      <c r="BV21" s="9">
        <f>'OA&amp;GRIDCO'!GH21</f>
        <v>0</v>
      </c>
      <c r="BW21" s="4">
        <f>'OA&amp;GRIDCO'!HA21+'Day Ahead IEX PXIL'!DK21+RTM!DE21</f>
        <v>14.4</v>
      </c>
      <c r="BX21" s="4">
        <f>'OA&amp;GRIDCO'!HB21</f>
        <v>0</v>
      </c>
      <c r="BY21" s="4">
        <f>'Day Ahead IEX PXIL'!GK21+RTM!FA21+'OA&amp;GRIDCO'!LC21</f>
        <v>0</v>
      </c>
      <c r="BZ21" s="4">
        <f>'Day Ahead IEX PXIL'!GL21+RTM!FB21+'OA&amp;GRIDCO'!LD21</f>
        <v>0</v>
      </c>
      <c r="CA21" s="37"/>
      <c r="CB21" s="37"/>
      <c r="CC21" s="74">
        <f>RTM!GI21+'Day Ahead IEX PXIL'!II21+GDAM!M21</f>
        <v>0</v>
      </c>
      <c r="CD21" s="74">
        <f>RTM!GJ21</f>
        <v>0</v>
      </c>
      <c r="CE21" s="4">
        <f>'OA&amp;GRIDCO'!HI21+'Day Ahead IEX PXIL'!DQ21+RTM!DK21</f>
        <v>0</v>
      </c>
      <c r="CF21" s="4">
        <f>'OA&amp;GRIDCO'!HJ21+'Day Ahead IEX PXIL'!DR21+RTM!DL21</f>
        <v>0</v>
      </c>
      <c r="CG21" s="74">
        <f>'OA&amp;GRIDCO'!HO21+'Day Ahead IEX PXIL'!DW21+RTM!DQ21</f>
        <v>0</v>
      </c>
      <c r="CH21" s="74">
        <f>'OA&amp;GRIDCO'!HP21+'Day Ahead IEX PXIL'!DX21+RTM!DR21</f>
        <v>0</v>
      </c>
      <c r="CI21" s="75">
        <f>'Day Ahead IEX PXIL'!HE21+'OA&amp;GRIDCO'!DI21+RTM!GY21</f>
        <v>0</v>
      </c>
      <c r="CJ21" s="75">
        <f>'Day Ahead IEX PXIL'!HF21+'OA&amp;GRIDCO'!DJ21</f>
        <v>0</v>
      </c>
      <c r="CK21" s="54">
        <f>'OA&amp;GRIDCO'!KS21+'Day Ahead IEX PXIL'!DE21</f>
        <v>10.31</v>
      </c>
      <c r="CL21" s="54">
        <f>'OA&amp;GRIDCO'!KT21+'Day Ahead IEX PXIL'!DF21</f>
        <v>0</v>
      </c>
      <c r="CM21" s="54">
        <f>'Day Ahead IEX PXIL'!FS21+RTM!FS21</f>
        <v>0</v>
      </c>
      <c r="CN21" s="54">
        <f>'Day Ahead IEX PXIL'!FT21</f>
        <v>0</v>
      </c>
      <c r="CO21" s="54">
        <f>RTM!IY21+'Day Ahead IEX PXIL'!IU21</f>
        <v>0</v>
      </c>
      <c r="CP21" s="54">
        <f>RTM!IZ21+'Day Ahead IEX PXIL'!IV21</f>
        <v>0</v>
      </c>
      <c r="CQ21" s="4">
        <f>'OA&amp;GRIDCO'!KG21+'Day Ahead IEX PXIL'!FM21+RTM!GE21</f>
        <v>0</v>
      </c>
      <c r="CR21" s="4">
        <f>'OA&amp;GRIDCO'!KH21+'Day Ahead IEX PXIL'!FN21</f>
        <v>0</v>
      </c>
      <c r="CS21" s="4">
        <f>'OA&amp;GRIDCO'!KM21+'Day Ahead IEX PXIL'!FY21+RTM!FY21</f>
        <v>0</v>
      </c>
      <c r="CT21" s="4">
        <f>'Day Ahead IEX PXIL'!FZ21</f>
        <v>0</v>
      </c>
      <c r="CU21" s="4">
        <v>0</v>
      </c>
      <c r="CV21" s="4">
        <f>'Day Ahead IEX PXIL'!GF21</f>
        <v>0</v>
      </c>
      <c r="CW21" s="4">
        <f>'OA&amp;GRIDCO'!HU21+'Day Ahead IEX PXIL'!EC21+RTM!DW21</f>
        <v>475</v>
      </c>
      <c r="CX21" s="4">
        <f>'OA&amp;GRIDCO'!HV21+'Day Ahead IEX PXIL'!ED21+RTM!DX21</f>
        <v>0</v>
      </c>
      <c r="CY21" s="4">
        <f>'OA&amp;GRIDCO'!IG21+'Day Ahead IEX PXIL'!EI21+RTM!EC21</f>
        <v>15</v>
      </c>
      <c r="CZ21" s="4">
        <f>'OA&amp;GRIDCO'!IH21+'Day Ahead IEX PXIL'!EJ21+RTM!ED21</f>
        <v>3.75</v>
      </c>
      <c r="DA21" s="4">
        <f>'OA&amp;GRIDCO'!IU21+'Day Ahead IEX PXIL'!EO21+RTM!EI21</f>
        <v>0</v>
      </c>
      <c r="DB21" s="4">
        <f>'OA&amp;GRIDCO'!IV21+'Day Ahead IEX PXIL'!EP21+RTM!EJ21</f>
        <v>0</v>
      </c>
      <c r="DC21" s="75"/>
      <c r="DD21" s="75"/>
      <c r="DE21" s="4">
        <f>'Day Ahead IEX PXIL'!FC21+'OA&amp;GRIDCO'!KA21+RTM!GM21</f>
        <v>8.76</v>
      </c>
      <c r="DF21" s="4">
        <f>'Day Ahead IEX PXIL'!FD21+'OA&amp;GRIDCO'!KB21</f>
        <v>0</v>
      </c>
      <c r="DG21" s="4">
        <f>'OA&amp;GRIDCO'!JE21+'Day Ahead IEX PXIL'!EU21+RTM!EO21</f>
        <v>20.62</v>
      </c>
      <c r="DH21" s="4">
        <f>'OA&amp;GRIDCO'!JF21+'Day Ahead IEX PXIL'!EV21+RTM!EP21</f>
        <v>0</v>
      </c>
      <c r="DI21" s="4">
        <v>0</v>
      </c>
      <c r="DJ21" s="4">
        <v>0</v>
      </c>
      <c r="DK21" s="74">
        <f>RTM!FM21</f>
        <v>0</v>
      </c>
      <c r="DL21" s="74">
        <f>RTM!FN21</f>
        <v>0</v>
      </c>
      <c r="DM21" s="74">
        <f>'OA&amp;GRIDCO'!LF21+'Day Ahead IEX PXIL'!HU21+'Day Ahead IEX PXIL'!HU21</f>
        <v>0</v>
      </c>
      <c r="DN21" s="74">
        <f>'OA&amp;GRIDCO'!LH21+'Day Ahead IEX PXIL'!HV21+RTM!GV21</f>
        <v>0</v>
      </c>
      <c r="DO21" s="74">
        <f>'OA&amp;GRIDCO'!LS21+'Day Ahead IEX PXIL'!HO21+RTM!IU21</f>
        <v>54.795000000000002</v>
      </c>
      <c r="DP21" s="74">
        <f>'OA&amp;GRIDCO'!LT21+'Day Ahead IEX PXIL'!HP21+RTM!IV21</f>
        <v>0</v>
      </c>
      <c r="DQ21" s="74">
        <f>RTM!HK21</f>
        <v>1.44</v>
      </c>
      <c r="DR21" s="74">
        <f>RTM!HL21</f>
        <v>0</v>
      </c>
      <c r="DS21" s="74">
        <f>RTM!HO21</f>
        <v>0</v>
      </c>
      <c r="DT21" s="74">
        <f>RTM!HP21</f>
        <v>0</v>
      </c>
      <c r="DU21" s="74">
        <f>RTM!HS21</f>
        <v>0</v>
      </c>
      <c r="DV21" s="74">
        <f>RTM!HT21</f>
        <v>0</v>
      </c>
      <c r="DW21" s="74">
        <f>RTM!HW21+'OA&amp;GRIDCO'!MI21</f>
        <v>0</v>
      </c>
      <c r="DX21" s="74">
        <f>RTM!HX21</f>
        <v>0</v>
      </c>
      <c r="DY21" s="74">
        <f>RTM!IA21</f>
        <v>0</v>
      </c>
      <c r="DZ21" s="74">
        <f>RTM!IB21</f>
        <v>0</v>
      </c>
      <c r="EA21" s="74">
        <f>RTM!IC21</f>
        <v>0</v>
      </c>
      <c r="EB21" s="74">
        <f>RTM!ID21</f>
        <v>0</v>
      </c>
      <c r="EC21" s="74">
        <f>'OA&amp;GRIDCO'!MO21</f>
        <v>0</v>
      </c>
      <c r="ED21" s="74">
        <f>'OA&amp;GRIDCO'!MP21</f>
        <v>0</v>
      </c>
      <c r="EE21" s="74">
        <f>'OA&amp;GRIDCO'!MS21</f>
        <v>0</v>
      </c>
      <c r="EF21" s="74">
        <f>'OA&amp;GRIDCO'!MT21</f>
        <v>0</v>
      </c>
      <c r="EG21" s="74">
        <f>'OA&amp;GRIDCO'!MW21+'Day Ahead IEX PXIL'!IM21+GDAM!G21+RTM!II21</f>
        <v>0</v>
      </c>
      <c r="EH21" s="74">
        <f>'OA&amp;GRIDCO'!MX21+'Day Ahead IEX PXIL'!IN21+RTM!IJ21+GDAM!H21</f>
        <v>0</v>
      </c>
      <c r="EI21" s="74">
        <f>'Day Ahead IEX PXIL'!IQ21+RTM!IM21+'OA&amp;GRIDCO'!NA21</f>
        <v>0</v>
      </c>
      <c r="EJ21" s="74">
        <f>'Day Ahead IEX PXIL'!IR21+RTM!IN21+'OA&amp;GRIDCO'!NB21</f>
        <v>0</v>
      </c>
      <c r="EK21" s="74">
        <f>'OA&amp;GRIDCO'!NE21</f>
        <v>0</v>
      </c>
      <c r="EL21" s="74">
        <f>'OA&amp;GRIDCO'!NF21</f>
        <v>0</v>
      </c>
      <c r="EM21" s="74">
        <f>RTM!IQ21</f>
        <v>0</v>
      </c>
      <c r="EN21" s="74">
        <f>RTM!IR21</f>
        <v>0</v>
      </c>
      <c r="EO21" s="74">
        <f>RTM!JC21</f>
        <v>0</v>
      </c>
      <c r="EP21" s="74">
        <f>RTM!JD21</f>
        <v>0</v>
      </c>
      <c r="EQ21" s="74">
        <f>'OA&amp;GRIDCO'!NI21</f>
        <v>0</v>
      </c>
      <c r="ER21" s="74">
        <f>'OA&amp;GRIDCO'!NJ21</f>
        <v>0</v>
      </c>
      <c r="ES21" s="74">
        <f>'OA&amp;GRIDCO'!NK21+RTM!HC21+'Day Ahead IEX PXIL'!IY21</f>
        <v>2.06</v>
      </c>
      <c r="ET21" s="74">
        <f>'OA&amp;GRIDCO'!NN21+RTM!HD21+'Day Ahead IEX PXIL'!IZ21</f>
        <v>0</v>
      </c>
      <c r="EU21" s="74">
        <f>RTM!JG21</f>
        <v>1.55</v>
      </c>
      <c r="EV21" s="74">
        <f>RTM!JH21</f>
        <v>0</v>
      </c>
      <c r="EW21" s="74">
        <f>RTM!JK21</f>
        <v>0</v>
      </c>
      <c r="EX21" s="74">
        <f>RTM!JL21</f>
        <v>0</v>
      </c>
      <c r="EY21" s="74">
        <f>GDAM!S21+'OA&amp;GRIDCO'!OG21+RTM!JO21</f>
        <v>0</v>
      </c>
      <c r="EZ21" s="74">
        <f>GDAM!T21+'OA&amp;GRIDCO'!NX21+RTM!JP21</f>
        <v>0</v>
      </c>
      <c r="FA21" s="74">
        <f>GDAM!Y21+RTM!JS21</f>
        <v>0</v>
      </c>
      <c r="FB21" s="74">
        <f>GDAM!Z21+RTM!JT21</f>
        <v>0</v>
      </c>
      <c r="FC21" s="74">
        <f>RTM!JW21</f>
        <v>0</v>
      </c>
      <c r="FD21" s="74">
        <f>RTM!JX21</f>
        <v>0</v>
      </c>
      <c r="FE21" s="74">
        <f>GDAM!AE21+'OA&amp;GRIDCO'!OO21</f>
        <v>0</v>
      </c>
      <c r="FF21" s="74">
        <f>GDAM!AF21+'OA&amp;GRIDCO'!OP21</f>
        <v>0</v>
      </c>
      <c r="FG21" s="351">
        <f>GDAM!AK21</f>
        <v>0</v>
      </c>
      <c r="FH21" s="351">
        <f>GDAM!AL21</f>
        <v>0</v>
      </c>
      <c r="FI21" s="351">
        <f>GDAM!AQ21</f>
        <v>0</v>
      </c>
      <c r="FJ21" s="351">
        <f>GDAM!AR21</f>
        <v>0</v>
      </c>
      <c r="FK21" s="351">
        <f>GDAM!AW21</f>
        <v>0</v>
      </c>
      <c r="FL21" s="351">
        <f>GDAM!AX21</f>
        <v>0</v>
      </c>
      <c r="FM21" s="351">
        <f>GDAM!BC21</f>
        <v>0</v>
      </c>
      <c r="FN21" s="351">
        <f>GDAM!BD21</f>
        <v>0</v>
      </c>
      <c r="FO21" s="351">
        <f>GDAM!BI21</f>
        <v>0</v>
      </c>
      <c r="FP21" s="351">
        <f>GDAM!BJ21</f>
        <v>0</v>
      </c>
      <c r="FQ21" s="1">
        <f t="shared" si="0"/>
        <v>1476.1168840206183</v>
      </c>
      <c r="FR21" s="1">
        <f t="shared" si="1"/>
        <v>171.21750000000003</v>
      </c>
    </row>
    <row r="22" spans="1:174">
      <c r="A22" s="48" t="s">
        <v>44</v>
      </c>
      <c r="B22" s="5">
        <v>12</v>
      </c>
      <c r="C22" s="114"/>
      <c r="D22" s="75"/>
      <c r="E22" s="75"/>
      <c r="F22" s="75"/>
      <c r="G22" s="75">
        <v>24</v>
      </c>
      <c r="H22" s="75">
        <v>0.9</v>
      </c>
      <c r="I22" s="74">
        <v>11</v>
      </c>
      <c r="J22" s="74">
        <v>3.62</v>
      </c>
      <c r="K22" s="75"/>
      <c r="L22" s="75"/>
      <c r="M22" s="75"/>
      <c r="N22" s="75"/>
      <c r="O22" s="277">
        <v>0</v>
      </c>
      <c r="P22" s="75"/>
      <c r="Q22" s="94">
        <v>3.6</v>
      </c>
      <c r="R22" s="75">
        <v>0.51</v>
      </c>
      <c r="S22" s="74">
        <v>25</v>
      </c>
      <c r="T22" s="75"/>
      <c r="U22" s="74">
        <v>37</v>
      </c>
      <c r="V22" s="75"/>
      <c r="W22" s="275">
        <v>0</v>
      </c>
      <c r="X22" s="75"/>
      <c r="Y22" s="75">
        <v>0</v>
      </c>
      <c r="Z22" s="75"/>
      <c r="AA22" s="75">
        <v>0</v>
      </c>
      <c r="AB22" s="75"/>
      <c r="AC22" s="278">
        <v>0</v>
      </c>
      <c r="AD22" s="75"/>
      <c r="AE22" s="4">
        <f>'OA&amp;GRIDCO'!W22+'Day Ahead IEX PXIL'!M22+RTM!M22</f>
        <v>39.96</v>
      </c>
      <c r="AF22" s="4">
        <f>'OA&amp;GRIDCO'!X22+'Day Ahead IEX PXIL'!N22+RTM!N22</f>
        <v>39.96</v>
      </c>
      <c r="AG22" s="4">
        <f>'OA&amp;GRIDCO'!AC22+'Day Ahead IEX PXIL'!S22+RTM!S22</f>
        <v>2.79</v>
      </c>
      <c r="AH22" s="4">
        <f>'OA&amp;GRIDCO'!AD22+'Day Ahead IEX PXIL'!T22+RTM!T22</f>
        <v>0</v>
      </c>
      <c r="AI22" s="4">
        <f>'OA&amp;GRIDCO'!AU22+'Day Ahead IEX PXIL'!Y22+RTM!Y22</f>
        <v>55</v>
      </c>
      <c r="AJ22" s="4">
        <f>'OA&amp;GRIDCO'!AV22+'Day Ahead IEX PXIL'!Z22+RTM!Z22</f>
        <v>16.5</v>
      </c>
      <c r="AK22" s="4">
        <f>'OA&amp;GRIDCO'!BS22+'Day Ahead IEX PXIL'!AK22+RTM!AK22</f>
        <v>20.62</v>
      </c>
      <c r="AL22" s="4">
        <f>'OA&amp;GRIDCO'!BT22+'Day Ahead IEX PXIL'!AL22+RTM!AL22</f>
        <v>0</v>
      </c>
      <c r="AM22" s="4">
        <f>'OA&amp;GRIDCO'!BC22+'Day Ahead IEX PXIL'!AE22+RTM!AE22</f>
        <v>0</v>
      </c>
      <c r="AN22" s="4">
        <f>'OA&amp;GRIDCO'!BD22+'Day Ahead IEX PXIL'!AF22+RTM!AF22</f>
        <v>0</v>
      </c>
      <c r="AO22" s="4">
        <f>'OA&amp;GRIDCO'!CC22+'Day Ahead IEX PXIL'!AQ22+RTM!AQ22</f>
        <v>0</v>
      </c>
      <c r="AP22" s="4">
        <f>'OA&amp;GRIDCO'!CD22+'Day Ahead IEX PXIL'!AR22+RTM!AR22</f>
        <v>0</v>
      </c>
      <c r="AQ22" s="4">
        <f>'OA&amp;GRIDCO'!CO22+'Day Ahead IEX PXIL'!AW22+RTM!AW22</f>
        <v>25.75</v>
      </c>
      <c r="AR22" s="4">
        <f>'OA&amp;GRIDCO'!CP22+'Day Ahead IEX PXIL'!AX22+RTM!AX22</f>
        <v>8</v>
      </c>
      <c r="AS22" s="4">
        <f>'OA&amp;GRIDCO'!DA22+'Day Ahead IEX PXIL'!BC22+RTM!BC22</f>
        <v>329.77738402061857</v>
      </c>
      <c r="AT22" s="4">
        <f>'OA&amp;GRIDCO'!DB22+'Day Ahead IEX PXIL'!BD22+RTM!BD22</f>
        <v>0</v>
      </c>
      <c r="AU22" s="4">
        <f>'Day Ahead IEX PXIL'!BI22+RTM!BI22+'OA&amp;GRIDCO'!OS22</f>
        <v>0</v>
      </c>
      <c r="AV22" s="4">
        <f>'Day Ahead IEX PXIL'!BJ22+RTM!BJ22+'OA&amp;GRIDCO'!OT22</f>
        <v>0</v>
      </c>
      <c r="AW22" s="67"/>
      <c r="AX22" s="67"/>
      <c r="AY22" s="4">
        <v>0</v>
      </c>
      <c r="AZ22" s="4">
        <f>'OA&amp;GRIDCO'!DL22+'Day Ahead IEX PXIL'!BP22+RTM!BP22</f>
        <v>14.12</v>
      </c>
      <c r="BA22" s="4">
        <f>'OA&amp;GRIDCO'!EC22+'Day Ahead IEX PXIL'!BU22+RTM!BU22</f>
        <v>0</v>
      </c>
      <c r="BB22" s="4">
        <f>'OA&amp;GRIDCO'!ED22+'Day Ahead IEX PXIL'!BV22+RTM!BV22</f>
        <v>0</v>
      </c>
      <c r="BC22" s="4">
        <f>'OA&amp;GRIDCO'!EQ22+'Day Ahead IEX PXIL'!CA22+RTM!CA22</f>
        <v>247.43</v>
      </c>
      <c r="BD22" s="4">
        <f>'OA&amp;GRIDCO'!ER22+'Day Ahead IEX PXIL'!CB22+RTM!CB22</f>
        <v>61.857500000000002</v>
      </c>
      <c r="BE22" s="75">
        <f>'OA&amp;GRIDCO'!NW22+GDAM!U22</f>
        <v>0</v>
      </c>
      <c r="BF22" s="75"/>
      <c r="BG22" s="53"/>
      <c r="BH22" s="53"/>
      <c r="BI22" s="4">
        <f>'OA&amp;GRIDCO'!EW22+'Day Ahead IEX PXIL'!CG22+RTM!CG22</f>
        <v>1.24</v>
      </c>
      <c r="BJ22" s="4">
        <f>'OA&amp;GRIDCO'!EX22+'Day Ahead IEX PXIL'!CH22+RTM!CH22</f>
        <v>0</v>
      </c>
      <c r="BK22" s="4">
        <f>'OA&amp;GRIDCO'!KW22+RTM!FG22+'Day Ahead IEX PXIL'!GW22</f>
        <v>0</v>
      </c>
      <c r="BL22" s="4">
        <f>'OA&amp;GRIDCO'!KX22+RTM!FH22+'Day Ahead IEX PXIL'!GX22</f>
        <v>0</v>
      </c>
      <c r="BM22" s="4">
        <f>'Day Ahead IEX PXIL'!CM22+RTM!CM22+'OA&amp;GRIDCO'!FC22</f>
        <v>0</v>
      </c>
      <c r="BN22" s="4">
        <f>'OA&amp;GRIDCO'!FD22+'Day Ahead IEX PXIL'!CN22+RTM!CN22</f>
        <v>0</v>
      </c>
      <c r="BO22" s="69"/>
      <c r="BP22" s="69"/>
      <c r="BQ22" s="4">
        <f>'OA&amp;GRIDCO'!FQ22+'Day Ahead IEX PXIL'!CS22+RTM!CS22</f>
        <v>2.06</v>
      </c>
      <c r="BR22" s="4">
        <f>'OA&amp;GRIDCO'!FR22+'Day Ahead IEX PXIL'!CT22+RTM!CT22</f>
        <v>0</v>
      </c>
      <c r="BS22" s="1">
        <f>'OA&amp;GRIDCO'!JU22+'Day Ahead IEX PXIL'!FA22+RTM!EU22</f>
        <v>108.9545</v>
      </c>
      <c r="BT22" s="4">
        <f>'OA&amp;GRIDCO'!JV22+'Day Ahead IEX PXIL'!FB22+RTM!EV22</f>
        <v>22</v>
      </c>
      <c r="BU22" s="9">
        <f>'OA&amp;GRIDCO'!GG22+RTM!G22</f>
        <v>0</v>
      </c>
      <c r="BV22" s="9">
        <f>'OA&amp;GRIDCO'!GH22</f>
        <v>0</v>
      </c>
      <c r="BW22" s="4">
        <f>'OA&amp;GRIDCO'!HA22+'Day Ahead IEX PXIL'!DK22+RTM!DE22</f>
        <v>14.4</v>
      </c>
      <c r="BX22" s="4">
        <f>'OA&amp;GRIDCO'!HB22</f>
        <v>0</v>
      </c>
      <c r="BY22" s="4">
        <f>'Day Ahead IEX PXIL'!GK22+RTM!FA22+'OA&amp;GRIDCO'!LC22</f>
        <v>0</v>
      </c>
      <c r="BZ22" s="4">
        <f>'Day Ahead IEX PXIL'!GL22+RTM!FB22+'OA&amp;GRIDCO'!LD22</f>
        <v>0</v>
      </c>
      <c r="CA22" s="37"/>
      <c r="CB22" s="37"/>
      <c r="CC22" s="74">
        <f>RTM!GI22+'Day Ahead IEX PXIL'!II22+GDAM!M22</f>
        <v>0</v>
      </c>
      <c r="CD22" s="74">
        <f>RTM!GJ22</f>
        <v>0</v>
      </c>
      <c r="CE22" s="4">
        <f>'OA&amp;GRIDCO'!HI22+'Day Ahead IEX PXIL'!DQ22+RTM!DK22</f>
        <v>0</v>
      </c>
      <c r="CF22" s="4">
        <f>'OA&amp;GRIDCO'!HJ22+'Day Ahead IEX PXIL'!DR22+RTM!DL22</f>
        <v>0</v>
      </c>
      <c r="CG22" s="74">
        <f>'OA&amp;GRIDCO'!HO22+'Day Ahead IEX PXIL'!DW22+RTM!DQ22</f>
        <v>0</v>
      </c>
      <c r="CH22" s="74">
        <f>'OA&amp;GRIDCO'!HP22+'Day Ahead IEX PXIL'!DX22+RTM!DR22</f>
        <v>0</v>
      </c>
      <c r="CI22" s="75">
        <f>'Day Ahead IEX PXIL'!HE22+'OA&amp;GRIDCO'!DI22+RTM!GY22</f>
        <v>0</v>
      </c>
      <c r="CJ22" s="75">
        <f>'Day Ahead IEX PXIL'!HF22+'OA&amp;GRIDCO'!DJ22</f>
        <v>0</v>
      </c>
      <c r="CK22" s="54">
        <f>'OA&amp;GRIDCO'!KS22+'Day Ahead IEX PXIL'!DE22</f>
        <v>10.31</v>
      </c>
      <c r="CL22" s="54">
        <f>'OA&amp;GRIDCO'!KT22+'Day Ahead IEX PXIL'!DF22</f>
        <v>0</v>
      </c>
      <c r="CM22" s="54">
        <f>'Day Ahead IEX PXIL'!FS22+RTM!FS22</f>
        <v>0</v>
      </c>
      <c r="CN22" s="54">
        <f>'Day Ahead IEX PXIL'!FT22</f>
        <v>0</v>
      </c>
      <c r="CO22" s="54">
        <f>RTM!IY22+'Day Ahead IEX PXIL'!IU22</f>
        <v>0</v>
      </c>
      <c r="CP22" s="54">
        <f>RTM!IZ22+'Day Ahead IEX PXIL'!IV22</f>
        <v>0</v>
      </c>
      <c r="CQ22" s="4">
        <f>'OA&amp;GRIDCO'!KG22+'Day Ahead IEX PXIL'!FM22+RTM!GE22</f>
        <v>0</v>
      </c>
      <c r="CR22" s="4">
        <f>'OA&amp;GRIDCO'!KH22+'Day Ahead IEX PXIL'!FN22</f>
        <v>0</v>
      </c>
      <c r="CS22" s="4">
        <f>'OA&amp;GRIDCO'!KM22+'Day Ahead IEX PXIL'!FY22+RTM!FY22</f>
        <v>0</v>
      </c>
      <c r="CT22" s="4">
        <f>'Day Ahead IEX PXIL'!FZ22</f>
        <v>0</v>
      </c>
      <c r="CU22" s="4">
        <v>0</v>
      </c>
      <c r="CV22" s="4">
        <f>'Day Ahead IEX PXIL'!GF22</f>
        <v>0</v>
      </c>
      <c r="CW22" s="4">
        <f>'OA&amp;GRIDCO'!HU22+'Day Ahead IEX PXIL'!EC22+RTM!DW22</f>
        <v>445</v>
      </c>
      <c r="CX22" s="4">
        <f>'OA&amp;GRIDCO'!HV22+'Day Ahead IEX PXIL'!ED22+RTM!DX22</f>
        <v>0</v>
      </c>
      <c r="CY22" s="4">
        <f>'OA&amp;GRIDCO'!IG22+'Day Ahead IEX PXIL'!EI22+RTM!EC22</f>
        <v>15</v>
      </c>
      <c r="CZ22" s="4">
        <f>'OA&amp;GRIDCO'!IH22+'Day Ahead IEX PXIL'!EJ22+RTM!ED22</f>
        <v>3.75</v>
      </c>
      <c r="DA22" s="4">
        <f>'OA&amp;GRIDCO'!IU22+'Day Ahead IEX PXIL'!EO22+RTM!EI22</f>
        <v>0</v>
      </c>
      <c r="DB22" s="4">
        <f>'OA&amp;GRIDCO'!IV22+'Day Ahead IEX PXIL'!EP22+RTM!EJ22</f>
        <v>0</v>
      </c>
      <c r="DC22" s="75"/>
      <c r="DD22" s="75"/>
      <c r="DE22" s="4">
        <f>'Day Ahead IEX PXIL'!FC22+'OA&amp;GRIDCO'!KA22+RTM!GM22</f>
        <v>8.76</v>
      </c>
      <c r="DF22" s="4">
        <f>'Day Ahead IEX PXIL'!FD22+'OA&amp;GRIDCO'!KB22</f>
        <v>0</v>
      </c>
      <c r="DG22" s="4">
        <f>'OA&amp;GRIDCO'!JE22+'Day Ahead IEX PXIL'!EU22+RTM!EO22</f>
        <v>20.62</v>
      </c>
      <c r="DH22" s="4">
        <f>'OA&amp;GRIDCO'!JF22+'Day Ahead IEX PXIL'!EV22+RTM!EP22</f>
        <v>0</v>
      </c>
      <c r="DI22" s="4">
        <v>0</v>
      </c>
      <c r="DJ22" s="4">
        <v>0</v>
      </c>
      <c r="DK22" s="74">
        <f>RTM!FM22</f>
        <v>0</v>
      </c>
      <c r="DL22" s="74">
        <f>RTM!FN22</f>
        <v>0</v>
      </c>
      <c r="DM22" s="74">
        <f>'OA&amp;GRIDCO'!LF22+'Day Ahead IEX PXIL'!HU22+'Day Ahead IEX PXIL'!HU22</f>
        <v>0</v>
      </c>
      <c r="DN22" s="74">
        <f>'OA&amp;GRIDCO'!LH22+'Day Ahead IEX PXIL'!HV22+RTM!GV22</f>
        <v>0</v>
      </c>
      <c r="DO22" s="74">
        <f>'OA&amp;GRIDCO'!LS22+'Day Ahead IEX PXIL'!HO22+RTM!IU22</f>
        <v>54.795000000000002</v>
      </c>
      <c r="DP22" s="74">
        <f>'OA&amp;GRIDCO'!LT22+'Day Ahead IEX PXIL'!HP22+RTM!IV22</f>
        <v>0</v>
      </c>
      <c r="DQ22" s="74">
        <f>RTM!HK22</f>
        <v>1.44</v>
      </c>
      <c r="DR22" s="74">
        <f>RTM!HL22</f>
        <v>0</v>
      </c>
      <c r="DS22" s="74">
        <f>RTM!HO22</f>
        <v>0</v>
      </c>
      <c r="DT22" s="74">
        <f>RTM!HP22</f>
        <v>0</v>
      </c>
      <c r="DU22" s="74">
        <f>RTM!HS22</f>
        <v>0</v>
      </c>
      <c r="DV22" s="74">
        <f>RTM!HT22</f>
        <v>0</v>
      </c>
      <c r="DW22" s="74">
        <f>RTM!HW22+'OA&amp;GRIDCO'!MI22</f>
        <v>0</v>
      </c>
      <c r="DX22" s="74">
        <f>RTM!HX22</f>
        <v>0</v>
      </c>
      <c r="DY22" s="74">
        <f>RTM!IA22</f>
        <v>0</v>
      </c>
      <c r="DZ22" s="74">
        <f>RTM!IB22</f>
        <v>0</v>
      </c>
      <c r="EA22" s="74">
        <f>RTM!IC22</f>
        <v>0</v>
      </c>
      <c r="EB22" s="74">
        <f>RTM!ID22</f>
        <v>0</v>
      </c>
      <c r="EC22" s="74">
        <f>'OA&amp;GRIDCO'!MO22</f>
        <v>0</v>
      </c>
      <c r="ED22" s="74">
        <f>'OA&amp;GRIDCO'!MP22</f>
        <v>0</v>
      </c>
      <c r="EE22" s="74">
        <f>'OA&amp;GRIDCO'!MS22</f>
        <v>0</v>
      </c>
      <c r="EF22" s="74">
        <f>'OA&amp;GRIDCO'!MT22</f>
        <v>0</v>
      </c>
      <c r="EG22" s="74">
        <f>'OA&amp;GRIDCO'!MW22+'Day Ahead IEX PXIL'!IM22+GDAM!G22+RTM!II22</f>
        <v>0</v>
      </c>
      <c r="EH22" s="74">
        <f>'OA&amp;GRIDCO'!MX22+'Day Ahead IEX PXIL'!IN22+RTM!IJ22+GDAM!H22</f>
        <v>0</v>
      </c>
      <c r="EI22" s="74">
        <f>'Day Ahead IEX PXIL'!IQ22+RTM!IM22+'OA&amp;GRIDCO'!NA22</f>
        <v>0</v>
      </c>
      <c r="EJ22" s="74">
        <f>'Day Ahead IEX PXIL'!IR22+RTM!IN22+'OA&amp;GRIDCO'!NB22</f>
        <v>0</v>
      </c>
      <c r="EK22" s="74">
        <f>'OA&amp;GRIDCO'!NE22</f>
        <v>0</v>
      </c>
      <c r="EL22" s="74">
        <f>'OA&amp;GRIDCO'!NF22</f>
        <v>0</v>
      </c>
      <c r="EM22" s="74">
        <f>RTM!IQ22</f>
        <v>0</v>
      </c>
      <c r="EN22" s="74">
        <f>RTM!IR22</f>
        <v>0</v>
      </c>
      <c r="EO22" s="74">
        <f>RTM!JC22</f>
        <v>0</v>
      </c>
      <c r="EP22" s="74">
        <f>RTM!JD22</f>
        <v>0</v>
      </c>
      <c r="EQ22" s="74">
        <f>'OA&amp;GRIDCO'!NI22</f>
        <v>0</v>
      </c>
      <c r="ER22" s="74">
        <f>'OA&amp;GRIDCO'!NJ22</f>
        <v>0</v>
      </c>
      <c r="ES22" s="74">
        <f>'OA&amp;GRIDCO'!NK22+RTM!HC22+'Day Ahead IEX PXIL'!IY22</f>
        <v>2.06</v>
      </c>
      <c r="ET22" s="74">
        <f>'OA&amp;GRIDCO'!NN22+RTM!HD22+'Day Ahead IEX PXIL'!IZ22</f>
        <v>0</v>
      </c>
      <c r="EU22" s="74">
        <f>RTM!JG22</f>
        <v>1.55</v>
      </c>
      <c r="EV22" s="74">
        <f>RTM!JH22</f>
        <v>0</v>
      </c>
      <c r="EW22" s="74">
        <f>RTM!JK22</f>
        <v>0</v>
      </c>
      <c r="EX22" s="74">
        <f>RTM!JL22</f>
        <v>0</v>
      </c>
      <c r="EY22" s="74">
        <f>GDAM!S22+'OA&amp;GRIDCO'!OG22+RTM!JO22</f>
        <v>0</v>
      </c>
      <c r="EZ22" s="74">
        <f>GDAM!T22+'OA&amp;GRIDCO'!NX22+RTM!JP22</f>
        <v>0</v>
      </c>
      <c r="FA22" s="74">
        <f>GDAM!Y22+RTM!JS22</f>
        <v>0</v>
      </c>
      <c r="FB22" s="74">
        <f>GDAM!Z22+RTM!JT22</f>
        <v>0</v>
      </c>
      <c r="FC22" s="74">
        <f>RTM!JW22</f>
        <v>0</v>
      </c>
      <c r="FD22" s="74">
        <f>RTM!JX22</f>
        <v>0</v>
      </c>
      <c r="FE22" s="74">
        <f>GDAM!AE22+'OA&amp;GRIDCO'!OO22</f>
        <v>0</v>
      </c>
      <c r="FF22" s="74">
        <f>GDAM!AF22+'OA&amp;GRIDCO'!OP22</f>
        <v>0</v>
      </c>
      <c r="FG22" s="351">
        <f>GDAM!AK22</f>
        <v>0</v>
      </c>
      <c r="FH22" s="351">
        <f>GDAM!AL22</f>
        <v>0</v>
      </c>
      <c r="FI22" s="351">
        <f>GDAM!AQ22</f>
        <v>0</v>
      </c>
      <c r="FJ22" s="351">
        <f>GDAM!AR22</f>
        <v>0</v>
      </c>
      <c r="FK22" s="351">
        <f>GDAM!AW22</f>
        <v>0</v>
      </c>
      <c r="FL22" s="351">
        <f>GDAM!AX22</f>
        <v>0</v>
      </c>
      <c r="FM22" s="351">
        <f>GDAM!BC22</f>
        <v>0</v>
      </c>
      <c r="FN22" s="351">
        <f>GDAM!BD22</f>
        <v>0</v>
      </c>
      <c r="FO22" s="351">
        <f>GDAM!BI22</f>
        <v>0</v>
      </c>
      <c r="FP22" s="351">
        <f>GDAM!BJ22</f>
        <v>0</v>
      </c>
      <c r="FQ22" s="1">
        <f t="shared" si="0"/>
        <v>1446.1168840206183</v>
      </c>
      <c r="FR22" s="1">
        <f t="shared" si="1"/>
        <v>171.21750000000003</v>
      </c>
    </row>
    <row r="23" spans="1:174" ht="15" customHeight="1">
      <c r="A23" s="48" t="s">
        <v>45</v>
      </c>
      <c r="B23" s="5">
        <v>13</v>
      </c>
      <c r="C23" s="114"/>
      <c r="D23" s="75"/>
      <c r="E23" s="75"/>
      <c r="F23" s="75"/>
      <c r="G23" s="75">
        <v>24</v>
      </c>
      <c r="H23" s="75">
        <v>0.9</v>
      </c>
      <c r="I23" s="74">
        <v>11</v>
      </c>
      <c r="J23" s="74">
        <v>3.62</v>
      </c>
      <c r="K23" s="75"/>
      <c r="L23" s="75"/>
      <c r="M23" s="75"/>
      <c r="N23" s="75"/>
      <c r="O23" s="277">
        <v>0</v>
      </c>
      <c r="P23" s="75"/>
      <c r="Q23" s="94">
        <v>3.6</v>
      </c>
      <c r="R23" s="75">
        <v>0.51</v>
      </c>
      <c r="S23" s="74">
        <v>25</v>
      </c>
      <c r="T23" s="75"/>
      <c r="U23" s="74">
        <v>37</v>
      </c>
      <c r="V23" s="75"/>
      <c r="W23" s="275">
        <v>0</v>
      </c>
      <c r="X23" s="75"/>
      <c r="Y23" s="75">
        <v>0</v>
      </c>
      <c r="Z23" s="75"/>
      <c r="AA23" s="75">
        <v>0</v>
      </c>
      <c r="AB23" s="75"/>
      <c r="AC23" s="278">
        <v>0</v>
      </c>
      <c r="AD23" s="75"/>
      <c r="AE23" s="4">
        <f>'OA&amp;GRIDCO'!W23+'Day Ahead IEX PXIL'!M23+RTM!M23</f>
        <v>39.96</v>
      </c>
      <c r="AF23" s="4">
        <f>'OA&amp;GRIDCO'!X23+'Day Ahead IEX PXIL'!N23+RTM!N23</f>
        <v>39.96</v>
      </c>
      <c r="AG23" s="4">
        <f>'OA&amp;GRIDCO'!AC23+'Day Ahead IEX PXIL'!S23+RTM!S23</f>
        <v>2.79</v>
      </c>
      <c r="AH23" s="4">
        <f>'OA&amp;GRIDCO'!AD23+'Day Ahead IEX PXIL'!T23+RTM!T23</f>
        <v>0</v>
      </c>
      <c r="AI23" s="4">
        <f>'OA&amp;GRIDCO'!AU23+'Day Ahead IEX PXIL'!Y23+RTM!Y23</f>
        <v>55</v>
      </c>
      <c r="AJ23" s="4">
        <f>'OA&amp;GRIDCO'!AV23+'Day Ahead IEX PXIL'!Z23+RTM!Z23</f>
        <v>16.5</v>
      </c>
      <c r="AK23" s="4">
        <f>'OA&amp;GRIDCO'!BS23+'Day Ahead IEX PXIL'!AK23+RTM!AK23</f>
        <v>15.46</v>
      </c>
      <c r="AL23" s="4">
        <f>'OA&amp;GRIDCO'!BT23+'Day Ahead IEX PXIL'!AL23+RTM!AL23</f>
        <v>0</v>
      </c>
      <c r="AM23" s="4">
        <f>'OA&amp;GRIDCO'!BC23+'Day Ahead IEX PXIL'!AE23+RTM!AE23</f>
        <v>0</v>
      </c>
      <c r="AN23" s="4">
        <f>'OA&amp;GRIDCO'!BD23+'Day Ahead IEX PXIL'!AF23+RTM!AF23</f>
        <v>0</v>
      </c>
      <c r="AO23" s="4">
        <f>'OA&amp;GRIDCO'!CC23+'Day Ahead IEX PXIL'!AQ23+RTM!AQ23</f>
        <v>0</v>
      </c>
      <c r="AP23" s="4">
        <f>'OA&amp;GRIDCO'!CD23+'Day Ahead IEX PXIL'!AR23+RTM!AR23</f>
        <v>0</v>
      </c>
      <c r="AQ23" s="4">
        <f>'OA&amp;GRIDCO'!CO23+'Day Ahead IEX PXIL'!AW23+RTM!AW23</f>
        <v>25.75</v>
      </c>
      <c r="AR23" s="4">
        <f>'OA&amp;GRIDCO'!CP23+'Day Ahead IEX PXIL'!AX23+RTM!AX23</f>
        <v>8</v>
      </c>
      <c r="AS23" s="4">
        <f>'OA&amp;GRIDCO'!DA23+'Day Ahead IEX PXIL'!BC23+RTM!BC23</f>
        <v>329.77738402061857</v>
      </c>
      <c r="AT23" s="4">
        <f>'OA&amp;GRIDCO'!DB23+'Day Ahead IEX PXIL'!BD23+RTM!BD23</f>
        <v>0</v>
      </c>
      <c r="AU23" s="4">
        <f>'Day Ahead IEX PXIL'!BI23+RTM!BI23+'OA&amp;GRIDCO'!OS23</f>
        <v>0</v>
      </c>
      <c r="AV23" s="4">
        <f>'Day Ahead IEX PXIL'!BJ23+RTM!BJ23+'OA&amp;GRIDCO'!OT23</f>
        <v>0</v>
      </c>
      <c r="AW23" s="67"/>
      <c r="AX23" s="67"/>
      <c r="AY23" s="4">
        <v>0</v>
      </c>
      <c r="AZ23" s="4">
        <f>'OA&amp;GRIDCO'!DL23+'Day Ahead IEX PXIL'!BP23+RTM!BP23</f>
        <v>14.12</v>
      </c>
      <c r="BA23" s="4">
        <f>'OA&amp;GRIDCO'!EC23+'Day Ahead IEX PXIL'!BU23+RTM!BU23</f>
        <v>0</v>
      </c>
      <c r="BB23" s="4">
        <f>'OA&amp;GRIDCO'!ED23+'Day Ahead IEX PXIL'!BV23+RTM!BV23</f>
        <v>0</v>
      </c>
      <c r="BC23" s="4">
        <f>'OA&amp;GRIDCO'!EQ23+'Day Ahead IEX PXIL'!CA23+RTM!CA23</f>
        <v>247.43</v>
      </c>
      <c r="BD23" s="4">
        <f>'OA&amp;GRIDCO'!ER23+'Day Ahead IEX PXIL'!CB23+RTM!CB23</f>
        <v>61.857500000000002</v>
      </c>
      <c r="BE23" s="75">
        <f>'OA&amp;GRIDCO'!NW23+GDAM!U23</f>
        <v>0</v>
      </c>
      <c r="BF23" s="75"/>
      <c r="BG23" s="53"/>
      <c r="BH23" s="53"/>
      <c r="BI23" s="4">
        <f>'OA&amp;GRIDCO'!EW23+'Day Ahead IEX PXIL'!CG23+RTM!CG23</f>
        <v>1.24</v>
      </c>
      <c r="BJ23" s="4">
        <f>'OA&amp;GRIDCO'!EX23+'Day Ahead IEX PXIL'!CH23+RTM!CH23</f>
        <v>0</v>
      </c>
      <c r="BK23" s="4">
        <f>'OA&amp;GRIDCO'!KW23+RTM!FG23+'Day Ahead IEX PXIL'!GW23</f>
        <v>0</v>
      </c>
      <c r="BL23" s="4">
        <f>'OA&amp;GRIDCO'!KX23+RTM!FH23+'Day Ahead IEX PXIL'!GX23</f>
        <v>0</v>
      </c>
      <c r="BM23" s="4">
        <f>'Day Ahead IEX PXIL'!CM23+RTM!CM23+'OA&amp;GRIDCO'!FC23</f>
        <v>0</v>
      </c>
      <c r="BN23" s="4">
        <f>'OA&amp;GRIDCO'!FD23+'Day Ahead IEX PXIL'!CN23+RTM!CN23</f>
        <v>0</v>
      </c>
      <c r="BO23" s="69"/>
      <c r="BP23" s="69"/>
      <c r="BQ23" s="4">
        <f>'OA&amp;GRIDCO'!FQ23+'Day Ahead IEX PXIL'!CS23+RTM!CS23</f>
        <v>1.03</v>
      </c>
      <c r="BR23" s="4">
        <f>'OA&amp;GRIDCO'!FR23+'Day Ahead IEX PXIL'!CT23+RTM!CT23</f>
        <v>0</v>
      </c>
      <c r="BS23" s="1">
        <f>'OA&amp;GRIDCO'!JU23+'Day Ahead IEX PXIL'!FA23+RTM!EU23</f>
        <v>108.9545</v>
      </c>
      <c r="BT23" s="4">
        <f>'OA&amp;GRIDCO'!JV23+'Day Ahead IEX PXIL'!FB23+RTM!EV23</f>
        <v>22</v>
      </c>
      <c r="BU23" s="9">
        <f>'OA&amp;GRIDCO'!GG23+RTM!G23</f>
        <v>0</v>
      </c>
      <c r="BV23" s="9">
        <f>'OA&amp;GRIDCO'!GH23</f>
        <v>0</v>
      </c>
      <c r="BW23" s="4">
        <f>'OA&amp;GRIDCO'!HA23+'Day Ahead IEX PXIL'!DK23+RTM!DE23</f>
        <v>14.4</v>
      </c>
      <c r="BX23" s="4">
        <f>'OA&amp;GRIDCO'!HB23</f>
        <v>0</v>
      </c>
      <c r="BY23" s="4">
        <f>'Day Ahead IEX PXIL'!GK23+RTM!FA23+'OA&amp;GRIDCO'!LC23</f>
        <v>0</v>
      </c>
      <c r="BZ23" s="4">
        <f>'Day Ahead IEX PXIL'!GL23+RTM!FB23+'OA&amp;GRIDCO'!LD23</f>
        <v>0</v>
      </c>
      <c r="CA23" s="37"/>
      <c r="CB23" s="37"/>
      <c r="CC23" s="74">
        <f>RTM!GI23+'Day Ahead IEX PXIL'!II23+GDAM!M23</f>
        <v>0</v>
      </c>
      <c r="CD23" s="74">
        <f>RTM!GJ23</f>
        <v>0</v>
      </c>
      <c r="CE23" s="4">
        <f>'OA&amp;GRIDCO'!HI23+'Day Ahead IEX PXIL'!DQ23+RTM!DK23</f>
        <v>0</v>
      </c>
      <c r="CF23" s="4">
        <f>'OA&amp;GRIDCO'!HJ23+'Day Ahead IEX PXIL'!DR23+RTM!DL23</f>
        <v>0</v>
      </c>
      <c r="CG23" s="74">
        <f>'OA&amp;GRIDCO'!HO23+'Day Ahead IEX PXIL'!DW23+RTM!DQ23</f>
        <v>0</v>
      </c>
      <c r="CH23" s="74">
        <f>'OA&amp;GRIDCO'!HP23+'Day Ahead IEX PXIL'!DX23+RTM!DR23</f>
        <v>0</v>
      </c>
      <c r="CI23" s="75">
        <f>'Day Ahead IEX PXIL'!HE23+'OA&amp;GRIDCO'!DI23+RTM!GY23</f>
        <v>0</v>
      </c>
      <c r="CJ23" s="75">
        <f>'Day Ahead IEX PXIL'!HF23+'OA&amp;GRIDCO'!DJ23</f>
        <v>0</v>
      </c>
      <c r="CK23" s="54">
        <f>'OA&amp;GRIDCO'!KS23+'Day Ahead IEX PXIL'!DE23</f>
        <v>10.31</v>
      </c>
      <c r="CL23" s="54">
        <f>'OA&amp;GRIDCO'!KT23+'Day Ahead IEX PXIL'!DF23</f>
        <v>0</v>
      </c>
      <c r="CM23" s="54">
        <f>'Day Ahead IEX PXIL'!FS23+RTM!FS23</f>
        <v>0</v>
      </c>
      <c r="CN23" s="54">
        <f>'Day Ahead IEX PXIL'!FT23</f>
        <v>0</v>
      </c>
      <c r="CO23" s="54">
        <f>RTM!IY23+'Day Ahead IEX PXIL'!IU23</f>
        <v>0</v>
      </c>
      <c r="CP23" s="54">
        <f>RTM!IZ23+'Day Ahead IEX PXIL'!IV23</f>
        <v>0</v>
      </c>
      <c r="CQ23" s="4">
        <f>'OA&amp;GRIDCO'!KG23+'Day Ahead IEX PXIL'!FM23+RTM!GE23</f>
        <v>0</v>
      </c>
      <c r="CR23" s="4">
        <f>'OA&amp;GRIDCO'!KH23+'Day Ahead IEX PXIL'!FN23</f>
        <v>0</v>
      </c>
      <c r="CS23" s="4">
        <f>'OA&amp;GRIDCO'!KM23+'Day Ahead IEX PXIL'!FY23+RTM!FY23</f>
        <v>0</v>
      </c>
      <c r="CT23" s="4">
        <f>'Day Ahead IEX PXIL'!FZ23</f>
        <v>0</v>
      </c>
      <c r="CU23" s="4">
        <v>0</v>
      </c>
      <c r="CV23" s="4">
        <f>'Day Ahead IEX PXIL'!GF23</f>
        <v>0</v>
      </c>
      <c r="CW23" s="4">
        <f>'OA&amp;GRIDCO'!HU23+'Day Ahead IEX PXIL'!EC23+RTM!DW23</f>
        <v>415</v>
      </c>
      <c r="CX23" s="4">
        <f>'OA&amp;GRIDCO'!HV23+'Day Ahead IEX PXIL'!ED23+RTM!DX23</f>
        <v>0</v>
      </c>
      <c r="CY23" s="4">
        <f>'OA&amp;GRIDCO'!IG23+'Day Ahead IEX PXIL'!EI23+RTM!EC23</f>
        <v>15</v>
      </c>
      <c r="CZ23" s="4">
        <f>'OA&amp;GRIDCO'!IH23+'Day Ahead IEX PXIL'!EJ23+RTM!ED23</f>
        <v>3.75</v>
      </c>
      <c r="DA23" s="4">
        <f>'OA&amp;GRIDCO'!IU23+'Day Ahead IEX PXIL'!EO23+RTM!EI23</f>
        <v>0</v>
      </c>
      <c r="DB23" s="4">
        <f>'OA&amp;GRIDCO'!IV23+'Day Ahead IEX PXIL'!EP23+RTM!EJ23</f>
        <v>0</v>
      </c>
      <c r="DC23" s="75"/>
      <c r="DD23" s="75"/>
      <c r="DE23" s="4">
        <f>'Day Ahead IEX PXIL'!FC23+'OA&amp;GRIDCO'!KA23+RTM!GM23</f>
        <v>8.76</v>
      </c>
      <c r="DF23" s="4">
        <f>'Day Ahead IEX PXIL'!FD23+'OA&amp;GRIDCO'!KB23</f>
        <v>0</v>
      </c>
      <c r="DG23" s="4">
        <f>'OA&amp;GRIDCO'!JE23+'Day Ahead IEX PXIL'!EU23+RTM!EO23</f>
        <v>20.62</v>
      </c>
      <c r="DH23" s="4">
        <f>'OA&amp;GRIDCO'!JF23+'Day Ahead IEX PXIL'!EV23+RTM!EP23</f>
        <v>0</v>
      </c>
      <c r="DI23" s="4">
        <v>0</v>
      </c>
      <c r="DJ23" s="4">
        <v>0</v>
      </c>
      <c r="DK23" s="74">
        <f>RTM!FM23</f>
        <v>0</v>
      </c>
      <c r="DL23" s="74">
        <f>RTM!FN23</f>
        <v>0</v>
      </c>
      <c r="DM23" s="74">
        <f>'OA&amp;GRIDCO'!LF23+'Day Ahead IEX PXIL'!HU23+'Day Ahead IEX PXIL'!HU23</f>
        <v>0</v>
      </c>
      <c r="DN23" s="74">
        <f>'OA&amp;GRIDCO'!LH23+'Day Ahead IEX PXIL'!HV23+RTM!GV23</f>
        <v>0</v>
      </c>
      <c r="DO23" s="74">
        <f>'OA&amp;GRIDCO'!LS23+'Day Ahead IEX PXIL'!HO23+RTM!IU23</f>
        <v>54.795000000000002</v>
      </c>
      <c r="DP23" s="74">
        <f>'OA&amp;GRIDCO'!LT23+'Day Ahead IEX PXIL'!HP23+RTM!IV23</f>
        <v>0</v>
      </c>
      <c r="DQ23" s="74">
        <f>RTM!HK23</f>
        <v>1.44</v>
      </c>
      <c r="DR23" s="74">
        <f>RTM!HL23</f>
        <v>0</v>
      </c>
      <c r="DS23" s="74">
        <f>RTM!HO23</f>
        <v>0</v>
      </c>
      <c r="DT23" s="74">
        <f>RTM!HP23</f>
        <v>0</v>
      </c>
      <c r="DU23" s="74">
        <f>RTM!HS23</f>
        <v>0</v>
      </c>
      <c r="DV23" s="74">
        <f>RTM!HT23</f>
        <v>0</v>
      </c>
      <c r="DW23" s="74">
        <f>RTM!HW23+'OA&amp;GRIDCO'!MI23</f>
        <v>0</v>
      </c>
      <c r="DX23" s="74">
        <f>RTM!HX23</f>
        <v>0</v>
      </c>
      <c r="DY23" s="74">
        <f>RTM!IA23</f>
        <v>0</v>
      </c>
      <c r="DZ23" s="74">
        <f>RTM!IB23</f>
        <v>0</v>
      </c>
      <c r="EA23" s="74">
        <f>RTM!IC23</f>
        <v>0</v>
      </c>
      <c r="EB23" s="74">
        <f>RTM!ID23</f>
        <v>0</v>
      </c>
      <c r="EC23" s="74">
        <f>'OA&amp;GRIDCO'!MO23</f>
        <v>0</v>
      </c>
      <c r="ED23" s="74">
        <f>'OA&amp;GRIDCO'!MP23</f>
        <v>0</v>
      </c>
      <c r="EE23" s="74">
        <f>'OA&amp;GRIDCO'!MS23</f>
        <v>0</v>
      </c>
      <c r="EF23" s="74">
        <f>'OA&amp;GRIDCO'!MT23</f>
        <v>0</v>
      </c>
      <c r="EG23" s="74">
        <f>'OA&amp;GRIDCO'!MW23+'Day Ahead IEX PXIL'!IM23+GDAM!G23+RTM!II23</f>
        <v>0</v>
      </c>
      <c r="EH23" s="74">
        <f>'OA&amp;GRIDCO'!MX23+'Day Ahead IEX PXIL'!IN23+RTM!IJ23+GDAM!H23</f>
        <v>0</v>
      </c>
      <c r="EI23" s="74">
        <f>'Day Ahead IEX PXIL'!IQ23+RTM!IM23+'OA&amp;GRIDCO'!NA23</f>
        <v>0</v>
      </c>
      <c r="EJ23" s="74">
        <f>'Day Ahead IEX PXIL'!IR23+RTM!IN23+'OA&amp;GRIDCO'!NB23</f>
        <v>0</v>
      </c>
      <c r="EK23" s="74">
        <f>'OA&amp;GRIDCO'!NE23</f>
        <v>0</v>
      </c>
      <c r="EL23" s="74">
        <f>'OA&amp;GRIDCO'!NF23</f>
        <v>0</v>
      </c>
      <c r="EM23" s="74">
        <f>RTM!IQ23</f>
        <v>0</v>
      </c>
      <c r="EN23" s="74">
        <f>RTM!IR23</f>
        <v>0</v>
      </c>
      <c r="EO23" s="74">
        <f>RTM!JC23</f>
        <v>0</v>
      </c>
      <c r="EP23" s="74">
        <f>RTM!JD23</f>
        <v>0</v>
      </c>
      <c r="EQ23" s="74">
        <f>'OA&amp;GRIDCO'!NI23</f>
        <v>0</v>
      </c>
      <c r="ER23" s="74">
        <f>'OA&amp;GRIDCO'!NJ23</f>
        <v>0</v>
      </c>
      <c r="ES23" s="74">
        <f>'OA&amp;GRIDCO'!NK23+RTM!HC23+'Day Ahead IEX PXIL'!IY23</f>
        <v>2.06</v>
      </c>
      <c r="ET23" s="74">
        <f>'OA&amp;GRIDCO'!NN23+RTM!HD23+'Day Ahead IEX PXIL'!IZ23</f>
        <v>0</v>
      </c>
      <c r="EU23" s="74">
        <f>RTM!JG23</f>
        <v>1.55</v>
      </c>
      <c r="EV23" s="74">
        <f>RTM!JH23</f>
        <v>0</v>
      </c>
      <c r="EW23" s="74">
        <f>RTM!JK23</f>
        <v>0</v>
      </c>
      <c r="EX23" s="74">
        <f>RTM!JL23</f>
        <v>0</v>
      </c>
      <c r="EY23" s="74">
        <f>GDAM!S23+'OA&amp;GRIDCO'!OG23+RTM!JO23</f>
        <v>0</v>
      </c>
      <c r="EZ23" s="74">
        <f>GDAM!T23+'OA&amp;GRIDCO'!NX23+RTM!JP23</f>
        <v>0</v>
      </c>
      <c r="FA23" s="74">
        <f>GDAM!Y23+RTM!JS23</f>
        <v>0</v>
      </c>
      <c r="FB23" s="74">
        <f>GDAM!Z23+RTM!JT23</f>
        <v>0</v>
      </c>
      <c r="FC23" s="74">
        <f>RTM!JW23</f>
        <v>0</v>
      </c>
      <c r="FD23" s="74">
        <f>RTM!JX23</f>
        <v>0</v>
      </c>
      <c r="FE23" s="74">
        <f>GDAM!AE23+'OA&amp;GRIDCO'!OO23</f>
        <v>0</v>
      </c>
      <c r="FF23" s="74">
        <f>GDAM!AF23+'OA&amp;GRIDCO'!OP23</f>
        <v>0</v>
      </c>
      <c r="FG23" s="351">
        <f>GDAM!AK23</f>
        <v>0</v>
      </c>
      <c r="FH23" s="351">
        <f>GDAM!AL23</f>
        <v>0</v>
      </c>
      <c r="FI23" s="351">
        <f>GDAM!AQ23</f>
        <v>0</v>
      </c>
      <c r="FJ23" s="351">
        <f>GDAM!AR23</f>
        <v>0</v>
      </c>
      <c r="FK23" s="351">
        <f>GDAM!AW23</f>
        <v>0</v>
      </c>
      <c r="FL23" s="351">
        <f>GDAM!AX23</f>
        <v>0</v>
      </c>
      <c r="FM23" s="351">
        <f>GDAM!BC23</f>
        <v>0</v>
      </c>
      <c r="FN23" s="351">
        <f>GDAM!BD23</f>
        <v>0</v>
      </c>
      <c r="FO23" s="351">
        <f>GDAM!BI23</f>
        <v>0</v>
      </c>
      <c r="FP23" s="351">
        <f>GDAM!BJ23</f>
        <v>0</v>
      </c>
      <c r="FQ23" s="1">
        <f t="shared" si="0"/>
        <v>1409.9268840206187</v>
      </c>
      <c r="FR23" s="1">
        <f t="shared" si="1"/>
        <v>171.21750000000003</v>
      </c>
    </row>
    <row r="24" spans="1:174">
      <c r="A24" s="48" t="s">
        <v>46</v>
      </c>
      <c r="B24" s="5">
        <v>14</v>
      </c>
      <c r="C24" s="114"/>
      <c r="D24" s="75"/>
      <c r="E24" s="75"/>
      <c r="F24" s="75"/>
      <c r="G24" s="75">
        <v>24</v>
      </c>
      <c r="H24" s="75">
        <v>0.9</v>
      </c>
      <c r="I24" s="74">
        <v>11</v>
      </c>
      <c r="J24" s="74">
        <v>3.62</v>
      </c>
      <c r="K24" s="75"/>
      <c r="L24" s="75"/>
      <c r="M24" s="75"/>
      <c r="N24" s="75"/>
      <c r="O24" s="277">
        <v>0</v>
      </c>
      <c r="P24" s="75"/>
      <c r="Q24" s="94">
        <v>3.6</v>
      </c>
      <c r="R24" s="75">
        <v>0.51</v>
      </c>
      <c r="S24" s="74">
        <v>25</v>
      </c>
      <c r="T24" s="75"/>
      <c r="U24" s="74">
        <v>37</v>
      </c>
      <c r="V24" s="75"/>
      <c r="W24" s="275">
        <v>0</v>
      </c>
      <c r="X24" s="75"/>
      <c r="Y24" s="75">
        <v>0</v>
      </c>
      <c r="Z24" s="75"/>
      <c r="AA24" s="75">
        <v>0</v>
      </c>
      <c r="AB24" s="75"/>
      <c r="AC24" s="278">
        <v>0</v>
      </c>
      <c r="AD24" s="75"/>
      <c r="AE24" s="4">
        <f>'OA&amp;GRIDCO'!W24+'Day Ahead IEX PXIL'!M24+RTM!M24</f>
        <v>39.96</v>
      </c>
      <c r="AF24" s="4">
        <f>'OA&amp;GRIDCO'!X24+'Day Ahead IEX PXIL'!N24+RTM!N24</f>
        <v>39.96</v>
      </c>
      <c r="AG24" s="4">
        <f>'OA&amp;GRIDCO'!AC24+'Day Ahead IEX PXIL'!S24+RTM!S24</f>
        <v>2.79</v>
      </c>
      <c r="AH24" s="4">
        <f>'OA&amp;GRIDCO'!AD24+'Day Ahead IEX PXIL'!T24+RTM!T24</f>
        <v>0</v>
      </c>
      <c r="AI24" s="4">
        <f>'OA&amp;GRIDCO'!AU24+'Day Ahead IEX PXIL'!Y24+RTM!Y24</f>
        <v>55</v>
      </c>
      <c r="AJ24" s="4">
        <f>'OA&amp;GRIDCO'!AV24+'Day Ahead IEX PXIL'!Z24+RTM!Z24</f>
        <v>16.5</v>
      </c>
      <c r="AK24" s="4">
        <f>'OA&amp;GRIDCO'!BS24+'Day Ahead IEX PXIL'!AK24+RTM!AK24</f>
        <v>15.46</v>
      </c>
      <c r="AL24" s="4">
        <f>'OA&amp;GRIDCO'!BT24+'Day Ahead IEX PXIL'!AL24+RTM!AL24</f>
        <v>0</v>
      </c>
      <c r="AM24" s="4">
        <f>'OA&amp;GRIDCO'!BC24+'Day Ahead IEX PXIL'!AE24+RTM!AE24</f>
        <v>0</v>
      </c>
      <c r="AN24" s="4">
        <f>'OA&amp;GRIDCO'!BD24+'Day Ahead IEX PXIL'!AF24+RTM!AF24</f>
        <v>0</v>
      </c>
      <c r="AO24" s="4">
        <f>'OA&amp;GRIDCO'!CC24+'Day Ahead IEX PXIL'!AQ24+RTM!AQ24</f>
        <v>0</v>
      </c>
      <c r="AP24" s="4">
        <f>'OA&amp;GRIDCO'!CD24+'Day Ahead IEX PXIL'!AR24+RTM!AR24</f>
        <v>0</v>
      </c>
      <c r="AQ24" s="4">
        <f>'OA&amp;GRIDCO'!CO24+'Day Ahead IEX PXIL'!AW24+RTM!AW24</f>
        <v>25.75</v>
      </c>
      <c r="AR24" s="4">
        <f>'OA&amp;GRIDCO'!CP24+'Day Ahead IEX PXIL'!AX24+RTM!AX24</f>
        <v>8</v>
      </c>
      <c r="AS24" s="4">
        <f>'OA&amp;GRIDCO'!DA24+'Day Ahead IEX PXIL'!BC24+RTM!BC24</f>
        <v>329.77738402061857</v>
      </c>
      <c r="AT24" s="4">
        <f>'OA&amp;GRIDCO'!DB24+'Day Ahead IEX PXIL'!BD24+RTM!BD24</f>
        <v>0</v>
      </c>
      <c r="AU24" s="4">
        <f>'Day Ahead IEX PXIL'!BI24+RTM!BI24+'OA&amp;GRIDCO'!OS24</f>
        <v>0</v>
      </c>
      <c r="AV24" s="4">
        <f>'Day Ahead IEX PXIL'!BJ24+RTM!BJ24+'OA&amp;GRIDCO'!OT24</f>
        <v>0</v>
      </c>
      <c r="AW24" s="67"/>
      <c r="AX24" s="67"/>
      <c r="AY24" s="4">
        <v>0</v>
      </c>
      <c r="AZ24" s="4">
        <f>'OA&amp;GRIDCO'!DL24+'Day Ahead IEX PXIL'!BP24+RTM!BP24</f>
        <v>14.12</v>
      </c>
      <c r="BA24" s="4">
        <f>'OA&amp;GRIDCO'!EC24+'Day Ahead IEX PXIL'!BU24+RTM!BU24</f>
        <v>0</v>
      </c>
      <c r="BB24" s="4">
        <f>'OA&amp;GRIDCO'!ED24+'Day Ahead IEX PXIL'!BV24+RTM!BV24</f>
        <v>0</v>
      </c>
      <c r="BC24" s="4">
        <f>'OA&amp;GRIDCO'!EQ24+'Day Ahead IEX PXIL'!CA24+RTM!CA24</f>
        <v>247.43</v>
      </c>
      <c r="BD24" s="4">
        <f>'OA&amp;GRIDCO'!ER24+'Day Ahead IEX PXIL'!CB24+RTM!CB24</f>
        <v>61.857500000000002</v>
      </c>
      <c r="BE24" s="75">
        <f>'OA&amp;GRIDCO'!NW24+GDAM!U24</f>
        <v>0</v>
      </c>
      <c r="BF24" s="75"/>
      <c r="BG24" s="53"/>
      <c r="BH24" s="53"/>
      <c r="BI24" s="4">
        <f>'OA&amp;GRIDCO'!EW24+'Day Ahead IEX PXIL'!CG24+RTM!CG24</f>
        <v>1.24</v>
      </c>
      <c r="BJ24" s="4">
        <f>'OA&amp;GRIDCO'!EX24+'Day Ahead IEX PXIL'!CH24+RTM!CH24</f>
        <v>0</v>
      </c>
      <c r="BK24" s="4">
        <f>'OA&amp;GRIDCO'!KW24+RTM!FG24+'Day Ahead IEX PXIL'!GW24</f>
        <v>0</v>
      </c>
      <c r="BL24" s="4">
        <f>'OA&amp;GRIDCO'!KX24+RTM!FH24+'Day Ahead IEX PXIL'!GX24</f>
        <v>0</v>
      </c>
      <c r="BM24" s="4">
        <f>'Day Ahead IEX PXIL'!CM24+RTM!CM24+'OA&amp;GRIDCO'!FC24</f>
        <v>0</v>
      </c>
      <c r="BN24" s="4">
        <f>'OA&amp;GRIDCO'!FD24+'Day Ahead IEX PXIL'!CN24+RTM!CN24</f>
        <v>0</v>
      </c>
      <c r="BO24" s="69"/>
      <c r="BP24" s="69"/>
      <c r="BQ24" s="4">
        <f>'OA&amp;GRIDCO'!FQ24+'Day Ahead IEX PXIL'!CS24+RTM!CS24</f>
        <v>1.03</v>
      </c>
      <c r="BR24" s="4">
        <f>'OA&amp;GRIDCO'!FR24+'Day Ahead IEX PXIL'!CT24+RTM!CT24</f>
        <v>0</v>
      </c>
      <c r="BS24" s="1">
        <f>'OA&amp;GRIDCO'!JU24+'Day Ahead IEX PXIL'!FA24+RTM!EU24</f>
        <v>108.9545</v>
      </c>
      <c r="BT24" s="4">
        <f>'OA&amp;GRIDCO'!JV24+'Day Ahead IEX PXIL'!FB24+RTM!EV24</f>
        <v>22</v>
      </c>
      <c r="BU24" s="9">
        <f>'OA&amp;GRIDCO'!GG24+RTM!G24</f>
        <v>0</v>
      </c>
      <c r="BV24" s="9">
        <f>'OA&amp;GRIDCO'!GH24</f>
        <v>0</v>
      </c>
      <c r="BW24" s="4">
        <f>'OA&amp;GRIDCO'!HA24+'Day Ahead IEX PXIL'!DK24+RTM!DE24</f>
        <v>14.4</v>
      </c>
      <c r="BX24" s="4">
        <f>'OA&amp;GRIDCO'!HB24</f>
        <v>0</v>
      </c>
      <c r="BY24" s="4">
        <f>'Day Ahead IEX PXIL'!GK24+RTM!FA24+'OA&amp;GRIDCO'!LC24</f>
        <v>0</v>
      </c>
      <c r="BZ24" s="4">
        <f>'Day Ahead IEX PXIL'!GL24+RTM!FB24+'OA&amp;GRIDCO'!LD24</f>
        <v>0</v>
      </c>
      <c r="CA24" s="37"/>
      <c r="CB24" s="37"/>
      <c r="CC24" s="74">
        <f>RTM!GI24+'Day Ahead IEX PXIL'!II24+GDAM!M24</f>
        <v>0</v>
      </c>
      <c r="CD24" s="74">
        <f>RTM!GJ24</f>
        <v>0</v>
      </c>
      <c r="CE24" s="4">
        <f>'OA&amp;GRIDCO'!HI24+'Day Ahead IEX PXIL'!DQ24+RTM!DK24</f>
        <v>0</v>
      </c>
      <c r="CF24" s="4">
        <f>'OA&amp;GRIDCO'!HJ24+'Day Ahead IEX PXIL'!DR24+RTM!DL24</f>
        <v>0</v>
      </c>
      <c r="CG24" s="74">
        <f>'OA&amp;GRIDCO'!HO24+'Day Ahead IEX PXIL'!DW24+RTM!DQ24</f>
        <v>0</v>
      </c>
      <c r="CH24" s="74">
        <f>'OA&amp;GRIDCO'!HP24+'Day Ahead IEX PXIL'!DX24+RTM!DR24</f>
        <v>0</v>
      </c>
      <c r="CI24" s="75">
        <f>'Day Ahead IEX PXIL'!HE24+'OA&amp;GRIDCO'!DI24+RTM!GY24</f>
        <v>0</v>
      </c>
      <c r="CJ24" s="75">
        <f>'Day Ahead IEX PXIL'!HF24+'OA&amp;GRIDCO'!DJ24</f>
        <v>0</v>
      </c>
      <c r="CK24" s="54">
        <f>'OA&amp;GRIDCO'!KS24+'Day Ahead IEX PXIL'!DE24</f>
        <v>10.31</v>
      </c>
      <c r="CL24" s="54">
        <f>'OA&amp;GRIDCO'!KT24+'Day Ahead IEX PXIL'!DF24</f>
        <v>0</v>
      </c>
      <c r="CM24" s="54">
        <f>'Day Ahead IEX PXIL'!FS24+RTM!FS24</f>
        <v>0</v>
      </c>
      <c r="CN24" s="54">
        <f>'Day Ahead IEX PXIL'!FT24</f>
        <v>0</v>
      </c>
      <c r="CO24" s="54">
        <f>RTM!IY24+'Day Ahead IEX PXIL'!IU24</f>
        <v>0</v>
      </c>
      <c r="CP24" s="54">
        <f>RTM!IZ24+'Day Ahead IEX PXIL'!IV24</f>
        <v>0</v>
      </c>
      <c r="CQ24" s="4">
        <f>'OA&amp;GRIDCO'!KG24+'Day Ahead IEX PXIL'!FM24+RTM!GE24</f>
        <v>0</v>
      </c>
      <c r="CR24" s="4">
        <f>'OA&amp;GRIDCO'!KH24+'Day Ahead IEX PXIL'!FN24</f>
        <v>0</v>
      </c>
      <c r="CS24" s="4">
        <f>'OA&amp;GRIDCO'!KM24+'Day Ahead IEX PXIL'!FY24+RTM!FY24</f>
        <v>0</v>
      </c>
      <c r="CT24" s="4">
        <f>'Day Ahead IEX PXIL'!FZ24</f>
        <v>0</v>
      </c>
      <c r="CU24" s="4">
        <v>0</v>
      </c>
      <c r="CV24" s="4">
        <f>'Day Ahead IEX PXIL'!GF24</f>
        <v>0</v>
      </c>
      <c r="CW24" s="4">
        <f>'OA&amp;GRIDCO'!HU24+'Day Ahead IEX PXIL'!EC24+RTM!DW24</f>
        <v>400</v>
      </c>
      <c r="CX24" s="4">
        <f>'OA&amp;GRIDCO'!HV24+'Day Ahead IEX PXIL'!ED24+RTM!DX24</f>
        <v>0</v>
      </c>
      <c r="CY24" s="4">
        <f>'OA&amp;GRIDCO'!IG24+'Day Ahead IEX PXIL'!EI24+RTM!EC24</f>
        <v>15</v>
      </c>
      <c r="CZ24" s="4">
        <f>'OA&amp;GRIDCO'!IH24+'Day Ahead IEX PXIL'!EJ24+RTM!ED24</f>
        <v>3.75</v>
      </c>
      <c r="DA24" s="4">
        <f>'OA&amp;GRIDCO'!IU24+'Day Ahead IEX PXIL'!EO24+RTM!EI24</f>
        <v>0</v>
      </c>
      <c r="DB24" s="4">
        <f>'OA&amp;GRIDCO'!IV24+'Day Ahead IEX PXIL'!EP24+RTM!EJ24</f>
        <v>0</v>
      </c>
      <c r="DC24" s="75"/>
      <c r="DD24" s="75"/>
      <c r="DE24" s="4">
        <f>'Day Ahead IEX PXIL'!FC24+'OA&amp;GRIDCO'!KA24+RTM!GM24</f>
        <v>8.76</v>
      </c>
      <c r="DF24" s="4">
        <f>'Day Ahead IEX PXIL'!FD24+'OA&amp;GRIDCO'!KB24</f>
        <v>0</v>
      </c>
      <c r="DG24" s="4">
        <f>'OA&amp;GRIDCO'!JE24+'Day Ahead IEX PXIL'!EU24+RTM!EO24</f>
        <v>20.62</v>
      </c>
      <c r="DH24" s="4">
        <f>'OA&amp;GRIDCO'!JF24+'Day Ahead IEX PXIL'!EV24+RTM!EP24</f>
        <v>0</v>
      </c>
      <c r="DI24" s="4">
        <v>0</v>
      </c>
      <c r="DJ24" s="4">
        <v>0</v>
      </c>
      <c r="DK24" s="74">
        <f>RTM!FM24</f>
        <v>0</v>
      </c>
      <c r="DL24" s="74">
        <f>RTM!FN24</f>
        <v>0</v>
      </c>
      <c r="DM24" s="74">
        <f>'OA&amp;GRIDCO'!LF24+'Day Ahead IEX PXIL'!HU24+'Day Ahead IEX PXIL'!HU24</f>
        <v>0</v>
      </c>
      <c r="DN24" s="74">
        <f>'OA&amp;GRIDCO'!LH24+'Day Ahead IEX PXIL'!HV24+RTM!GV24</f>
        <v>0</v>
      </c>
      <c r="DO24" s="74">
        <f>'OA&amp;GRIDCO'!LS24+'Day Ahead IEX PXIL'!HO24+RTM!IU24</f>
        <v>54.795000000000002</v>
      </c>
      <c r="DP24" s="74">
        <f>'OA&amp;GRIDCO'!LT24+'Day Ahead IEX PXIL'!HP24+RTM!IV24</f>
        <v>0</v>
      </c>
      <c r="DQ24" s="74">
        <f>RTM!HK24</f>
        <v>1.44</v>
      </c>
      <c r="DR24" s="74">
        <f>RTM!HL24</f>
        <v>0</v>
      </c>
      <c r="DS24" s="74">
        <f>RTM!HO24</f>
        <v>0</v>
      </c>
      <c r="DT24" s="74">
        <f>RTM!HP24</f>
        <v>0</v>
      </c>
      <c r="DU24" s="74">
        <f>RTM!HS24</f>
        <v>0</v>
      </c>
      <c r="DV24" s="74">
        <f>RTM!HT24</f>
        <v>0</v>
      </c>
      <c r="DW24" s="74">
        <f>RTM!HW24+'OA&amp;GRIDCO'!MI24</f>
        <v>0</v>
      </c>
      <c r="DX24" s="74">
        <f>RTM!HX24</f>
        <v>0</v>
      </c>
      <c r="DY24" s="74">
        <f>RTM!IA24</f>
        <v>0</v>
      </c>
      <c r="DZ24" s="74">
        <f>RTM!IB24</f>
        <v>0</v>
      </c>
      <c r="EA24" s="74">
        <f>RTM!IC24</f>
        <v>0</v>
      </c>
      <c r="EB24" s="74">
        <f>RTM!ID24</f>
        <v>0</v>
      </c>
      <c r="EC24" s="74">
        <f>'OA&amp;GRIDCO'!MO24</f>
        <v>0</v>
      </c>
      <c r="ED24" s="74">
        <f>'OA&amp;GRIDCO'!MP24</f>
        <v>0</v>
      </c>
      <c r="EE24" s="74">
        <f>'OA&amp;GRIDCO'!MS24</f>
        <v>0</v>
      </c>
      <c r="EF24" s="74">
        <f>'OA&amp;GRIDCO'!MT24</f>
        <v>0</v>
      </c>
      <c r="EG24" s="74">
        <f>'OA&amp;GRIDCO'!MW24+'Day Ahead IEX PXIL'!IM24+GDAM!G24+RTM!II24</f>
        <v>0</v>
      </c>
      <c r="EH24" s="74">
        <f>'OA&amp;GRIDCO'!MX24+'Day Ahead IEX PXIL'!IN24+RTM!IJ24+GDAM!H24</f>
        <v>0</v>
      </c>
      <c r="EI24" s="74">
        <f>'Day Ahead IEX PXIL'!IQ24+RTM!IM24+'OA&amp;GRIDCO'!NA24</f>
        <v>0</v>
      </c>
      <c r="EJ24" s="74">
        <f>'Day Ahead IEX PXIL'!IR24+RTM!IN24+'OA&amp;GRIDCO'!NB24</f>
        <v>0</v>
      </c>
      <c r="EK24" s="74">
        <f>'OA&amp;GRIDCO'!NE24</f>
        <v>0</v>
      </c>
      <c r="EL24" s="74">
        <f>'OA&amp;GRIDCO'!NF24</f>
        <v>0</v>
      </c>
      <c r="EM24" s="74">
        <f>RTM!IQ24</f>
        <v>0</v>
      </c>
      <c r="EN24" s="74">
        <f>RTM!IR24</f>
        <v>0</v>
      </c>
      <c r="EO24" s="74">
        <f>RTM!JC24</f>
        <v>0</v>
      </c>
      <c r="EP24" s="74">
        <f>RTM!JD24</f>
        <v>0</v>
      </c>
      <c r="EQ24" s="74">
        <f>'OA&amp;GRIDCO'!NI24</f>
        <v>0</v>
      </c>
      <c r="ER24" s="74">
        <f>'OA&amp;GRIDCO'!NJ24</f>
        <v>0</v>
      </c>
      <c r="ES24" s="74">
        <f>'OA&amp;GRIDCO'!NK24+RTM!HC24+'Day Ahead IEX PXIL'!IY24</f>
        <v>2.06</v>
      </c>
      <c r="ET24" s="74">
        <f>'OA&amp;GRIDCO'!NN24+RTM!HD24+'Day Ahead IEX PXIL'!IZ24</f>
        <v>0</v>
      </c>
      <c r="EU24" s="74">
        <f>RTM!JG24</f>
        <v>1.55</v>
      </c>
      <c r="EV24" s="74">
        <f>RTM!JH24</f>
        <v>0</v>
      </c>
      <c r="EW24" s="74">
        <f>RTM!JK24</f>
        <v>0</v>
      </c>
      <c r="EX24" s="74">
        <f>RTM!JL24</f>
        <v>0</v>
      </c>
      <c r="EY24" s="74">
        <f>GDAM!S24+'OA&amp;GRIDCO'!OG24+RTM!JO24</f>
        <v>0</v>
      </c>
      <c r="EZ24" s="74">
        <f>GDAM!T24+'OA&amp;GRIDCO'!NX24+RTM!JP24</f>
        <v>0</v>
      </c>
      <c r="FA24" s="74">
        <f>GDAM!Y24+RTM!JS24</f>
        <v>0</v>
      </c>
      <c r="FB24" s="74">
        <f>GDAM!Z24+RTM!JT24</f>
        <v>0</v>
      </c>
      <c r="FC24" s="74">
        <f>RTM!JW24</f>
        <v>0</v>
      </c>
      <c r="FD24" s="74">
        <f>RTM!JX24</f>
        <v>0</v>
      </c>
      <c r="FE24" s="74">
        <f>GDAM!AE24+'OA&amp;GRIDCO'!OO24</f>
        <v>0</v>
      </c>
      <c r="FF24" s="74">
        <f>GDAM!AF24+'OA&amp;GRIDCO'!OP24</f>
        <v>0</v>
      </c>
      <c r="FG24" s="351">
        <f>GDAM!AK24</f>
        <v>0</v>
      </c>
      <c r="FH24" s="351">
        <f>GDAM!AL24</f>
        <v>0</v>
      </c>
      <c r="FI24" s="351">
        <f>GDAM!AQ24</f>
        <v>0</v>
      </c>
      <c r="FJ24" s="351">
        <f>GDAM!AR24</f>
        <v>0</v>
      </c>
      <c r="FK24" s="351">
        <f>GDAM!AW24</f>
        <v>0</v>
      </c>
      <c r="FL24" s="351">
        <f>GDAM!AX24</f>
        <v>0</v>
      </c>
      <c r="FM24" s="351">
        <f>GDAM!BC24</f>
        <v>0</v>
      </c>
      <c r="FN24" s="351">
        <f>GDAM!BD24</f>
        <v>0</v>
      </c>
      <c r="FO24" s="351">
        <f>GDAM!BI24</f>
        <v>0</v>
      </c>
      <c r="FP24" s="351">
        <f>GDAM!BJ24</f>
        <v>0</v>
      </c>
      <c r="FQ24" s="1">
        <f t="shared" si="0"/>
        <v>1394.9268840206187</v>
      </c>
      <c r="FR24" s="1">
        <f t="shared" si="1"/>
        <v>171.21750000000003</v>
      </c>
    </row>
    <row r="25" spans="1:174" ht="15" customHeight="1">
      <c r="A25" s="48" t="s">
        <v>47</v>
      </c>
      <c r="B25" s="5">
        <v>15</v>
      </c>
      <c r="C25" s="114"/>
      <c r="D25" s="75"/>
      <c r="E25" s="75"/>
      <c r="F25" s="75"/>
      <c r="G25" s="75">
        <v>24</v>
      </c>
      <c r="H25" s="75">
        <v>0.9</v>
      </c>
      <c r="I25" s="74">
        <v>11</v>
      </c>
      <c r="J25" s="74">
        <v>3.62</v>
      </c>
      <c r="K25" s="75"/>
      <c r="L25" s="75"/>
      <c r="M25" s="75"/>
      <c r="N25" s="75"/>
      <c r="O25" s="277">
        <v>0</v>
      </c>
      <c r="P25" s="75"/>
      <c r="Q25" s="94">
        <v>3.6</v>
      </c>
      <c r="R25" s="75">
        <v>0.51</v>
      </c>
      <c r="S25" s="74">
        <v>25</v>
      </c>
      <c r="T25" s="75"/>
      <c r="U25" s="74">
        <v>37</v>
      </c>
      <c r="V25" s="75"/>
      <c r="W25" s="275">
        <v>0</v>
      </c>
      <c r="X25" s="75"/>
      <c r="Y25" s="75">
        <v>0</v>
      </c>
      <c r="Z25" s="75"/>
      <c r="AA25" s="75">
        <v>0</v>
      </c>
      <c r="AB25" s="75"/>
      <c r="AC25" s="278">
        <v>0</v>
      </c>
      <c r="AD25" s="75"/>
      <c r="AE25" s="4">
        <f>'OA&amp;GRIDCO'!W25+'Day Ahead IEX PXIL'!M25+RTM!M25</f>
        <v>39.96</v>
      </c>
      <c r="AF25" s="4">
        <f>'OA&amp;GRIDCO'!X25+'Day Ahead IEX PXIL'!N25+RTM!N25</f>
        <v>39.96</v>
      </c>
      <c r="AG25" s="4">
        <f>'OA&amp;GRIDCO'!AC25+'Day Ahead IEX PXIL'!S25+RTM!S25</f>
        <v>2.79</v>
      </c>
      <c r="AH25" s="4">
        <f>'OA&amp;GRIDCO'!AD25+'Day Ahead IEX PXIL'!T25+RTM!T25</f>
        <v>0</v>
      </c>
      <c r="AI25" s="4">
        <f>'OA&amp;GRIDCO'!AU25+'Day Ahead IEX PXIL'!Y25+RTM!Y25</f>
        <v>55</v>
      </c>
      <c r="AJ25" s="4">
        <f>'OA&amp;GRIDCO'!AV25+'Day Ahead IEX PXIL'!Z25+RTM!Z25</f>
        <v>16.5</v>
      </c>
      <c r="AK25" s="4">
        <f>'OA&amp;GRIDCO'!BS25+'Day Ahead IEX PXIL'!AK25+RTM!AK25</f>
        <v>23.71</v>
      </c>
      <c r="AL25" s="4">
        <f>'OA&amp;GRIDCO'!BT25+'Day Ahead IEX PXIL'!AL25+RTM!AL25</f>
        <v>0</v>
      </c>
      <c r="AM25" s="4">
        <f>'OA&amp;GRIDCO'!BC25+'Day Ahead IEX PXIL'!AE25+RTM!AE25</f>
        <v>0</v>
      </c>
      <c r="AN25" s="4">
        <f>'OA&amp;GRIDCO'!BD25+'Day Ahead IEX PXIL'!AF25+RTM!AF25</f>
        <v>0</v>
      </c>
      <c r="AO25" s="4">
        <f>'OA&amp;GRIDCO'!CC25+'Day Ahead IEX PXIL'!AQ25+RTM!AQ25</f>
        <v>0</v>
      </c>
      <c r="AP25" s="4">
        <f>'OA&amp;GRIDCO'!CD25+'Day Ahead IEX PXIL'!AR25+RTM!AR25</f>
        <v>0</v>
      </c>
      <c r="AQ25" s="4">
        <f>'OA&amp;GRIDCO'!CO25+'Day Ahead IEX PXIL'!AW25+RTM!AW25</f>
        <v>25.75</v>
      </c>
      <c r="AR25" s="4">
        <f>'OA&amp;GRIDCO'!CP25+'Day Ahead IEX PXIL'!AX25+RTM!AX25</f>
        <v>8</v>
      </c>
      <c r="AS25" s="4">
        <f>'OA&amp;GRIDCO'!DA25+'Day Ahead IEX PXIL'!BC25+RTM!BC25</f>
        <v>329.77738402061857</v>
      </c>
      <c r="AT25" s="4">
        <f>'OA&amp;GRIDCO'!DB25+'Day Ahead IEX PXIL'!BD25+RTM!BD25</f>
        <v>0</v>
      </c>
      <c r="AU25" s="4">
        <f>'Day Ahead IEX PXIL'!BI25+RTM!BI25+'OA&amp;GRIDCO'!OS25</f>
        <v>0</v>
      </c>
      <c r="AV25" s="4">
        <f>'Day Ahead IEX PXIL'!BJ25+RTM!BJ25+'OA&amp;GRIDCO'!OT25</f>
        <v>0</v>
      </c>
      <c r="AW25" s="67"/>
      <c r="AX25" s="67"/>
      <c r="AY25" s="4">
        <v>0</v>
      </c>
      <c r="AZ25" s="4">
        <f>'OA&amp;GRIDCO'!DL25+'Day Ahead IEX PXIL'!BP25+RTM!BP25</f>
        <v>14.12</v>
      </c>
      <c r="BA25" s="4">
        <f>'OA&amp;GRIDCO'!EC25+'Day Ahead IEX PXIL'!BU25+RTM!BU25</f>
        <v>0</v>
      </c>
      <c r="BB25" s="4">
        <f>'OA&amp;GRIDCO'!ED25+'Day Ahead IEX PXIL'!BV25+RTM!BV25</f>
        <v>0</v>
      </c>
      <c r="BC25" s="4">
        <f>'OA&amp;GRIDCO'!EQ25+'Day Ahead IEX PXIL'!CA25+RTM!CA25</f>
        <v>247.43</v>
      </c>
      <c r="BD25" s="4">
        <f>'OA&amp;GRIDCO'!ER25+'Day Ahead IEX PXIL'!CB25+RTM!CB25</f>
        <v>61.857500000000002</v>
      </c>
      <c r="BE25" s="75">
        <f>'OA&amp;GRIDCO'!NW25+GDAM!U25</f>
        <v>0</v>
      </c>
      <c r="BF25" s="75"/>
      <c r="BG25" s="53"/>
      <c r="BH25" s="53"/>
      <c r="BI25" s="4">
        <f>'OA&amp;GRIDCO'!EW25+'Day Ahead IEX PXIL'!CG25+RTM!CG25</f>
        <v>1.24</v>
      </c>
      <c r="BJ25" s="4">
        <f>'OA&amp;GRIDCO'!EX25+'Day Ahead IEX PXIL'!CH25+RTM!CH25</f>
        <v>0</v>
      </c>
      <c r="BK25" s="4">
        <f>'OA&amp;GRIDCO'!KW25+RTM!FG25+'Day Ahead IEX PXIL'!GW25</f>
        <v>0</v>
      </c>
      <c r="BL25" s="4">
        <f>'OA&amp;GRIDCO'!KX25+RTM!FH25+'Day Ahead IEX PXIL'!GX25</f>
        <v>0</v>
      </c>
      <c r="BM25" s="4">
        <f>'Day Ahead IEX PXIL'!CM25+RTM!CM25+'OA&amp;GRIDCO'!FC25</f>
        <v>0</v>
      </c>
      <c r="BN25" s="4">
        <f>'OA&amp;GRIDCO'!FD25+'Day Ahead IEX PXIL'!CN25+RTM!CN25</f>
        <v>0</v>
      </c>
      <c r="BO25" s="69"/>
      <c r="BP25" s="69"/>
      <c r="BQ25" s="4">
        <f>'OA&amp;GRIDCO'!FQ25+'Day Ahead IEX PXIL'!CS25+RTM!CS25</f>
        <v>1.03</v>
      </c>
      <c r="BR25" s="4">
        <f>'OA&amp;GRIDCO'!FR25+'Day Ahead IEX PXIL'!CT25+RTM!CT25</f>
        <v>0</v>
      </c>
      <c r="BS25" s="1">
        <f>'OA&amp;GRIDCO'!JU25+'Day Ahead IEX PXIL'!FA25+RTM!EU25</f>
        <v>108.9545</v>
      </c>
      <c r="BT25" s="4">
        <f>'OA&amp;GRIDCO'!JV25+'Day Ahead IEX PXIL'!FB25+RTM!EV25</f>
        <v>22</v>
      </c>
      <c r="BU25" s="9">
        <f>'OA&amp;GRIDCO'!GG25+RTM!G25</f>
        <v>0</v>
      </c>
      <c r="BV25" s="9">
        <f>'OA&amp;GRIDCO'!GH25</f>
        <v>0</v>
      </c>
      <c r="BW25" s="4">
        <f>'OA&amp;GRIDCO'!HA25+'Day Ahead IEX PXIL'!DK25+RTM!DE25</f>
        <v>14.4</v>
      </c>
      <c r="BX25" s="4">
        <f>'OA&amp;GRIDCO'!HB25</f>
        <v>0</v>
      </c>
      <c r="BY25" s="4">
        <f>'Day Ahead IEX PXIL'!GK25+RTM!FA25+'OA&amp;GRIDCO'!LC25</f>
        <v>0</v>
      </c>
      <c r="BZ25" s="4">
        <f>'Day Ahead IEX PXIL'!GL25+RTM!FB25+'OA&amp;GRIDCO'!LD25</f>
        <v>0</v>
      </c>
      <c r="CA25" s="37"/>
      <c r="CB25" s="37"/>
      <c r="CC25" s="74">
        <f>RTM!GI25+'Day Ahead IEX PXIL'!II25+GDAM!M25</f>
        <v>0</v>
      </c>
      <c r="CD25" s="74">
        <f>RTM!GJ25</f>
        <v>0</v>
      </c>
      <c r="CE25" s="4">
        <f>'OA&amp;GRIDCO'!HI25+'Day Ahead IEX PXIL'!DQ25+RTM!DK25</f>
        <v>0</v>
      </c>
      <c r="CF25" s="4">
        <f>'OA&amp;GRIDCO'!HJ25+'Day Ahead IEX PXIL'!DR25+RTM!DL25</f>
        <v>0</v>
      </c>
      <c r="CG25" s="74">
        <f>'OA&amp;GRIDCO'!HO25+'Day Ahead IEX PXIL'!DW25+RTM!DQ25</f>
        <v>0</v>
      </c>
      <c r="CH25" s="74">
        <f>'OA&amp;GRIDCO'!HP25+'Day Ahead IEX PXIL'!DX25+RTM!DR25</f>
        <v>0</v>
      </c>
      <c r="CI25" s="75">
        <f>'Day Ahead IEX PXIL'!HE25+'OA&amp;GRIDCO'!DI25+RTM!GY25</f>
        <v>0</v>
      </c>
      <c r="CJ25" s="75">
        <f>'Day Ahead IEX PXIL'!HF25+'OA&amp;GRIDCO'!DJ25</f>
        <v>0</v>
      </c>
      <c r="CK25" s="54">
        <f>'OA&amp;GRIDCO'!KS25+'Day Ahead IEX PXIL'!DE25</f>
        <v>10.31</v>
      </c>
      <c r="CL25" s="54">
        <f>'OA&amp;GRIDCO'!KT25+'Day Ahead IEX PXIL'!DF25</f>
        <v>0</v>
      </c>
      <c r="CM25" s="54">
        <f>'Day Ahead IEX PXIL'!FS25+RTM!FS25</f>
        <v>0</v>
      </c>
      <c r="CN25" s="54">
        <f>'Day Ahead IEX PXIL'!FT25</f>
        <v>0</v>
      </c>
      <c r="CO25" s="54">
        <f>RTM!IY25+'Day Ahead IEX PXIL'!IU25</f>
        <v>0</v>
      </c>
      <c r="CP25" s="54">
        <f>RTM!IZ25+'Day Ahead IEX PXIL'!IV25</f>
        <v>0</v>
      </c>
      <c r="CQ25" s="4">
        <f>'OA&amp;GRIDCO'!KG25+'Day Ahead IEX PXIL'!FM25+RTM!GE25</f>
        <v>0</v>
      </c>
      <c r="CR25" s="4">
        <f>'OA&amp;GRIDCO'!KH25+'Day Ahead IEX PXIL'!FN25</f>
        <v>0</v>
      </c>
      <c r="CS25" s="4">
        <f>'OA&amp;GRIDCO'!KM25+'Day Ahead IEX PXIL'!FY25+RTM!FY25</f>
        <v>0</v>
      </c>
      <c r="CT25" s="4">
        <f>'Day Ahead IEX PXIL'!FZ25</f>
        <v>0</v>
      </c>
      <c r="CU25" s="4">
        <v>0</v>
      </c>
      <c r="CV25" s="4">
        <f>'Day Ahead IEX PXIL'!GF25</f>
        <v>0</v>
      </c>
      <c r="CW25" s="4">
        <f>'OA&amp;GRIDCO'!HU25+'Day Ahead IEX PXIL'!EC25+RTM!DW25</f>
        <v>400</v>
      </c>
      <c r="CX25" s="4">
        <f>'OA&amp;GRIDCO'!HV25+'Day Ahead IEX PXIL'!ED25+RTM!DX25</f>
        <v>0</v>
      </c>
      <c r="CY25" s="4">
        <f>'OA&amp;GRIDCO'!IG25+'Day Ahead IEX PXIL'!EI25+RTM!EC25</f>
        <v>15</v>
      </c>
      <c r="CZ25" s="4">
        <f>'OA&amp;GRIDCO'!IH25+'Day Ahead IEX PXIL'!EJ25+RTM!ED25</f>
        <v>3.75</v>
      </c>
      <c r="DA25" s="4">
        <f>'OA&amp;GRIDCO'!IU25+'Day Ahead IEX PXIL'!EO25+RTM!EI25</f>
        <v>0</v>
      </c>
      <c r="DB25" s="4">
        <f>'OA&amp;GRIDCO'!IV25+'Day Ahead IEX PXIL'!EP25+RTM!EJ25</f>
        <v>0</v>
      </c>
      <c r="DC25" s="75"/>
      <c r="DD25" s="75"/>
      <c r="DE25" s="4">
        <f>'Day Ahead IEX PXIL'!FC25+'OA&amp;GRIDCO'!KA25+RTM!GM25</f>
        <v>8.76</v>
      </c>
      <c r="DF25" s="4">
        <f>'Day Ahead IEX PXIL'!FD25+'OA&amp;GRIDCO'!KB25</f>
        <v>0</v>
      </c>
      <c r="DG25" s="4">
        <f>'OA&amp;GRIDCO'!JE25+'Day Ahead IEX PXIL'!EU25+RTM!EO25</f>
        <v>20.62</v>
      </c>
      <c r="DH25" s="4">
        <f>'OA&amp;GRIDCO'!JF25+'Day Ahead IEX PXIL'!EV25+RTM!EP25</f>
        <v>0</v>
      </c>
      <c r="DI25" s="4">
        <v>0</v>
      </c>
      <c r="DJ25" s="4">
        <v>0</v>
      </c>
      <c r="DK25" s="74">
        <f>RTM!FM25</f>
        <v>0</v>
      </c>
      <c r="DL25" s="74">
        <f>RTM!FN25</f>
        <v>0</v>
      </c>
      <c r="DM25" s="74">
        <f>'OA&amp;GRIDCO'!LF25+'Day Ahead IEX PXIL'!HU25+'Day Ahead IEX PXIL'!HU25</f>
        <v>0</v>
      </c>
      <c r="DN25" s="74">
        <f>'OA&amp;GRIDCO'!LH25+'Day Ahead IEX PXIL'!HV25+RTM!GV25</f>
        <v>0</v>
      </c>
      <c r="DO25" s="74">
        <f>'OA&amp;GRIDCO'!LS25+'Day Ahead IEX PXIL'!HO25+RTM!IU25</f>
        <v>54.795000000000002</v>
      </c>
      <c r="DP25" s="74">
        <f>'OA&amp;GRIDCO'!LT25+'Day Ahead IEX PXIL'!HP25+RTM!IV25</f>
        <v>0</v>
      </c>
      <c r="DQ25" s="74">
        <f>RTM!HK25</f>
        <v>1.44</v>
      </c>
      <c r="DR25" s="74">
        <f>RTM!HL25</f>
        <v>0</v>
      </c>
      <c r="DS25" s="74">
        <f>RTM!HO25</f>
        <v>0</v>
      </c>
      <c r="DT25" s="74">
        <f>RTM!HP25</f>
        <v>0</v>
      </c>
      <c r="DU25" s="74">
        <f>RTM!HS25</f>
        <v>0</v>
      </c>
      <c r="DV25" s="74">
        <f>RTM!HT25</f>
        <v>0</v>
      </c>
      <c r="DW25" s="74">
        <f>RTM!HW25+'OA&amp;GRIDCO'!MI25</f>
        <v>0</v>
      </c>
      <c r="DX25" s="74">
        <f>RTM!HX25</f>
        <v>0</v>
      </c>
      <c r="DY25" s="74">
        <f>RTM!IA25</f>
        <v>0</v>
      </c>
      <c r="DZ25" s="74">
        <f>RTM!IB25</f>
        <v>0</v>
      </c>
      <c r="EA25" s="74">
        <f>RTM!IC25</f>
        <v>0</v>
      </c>
      <c r="EB25" s="74">
        <f>RTM!ID25</f>
        <v>0</v>
      </c>
      <c r="EC25" s="74">
        <f>'OA&amp;GRIDCO'!MO25</f>
        <v>0</v>
      </c>
      <c r="ED25" s="74">
        <f>'OA&amp;GRIDCO'!MP25</f>
        <v>0</v>
      </c>
      <c r="EE25" s="74">
        <f>'OA&amp;GRIDCO'!MS25</f>
        <v>0</v>
      </c>
      <c r="EF25" s="74">
        <f>'OA&amp;GRIDCO'!MT25</f>
        <v>0</v>
      </c>
      <c r="EG25" s="74">
        <f>'OA&amp;GRIDCO'!MW25+'Day Ahead IEX PXIL'!IM25+GDAM!G25+RTM!II25</f>
        <v>0</v>
      </c>
      <c r="EH25" s="74">
        <f>'OA&amp;GRIDCO'!MX25+'Day Ahead IEX PXIL'!IN25+RTM!IJ25+GDAM!H25</f>
        <v>0</v>
      </c>
      <c r="EI25" s="74">
        <f>'Day Ahead IEX PXIL'!IQ25+RTM!IM25+'OA&amp;GRIDCO'!NA25</f>
        <v>0</v>
      </c>
      <c r="EJ25" s="74">
        <f>'Day Ahead IEX PXIL'!IR25+RTM!IN25+'OA&amp;GRIDCO'!NB25</f>
        <v>0</v>
      </c>
      <c r="EK25" s="74">
        <f>'OA&amp;GRIDCO'!NE25</f>
        <v>0</v>
      </c>
      <c r="EL25" s="74">
        <f>'OA&amp;GRIDCO'!NF25</f>
        <v>0</v>
      </c>
      <c r="EM25" s="74">
        <f>RTM!IQ25</f>
        <v>0</v>
      </c>
      <c r="EN25" s="74">
        <f>RTM!IR25</f>
        <v>0</v>
      </c>
      <c r="EO25" s="74">
        <f>RTM!JC25</f>
        <v>0</v>
      </c>
      <c r="EP25" s="74">
        <f>RTM!JD25</f>
        <v>0</v>
      </c>
      <c r="EQ25" s="74">
        <f>'OA&amp;GRIDCO'!NI25</f>
        <v>0</v>
      </c>
      <c r="ER25" s="74">
        <f>'OA&amp;GRIDCO'!NJ25</f>
        <v>0</v>
      </c>
      <c r="ES25" s="74">
        <f>'OA&amp;GRIDCO'!NK25+RTM!HC25+'Day Ahead IEX PXIL'!IY25</f>
        <v>2.06</v>
      </c>
      <c r="ET25" s="74">
        <f>'OA&amp;GRIDCO'!NN25+RTM!HD25+'Day Ahead IEX PXIL'!IZ25</f>
        <v>0</v>
      </c>
      <c r="EU25" s="74">
        <f>RTM!JG25</f>
        <v>1.55</v>
      </c>
      <c r="EV25" s="74">
        <f>RTM!JH25</f>
        <v>0</v>
      </c>
      <c r="EW25" s="74">
        <f>RTM!JK25</f>
        <v>0</v>
      </c>
      <c r="EX25" s="74">
        <f>RTM!JL25</f>
        <v>0</v>
      </c>
      <c r="EY25" s="74">
        <f>GDAM!S25+'OA&amp;GRIDCO'!OG25+RTM!JO25</f>
        <v>0</v>
      </c>
      <c r="EZ25" s="74">
        <f>GDAM!T25+'OA&amp;GRIDCO'!NX25+RTM!JP25</f>
        <v>0</v>
      </c>
      <c r="FA25" s="74">
        <f>GDAM!Y25+RTM!JS25</f>
        <v>0</v>
      </c>
      <c r="FB25" s="74">
        <f>GDAM!Z25+RTM!JT25</f>
        <v>0</v>
      </c>
      <c r="FC25" s="74">
        <f>RTM!JW25</f>
        <v>0</v>
      </c>
      <c r="FD25" s="74">
        <f>RTM!JX25</f>
        <v>0</v>
      </c>
      <c r="FE25" s="74">
        <f>GDAM!AE25+'OA&amp;GRIDCO'!OO25</f>
        <v>0</v>
      </c>
      <c r="FF25" s="74">
        <f>GDAM!AF25+'OA&amp;GRIDCO'!OP25</f>
        <v>0</v>
      </c>
      <c r="FG25" s="351">
        <f>GDAM!AK25</f>
        <v>0</v>
      </c>
      <c r="FH25" s="351">
        <f>GDAM!AL25</f>
        <v>0</v>
      </c>
      <c r="FI25" s="351">
        <f>GDAM!AQ25</f>
        <v>0</v>
      </c>
      <c r="FJ25" s="351">
        <f>GDAM!AR25</f>
        <v>0</v>
      </c>
      <c r="FK25" s="351">
        <f>GDAM!AW25</f>
        <v>0</v>
      </c>
      <c r="FL25" s="351">
        <f>GDAM!AX25</f>
        <v>0</v>
      </c>
      <c r="FM25" s="351">
        <f>GDAM!BC25</f>
        <v>0</v>
      </c>
      <c r="FN25" s="351">
        <f>GDAM!BD25</f>
        <v>0</v>
      </c>
      <c r="FO25" s="351">
        <f>GDAM!BI25</f>
        <v>0</v>
      </c>
      <c r="FP25" s="351">
        <f>GDAM!BJ25</f>
        <v>0</v>
      </c>
      <c r="FQ25" s="1">
        <f t="shared" si="0"/>
        <v>1403.1768840206187</v>
      </c>
      <c r="FR25" s="1">
        <f t="shared" si="1"/>
        <v>171.21750000000003</v>
      </c>
    </row>
    <row r="26" spans="1:174">
      <c r="A26" s="48" t="s">
        <v>48</v>
      </c>
      <c r="B26" s="5">
        <v>16</v>
      </c>
      <c r="C26" s="114"/>
      <c r="D26" s="75"/>
      <c r="E26" s="75"/>
      <c r="F26" s="75"/>
      <c r="G26" s="75">
        <v>24</v>
      </c>
      <c r="H26" s="75">
        <v>0.9</v>
      </c>
      <c r="I26" s="74">
        <v>11</v>
      </c>
      <c r="J26" s="74">
        <v>3.62</v>
      </c>
      <c r="K26" s="75"/>
      <c r="L26" s="75"/>
      <c r="M26" s="75"/>
      <c r="N26" s="75"/>
      <c r="O26" s="277">
        <v>0</v>
      </c>
      <c r="P26" s="75"/>
      <c r="Q26" s="94">
        <v>3.6</v>
      </c>
      <c r="R26" s="75">
        <v>0.51</v>
      </c>
      <c r="S26" s="74">
        <v>25</v>
      </c>
      <c r="T26" s="75"/>
      <c r="U26" s="74">
        <v>37</v>
      </c>
      <c r="V26" s="75"/>
      <c r="W26" s="275">
        <v>0</v>
      </c>
      <c r="X26" s="75"/>
      <c r="Y26" s="75">
        <v>0</v>
      </c>
      <c r="Z26" s="75"/>
      <c r="AA26" s="75">
        <v>0</v>
      </c>
      <c r="AB26" s="75"/>
      <c r="AC26" s="278">
        <v>0</v>
      </c>
      <c r="AD26" s="75"/>
      <c r="AE26" s="4">
        <f>'OA&amp;GRIDCO'!W26+'Day Ahead IEX PXIL'!M26+RTM!M26</f>
        <v>39.96</v>
      </c>
      <c r="AF26" s="4">
        <f>'OA&amp;GRIDCO'!X26+'Day Ahead IEX PXIL'!N26+RTM!N26</f>
        <v>39.96</v>
      </c>
      <c r="AG26" s="4">
        <f>'OA&amp;GRIDCO'!AC26+'Day Ahead IEX PXIL'!S26+RTM!S26</f>
        <v>2.79</v>
      </c>
      <c r="AH26" s="4">
        <f>'OA&amp;GRIDCO'!AD26+'Day Ahead IEX PXIL'!T26+RTM!T26</f>
        <v>0</v>
      </c>
      <c r="AI26" s="4">
        <f>'OA&amp;GRIDCO'!AU26+'Day Ahead IEX PXIL'!Y26+RTM!Y26</f>
        <v>55</v>
      </c>
      <c r="AJ26" s="4">
        <f>'OA&amp;GRIDCO'!AV26+'Day Ahead IEX PXIL'!Z26+RTM!Z26</f>
        <v>16.5</v>
      </c>
      <c r="AK26" s="4">
        <f>'OA&amp;GRIDCO'!BS26+'Day Ahead IEX PXIL'!AK26+RTM!AK26</f>
        <v>23.71</v>
      </c>
      <c r="AL26" s="4">
        <f>'OA&amp;GRIDCO'!BT26+'Day Ahead IEX PXIL'!AL26+RTM!AL26</f>
        <v>0</v>
      </c>
      <c r="AM26" s="4">
        <f>'OA&amp;GRIDCO'!BC26+'Day Ahead IEX PXIL'!AE26+RTM!AE26</f>
        <v>0</v>
      </c>
      <c r="AN26" s="4">
        <f>'OA&amp;GRIDCO'!BD26+'Day Ahead IEX PXIL'!AF26+RTM!AF26</f>
        <v>0</v>
      </c>
      <c r="AO26" s="4">
        <f>'OA&amp;GRIDCO'!CC26+'Day Ahead IEX PXIL'!AQ26+RTM!AQ26</f>
        <v>0</v>
      </c>
      <c r="AP26" s="4">
        <f>'OA&amp;GRIDCO'!CD26+'Day Ahead IEX PXIL'!AR26+RTM!AR26</f>
        <v>0</v>
      </c>
      <c r="AQ26" s="4">
        <f>'OA&amp;GRIDCO'!CO26+'Day Ahead IEX PXIL'!AW26+RTM!AW26</f>
        <v>25.75</v>
      </c>
      <c r="AR26" s="4">
        <f>'OA&amp;GRIDCO'!CP26+'Day Ahead IEX PXIL'!AX26+RTM!AX26</f>
        <v>8</v>
      </c>
      <c r="AS26" s="4">
        <f>'OA&amp;GRIDCO'!DA26+'Day Ahead IEX PXIL'!BC26+RTM!BC26</f>
        <v>329.77738402061857</v>
      </c>
      <c r="AT26" s="4">
        <f>'OA&amp;GRIDCO'!DB26+'Day Ahead IEX PXIL'!BD26+RTM!BD26</f>
        <v>0</v>
      </c>
      <c r="AU26" s="4">
        <f>'Day Ahead IEX PXIL'!BI26+RTM!BI26+'OA&amp;GRIDCO'!OS26</f>
        <v>0</v>
      </c>
      <c r="AV26" s="4">
        <f>'Day Ahead IEX PXIL'!BJ26+RTM!BJ26+'OA&amp;GRIDCO'!OT26</f>
        <v>0</v>
      </c>
      <c r="AW26" s="67"/>
      <c r="AX26" s="67"/>
      <c r="AY26" s="4">
        <v>0</v>
      </c>
      <c r="AZ26" s="4">
        <f>'OA&amp;GRIDCO'!DL26+'Day Ahead IEX PXIL'!BP26+RTM!BP26</f>
        <v>14.12</v>
      </c>
      <c r="BA26" s="4">
        <f>'OA&amp;GRIDCO'!EC26+'Day Ahead IEX PXIL'!BU26+RTM!BU26</f>
        <v>0</v>
      </c>
      <c r="BB26" s="4">
        <f>'OA&amp;GRIDCO'!ED26+'Day Ahead IEX PXIL'!BV26+RTM!BV26</f>
        <v>0</v>
      </c>
      <c r="BC26" s="4">
        <f>'OA&amp;GRIDCO'!EQ26+'Day Ahead IEX PXIL'!CA26+RTM!CA26</f>
        <v>247.43</v>
      </c>
      <c r="BD26" s="4">
        <f>'OA&amp;GRIDCO'!ER26+'Day Ahead IEX PXIL'!CB26+RTM!CB26</f>
        <v>61.857500000000002</v>
      </c>
      <c r="BE26" s="75">
        <f>'OA&amp;GRIDCO'!NW26+GDAM!U26</f>
        <v>0</v>
      </c>
      <c r="BF26" s="75"/>
      <c r="BG26" s="53"/>
      <c r="BH26" s="53"/>
      <c r="BI26" s="4">
        <f>'OA&amp;GRIDCO'!EW26+'Day Ahead IEX PXIL'!CG26+RTM!CG26</f>
        <v>1.24</v>
      </c>
      <c r="BJ26" s="4">
        <f>'OA&amp;GRIDCO'!EX26+'Day Ahead IEX PXIL'!CH26+RTM!CH26</f>
        <v>0</v>
      </c>
      <c r="BK26" s="4">
        <f>'OA&amp;GRIDCO'!KW26+RTM!FG26+'Day Ahead IEX PXIL'!GW26</f>
        <v>0</v>
      </c>
      <c r="BL26" s="4">
        <f>'OA&amp;GRIDCO'!KX26+RTM!FH26+'Day Ahead IEX PXIL'!GX26</f>
        <v>0</v>
      </c>
      <c r="BM26" s="4">
        <f>'Day Ahead IEX PXIL'!CM26+RTM!CM26+'OA&amp;GRIDCO'!FC26</f>
        <v>0</v>
      </c>
      <c r="BN26" s="4">
        <f>'OA&amp;GRIDCO'!FD26+'Day Ahead IEX PXIL'!CN26+RTM!CN26</f>
        <v>0</v>
      </c>
      <c r="BO26" s="69"/>
      <c r="BP26" s="69"/>
      <c r="BQ26" s="4">
        <f>'OA&amp;GRIDCO'!FQ26+'Day Ahead IEX PXIL'!CS26+RTM!CS26</f>
        <v>1.03</v>
      </c>
      <c r="BR26" s="4">
        <f>'OA&amp;GRIDCO'!FR26+'Day Ahead IEX PXIL'!CT26+RTM!CT26</f>
        <v>0</v>
      </c>
      <c r="BS26" s="1">
        <f>'OA&amp;GRIDCO'!JU26+'Day Ahead IEX PXIL'!FA26+RTM!EU26</f>
        <v>108.9545</v>
      </c>
      <c r="BT26" s="4">
        <f>'OA&amp;GRIDCO'!JV26+'Day Ahead IEX PXIL'!FB26+RTM!EV26</f>
        <v>22</v>
      </c>
      <c r="BU26" s="9">
        <f>'OA&amp;GRIDCO'!GG26+RTM!G26</f>
        <v>0</v>
      </c>
      <c r="BV26" s="9">
        <f>'OA&amp;GRIDCO'!GH26</f>
        <v>0</v>
      </c>
      <c r="BW26" s="4">
        <f>'OA&amp;GRIDCO'!HA26+'Day Ahead IEX PXIL'!DK26+RTM!DE26</f>
        <v>14.4</v>
      </c>
      <c r="BX26" s="4">
        <f>'OA&amp;GRIDCO'!HB26</f>
        <v>0</v>
      </c>
      <c r="BY26" s="4">
        <f>'Day Ahead IEX PXIL'!GK26+RTM!FA26+'OA&amp;GRIDCO'!LC26</f>
        <v>0</v>
      </c>
      <c r="BZ26" s="4">
        <f>'Day Ahead IEX PXIL'!GL26+RTM!FB26+'OA&amp;GRIDCO'!LD26</f>
        <v>0</v>
      </c>
      <c r="CA26" s="37"/>
      <c r="CB26" s="37"/>
      <c r="CC26" s="74">
        <f>RTM!GI26+'Day Ahead IEX PXIL'!II26+GDAM!M26</f>
        <v>0</v>
      </c>
      <c r="CD26" s="74">
        <f>RTM!GJ26</f>
        <v>0</v>
      </c>
      <c r="CE26" s="4">
        <f>'OA&amp;GRIDCO'!HI26+'Day Ahead IEX PXIL'!DQ26+RTM!DK26</f>
        <v>0</v>
      </c>
      <c r="CF26" s="4">
        <f>'OA&amp;GRIDCO'!HJ26+'Day Ahead IEX PXIL'!DR26+RTM!DL26</f>
        <v>0</v>
      </c>
      <c r="CG26" s="74">
        <f>'OA&amp;GRIDCO'!HO26+'Day Ahead IEX PXIL'!DW26+RTM!DQ26</f>
        <v>0</v>
      </c>
      <c r="CH26" s="74">
        <f>'OA&amp;GRIDCO'!HP26+'Day Ahead IEX PXIL'!DX26+RTM!DR26</f>
        <v>0</v>
      </c>
      <c r="CI26" s="75">
        <f>'Day Ahead IEX PXIL'!HE26+'OA&amp;GRIDCO'!DI26+RTM!GY26</f>
        <v>0</v>
      </c>
      <c r="CJ26" s="75">
        <f>'Day Ahead IEX PXIL'!HF26+'OA&amp;GRIDCO'!DJ26</f>
        <v>0</v>
      </c>
      <c r="CK26" s="54">
        <f>'OA&amp;GRIDCO'!KS26+'Day Ahead IEX PXIL'!DE26</f>
        <v>10.31</v>
      </c>
      <c r="CL26" s="54">
        <f>'OA&amp;GRIDCO'!KT26+'Day Ahead IEX PXIL'!DF26</f>
        <v>0</v>
      </c>
      <c r="CM26" s="54">
        <f>'Day Ahead IEX PXIL'!FS26+RTM!FS26</f>
        <v>0</v>
      </c>
      <c r="CN26" s="54">
        <f>'Day Ahead IEX PXIL'!FT26</f>
        <v>0</v>
      </c>
      <c r="CO26" s="54">
        <f>RTM!IY26+'Day Ahead IEX PXIL'!IU26</f>
        <v>0</v>
      </c>
      <c r="CP26" s="54">
        <f>RTM!IZ26+'Day Ahead IEX PXIL'!IV26</f>
        <v>0</v>
      </c>
      <c r="CQ26" s="4">
        <f>'OA&amp;GRIDCO'!KG26+'Day Ahead IEX PXIL'!FM26+RTM!GE26</f>
        <v>0</v>
      </c>
      <c r="CR26" s="4">
        <f>'OA&amp;GRIDCO'!KH26+'Day Ahead IEX PXIL'!FN26</f>
        <v>0</v>
      </c>
      <c r="CS26" s="4">
        <f>'OA&amp;GRIDCO'!KM26+'Day Ahead IEX PXIL'!FY26+RTM!FY26</f>
        <v>0</v>
      </c>
      <c r="CT26" s="4">
        <f>'Day Ahead IEX PXIL'!FZ26</f>
        <v>0</v>
      </c>
      <c r="CU26" s="4">
        <v>0</v>
      </c>
      <c r="CV26" s="4">
        <f>'Day Ahead IEX PXIL'!GF26</f>
        <v>0</v>
      </c>
      <c r="CW26" s="4">
        <f>'OA&amp;GRIDCO'!HU26+'Day Ahead IEX PXIL'!EC26+RTM!DW26</f>
        <v>400</v>
      </c>
      <c r="CX26" s="4">
        <f>'OA&amp;GRIDCO'!HV26+'Day Ahead IEX PXIL'!ED26+RTM!DX26</f>
        <v>0</v>
      </c>
      <c r="CY26" s="4">
        <f>'OA&amp;GRIDCO'!IG26+'Day Ahead IEX PXIL'!EI26+RTM!EC26</f>
        <v>15</v>
      </c>
      <c r="CZ26" s="4">
        <f>'OA&amp;GRIDCO'!IH26+'Day Ahead IEX PXIL'!EJ26+RTM!ED26</f>
        <v>3.75</v>
      </c>
      <c r="DA26" s="4">
        <f>'OA&amp;GRIDCO'!IU26+'Day Ahead IEX PXIL'!EO26+RTM!EI26</f>
        <v>0</v>
      </c>
      <c r="DB26" s="4">
        <f>'OA&amp;GRIDCO'!IV26+'Day Ahead IEX PXIL'!EP26+RTM!EJ26</f>
        <v>0</v>
      </c>
      <c r="DC26" s="75"/>
      <c r="DD26" s="75"/>
      <c r="DE26" s="4">
        <f>'Day Ahead IEX PXIL'!FC26+'OA&amp;GRIDCO'!KA26+RTM!GM26</f>
        <v>8.76</v>
      </c>
      <c r="DF26" s="4">
        <f>'Day Ahead IEX PXIL'!FD26+'OA&amp;GRIDCO'!KB26</f>
        <v>0</v>
      </c>
      <c r="DG26" s="4">
        <f>'OA&amp;GRIDCO'!JE26+'Day Ahead IEX PXIL'!EU26+RTM!EO26</f>
        <v>20.62</v>
      </c>
      <c r="DH26" s="4">
        <f>'OA&amp;GRIDCO'!JF26+'Day Ahead IEX PXIL'!EV26+RTM!EP26</f>
        <v>0</v>
      </c>
      <c r="DI26" s="4">
        <v>0</v>
      </c>
      <c r="DJ26" s="4">
        <v>0</v>
      </c>
      <c r="DK26" s="74">
        <f>RTM!FM26</f>
        <v>0</v>
      </c>
      <c r="DL26" s="74">
        <f>RTM!FN26</f>
        <v>0</v>
      </c>
      <c r="DM26" s="74">
        <f>'OA&amp;GRIDCO'!LF26+'Day Ahead IEX PXIL'!HU26+'Day Ahead IEX PXIL'!HU26</f>
        <v>0</v>
      </c>
      <c r="DN26" s="74">
        <f>'OA&amp;GRIDCO'!LH26+'Day Ahead IEX PXIL'!HV26+RTM!GV26</f>
        <v>0</v>
      </c>
      <c r="DO26" s="74">
        <f>'OA&amp;GRIDCO'!LS26+'Day Ahead IEX PXIL'!HO26+RTM!IU26</f>
        <v>54.795000000000002</v>
      </c>
      <c r="DP26" s="74">
        <f>'OA&amp;GRIDCO'!LT26+'Day Ahead IEX PXIL'!HP26+RTM!IV26</f>
        <v>0</v>
      </c>
      <c r="DQ26" s="74">
        <f>RTM!HK26</f>
        <v>1.44</v>
      </c>
      <c r="DR26" s="74">
        <f>RTM!HL26</f>
        <v>0</v>
      </c>
      <c r="DS26" s="74">
        <f>RTM!HO26</f>
        <v>0</v>
      </c>
      <c r="DT26" s="74">
        <f>RTM!HP26</f>
        <v>0</v>
      </c>
      <c r="DU26" s="74">
        <f>RTM!HS26</f>
        <v>0</v>
      </c>
      <c r="DV26" s="74">
        <f>RTM!HT26</f>
        <v>0</v>
      </c>
      <c r="DW26" s="74">
        <f>RTM!HW26+'OA&amp;GRIDCO'!MI26</f>
        <v>0</v>
      </c>
      <c r="DX26" s="74">
        <f>RTM!HX26</f>
        <v>0</v>
      </c>
      <c r="DY26" s="74">
        <f>RTM!IA26</f>
        <v>0</v>
      </c>
      <c r="DZ26" s="74">
        <f>RTM!IB26</f>
        <v>0</v>
      </c>
      <c r="EA26" s="74">
        <f>RTM!IC26</f>
        <v>0</v>
      </c>
      <c r="EB26" s="74">
        <f>RTM!ID26</f>
        <v>0</v>
      </c>
      <c r="EC26" s="74">
        <f>'OA&amp;GRIDCO'!MO26</f>
        <v>0</v>
      </c>
      <c r="ED26" s="74">
        <f>'OA&amp;GRIDCO'!MP26</f>
        <v>0</v>
      </c>
      <c r="EE26" s="74">
        <f>'OA&amp;GRIDCO'!MS26</f>
        <v>0</v>
      </c>
      <c r="EF26" s="74">
        <f>'OA&amp;GRIDCO'!MT26</f>
        <v>0</v>
      </c>
      <c r="EG26" s="74">
        <f>'OA&amp;GRIDCO'!MW26+'Day Ahead IEX PXIL'!IM26+GDAM!G26+RTM!II26</f>
        <v>0</v>
      </c>
      <c r="EH26" s="74">
        <f>'OA&amp;GRIDCO'!MX26+'Day Ahead IEX PXIL'!IN26+RTM!IJ26+GDAM!H26</f>
        <v>0</v>
      </c>
      <c r="EI26" s="74">
        <f>'Day Ahead IEX PXIL'!IQ26+RTM!IM26+'OA&amp;GRIDCO'!NA26</f>
        <v>0</v>
      </c>
      <c r="EJ26" s="74">
        <f>'Day Ahead IEX PXIL'!IR26+RTM!IN26+'OA&amp;GRIDCO'!NB26</f>
        <v>0</v>
      </c>
      <c r="EK26" s="74">
        <f>'OA&amp;GRIDCO'!NE26</f>
        <v>0</v>
      </c>
      <c r="EL26" s="74">
        <f>'OA&amp;GRIDCO'!NF26</f>
        <v>0</v>
      </c>
      <c r="EM26" s="74">
        <f>RTM!IQ26</f>
        <v>0</v>
      </c>
      <c r="EN26" s="74">
        <f>RTM!IR26</f>
        <v>0</v>
      </c>
      <c r="EO26" s="74">
        <f>RTM!JC26</f>
        <v>0</v>
      </c>
      <c r="EP26" s="74">
        <f>RTM!JD26</f>
        <v>0</v>
      </c>
      <c r="EQ26" s="74">
        <f>'OA&amp;GRIDCO'!NI26</f>
        <v>0</v>
      </c>
      <c r="ER26" s="74">
        <f>'OA&amp;GRIDCO'!NJ26</f>
        <v>0</v>
      </c>
      <c r="ES26" s="74">
        <f>'OA&amp;GRIDCO'!NK26+RTM!HC26+'Day Ahead IEX PXIL'!IY26</f>
        <v>2.06</v>
      </c>
      <c r="ET26" s="74">
        <f>'OA&amp;GRIDCO'!NN26+RTM!HD26+'Day Ahead IEX PXIL'!IZ26</f>
        <v>0</v>
      </c>
      <c r="EU26" s="74">
        <f>RTM!JG26</f>
        <v>1.55</v>
      </c>
      <c r="EV26" s="74">
        <f>RTM!JH26</f>
        <v>0</v>
      </c>
      <c r="EW26" s="74">
        <f>RTM!JK26</f>
        <v>0</v>
      </c>
      <c r="EX26" s="74">
        <f>RTM!JL26</f>
        <v>0</v>
      </c>
      <c r="EY26" s="74">
        <f>GDAM!S26+'OA&amp;GRIDCO'!OG26+RTM!JO26</f>
        <v>0</v>
      </c>
      <c r="EZ26" s="74">
        <f>GDAM!T26+'OA&amp;GRIDCO'!NX26+RTM!JP26</f>
        <v>0</v>
      </c>
      <c r="FA26" s="74">
        <f>GDAM!Y26+RTM!JS26</f>
        <v>0</v>
      </c>
      <c r="FB26" s="74">
        <f>GDAM!Z26+RTM!JT26</f>
        <v>0</v>
      </c>
      <c r="FC26" s="74">
        <f>RTM!JW26</f>
        <v>0</v>
      </c>
      <c r="FD26" s="74">
        <f>RTM!JX26</f>
        <v>0</v>
      </c>
      <c r="FE26" s="74">
        <f>GDAM!AE26+'OA&amp;GRIDCO'!OO26</f>
        <v>0</v>
      </c>
      <c r="FF26" s="74">
        <f>GDAM!AF26+'OA&amp;GRIDCO'!OP26</f>
        <v>0</v>
      </c>
      <c r="FG26" s="351">
        <f>GDAM!AK26</f>
        <v>0</v>
      </c>
      <c r="FH26" s="351">
        <f>GDAM!AL26</f>
        <v>0</v>
      </c>
      <c r="FI26" s="351">
        <f>GDAM!AQ26</f>
        <v>0</v>
      </c>
      <c r="FJ26" s="351">
        <f>GDAM!AR26</f>
        <v>0</v>
      </c>
      <c r="FK26" s="351">
        <f>GDAM!AW26</f>
        <v>0</v>
      </c>
      <c r="FL26" s="351">
        <f>GDAM!AX26</f>
        <v>0</v>
      </c>
      <c r="FM26" s="351">
        <f>GDAM!BC26</f>
        <v>0</v>
      </c>
      <c r="FN26" s="351">
        <f>GDAM!BD26</f>
        <v>0</v>
      </c>
      <c r="FO26" s="351">
        <f>GDAM!BI26</f>
        <v>0</v>
      </c>
      <c r="FP26" s="351">
        <f>GDAM!BJ26</f>
        <v>0</v>
      </c>
      <c r="FQ26" s="1">
        <f t="shared" si="0"/>
        <v>1403.1768840206187</v>
      </c>
      <c r="FR26" s="1">
        <f t="shared" si="1"/>
        <v>171.21750000000003</v>
      </c>
    </row>
    <row r="27" spans="1:174" ht="15" customHeight="1">
      <c r="A27" s="48" t="s">
        <v>49</v>
      </c>
      <c r="B27" s="5">
        <v>17</v>
      </c>
      <c r="C27" s="114"/>
      <c r="D27" s="75"/>
      <c r="E27" s="75"/>
      <c r="F27" s="75"/>
      <c r="G27" s="75">
        <v>24</v>
      </c>
      <c r="H27" s="75">
        <v>0.9</v>
      </c>
      <c r="I27" s="74">
        <v>11</v>
      </c>
      <c r="J27" s="74">
        <v>3.62</v>
      </c>
      <c r="K27" s="75"/>
      <c r="L27" s="75"/>
      <c r="M27" s="75"/>
      <c r="N27" s="75"/>
      <c r="O27" s="277">
        <v>0</v>
      </c>
      <c r="P27" s="75"/>
      <c r="Q27" s="94">
        <v>3.6</v>
      </c>
      <c r="R27" s="75">
        <v>0.51</v>
      </c>
      <c r="S27" s="74">
        <v>25</v>
      </c>
      <c r="T27" s="75"/>
      <c r="U27" s="74">
        <v>37</v>
      </c>
      <c r="V27" s="75"/>
      <c r="W27" s="275">
        <v>0</v>
      </c>
      <c r="X27" s="75"/>
      <c r="Y27" s="75">
        <v>0</v>
      </c>
      <c r="Z27" s="75"/>
      <c r="AA27" s="75">
        <v>0</v>
      </c>
      <c r="AB27" s="75"/>
      <c r="AC27" s="278">
        <v>0</v>
      </c>
      <c r="AD27" s="75"/>
      <c r="AE27" s="4">
        <f>'OA&amp;GRIDCO'!W27+'Day Ahead IEX PXIL'!M27+RTM!M27</f>
        <v>39.96</v>
      </c>
      <c r="AF27" s="4">
        <f>'OA&amp;GRIDCO'!X27+'Day Ahead IEX PXIL'!N27+RTM!N27</f>
        <v>39.96</v>
      </c>
      <c r="AG27" s="4">
        <f>'OA&amp;GRIDCO'!AC27+'Day Ahead IEX PXIL'!S27+RTM!S27</f>
        <v>2.79</v>
      </c>
      <c r="AH27" s="4">
        <f>'OA&amp;GRIDCO'!AD27+'Day Ahead IEX PXIL'!T27+RTM!T27</f>
        <v>0</v>
      </c>
      <c r="AI27" s="4">
        <f>'OA&amp;GRIDCO'!AU27+'Day Ahead IEX PXIL'!Y27+RTM!Y27</f>
        <v>55</v>
      </c>
      <c r="AJ27" s="4">
        <f>'OA&amp;GRIDCO'!AV27+'Day Ahead IEX PXIL'!Z27+RTM!Z27</f>
        <v>16.5</v>
      </c>
      <c r="AK27" s="4">
        <f>'OA&amp;GRIDCO'!BS27+'Day Ahead IEX PXIL'!AK27+RTM!AK27</f>
        <v>0</v>
      </c>
      <c r="AL27" s="4">
        <f>'OA&amp;GRIDCO'!BT27+'Day Ahead IEX PXIL'!AL27+RTM!AL27</f>
        <v>0</v>
      </c>
      <c r="AM27" s="4">
        <f>'OA&amp;GRIDCO'!BC27+'Day Ahead IEX PXIL'!AE27+RTM!AE27</f>
        <v>0</v>
      </c>
      <c r="AN27" s="4">
        <f>'OA&amp;GRIDCO'!BD27+'Day Ahead IEX PXIL'!AF27+RTM!AF27</f>
        <v>0</v>
      </c>
      <c r="AO27" s="4">
        <f>'OA&amp;GRIDCO'!CC27+'Day Ahead IEX PXIL'!AQ27+RTM!AQ27</f>
        <v>0</v>
      </c>
      <c r="AP27" s="4">
        <f>'OA&amp;GRIDCO'!CD27+'Day Ahead IEX PXIL'!AR27+RTM!AR27</f>
        <v>0</v>
      </c>
      <c r="AQ27" s="4">
        <f>'OA&amp;GRIDCO'!CO27+'Day Ahead IEX PXIL'!AW27+RTM!AW27</f>
        <v>25.75</v>
      </c>
      <c r="AR27" s="4">
        <f>'OA&amp;GRIDCO'!CP27+'Day Ahead IEX PXIL'!AX27+RTM!AX27</f>
        <v>8</v>
      </c>
      <c r="AS27" s="4">
        <f>'OA&amp;GRIDCO'!DA27+'Day Ahead IEX PXIL'!BC27+RTM!BC27</f>
        <v>329.77738402061857</v>
      </c>
      <c r="AT27" s="4">
        <f>'OA&amp;GRIDCO'!DB27+'Day Ahead IEX PXIL'!BD27+RTM!BD27</f>
        <v>0</v>
      </c>
      <c r="AU27" s="4">
        <f>'Day Ahead IEX PXIL'!BI27+RTM!BI27+'OA&amp;GRIDCO'!OS27</f>
        <v>0</v>
      </c>
      <c r="AV27" s="4">
        <f>'Day Ahead IEX PXIL'!BJ27+RTM!BJ27+'OA&amp;GRIDCO'!OT27</f>
        <v>0</v>
      </c>
      <c r="AW27" s="67"/>
      <c r="AX27" s="67"/>
      <c r="AY27" s="4">
        <v>0</v>
      </c>
      <c r="AZ27" s="4">
        <f>'OA&amp;GRIDCO'!DL27+'Day Ahead IEX PXIL'!BP27+RTM!BP27</f>
        <v>14.12</v>
      </c>
      <c r="BA27" s="4">
        <f>'OA&amp;GRIDCO'!EC27+'Day Ahead IEX PXIL'!BU27+RTM!BU27</f>
        <v>0</v>
      </c>
      <c r="BB27" s="4">
        <f>'OA&amp;GRIDCO'!ED27+'Day Ahead IEX PXIL'!BV27+RTM!BV27</f>
        <v>0</v>
      </c>
      <c r="BC27" s="4">
        <f>'OA&amp;GRIDCO'!EQ27+'Day Ahead IEX PXIL'!CA27+RTM!CA27</f>
        <v>247.43</v>
      </c>
      <c r="BD27" s="4">
        <f>'OA&amp;GRIDCO'!ER27+'Day Ahead IEX PXIL'!CB27+RTM!CB27</f>
        <v>61.857500000000002</v>
      </c>
      <c r="BE27" s="75">
        <f>'OA&amp;GRIDCO'!NW27+GDAM!U27</f>
        <v>0</v>
      </c>
      <c r="BF27" s="75"/>
      <c r="BG27" s="53"/>
      <c r="BH27" s="53"/>
      <c r="BI27" s="4">
        <f>'OA&amp;GRIDCO'!EW27+'Day Ahead IEX PXIL'!CG27+RTM!CG27</f>
        <v>1.24</v>
      </c>
      <c r="BJ27" s="4">
        <f>'OA&amp;GRIDCO'!EX27+'Day Ahead IEX PXIL'!CH27+RTM!CH27</f>
        <v>0</v>
      </c>
      <c r="BK27" s="4">
        <f>'OA&amp;GRIDCO'!KW27+RTM!FG27+'Day Ahead IEX PXIL'!GW27</f>
        <v>0</v>
      </c>
      <c r="BL27" s="4">
        <f>'OA&amp;GRIDCO'!KX27+RTM!FH27+'Day Ahead IEX PXIL'!GX27</f>
        <v>0</v>
      </c>
      <c r="BM27" s="4">
        <f>'Day Ahead IEX PXIL'!CM27+RTM!CM27+'OA&amp;GRIDCO'!FC27</f>
        <v>0</v>
      </c>
      <c r="BN27" s="4">
        <f>'OA&amp;GRIDCO'!FD27+'Day Ahead IEX PXIL'!CN27+RTM!CN27</f>
        <v>0</v>
      </c>
      <c r="BO27" s="69"/>
      <c r="BP27" s="69"/>
      <c r="BQ27" s="4">
        <f>'OA&amp;GRIDCO'!FQ27+'Day Ahead IEX PXIL'!CS27+RTM!CS27</f>
        <v>1.03</v>
      </c>
      <c r="BR27" s="4">
        <f>'OA&amp;GRIDCO'!FR27+'Day Ahead IEX PXIL'!CT27+RTM!CT27</f>
        <v>0</v>
      </c>
      <c r="BS27" s="1">
        <f>'OA&amp;GRIDCO'!JU27+'Day Ahead IEX PXIL'!FA27+RTM!EU27</f>
        <v>108.9545</v>
      </c>
      <c r="BT27" s="4">
        <f>'OA&amp;GRIDCO'!JV27+'Day Ahead IEX PXIL'!FB27+RTM!EV27</f>
        <v>22</v>
      </c>
      <c r="BU27" s="9">
        <f>'OA&amp;GRIDCO'!GG27+RTM!G27</f>
        <v>0</v>
      </c>
      <c r="BV27" s="9">
        <f>'OA&amp;GRIDCO'!GH27</f>
        <v>0</v>
      </c>
      <c r="BW27" s="4">
        <f>'OA&amp;GRIDCO'!HA27+'Day Ahead IEX PXIL'!DK27+RTM!DE27</f>
        <v>14.4</v>
      </c>
      <c r="BX27" s="4">
        <f>'OA&amp;GRIDCO'!HB27</f>
        <v>0</v>
      </c>
      <c r="BY27" s="4">
        <f>'Day Ahead IEX PXIL'!GK27+RTM!FA27+'OA&amp;GRIDCO'!LC27</f>
        <v>0</v>
      </c>
      <c r="BZ27" s="4">
        <f>'Day Ahead IEX PXIL'!GL27+RTM!FB27+'OA&amp;GRIDCO'!LD27</f>
        <v>0</v>
      </c>
      <c r="CA27" s="37"/>
      <c r="CB27" s="37"/>
      <c r="CC27" s="74">
        <f>RTM!GI27+'Day Ahead IEX PXIL'!II27+GDAM!M27</f>
        <v>0</v>
      </c>
      <c r="CD27" s="74">
        <f>RTM!GJ27</f>
        <v>0</v>
      </c>
      <c r="CE27" s="4">
        <f>'OA&amp;GRIDCO'!HI27+'Day Ahead IEX PXIL'!DQ27+RTM!DK27</f>
        <v>0</v>
      </c>
      <c r="CF27" s="4">
        <f>'OA&amp;GRIDCO'!HJ27+'Day Ahead IEX PXIL'!DR27+RTM!DL27</f>
        <v>0</v>
      </c>
      <c r="CG27" s="74">
        <f>'OA&amp;GRIDCO'!HO27+'Day Ahead IEX PXIL'!DW27+RTM!DQ27</f>
        <v>0</v>
      </c>
      <c r="CH27" s="74">
        <f>'OA&amp;GRIDCO'!HP27+'Day Ahead IEX PXIL'!DX27+RTM!DR27</f>
        <v>0</v>
      </c>
      <c r="CI27" s="75">
        <f>'Day Ahead IEX PXIL'!HE27+'OA&amp;GRIDCO'!DI27+RTM!GY27</f>
        <v>0</v>
      </c>
      <c r="CJ27" s="75">
        <f>'Day Ahead IEX PXIL'!HF27+'OA&amp;GRIDCO'!DJ27</f>
        <v>0</v>
      </c>
      <c r="CK27" s="54">
        <f>'OA&amp;GRIDCO'!KS27+'Day Ahead IEX PXIL'!DE27</f>
        <v>10.31</v>
      </c>
      <c r="CL27" s="54">
        <f>'OA&amp;GRIDCO'!KT27+'Day Ahead IEX PXIL'!DF27</f>
        <v>0</v>
      </c>
      <c r="CM27" s="54">
        <f>'Day Ahead IEX PXIL'!FS27+RTM!FS27</f>
        <v>0</v>
      </c>
      <c r="CN27" s="54">
        <f>'Day Ahead IEX PXIL'!FT27</f>
        <v>0</v>
      </c>
      <c r="CO27" s="54">
        <f>RTM!IY27+'Day Ahead IEX PXIL'!IU27</f>
        <v>0</v>
      </c>
      <c r="CP27" s="54">
        <f>RTM!IZ27+'Day Ahead IEX PXIL'!IV27</f>
        <v>0</v>
      </c>
      <c r="CQ27" s="4">
        <f>'OA&amp;GRIDCO'!KG27+'Day Ahead IEX PXIL'!FM27+RTM!GE27</f>
        <v>0</v>
      </c>
      <c r="CR27" s="4">
        <f>'OA&amp;GRIDCO'!KH27+'Day Ahead IEX PXIL'!FN27</f>
        <v>0</v>
      </c>
      <c r="CS27" s="4">
        <f>'OA&amp;GRIDCO'!KM27+'Day Ahead IEX PXIL'!FY27+RTM!FY27</f>
        <v>0</v>
      </c>
      <c r="CT27" s="4">
        <f>'Day Ahead IEX PXIL'!FZ27</f>
        <v>0</v>
      </c>
      <c r="CU27" s="4">
        <v>0</v>
      </c>
      <c r="CV27" s="4">
        <f>'Day Ahead IEX PXIL'!GF27</f>
        <v>0</v>
      </c>
      <c r="CW27" s="4">
        <f>'OA&amp;GRIDCO'!HU27+'Day Ahead IEX PXIL'!EC27+RTM!DW27</f>
        <v>400</v>
      </c>
      <c r="CX27" s="4">
        <f>'OA&amp;GRIDCO'!HV27+'Day Ahead IEX PXIL'!ED27+RTM!DX27</f>
        <v>0</v>
      </c>
      <c r="CY27" s="4">
        <f>'OA&amp;GRIDCO'!IG27+'Day Ahead IEX PXIL'!EI27+RTM!EC27</f>
        <v>15</v>
      </c>
      <c r="CZ27" s="4">
        <f>'OA&amp;GRIDCO'!IH27+'Day Ahead IEX PXIL'!EJ27+RTM!ED27</f>
        <v>3.75</v>
      </c>
      <c r="DA27" s="4">
        <f>'OA&amp;GRIDCO'!IU27+'Day Ahead IEX PXIL'!EO27+RTM!EI27</f>
        <v>0</v>
      </c>
      <c r="DB27" s="4">
        <f>'OA&amp;GRIDCO'!IV27+'Day Ahead IEX PXIL'!EP27+RTM!EJ27</f>
        <v>0</v>
      </c>
      <c r="DC27" s="75"/>
      <c r="DD27" s="75"/>
      <c r="DE27" s="4">
        <f>'Day Ahead IEX PXIL'!FC27+'OA&amp;GRIDCO'!KA27+RTM!GM27</f>
        <v>8.76</v>
      </c>
      <c r="DF27" s="4">
        <f>'Day Ahead IEX PXIL'!FD27+'OA&amp;GRIDCO'!KB27</f>
        <v>0</v>
      </c>
      <c r="DG27" s="4">
        <f>'OA&amp;GRIDCO'!JE27+'Day Ahead IEX PXIL'!EU27+RTM!EO27</f>
        <v>20.62</v>
      </c>
      <c r="DH27" s="4">
        <f>'OA&amp;GRIDCO'!JF27+'Day Ahead IEX PXIL'!EV27+RTM!EP27</f>
        <v>0</v>
      </c>
      <c r="DI27" s="4">
        <v>0</v>
      </c>
      <c r="DJ27" s="4">
        <v>0</v>
      </c>
      <c r="DK27" s="74">
        <f>RTM!FM27</f>
        <v>0</v>
      </c>
      <c r="DL27" s="74">
        <f>RTM!FN27</f>
        <v>0</v>
      </c>
      <c r="DM27" s="74">
        <f>'OA&amp;GRIDCO'!LF27+'Day Ahead IEX PXIL'!HU27+'Day Ahead IEX PXIL'!HU27</f>
        <v>0</v>
      </c>
      <c r="DN27" s="74">
        <f>'OA&amp;GRIDCO'!LH27+'Day Ahead IEX PXIL'!HV27+RTM!GV27</f>
        <v>0</v>
      </c>
      <c r="DO27" s="74">
        <f>'OA&amp;GRIDCO'!LS27+'Day Ahead IEX PXIL'!HO27+RTM!IU27</f>
        <v>54.795000000000002</v>
      </c>
      <c r="DP27" s="74">
        <f>'OA&amp;GRIDCO'!LT27+'Day Ahead IEX PXIL'!HP27+RTM!IV27</f>
        <v>0</v>
      </c>
      <c r="DQ27" s="74">
        <f>RTM!HK27</f>
        <v>1.44</v>
      </c>
      <c r="DR27" s="74">
        <f>RTM!HL27</f>
        <v>0</v>
      </c>
      <c r="DS27" s="74">
        <f>RTM!HO27</f>
        <v>0</v>
      </c>
      <c r="DT27" s="74">
        <f>RTM!HP27</f>
        <v>0</v>
      </c>
      <c r="DU27" s="74">
        <f>RTM!HS27</f>
        <v>0</v>
      </c>
      <c r="DV27" s="74">
        <f>RTM!HT27</f>
        <v>0</v>
      </c>
      <c r="DW27" s="74">
        <f>RTM!HW27+'OA&amp;GRIDCO'!MI27</f>
        <v>0</v>
      </c>
      <c r="DX27" s="74">
        <f>RTM!HX27</f>
        <v>0</v>
      </c>
      <c r="DY27" s="74">
        <f>RTM!IA27</f>
        <v>0</v>
      </c>
      <c r="DZ27" s="74">
        <f>RTM!IB27</f>
        <v>0</v>
      </c>
      <c r="EA27" s="74">
        <f>RTM!IC27</f>
        <v>0</v>
      </c>
      <c r="EB27" s="74">
        <f>RTM!ID27</f>
        <v>0</v>
      </c>
      <c r="EC27" s="74">
        <f>'OA&amp;GRIDCO'!MO27</f>
        <v>0</v>
      </c>
      <c r="ED27" s="74">
        <f>'OA&amp;GRIDCO'!MP27</f>
        <v>0</v>
      </c>
      <c r="EE27" s="74">
        <f>'OA&amp;GRIDCO'!MS27</f>
        <v>0</v>
      </c>
      <c r="EF27" s="74">
        <f>'OA&amp;GRIDCO'!MT27</f>
        <v>0</v>
      </c>
      <c r="EG27" s="74">
        <f>'OA&amp;GRIDCO'!MW27+'Day Ahead IEX PXIL'!IM27+GDAM!G27+RTM!II27</f>
        <v>0</v>
      </c>
      <c r="EH27" s="74">
        <f>'OA&amp;GRIDCO'!MX27+'Day Ahead IEX PXIL'!IN27+RTM!IJ27+GDAM!H27</f>
        <v>0</v>
      </c>
      <c r="EI27" s="74">
        <f>'Day Ahead IEX PXIL'!IQ27+RTM!IM27+'OA&amp;GRIDCO'!NA27</f>
        <v>0</v>
      </c>
      <c r="EJ27" s="74">
        <f>'Day Ahead IEX PXIL'!IR27+RTM!IN27+'OA&amp;GRIDCO'!NB27</f>
        <v>0</v>
      </c>
      <c r="EK27" s="74">
        <f>'OA&amp;GRIDCO'!NE27</f>
        <v>0</v>
      </c>
      <c r="EL27" s="74">
        <f>'OA&amp;GRIDCO'!NF27</f>
        <v>0</v>
      </c>
      <c r="EM27" s="74">
        <f>RTM!IQ27</f>
        <v>0</v>
      </c>
      <c r="EN27" s="74">
        <f>RTM!IR27</f>
        <v>0</v>
      </c>
      <c r="EO27" s="74">
        <f>RTM!JC27</f>
        <v>0</v>
      </c>
      <c r="EP27" s="74">
        <f>RTM!JD27</f>
        <v>0</v>
      </c>
      <c r="EQ27" s="74">
        <f>'OA&amp;GRIDCO'!NI27</f>
        <v>0</v>
      </c>
      <c r="ER27" s="74">
        <f>'OA&amp;GRIDCO'!NJ27</f>
        <v>0</v>
      </c>
      <c r="ES27" s="74">
        <f>'OA&amp;GRIDCO'!NK27+RTM!HC27+'Day Ahead IEX PXIL'!IY27</f>
        <v>4.12</v>
      </c>
      <c r="ET27" s="74">
        <f>'OA&amp;GRIDCO'!NN27+RTM!HD27+'Day Ahead IEX PXIL'!IZ27</f>
        <v>0</v>
      </c>
      <c r="EU27" s="74">
        <f>RTM!JG27</f>
        <v>1.44</v>
      </c>
      <c r="EV27" s="74">
        <f>RTM!JH27</f>
        <v>0</v>
      </c>
      <c r="EW27" s="74">
        <f>RTM!JK27</f>
        <v>0</v>
      </c>
      <c r="EX27" s="74">
        <f>RTM!JL27</f>
        <v>0</v>
      </c>
      <c r="EY27" s="74">
        <f>GDAM!S27+'OA&amp;GRIDCO'!OG27+RTM!JO27</f>
        <v>0</v>
      </c>
      <c r="EZ27" s="74">
        <f>GDAM!T27+'OA&amp;GRIDCO'!NX27+RTM!JP27</f>
        <v>0</v>
      </c>
      <c r="FA27" s="74">
        <f>GDAM!Y27+RTM!JS27</f>
        <v>0</v>
      </c>
      <c r="FB27" s="74">
        <f>GDAM!Z27+RTM!JT27</f>
        <v>0</v>
      </c>
      <c r="FC27" s="74">
        <f>RTM!JW27</f>
        <v>0</v>
      </c>
      <c r="FD27" s="74">
        <f>RTM!JX27</f>
        <v>0</v>
      </c>
      <c r="FE27" s="74">
        <f>GDAM!AE27+'OA&amp;GRIDCO'!OO27</f>
        <v>0</v>
      </c>
      <c r="FF27" s="74">
        <f>GDAM!AF27+'OA&amp;GRIDCO'!OP27</f>
        <v>0</v>
      </c>
      <c r="FG27" s="351">
        <f>GDAM!AK27</f>
        <v>0</v>
      </c>
      <c r="FH27" s="351">
        <f>GDAM!AL27</f>
        <v>0</v>
      </c>
      <c r="FI27" s="351">
        <f>GDAM!AQ27</f>
        <v>0</v>
      </c>
      <c r="FJ27" s="351">
        <f>GDAM!AR27</f>
        <v>0</v>
      </c>
      <c r="FK27" s="351">
        <f>GDAM!AW27</f>
        <v>0</v>
      </c>
      <c r="FL27" s="351">
        <f>GDAM!AX27</f>
        <v>0</v>
      </c>
      <c r="FM27" s="351">
        <f>GDAM!BC27</f>
        <v>0</v>
      </c>
      <c r="FN27" s="351">
        <f>GDAM!BD27</f>
        <v>0</v>
      </c>
      <c r="FO27" s="351">
        <f>GDAM!BI27</f>
        <v>0</v>
      </c>
      <c r="FP27" s="351">
        <f>GDAM!BJ27</f>
        <v>0</v>
      </c>
      <c r="FQ27" s="1">
        <f t="shared" si="0"/>
        <v>1381.4168840206187</v>
      </c>
      <c r="FR27" s="1">
        <f t="shared" si="1"/>
        <v>171.21750000000003</v>
      </c>
    </row>
    <row r="28" spans="1:174">
      <c r="A28" s="48" t="s">
        <v>50</v>
      </c>
      <c r="B28" s="38">
        <v>18</v>
      </c>
      <c r="C28" s="114"/>
      <c r="D28" s="75"/>
      <c r="E28" s="75"/>
      <c r="F28" s="75"/>
      <c r="G28" s="75">
        <v>24</v>
      </c>
      <c r="H28" s="75">
        <v>0.9</v>
      </c>
      <c r="I28" s="74">
        <v>11</v>
      </c>
      <c r="J28" s="74">
        <v>3.62</v>
      </c>
      <c r="K28" s="75"/>
      <c r="L28" s="75"/>
      <c r="M28" s="75"/>
      <c r="N28" s="75"/>
      <c r="O28" s="277">
        <v>0</v>
      </c>
      <c r="P28" s="75"/>
      <c r="Q28" s="94">
        <v>3.6</v>
      </c>
      <c r="R28" s="75">
        <v>0.51</v>
      </c>
      <c r="S28" s="74">
        <v>25</v>
      </c>
      <c r="T28" s="75"/>
      <c r="U28" s="74">
        <v>37</v>
      </c>
      <c r="V28" s="75"/>
      <c r="W28" s="275">
        <v>0</v>
      </c>
      <c r="X28" s="75"/>
      <c r="Y28" s="75">
        <v>0</v>
      </c>
      <c r="Z28" s="75"/>
      <c r="AA28" s="75">
        <v>0</v>
      </c>
      <c r="AB28" s="75"/>
      <c r="AC28" s="278">
        <v>0</v>
      </c>
      <c r="AD28" s="75"/>
      <c r="AE28" s="4">
        <f>'OA&amp;GRIDCO'!W28+'Day Ahead IEX PXIL'!M28+RTM!M28</f>
        <v>39.96</v>
      </c>
      <c r="AF28" s="4">
        <f>'OA&amp;GRIDCO'!X28+'Day Ahead IEX PXIL'!N28+RTM!N28</f>
        <v>39.96</v>
      </c>
      <c r="AG28" s="4">
        <f>'OA&amp;GRIDCO'!AC28+'Day Ahead IEX PXIL'!S28+RTM!S28</f>
        <v>2.79</v>
      </c>
      <c r="AH28" s="4">
        <f>'OA&amp;GRIDCO'!AD28+'Day Ahead IEX PXIL'!T28+RTM!T28</f>
        <v>0</v>
      </c>
      <c r="AI28" s="4">
        <f>'OA&amp;GRIDCO'!AU28+'Day Ahead IEX PXIL'!Y28+RTM!Y28</f>
        <v>55</v>
      </c>
      <c r="AJ28" s="4">
        <f>'OA&amp;GRIDCO'!AV28+'Day Ahead IEX PXIL'!Z28+RTM!Z28</f>
        <v>16.5</v>
      </c>
      <c r="AK28" s="4">
        <f>'OA&amp;GRIDCO'!BS28+'Day Ahead IEX PXIL'!AK28+RTM!AK28</f>
        <v>0</v>
      </c>
      <c r="AL28" s="4">
        <f>'OA&amp;GRIDCO'!BT28+'Day Ahead IEX PXIL'!AL28+RTM!AL28</f>
        <v>0</v>
      </c>
      <c r="AM28" s="4">
        <f>'OA&amp;GRIDCO'!BC28+'Day Ahead IEX PXIL'!AE28+RTM!AE28</f>
        <v>0</v>
      </c>
      <c r="AN28" s="4">
        <f>'OA&amp;GRIDCO'!BD28+'Day Ahead IEX PXIL'!AF28+RTM!AF28</f>
        <v>0</v>
      </c>
      <c r="AO28" s="4">
        <f>'OA&amp;GRIDCO'!CC28+'Day Ahead IEX PXIL'!AQ28+RTM!AQ28</f>
        <v>0</v>
      </c>
      <c r="AP28" s="4">
        <f>'OA&amp;GRIDCO'!CD28+'Day Ahead IEX PXIL'!AR28+RTM!AR28</f>
        <v>0</v>
      </c>
      <c r="AQ28" s="4">
        <f>'OA&amp;GRIDCO'!CO28+'Day Ahead IEX PXIL'!AW28+RTM!AW28</f>
        <v>25.75</v>
      </c>
      <c r="AR28" s="4">
        <f>'OA&amp;GRIDCO'!CP28+'Day Ahead IEX PXIL'!AX28+RTM!AX28</f>
        <v>8</v>
      </c>
      <c r="AS28" s="4">
        <f>'OA&amp;GRIDCO'!DA28+'Day Ahead IEX PXIL'!BC28+RTM!BC28</f>
        <v>329.77738402061857</v>
      </c>
      <c r="AT28" s="4">
        <f>'OA&amp;GRIDCO'!DB28+'Day Ahead IEX PXIL'!BD28+RTM!BD28</f>
        <v>0</v>
      </c>
      <c r="AU28" s="4">
        <f>'Day Ahead IEX PXIL'!BI28+RTM!BI28+'OA&amp;GRIDCO'!OS28</f>
        <v>0</v>
      </c>
      <c r="AV28" s="4">
        <f>'Day Ahead IEX PXIL'!BJ28+RTM!BJ28+'OA&amp;GRIDCO'!OT28</f>
        <v>0</v>
      </c>
      <c r="AW28" s="67"/>
      <c r="AX28" s="67"/>
      <c r="AY28" s="4">
        <v>0</v>
      </c>
      <c r="AZ28" s="4">
        <f>'OA&amp;GRIDCO'!DL28+'Day Ahead IEX PXIL'!BP28+RTM!BP28</f>
        <v>14.12</v>
      </c>
      <c r="BA28" s="4">
        <f>'OA&amp;GRIDCO'!EC28+'Day Ahead IEX PXIL'!BU28+RTM!BU28</f>
        <v>0</v>
      </c>
      <c r="BB28" s="4">
        <f>'OA&amp;GRIDCO'!ED28+'Day Ahead IEX PXIL'!BV28+RTM!BV28</f>
        <v>0</v>
      </c>
      <c r="BC28" s="4">
        <f>'OA&amp;GRIDCO'!EQ28+'Day Ahead IEX PXIL'!CA28+RTM!CA28</f>
        <v>247.43</v>
      </c>
      <c r="BD28" s="4">
        <f>'OA&amp;GRIDCO'!ER28+'Day Ahead IEX PXIL'!CB28+RTM!CB28</f>
        <v>61.857500000000002</v>
      </c>
      <c r="BE28" s="75">
        <f>'OA&amp;GRIDCO'!NW28+GDAM!U28</f>
        <v>0</v>
      </c>
      <c r="BF28" s="75"/>
      <c r="BG28" s="53"/>
      <c r="BH28" s="53"/>
      <c r="BI28" s="4">
        <f>'OA&amp;GRIDCO'!EW28+'Day Ahead IEX PXIL'!CG28+RTM!CG28</f>
        <v>1.24</v>
      </c>
      <c r="BJ28" s="4">
        <f>'OA&amp;GRIDCO'!EX28+'Day Ahead IEX PXIL'!CH28+RTM!CH28</f>
        <v>0</v>
      </c>
      <c r="BK28" s="4">
        <f>'OA&amp;GRIDCO'!KW28+RTM!FG28+'Day Ahead IEX PXIL'!GW28</f>
        <v>0</v>
      </c>
      <c r="BL28" s="4">
        <f>'OA&amp;GRIDCO'!KX28+RTM!FH28+'Day Ahead IEX PXIL'!GX28</f>
        <v>0</v>
      </c>
      <c r="BM28" s="4">
        <f>'Day Ahead IEX PXIL'!CM28+RTM!CM28+'OA&amp;GRIDCO'!FC28</f>
        <v>0</v>
      </c>
      <c r="BN28" s="4">
        <f>'OA&amp;GRIDCO'!FD28+'Day Ahead IEX PXIL'!CN28+RTM!CN28</f>
        <v>0</v>
      </c>
      <c r="BO28" s="69"/>
      <c r="BP28" s="69"/>
      <c r="BQ28" s="4">
        <f>'OA&amp;GRIDCO'!FQ28+'Day Ahead IEX PXIL'!CS28+RTM!CS28</f>
        <v>1.03</v>
      </c>
      <c r="BR28" s="4">
        <f>'OA&amp;GRIDCO'!FR28+'Day Ahead IEX PXIL'!CT28+RTM!CT28</f>
        <v>0</v>
      </c>
      <c r="BS28" s="1">
        <f>'OA&amp;GRIDCO'!JU28+'Day Ahead IEX PXIL'!FA28+RTM!EU28</f>
        <v>108.9545</v>
      </c>
      <c r="BT28" s="4">
        <f>'OA&amp;GRIDCO'!JV28+'Day Ahead IEX PXIL'!FB28+RTM!EV28</f>
        <v>22</v>
      </c>
      <c r="BU28" s="9">
        <f>'OA&amp;GRIDCO'!GG28+RTM!G28</f>
        <v>0</v>
      </c>
      <c r="BV28" s="9">
        <f>'OA&amp;GRIDCO'!GH28</f>
        <v>0</v>
      </c>
      <c r="BW28" s="4">
        <f>'OA&amp;GRIDCO'!HA28+'Day Ahead IEX PXIL'!DK28+RTM!DE28</f>
        <v>14.4</v>
      </c>
      <c r="BX28" s="4">
        <f>'OA&amp;GRIDCO'!HB28</f>
        <v>0</v>
      </c>
      <c r="BY28" s="4">
        <f>'Day Ahead IEX PXIL'!GK28+RTM!FA28+'OA&amp;GRIDCO'!LC28</f>
        <v>0</v>
      </c>
      <c r="BZ28" s="4">
        <f>'Day Ahead IEX PXIL'!GL28+RTM!FB28+'OA&amp;GRIDCO'!LD28</f>
        <v>0</v>
      </c>
      <c r="CA28" s="37"/>
      <c r="CB28" s="37"/>
      <c r="CC28" s="74">
        <f>RTM!GI28+'Day Ahead IEX PXIL'!II28+GDAM!M28</f>
        <v>0</v>
      </c>
      <c r="CD28" s="74">
        <f>RTM!GJ28</f>
        <v>0</v>
      </c>
      <c r="CE28" s="4">
        <f>'OA&amp;GRIDCO'!HI28+'Day Ahead IEX PXIL'!DQ28+RTM!DK28</f>
        <v>0</v>
      </c>
      <c r="CF28" s="4">
        <f>'OA&amp;GRIDCO'!HJ28+'Day Ahead IEX PXIL'!DR28+RTM!DL28</f>
        <v>0</v>
      </c>
      <c r="CG28" s="74">
        <f>'OA&amp;GRIDCO'!HO28+'Day Ahead IEX PXIL'!DW28+RTM!DQ28</f>
        <v>0</v>
      </c>
      <c r="CH28" s="74">
        <f>'OA&amp;GRIDCO'!HP28+'Day Ahead IEX PXIL'!DX28+RTM!DR28</f>
        <v>0</v>
      </c>
      <c r="CI28" s="75">
        <f>'Day Ahead IEX PXIL'!HE28+'OA&amp;GRIDCO'!DI28+RTM!GY28</f>
        <v>0</v>
      </c>
      <c r="CJ28" s="75">
        <f>'Day Ahead IEX PXIL'!HF28+'OA&amp;GRIDCO'!DJ28</f>
        <v>0</v>
      </c>
      <c r="CK28" s="54">
        <f>'OA&amp;GRIDCO'!KS28+'Day Ahead IEX PXIL'!DE28</f>
        <v>10.31</v>
      </c>
      <c r="CL28" s="54">
        <f>'OA&amp;GRIDCO'!KT28+'Day Ahead IEX PXIL'!DF28</f>
        <v>0</v>
      </c>
      <c r="CM28" s="54">
        <f>'Day Ahead IEX PXIL'!FS28+RTM!FS28</f>
        <v>0</v>
      </c>
      <c r="CN28" s="54">
        <f>'Day Ahead IEX PXIL'!FT28</f>
        <v>0</v>
      </c>
      <c r="CO28" s="54">
        <f>RTM!IY28+'Day Ahead IEX PXIL'!IU28</f>
        <v>0</v>
      </c>
      <c r="CP28" s="54">
        <f>RTM!IZ28+'Day Ahead IEX PXIL'!IV28</f>
        <v>0</v>
      </c>
      <c r="CQ28" s="4">
        <f>'OA&amp;GRIDCO'!KG28+'Day Ahead IEX PXIL'!FM28+RTM!GE28</f>
        <v>0</v>
      </c>
      <c r="CR28" s="4">
        <f>'OA&amp;GRIDCO'!KH28+'Day Ahead IEX PXIL'!FN28</f>
        <v>0</v>
      </c>
      <c r="CS28" s="4">
        <f>'OA&amp;GRIDCO'!KM28+'Day Ahead IEX PXIL'!FY28+RTM!FY28</f>
        <v>0</v>
      </c>
      <c r="CT28" s="4">
        <f>'Day Ahead IEX PXIL'!FZ28</f>
        <v>0</v>
      </c>
      <c r="CU28" s="4">
        <v>0</v>
      </c>
      <c r="CV28" s="4">
        <f>'Day Ahead IEX PXIL'!GF28</f>
        <v>0</v>
      </c>
      <c r="CW28" s="4">
        <f>'OA&amp;GRIDCO'!HU28+'Day Ahead IEX PXIL'!EC28+RTM!DW28</f>
        <v>400</v>
      </c>
      <c r="CX28" s="4">
        <f>'OA&amp;GRIDCO'!HV28+'Day Ahead IEX PXIL'!ED28+RTM!DX28</f>
        <v>0</v>
      </c>
      <c r="CY28" s="4">
        <f>'OA&amp;GRIDCO'!IG28+'Day Ahead IEX PXIL'!EI28+RTM!EC28</f>
        <v>15</v>
      </c>
      <c r="CZ28" s="4">
        <f>'OA&amp;GRIDCO'!IH28+'Day Ahead IEX PXIL'!EJ28+RTM!ED28</f>
        <v>3.75</v>
      </c>
      <c r="DA28" s="4">
        <f>'OA&amp;GRIDCO'!IU28+'Day Ahead IEX PXIL'!EO28+RTM!EI28</f>
        <v>0</v>
      </c>
      <c r="DB28" s="4">
        <f>'OA&amp;GRIDCO'!IV28+'Day Ahead IEX PXIL'!EP28+RTM!EJ28</f>
        <v>0</v>
      </c>
      <c r="DC28" s="75"/>
      <c r="DD28" s="75"/>
      <c r="DE28" s="4">
        <f>'Day Ahead IEX PXIL'!FC28+'OA&amp;GRIDCO'!KA28+RTM!GM28</f>
        <v>8.76</v>
      </c>
      <c r="DF28" s="4">
        <f>'Day Ahead IEX PXIL'!FD28+'OA&amp;GRIDCO'!KB28</f>
        <v>0</v>
      </c>
      <c r="DG28" s="4">
        <f>'OA&amp;GRIDCO'!JE28+'Day Ahead IEX PXIL'!EU28+RTM!EO28</f>
        <v>20.62</v>
      </c>
      <c r="DH28" s="4">
        <f>'OA&amp;GRIDCO'!JF28+'Day Ahead IEX PXIL'!EV28+RTM!EP28</f>
        <v>0</v>
      </c>
      <c r="DI28" s="4">
        <v>0</v>
      </c>
      <c r="DJ28" s="4">
        <v>0</v>
      </c>
      <c r="DK28" s="74">
        <f>RTM!FM28</f>
        <v>0</v>
      </c>
      <c r="DL28" s="74">
        <f>RTM!FN28</f>
        <v>0</v>
      </c>
      <c r="DM28" s="74">
        <f>'OA&amp;GRIDCO'!LF28+'Day Ahead IEX PXIL'!HU28+'Day Ahead IEX PXIL'!HU28</f>
        <v>0</v>
      </c>
      <c r="DN28" s="74">
        <f>'OA&amp;GRIDCO'!LH28+'Day Ahead IEX PXIL'!HV28+RTM!GV28</f>
        <v>0</v>
      </c>
      <c r="DO28" s="74">
        <f>'OA&amp;GRIDCO'!LS28+'Day Ahead IEX PXIL'!HO28+RTM!IU28</f>
        <v>54.795000000000002</v>
      </c>
      <c r="DP28" s="74">
        <f>'OA&amp;GRIDCO'!LT28+'Day Ahead IEX PXIL'!HP28+RTM!IV28</f>
        <v>0</v>
      </c>
      <c r="DQ28" s="74">
        <f>RTM!HK28</f>
        <v>1.44</v>
      </c>
      <c r="DR28" s="74">
        <f>RTM!HL28</f>
        <v>0</v>
      </c>
      <c r="DS28" s="74">
        <f>RTM!HO28</f>
        <v>0</v>
      </c>
      <c r="DT28" s="74">
        <f>RTM!HP28</f>
        <v>0</v>
      </c>
      <c r="DU28" s="74">
        <f>RTM!HS28</f>
        <v>0</v>
      </c>
      <c r="DV28" s="74">
        <f>RTM!HT28</f>
        <v>0</v>
      </c>
      <c r="DW28" s="74">
        <f>RTM!HW28+'OA&amp;GRIDCO'!MI28</f>
        <v>0</v>
      </c>
      <c r="DX28" s="74">
        <f>RTM!HX28</f>
        <v>0</v>
      </c>
      <c r="DY28" s="74">
        <f>RTM!IA28</f>
        <v>0</v>
      </c>
      <c r="DZ28" s="74">
        <f>RTM!IB28</f>
        <v>0</v>
      </c>
      <c r="EA28" s="74">
        <f>RTM!IC28</f>
        <v>0</v>
      </c>
      <c r="EB28" s="74">
        <f>RTM!ID28</f>
        <v>0</v>
      </c>
      <c r="EC28" s="74">
        <f>'OA&amp;GRIDCO'!MO28</f>
        <v>0</v>
      </c>
      <c r="ED28" s="74">
        <f>'OA&amp;GRIDCO'!MP28</f>
        <v>0</v>
      </c>
      <c r="EE28" s="74">
        <f>'OA&amp;GRIDCO'!MS28</f>
        <v>0</v>
      </c>
      <c r="EF28" s="74">
        <f>'OA&amp;GRIDCO'!MT28</f>
        <v>0</v>
      </c>
      <c r="EG28" s="74">
        <f>'OA&amp;GRIDCO'!MW28+'Day Ahead IEX PXIL'!IM28+GDAM!G28+RTM!II28</f>
        <v>0</v>
      </c>
      <c r="EH28" s="74">
        <f>'OA&amp;GRIDCO'!MX28+'Day Ahead IEX PXIL'!IN28+RTM!IJ28+GDAM!H28</f>
        <v>0</v>
      </c>
      <c r="EI28" s="74">
        <f>'Day Ahead IEX PXIL'!IQ28+RTM!IM28+'OA&amp;GRIDCO'!NA28</f>
        <v>0</v>
      </c>
      <c r="EJ28" s="74">
        <f>'Day Ahead IEX PXIL'!IR28+RTM!IN28+'OA&amp;GRIDCO'!NB28</f>
        <v>0</v>
      </c>
      <c r="EK28" s="74">
        <f>'OA&amp;GRIDCO'!NE28</f>
        <v>0</v>
      </c>
      <c r="EL28" s="74">
        <f>'OA&amp;GRIDCO'!NF28</f>
        <v>0</v>
      </c>
      <c r="EM28" s="74">
        <f>RTM!IQ28</f>
        <v>0</v>
      </c>
      <c r="EN28" s="74">
        <f>RTM!IR28</f>
        <v>0</v>
      </c>
      <c r="EO28" s="74">
        <f>RTM!JC28</f>
        <v>0</v>
      </c>
      <c r="EP28" s="74">
        <f>RTM!JD28</f>
        <v>0</v>
      </c>
      <c r="EQ28" s="74">
        <f>'OA&amp;GRIDCO'!NI28</f>
        <v>0</v>
      </c>
      <c r="ER28" s="74">
        <f>'OA&amp;GRIDCO'!NJ28</f>
        <v>0</v>
      </c>
      <c r="ES28" s="74">
        <f>'OA&amp;GRIDCO'!NK28+RTM!HC28+'Day Ahead IEX PXIL'!IY28</f>
        <v>4.12</v>
      </c>
      <c r="ET28" s="74">
        <f>'OA&amp;GRIDCO'!NN28+RTM!HD28+'Day Ahead IEX PXIL'!IZ28</f>
        <v>0</v>
      </c>
      <c r="EU28" s="74">
        <f>RTM!JG28</f>
        <v>1.44</v>
      </c>
      <c r="EV28" s="74">
        <f>RTM!JH28</f>
        <v>0</v>
      </c>
      <c r="EW28" s="74">
        <f>RTM!JK28</f>
        <v>0</v>
      </c>
      <c r="EX28" s="74">
        <f>RTM!JL28</f>
        <v>0</v>
      </c>
      <c r="EY28" s="74">
        <f>GDAM!S28+'OA&amp;GRIDCO'!OG28+RTM!JO28</f>
        <v>0</v>
      </c>
      <c r="EZ28" s="74">
        <f>GDAM!T28+'OA&amp;GRIDCO'!NX28+RTM!JP28</f>
        <v>0</v>
      </c>
      <c r="FA28" s="74">
        <f>GDAM!Y28+RTM!JS28</f>
        <v>0</v>
      </c>
      <c r="FB28" s="74">
        <f>GDAM!Z28+RTM!JT28</f>
        <v>0</v>
      </c>
      <c r="FC28" s="74">
        <f>RTM!JW28</f>
        <v>0</v>
      </c>
      <c r="FD28" s="74">
        <f>RTM!JX28</f>
        <v>0</v>
      </c>
      <c r="FE28" s="74">
        <f>GDAM!AE28+'OA&amp;GRIDCO'!OO28</f>
        <v>0</v>
      </c>
      <c r="FF28" s="74">
        <f>GDAM!AF28+'OA&amp;GRIDCO'!OP28</f>
        <v>0</v>
      </c>
      <c r="FG28" s="351">
        <f>GDAM!AK28</f>
        <v>0</v>
      </c>
      <c r="FH28" s="351">
        <f>GDAM!AL28</f>
        <v>0</v>
      </c>
      <c r="FI28" s="351">
        <f>GDAM!AQ28</f>
        <v>0</v>
      </c>
      <c r="FJ28" s="351">
        <f>GDAM!AR28</f>
        <v>0</v>
      </c>
      <c r="FK28" s="351">
        <f>GDAM!AW28</f>
        <v>0</v>
      </c>
      <c r="FL28" s="351">
        <f>GDAM!AX28</f>
        <v>0</v>
      </c>
      <c r="FM28" s="351">
        <f>GDAM!BC28</f>
        <v>0</v>
      </c>
      <c r="FN28" s="351">
        <f>GDAM!BD28</f>
        <v>0</v>
      </c>
      <c r="FO28" s="351">
        <f>GDAM!BI28</f>
        <v>0</v>
      </c>
      <c r="FP28" s="351">
        <f>GDAM!BJ28</f>
        <v>0</v>
      </c>
      <c r="FQ28" s="1">
        <f t="shared" si="0"/>
        <v>1381.4168840206187</v>
      </c>
      <c r="FR28" s="1">
        <f t="shared" si="1"/>
        <v>171.21750000000003</v>
      </c>
    </row>
    <row r="29" spans="1:174">
      <c r="A29" s="48" t="s">
        <v>51</v>
      </c>
      <c r="B29" s="38">
        <v>19</v>
      </c>
      <c r="C29" s="114"/>
      <c r="D29" s="75"/>
      <c r="E29" s="75"/>
      <c r="F29" s="75"/>
      <c r="G29" s="75">
        <v>24</v>
      </c>
      <c r="H29" s="75">
        <v>0.9</v>
      </c>
      <c r="I29" s="74">
        <v>11</v>
      </c>
      <c r="J29" s="74">
        <v>3.62</v>
      </c>
      <c r="K29" s="75"/>
      <c r="L29" s="75"/>
      <c r="M29" s="75"/>
      <c r="N29" s="75"/>
      <c r="O29" s="277">
        <v>0</v>
      </c>
      <c r="P29" s="75"/>
      <c r="Q29" s="94">
        <v>3.6</v>
      </c>
      <c r="R29" s="75">
        <v>0.51</v>
      </c>
      <c r="S29" s="74">
        <v>25</v>
      </c>
      <c r="T29" s="75"/>
      <c r="U29" s="74">
        <v>37</v>
      </c>
      <c r="V29" s="75"/>
      <c r="W29" s="275">
        <v>0</v>
      </c>
      <c r="X29" s="75"/>
      <c r="Y29" s="75">
        <v>0</v>
      </c>
      <c r="Z29" s="75"/>
      <c r="AA29" s="75">
        <v>0</v>
      </c>
      <c r="AB29" s="75"/>
      <c r="AC29" s="278">
        <v>0</v>
      </c>
      <c r="AD29" s="75"/>
      <c r="AE29" s="4">
        <f>'OA&amp;GRIDCO'!W29+'Day Ahead IEX PXIL'!M29+RTM!M29</f>
        <v>39.96</v>
      </c>
      <c r="AF29" s="4">
        <f>'OA&amp;GRIDCO'!X29+'Day Ahead IEX PXIL'!N29+RTM!N29</f>
        <v>39.96</v>
      </c>
      <c r="AG29" s="4">
        <f>'OA&amp;GRIDCO'!AC29+'Day Ahead IEX PXIL'!S29+RTM!S29</f>
        <v>2.79</v>
      </c>
      <c r="AH29" s="4">
        <f>'OA&amp;GRIDCO'!AD29+'Day Ahead IEX PXIL'!T29+RTM!T29</f>
        <v>0</v>
      </c>
      <c r="AI29" s="4">
        <f>'OA&amp;GRIDCO'!AU29+'Day Ahead IEX PXIL'!Y29+RTM!Y29</f>
        <v>55</v>
      </c>
      <c r="AJ29" s="4">
        <f>'OA&amp;GRIDCO'!AV29+'Day Ahead IEX PXIL'!Z29+RTM!Z29</f>
        <v>16.5</v>
      </c>
      <c r="AK29" s="4">
        <f>'OA&amp;GRIDCO'!BS29+'Day Ahead IEX PXIL'!AK29+RTM!AK29</f>
        <v>23.71</v>
      </c>
      <c r="AL29" s="4">
        <f>'OA&amp;GRIDCO'!BT29+'Day Ahead IEX PXIL'!AL29+RTM!AL29</f>
        <v>0</v>
      </c>
      <c r="AM29" s="4">
        <f>'OA&amp;GRIDCO'!BC29+'Day Ahead IEX PXIL'!AE29+RTM!AE29</f>
        <v>0</v>
      </c>
      <c r="AN29" s="4">
        <f>'OA&amp;GRIDCO'!BD29+'Day Ahead IEX PXIL'!AF29+RTM!AF29</f>
        <v>0</v>
      </c>
      <c r="AO29" s="4">
        <f>'OA&amp;GRIDCO'!CC29+'Day Ahead IEX PXIL'!AQ29+RTM!AQ29</f>
        <v>0</v>
      </c>
      <c r="AP29" s="4">
        <f>'OA&amp;GRIDCO'!CD29+'Day Ahead IEX PXIL'!AR29+RTM!AR29</f>
        <v>0</v>
      </c>
      <c r="AQ29" s="4">
        <f>'OA&amp;GRIDCO'!CO29+'Day Ahead IEX PXIL'!AW29+RTM!AW29</f>
        <v>25.75</v>
      </c>
      <c r="AR29" s="4">
        <f>'OA&amp;GRIDCO'!CP29+'Day Ahead IEX PXIL'!AX29+RTM!AX29</f>
        <v>8</v>
      </c>
      <c r="AS29" s="4">
        <f>'OA&amp;GRIDCO'!DA29+'Day Ahead IEX PXIL'!BC29+RTM!BC29</f>
        <v>329.77738402061857</v>
      </c>
      <c r="AT29" s="4">
        <f>'OA&amp;GRIDCO'!DB29+'Day Ahead IEX PXIL'!BD29+RTM!BD29</f>
        <v>0</v>
      </c>
      <c r="AU29" s="4">
        <f>'Day Ahead IEX PXIL'!BI29+RTM!BI29+'OA&amp;GRIDCO'!OS29</f>
        <v>0</v>
      </c>
      <c r="AV29" s="4">
        <f>'Day Ahead IEX PXIL'!BJ29+RTM!BJ29+'OA&amp;GRIDCO'!OT29</f>
        <v>0</v>
      </c>
      <c r="AW29" s="67"/>
      <c r="AX29" s="67"/>
      <c r="AY29" s="4">
        <v>0</v>
      </c>
      <c r="AZ29" s="4">
        <f>'OA&amp;GRIDCO'!DL29+'Day Ahead IEX PXIL'!BP29+RTM!BP29</f>
        <v>14.12</v>
      </c>
      <c r="BA29" s="4">
        <f>'OA&amp;GRIDCO'!EC29+'Day Ahead IEX PXIL'!BU29+RTM!BU29</f>
        <v>0</v>
      </c>
      <c r="BB29" s="4">
        <f>'OA&amp;GRIDCO'!ED29+'Day Ahead IEX PXIL'!BV29+RTM!BV29</f>
        <v>0</v>
      </c>
      <c r="BC29" s="4">
        <f>'OA&amp;GRIDCO'!EQ29+'Day Ahead IEX PXIL'!CA29+RTM!CA29</f>
        <v>247.43</v>
      </c>
      <c r="BD29" s="4">
        <f>'OA&amp;GRIDCO'!ER29+'Day Ahead IEX PXIL'!CB29+RTM!CB29</f>
        <v>61.857500000000002</v>
      </c>
      <c r="BE29" s="75">
        <f>'OA&amp;GRIDCO'!NW29+GDAM!U29</f>
        <v>0</v>
      </c>
      <c r="BF29" s="75"/>
      <c r="BG29" s="53"/>
      <c r="BH29" s="53"/>
      <c r="BI29" s="4">
        <f>'OA&amp;GRIDCO'!EW29+'Day Ahead IEX PXIL'!CG29+RTM!CG29</f>
        <v>1.24</v>
      </c>
      <c r="BJ29" s="4">
        <f>'OA&amp;GRIDCO'!EX29+'Day Ahead IEX PXIL'!CH29+RTM!CH29</f>
        <v>0</v>
      </c>
      <c r="BK29" s="4">
        <f>'OA&amp;GRIDCO'!KW29+RTM!FG29+'Day Ahead IEX PXIL'!GW29</f>
        <v>0</v>
      </c>
      <c r="BL29" s="4">
        <f>'OA&amp;GRIDCO'!KX29+RTM!FH29+'Day Ahead IEX PXIL'!GX29</f>
        <v>0</v>
      </c>
      <c r="BM29" s="4">
        <f>'Day Ahead IEX PXIL'!CM29+RTM!CM29+'OA&amp;GRIDCO'!FC29</f>
        <v>0</v>
      </c>
      <c r="BN29" s="4">
        <f>'OA&amp;GRIDCO'!FD29+'Day Ahead IEX PXIL'!CN29+RTM!CN29</f>
        <v>0</v>
      </c>
      <c r="BO29" s="69"/>
      <c r="BP29" s="69"/>
      <c r="BQ29" s="4">
        <f>'OA&amp;GRIDCO'!FQ29+'Day Ahead IEX PXIL'!CS29+RTM!CS29</f>
        <v>1.03</v>
      </c>
      <c r="BR29" s="4">
        <f>'OA&amp;GRIDCO'!FR29+'Day Ahead IEX PXIL'!CT29+RTM!CT29</f>
        <v>0</v>
      </c>
      <c r="BS29" s="1">
        <f>'OA&amp;GRIDCO'!JU29+'Day Ahead IEX PXIL'!FA29+RTM!EU29</f>
        <v>108.9545</v>
      </c>
      <c r="BT29" s="4">
        <f>'OA&amp;GRIDCO'!JV29+'Day Ahead IEX PXIL'!FB29+RTM!EV29</f>
        <v>22</v>
      </c>
      <c r="BU29" s="9">
        <f>'OA&amp;GRIDCO'!GG29+RTM!G29</f>
        <v>0</v>
      </c>
      <c r="BV29" s="9">
        <f>'OA&amp;GRIDCO'!GH29</f>
        <v>0</v>
      </c>
      <c r="BW29" s="4">
        <f>'OA&amp;GRIDCO'!HA29+'Day Ahead IEX PXIL'!DK29+RTM!DE29</f>
        <v>14.4</v>
      </c>
      <c r="BX29" s="4">
        <f>'OA&amp;GRIDCO'!HB29</f>
        <v>0</v>
      </c>
      <c r="BY29" s="4">
        <f>'Day Ahead IEX PXIL'!GK29+RTM!FA29+'OA&amp;GRIDCO'!LC29</f>
        <v>0</v>
      </c>
      <c r="BZ29" s="4">
        <f>'Day Ahead IEX PXIL'!GL29+RTM!FB29+'OA&amp;GRIDCO'!LD29</f>
        <v>0</v>
      </c>
      <c r="CA29" s="37"/>
      <c r="CB29" s="37"/>
      <c r="CC29" s="74">
        <f>RTM!GI29+'Day Ahead IEX PXIL'!II29+GDAM!M29</f>
        <v>0</v>
      </c>
      <c r="CD29" s="74">
        <f>RTM!GJ29</f>
        <v>0</v>
      </c>
      <c r="CE29" s="4">
        <f>'OA&amp;GRIDCO'!HI29+'Day Ahead IEX PXIL'!DQ29+RTM!DK29</f>
        <v>0</v>
      </c>
      <c r="CF29" s="4">
        <f>'OA&amp;GRIDCO'!HJ29+'Day Ahead IEX PXIL'!DR29+RTM!DL29</f>
        <v>0</v>
      </c>
      <c r="CG29" s="74">
        <f>'OA&amp;GRIDCO'!HO29+'Day Ahead IEX PXIL'!DW29+RTM!DQ29</f>
        <v>0</v>
      </c>
      <c r="CH29" s="74">
        <f>'OA&amp;GRIDCO'!HP29+'Day Ahead IEX PXIL'!DX29+RTM!DR29</f>
        <v>0</v>
      </c>
      <c r="CI29" s="75">
        <f>'Day Ahead IEX PXIL'!HE29+'OA&amp;GRIDCO'!DI29+RTM!GY29</f>
        <v>0</v>
      </c>
      <c r="CJ29" s="75">
        <f>'Day Ahead IEX PXIL'!HF29+'OA&amp;GRIDCO'!DJ29</f>
        <v>0</v>
      </c>
      <c r="CK29" s="54">
        <f>'OA&amp;GRIDCO'!KS29+'Day Ahead IEX PXIL'!DE29</f>
        <v>10.31</v>
      </c>
      <c r="CL29" s="54">
        <f>'OA&amp;GRIDCO'!KT29+'Day Ahead IEX PXIL'!DF29</f>
        <v>0</v>
      </c>
      <c r="CM29" s="54">
        <f>'Day Ahead IEX PXIL'!FS29+RTM!FS29</f>
        <v>0</v>
      </c>
      <c r="CN29" s="54">
        <f>'Day Ahead IEX PXIL'!FT29</f>
        <v>0</v>
      </c>
      <c r="CO29" s="54">
        <f>RTM!IY29+'Day Ahead IEX PXIL'!IU29</f>
        <v>0</v>
      </c>
      <c r="CP29" s="54">
        <f>RTM!IZ29+'Day Ahead IEX PXIL'!IV29</f>
        <v>0</v>
      </c>
      <c r="CQ29" s="4">
        <f>'OA&amp;GRIDCO'!KG29+'Day Ahead IEX PXIL'!FM29+RTM!GE29</f>
        <v>0</v>
      </c>
      <c r="CR29" s="4">
        <f>'OA&amp;GRIDCO'!KH29+'Day Ahead IEX PXIL'!FN29</f>
        <v>0</v>
      </c>
      <c r="CS29" s="4">
        <f>'OA&amp;GRIDCO'!KM29+'Day Ahead IEX PXIL'!FY29+RTM!FY29</f>
        <v>0</v>
      </c>
      <c r="CT29" s="4">
        <f>'Day Ahead IEX PXIL'!FZ29</f>
        <v>0</v>
      </c>
      <c r="CU29" s="4">
        <v>0</v>
      </c>
      <c r="CV29" s="4">
        <f>'Day Ahead IEX PXIL'!GF29</f>
        <v>0</v>
      </c>
      <c r="CW29" s="4">
        <f>'OA&amp;GRIDCO'!HU29+'Day Ahead IEX PXIL'!EC29+RTM!DW29</f>
        <v>400</v>
      </c>
      <c r="CX29" s="4">
        <f>'OA&amp;GRIDCO'!HV29+'Day Ahead IEX PXIL'!ED29+RTM!DX29</f>
        <v>0</v>
      </c>
      <c r="CY29" s="4">
        <f>'OA&amp;GRIDCO'!IG29+'Day Ahead IEX PXIL'!EI29+RTM!EC29</f>
        <v>15</v>
      </c>
      <c r="CZ29" s="4">
        <f>'OA&amp;GRIDCO'!IH29+'Day Ahead IEX PXIL'!EJ29+RTM!ED29</f>
        <v>3.75</v>
      </c>
      <c r="DA29" s="4">
        <f>'OA&amp;GRIDCO'!IU29+'Day Ahead IEX PXIL'!EO29+RTM!EI29</f>
        <v>0</v>
      </c>
      <c r="DB29" s="4">
        <f>'OA&amp;GRIDCO'!IV29+'Day Ahead IEX PXIL'!EP29+RTM!EJ29</f>
        <v>0</v>
      </c>
      <c r="DC29" s="75"/>
      <c r="DD29" s="75"/>
      <c r="DE29" s="4">
        <f>'Day Ahead IEX PXIL'!FC29+'OA&amp;GRIDCO'!KA29+RTM!GM29</f>
        <v>8.76</v>
      </c>
      <c r="DF29" s="4">
        <f>'Day Ahead IEX PXIL'!FD29+'OA&amp;GRIDCO'!KB29</f>
        <v>0</v>
      </c>
      <c r="DG29" s="4">
        <f>'OA&amp;GRIDCO'!JE29+'Day Ahead IEX PXIL'!EU29+RTM!EO29</f>
        <v>20.62</v>
      </c>
      <c r="DH29" s="4">
        <f>'OA&amp;GRIDCO'!JF29+'Day Ahead IEX PXIL'!EV29+RTM!EP29</f>
        <v>0</v>
      </c>
      <c r="DI29" s="4">
        <v>0</v>
      </c>
      <c r="DJ29" s="4">
        <v>0</v>
      </c>
      <c r="DK29" s="74">
        <f>RTM!FM29</f>
        <v>0</v>
      </c>
      <c r="DL29" s="74">
        <f>RTM!FN29</f>
        <v>0</v>
      </c>
      <c r="DM29" s="74">
        <f>'OA&amp;GRIDCO'!LF29+'Day Ahead IEX PXIL'!HU29+'Day Ahead IEX PXIL'!HU29</f>
        <v>0</v>
      </c>
      <c r="DN29" s="74">
        <f>'OA&amp;GRIDCO'!LH29+'Day Ahead IEX PXIL'!HV29+RTM!GV29</f>
        <v>0</v>
      </c>
      <c r="DO29" s="74">
        <f>'OA&amp;GRIDCO'!LS29+'Day Ahead IEX PXIL'!HO29+RTM!IU29</f>
        <v>54.795000000000002</v>
      </c>
      <c r="DP29" s="74">
        <f>'OA&amp;GRIDCO'!LT29+'Day Ahead IEX PXIL'!HP29+RTM!IV29</f>
        <v>0</v>
      </c>
      <c r="DQ29" s="74">
        <f>RTM!HK29</f>
        <v>1.44</v>
      </c>
      <c r="DR29" s="74">
        <f>RTM!HL29</f>
        <v>0</v>
      </c>
      <c r="DS29" s="74">
        <f>RTM!HO29</f>
        <v>0</v>
      </c>
      <c r="DT29" s="74">
        <f>RTM!HP29</f>
        <v>0</v>
      </c>
      <c r="DU29" s="74">
        <f>RTM!HS29</f>
        <v>0</v>
      </c>
      <c r="DV29" s="74">
        <f>RTM!HT29</f>
        <v>0</v>
      </c>
      <c r="DW29" s="74">
        <f>RTM!HW29+'OA&amp;GRIDCO'!MI29</f>
        <v>0</v>
      </c>
      <c r="DX29" s="74">
        <f>RTM!HX29</f>
        <v>0</v>
      </c>
      <c r="DY29" s="74">
        <f>RTM!IA29</f>
        <v>0</v>
      </c>
      <c r="DZ29" s="74">
        <f>RTM!IB29</f>
        <v>0</v>
      </c>
      <c r="EA29" s="74">
        <f>RTM!IC29</f>
        <v>0</v>
      </c>
      <c r="EB29" s="74">
        <f>RTM!ID29</f>
        <v>0</v>
      </c>
      <c r="EC29" s="74">
        <f>'OA&amp;GRIDCO'!MO29</f>
        <v>0</v>
      </c>
      <c r="ED29" s="74">
        <f>'OA&amp;GRIDCO'!MP29</f>
        <v>0</v>
      </c>
      <c r="EE29" s="74">
        <f>'OA&amp;GRIDCO'!MS29</f>
        <v>0</v>
      </c>
      <c r="EF29" s="74">
        <f>'OA&amp;GRIDCO'!MT29</f>
        <v>0</v>
      </c>
      <c r="EG29" s="74">
        <f>'OA&amp;GRIDCO'!MW29+'Day Ahead IEX PXIL'!IM29+GDAM!G29+RTM!II29</f>
        <v>0</v>
      </c>
      <c r="EH29" s="74">
        <f>'OA&amp;GRIDCO'!MX29+'Day Ahead IEX PXIL'!IN29+RTM!IJ29+GDAM!H29</f>
        <v>0</v>
      </c>
      <c r="EI29" s="74">
        <f>'Day Ahead IEX PXIL'!IQ29+RTM!IM29+'OA&amp;GRIDCO'!NA29</f>
        <v>0</v>
      </c>
      <c r="EJ29" s="74">
        <f>'Day Ahead IEX PXIL'!IR29+RTM!IN29+'OA&amp;GRIDCO'!NB29</f>
        <v>0</v>
      </c>
      <c r="EK29" s="74">
        <f>'OA&amp;GRIDCO'!NE29</f>
        <v>0</v>
      </c>
      <c r="EL29" s="74">
        <f>'OA&amp;GRIDCO'!NF29</f>
        <v>0</v>
      </c>
      <c r="EM29" s="74">
        <f>RTM!IQ29</f>
        <v>0</v>
      </c>
      <c r="EN29" s="74">
        <f>RTM!IR29</f>
        <v>0</v>
      </c>
      <c r="EO29" s="74">
        <f>RTM!JC29</f>
        <v>0</v>
      </c>
      <c r="EP29" s="74">
        <f>RTM!JD29</f>
        <v>0</v>
      </c>
      <c r="EQ29" s="74">
        <f>'OA&amp;GRIDCO'!NI29</f>
        <v>0</v>
      </c>
      <c r="ER29" s="74">
        <f>'OA&amp;GRIDCO'!NJ29</f>
        <v>0</v>
      </c>
      <c r="ES29" s="74">
        <f>'OA&amp;GRIDCO'!NK29+RTM!HC29+'Day Ahead IEX PXIL'!IY29</f>
        <v>4.12</v>
      </c>
      <c r="ET29" s="74">
        <f>'OA&amp;GRIDCO'!NN29+RTM!HD29+'Day Ahead IEX PXIL'!IZ29</f>
        <v>0</v>
      </c>
      <c r="EU29" s="74">
        <f>RTM!JG29</f>
        <v>1.44</v>
      </c>
      <c r="EV29" s="74">
        <f>RTM!JH29</f>
        <v>0</v>
      </c>
      <c r="EW29" s="74">
        <f>RTM!JK29</f>
        <v>0</v>
      </c>
      <c r="EX29" s="74">
        <f>RTM!JL29</f>
        <v>0</v>
      </c>
      <c r="EY29" s="74">
        <f>GDAM!S29+'OA&amp;GRIDCO'!OG29+RTM!JO29</f>
        <v>0</v>
      </c>
      <c r="EZ29" s="74">
        <f>GDAM!T29+'OA&amp;GRIDCO'!NX29+RTM!JP29</f>
        <v>0</v>
      </c>
      <c r="FA29" s="74">
        <f>GDAM!Y29+RTM!JS29</f>
        <v>0</v>
      </c>
      <c r="FB29" s="74">
        <f>GDAM!Z29+RTM!JT29</f>
        <v>0</v>
      </c>
      <c r="FC29" s="74">
        <f>RTM!JW29</f>
        <v>0</v>
      </c>
      <c r="FD29" s="74">
        <f>RTM!JX29</f>
        <v>0</v>
      </c>
      <c r="FE29" s="74">
        <f>GDAM!AE29+'OA&amp;GRIDCO'!OO29</f>
        <v>0</v>
      </c>
      <c r="FF29" s="74">
        <f>GDAM!AF29+'OA&amp;GRIDCO'!OP29</f>
        <v>0</v>
      </c>
      <c r="FG29" s="351">
        <f>GDAM!AK29</f>
        <v>0</v>
      </c>
      <c r="FH29" s="351">
        <f>GDAM!AL29</f>
        <v>0</v>
      </c>
      <c r="FI29" s="351">
        <f>GDAM!AQ29</f>
        <v>0</v>
      </c>
      <c r="FJ29" s="351">
        <f>GDAM!AR29</f>
        <v>0</v>
      </c>
      <c r="FK29" s="351">
        <f>GDAM!AW29</f>
        <v>0</v>
      </c>
      <c r="FL29" s="351">
        <f>GDAM!AX29</f>
        <v>0</v>
      </c>
      <c r="FM29" s="351">
        <f>GDAM!BC29</f>
        <v>0</v>
      </c>
      <c r="FN29" s="351">
        <f>GDAM!BD29</f>
        <v>0</v>
      </c>
      <c r="FO29" s="351">
        <f>GDAM!BI29</f>
        <v>0</v>
      </c>
      <c r="FP29" s="351">
        <f>GDAM!BJ29</f>
        <v>0</v>
      </c>
      <c r="FQ29" s="1">
        <f t="shared" si="0"/>
        <v>1405.1268840206187</v>
      </c>
      <c r="FR29" s="1">
        <f t="shared" si="1"/>
        <v>171.21750000000003</v>
      </c>
    </row>
    <row r="30" spans="1:174">
      <c r="A30" s="48" t="s">
        <v>52</v>
      </c>
      <c r="B30" s="38">
        <v>20</v>
      </c>
      <c r="C30" s="114"/>
      <c r="D30" s="75"/>
      <c r="E30" s="75"/>
      <c r="F30" s="75"/>
      <c r="G30" s="75">
        <v>24</v>
      </c>
      <c r="H30" s="75">
        <v>0.9</v>
      </c>
      <c r="I30" s="74">
        <v>11</v>
      </c>
      <c r="J30" s="74">
        <v>3.62</v>
      </c>
      <c r="K30" s="75"/>
      <c r="L30" s="75"/>
      <c r="M30" s="75"/>
      <c r="N30" s="75"/>
      <c r="O30" s="277">
        <v>0</v>
      </c>
      <c r="P30" s="75"/>
      <c r="Q30" s="94">
        <v>3.6</v>
      </c>
      <c r="R30" s="75">
        <v>0.51</v>
      </c>
      <c r="S30" s="74">
        <v>25</v>
      </c>
      <c r="T30" s="75"/>
      <c r="U30" s="74">
        <v>37</v>
      </c>
      <c r="V30" s="75"/>
      <c r="W30" s="275">
        <v>0</v>
      </c>
      <c r="X30" s="75"/>
      <c r="Y30" s="75">
        <v>0</v>
      </c>
      <c r="Z30" s="75"/>
      <c r="AA30" s="75">
        <v>0</v>
      </c>
      <c r="AB30" s="75"/>
      <c r="AC30" s="278">
        <v>0</v>
      </c>
      <c r="AD30" s="75"/>
      <c r="AE30" s="4">
        <f>'OA&amp;GRIDCO'!W30+'Day Ahead IEX PXIL'!M30+RTM!M30</f>
        <v>39.96</v>
      </c>
      <c r="AF30" s="4">
        <f>'OA&amp;GRIDCO'!X30+'Day Ahead IEX PXIL'!N30+RTM!N30</f>
        <v>39.96</v>
      </c>
      <c r="AG30" s="4">
        <f>'OA&amp;GRIDCO'!AC30+'Day Ahead IEX PXIL'!S30+RTM!S30</f>
        <v>2.79</v>
      </c>
      <c r="AH30" s="4">
        <f>'OA&amp;GRIDCO'!AD30+'Day Ahead IEX PXIL'!T30+RTM!T30</f>
        <v>0</v>
      </c>
      <c r="AI30" s="4">
        <f>'OA&amp;GRIDCO'!AU30+'Day Ahead IEX PXIL'!Y30+RTM!Y30</f>
        <v>55</v>
      </c>
      <c r="AJ30" s="4">
        <f>'OA&amp;GRIDCO'!AV30+'Day Ahead IEX PXIL'!Z30+RTM!Z30</f>
        <v>16.5</v>
      </c>
      <c r="AK30" s="4">
        <f>'OA&amp;GRIDCO'!BS30+'Day Ahead IEX PXIL'!AK30+RTM!AK30</f>
        <v>23.71</v>
      </c>
      <c r="AL30" s="4">
        <f>'OA&amp;GRIDCO'!BT30+'Day Ahead IEX PXIL'!AL30+RTM!AL30</f>
        <v>0</v>
      </c>
      <c r="AM30" s="4">
        <f>'OA&amp;GRIDCO'!BC30+'Day Ahead IEX PXIL'!AE30+RTM!AE30</f>
        <v>0</v>
      </c>
      <c r="AN30" s="4">
        <f>'OA&amp;GRIDCO'!BD30+'Day Ahead IEX PXIL'!AF30+RTM!AF30</f>
        <v>0</v>
      </c>
      <c r="AO30" s="4">
        <f>'OA&amp;GRIDCO'!CC30+'Day Ahead IEX PXIL'!AQ30+RTM!AQ30</f>
        <v>0</v>
      </c>
      <c r="AP30" s="4">
        <f>'OA&amp;GRIDCO'!CD30+'Day Ahead IEX PXIL'!AR30+RTM!AR30</f>
        <v>0</v>
      </c>
      <c r="AQ30" s="4">
        <f>'OA&amp;GRIDCO'!CO30+'Day Ahead IEX PXIL'!AW30+RTM!AW30</f>
        <v>25.75</v>
      </c>
      <c r="AR30" s="4">
        <f>'OA&amp;GRIDCO'!CP30+'Day Ahead IEX PXIL'!AX30+RTM!AX30</f>
        <v>8</v>
      </c>
      <c r="AS30" s="4">
        <f>'OA&amp;GRIDCO'!DA30+'Day Ahead IEX PXIL'!BC30+RTM!BC30</f>
        <v>329.77738402061857</v>
      </c>
      <c r="AT30" s="4">
        <f>'OA&amp;GRIDCO'!DB30+'Day Ahead IEX PXIL'!BD30+RTM!BD30</f>
        <v>0</v>
      </c>
      <c r="AU30" s="4">
        <f>'Day Ahead IEX PXIL'!BI30+RTM!BI30+'OA&amp;GRIDCO'!OS30</f>
        <v>0</v>
      </c>
      <c r="AV30" s="4">
        <f>'Day Ahead IEX PXIL'!BJ30+RTM!BJ30+'OA&amp;GRIDCO'!OT30</f>
        <v>0</v>
      </c>
      <c r="AW30" s="67"/>
      <c r="AX30" s="67"/>
      <c r="AY30" s="4">
        <v>0</v>
      </c>
      <c r="AZ30" s="4">
        <f>'OA&amp;GRIDCO'!DL30+'Day Ahead IEX PXIL'!BP30+RTM!BP30</f>
        <v>14.12</v>
      </c>
      <c r="BA30" s="4">
        <f>'OA&amp;GRIDCO'!EC30+'Day Ahead IEX PXIL'!BU30+RTM!BU30</f>
        <v>0</v>
      </c>
      <c r="BB30" s="4">
        <f>'OA&amp;GRIDCO'!ED30+'Day Ahead IEX PXIL'!BV30+RTM!BV30</f>
        <v>0</v>
      </c>
      <c r="BC30" s="4">
        <f>'OA&amp;GRIDCO'!EQ30+'Day Ahead IEX PXIL'!CA30+RTM!CA30</f>
        <v>247.43</v>
      </c>
      <c r="BD30" s="4">
        <f>'OA&amp;GRIDCO'!ER30+'Day Ahead IEX PXIL'!CB30+RTM!CB30</f>
        <v>61.857500000000002</v>
      </c>
      <c r="BE30" s="75">
        <f>'OA&amp;GRIDCO'!NW30+GDAM!U30</f>
        <v>0</v>
      </c>
      <c r="BF30" s="75"/>
      <c r="BG30" s="53"/>
      <c r="BH30" s="53"/>
      <c r="BI30" s="4">
        <f>'OA&amp;GRIDCO'!EW30+'Day Ahead IEX PXIL'!CG30+RTM!CG30</f>
        <v>1.24</v>
      </c>
      <c r="BJ30" s="4">
        <f>'OA&amp;GRIDCO'!EX30+'Day Ahead IEX PXIL'!CH30+RTM!CH30</f>
        <v>0</v>
      </c>
      <c r="BK30" s="4">
        <f>'OA&amp;GRIDCO'!KW30+RTM!FG30+'Day Ahead IEX PXIL'!GW30</f>
        <v>0</v>
      </c>
      <c r="BL30" s="4">
        <f>'OA&amp;GRIDCO'!KX30+RTM!FH30+'Day Ahead IEX PXIL'!GX30</f>
        <v>0</v>
      </c>
      <c r="BM30" s="4">
        <f>'Day Ahead IEX PXIL'!CM30+RTM!CM30+'OA&amp;GRIDCO'!FC30</f>
        <v>29</v>
      </c>
      <c r="BN30" s="4">
        <f>'OA&amp;GRIDCO'!FD30+'Day Ahead IEX PXIL'!CN30+RTM!CN30</f>
        <v>0</v>
      </c>
      <c r="BO30" s="69"/>
      <c r="BP30" s="69"/>
      <c r="BQ30" s="4">
        <f>'OA&amp;GRIDCO'!FQ30+'Day Ahead IEX PXIL'!CS30+RTM!CS30</f>
        <v>1.03</v>
      </c>
      <c r="BR30" s="4">
        <f>'OA&amp;GRIDCO'!FR30+'Day Ahead IEX PXIL'!CT30+RTM!CT30</f>
        <v>0</v>
      </c>
      <c r="BS30" s="1">
        <f>'OA&amp;GRIDCO'!JU30+'Day Ahead IEX PXIL'!FA30+RTM!EU30</f>
        <v>108.9545</v>
      </c>
      <c r="BT30" s="4">
        <f>'OA&amp;GRIDCO'!JV30+'Day Ahead IEX PXIL'!FB30+RTM!EV30</f>
        <v>22</v>
      </c>
      <c r="BU30" s="9">
        <f>'OA&amp;GRIDCO'!GG30+RTM!G30</f>
        <v>0</v>
      </c>
      <c r="BV30" s="9">
        <f>'OA&amp;GRIDCO'!GH30</f>
        <v>0</v>
      </c>
      <c r="BW30" s="4">
        <f>'OA&amp;GRIDCO'!HA30+'Day Ahead IEX PXIL'!DK30+RTM!DE30</f>
        <v>14.4</v>
      </c>
      <c r="BX30" s="4">
        <f>'OA&amp;GRIDCO'!HB30</f>
        <v>0</v>
      </c>
      <c r="BY30" s="4">
        <f>'Day Ahead IEX PXIL'!GK30+RTM!FA30+'OA&amp;GRIDCO'!LC30</f>
        <v>0</v>
      </c>
      <c r="BZ30" s="4">
        <f>'Day Ahead IEX PXIL'!GL30+RTM!FB30+'OA&amp;GRIDCO'!LD30</f>
        <v>0</v>
      </c>
      <c r="CA30" s="37"/>
      <c r="CB30" s="37"/>
      <c r="CC30" s="74">
        <f>RTM!GI30+'Day Ahead IEX PXIL'!II30+GDAM!M30</f>
        <v>0</v>
      </c>
      <c r="CD30" s="74">
        <f>RTM!GJ30</f>
        <v>0</v>
      </c>
      <c r="CE30" s="4">
        <f>'OA&amp;GRIDCO'!HI30+'Day Ahead IEX PXIL'!DQ30+RTM!DK30</f>
        <v>0</v>
      </c>
      <c r="CF30" s="4">
        <f>'OA&amp;GRIDCO'!HJ30+'Day Ahead IEX PXIL'!DR30+RTM!DL30</f>
        <v>0</v>
      </c>
      <c r="CG30" s="74">
        <f>'OA&amp;GRIDCO'!HO30+'Day Ahead IEX PXIL'!DW30+RTM!DQ30</f>
        <v>0</v>
      </c>
      <c r="CH30" s="74">
        <f>'OA&amp;GRIDCO'!HP30+'Day Ahead IEX PXIL'!DX30+RTM!DR30</f>
        <v>0</v>
      </c>
      <c r="CI30" s="75">
        <f>'Day Ahead IEX PXIL'!HE30+'OA&amp;GRIDCO'!DI30+RTM!GY30</f>
        <v>0</v>
      </c>
      <c r="CJ30" s="75">
        <f>'Day Ahead IEX PXIL'!HF30+'OA&amp;GRIDCO'!DJ30</f>
        <v>0</v>
      </c>
      <c r="CK30" s="54">
        <f>'OA&amp;GRIDCO'!KS30+'Day Ahead IEX PXIL'!DE30</f>
        <v>10.31</v>
      </c>
      <c r="CL30" s="54">
        <f>'OA&amp;GRIDCO'!KT30+'Day Ahead IEX PXIL'!DF30</f>
        <v>0</v>
      </c>
      <c r="CM30" s="54">
        <f>'Day Ahead IEX PXIL'!FS30+RTM!FS30</f>
        <v>0</v>
      </c>
      <c r="CN30" s="54">
        <f>'Day Ahead IEX PXIL'!FT30</f>
        <v>0</v>
      </c>
      <c r="CO30" s="54">
        <f>RTM!IY30+'Day Ahead IEX PXIL'!IU30</f>
        <v>0</v>
      </c>
      <c r="CP30" s="54">
        <f>RTM!IZ30+'Day Ahead IEX PXIL'!IV30</f>
        <v>0</v>
      </c>
      <c r="CQ30" s="4">
        <f>'OA&amp;GRIDCO'!KG30+'Day Ahead IEX PXIL'!FM30+RTM!GE30</f>
        <v>0</v>
      </c>
      <c r="CR30" s="4">
        <f>'OA&amp;GRIDCO'!KH30+'Day Ahead IEX PXIL'!FN30</f>
        <v>0</v>
      </c>
      <c r="CS30" s="4">
        <f>'OA&amp;GRIDCO'!KM30+'Day Ahead IEX PXIL'!FY30+RTM!FY30</f>
        <v>0</v>
      </c>
      <c r="CT30" s="4">
        <f>'Day Ahead IEX PXIL'!FZ30</f>
        <v>0</v>
      </c>
      <c r="CU30" s="4">
        <v>0</v>
      </c>
      <c r="CV30" s="4">
        <f>'Day Ahead IEX PXIL'!GF30</f>
        <v>0</v>
      </c>
      <c r="CW30" s="4">
        <f>'OA&amp;GRIDCO'!HU30+'Day Ahead IEX PXIL'!EC30+RTM!DW30</f>
        <v>400</v>
      </c>
      <c r="CX30" s="4">
        <f>'OA&amp;GRIDCO'!HV30+'Day Ahead IEX PXIL'!ED30+RTM!DX30</f>
        <v>0</v>
      </c>
      <c r="CY30" s="4">
        <f>'OA&amp;GRIDCO'!IG30+'Day Ahead IEX PXIL'!EI30+RTM!EC30</f>
        <v>15</v>
      </c>
      <c r="CZ30" s="4">
        <f>'OA&amp;GRIDCO'!IH30+'Day Ahead IEX PXIL'!EJ30+RTM!ED30</f>
        <v>3.75</v>
      </c>
      <c r="DA30" s="4">
        <f>'OA&amp;GRIDCO'!IU30+'Day Ahead IEX PXIL'!EO30+RTM!EI30</f>
        <v>0</v>
      </c>
      <c r="DB30" s="4">
        <f>'OA&amp;GRIDCO'!IV30+'Day Ahead IEX PXIL'!EP30+RTM!EJ30</f>
        <v>0</v>
      </c>
      <c r="DC30" s="75"/>
      <c r="DD30" s="75"/>
      <c r="DE30" s="4">
        <f>'Day Ahead IEX PXIL'!FC30+'OA&amp;GRIDCO'!KA30+RTM!GM30</f>
        <v>8.76</v>
      </c>
      <c r="DF30" s="4">
        <f>'Day Ahead IEX PXIL'!FD30+'OA&amp;GRIDCO'!KB30</f>
        <v>0</v>
      </c>
      <c r="DG30" s="4">
        <f>'OA&amp;GRIDCO'!JE30+'Day Ahead IEX PXIL'!EU30+RTM!EO30</f>
        <v>20.62</v>
      </c>
      <c r="DH30" s="4">
        <f>'OA&amp;GRIDCO'!JF30+'Day Ahead IEX PXIL'!EV30+RTM!EP30</f>
        <v>0</v>
      </c>
      <c r="DI30" s="4">
        <v>0</v>
      </c>
      <c r="DJ30" s="4">
        <v>0</v>
      </c>
      <c r="DK30" s="74">
        <f>RTM!FM30</f>
        <v>0</v>
      </c>
      <c r="DL30" s="74">
        <f>RTM!FN30</f>
        <v>0</v>
      </c>
      <c r="DM30" s="74">
        <f>'OA&amp;GRIDCO'!LF30+'Day Ahead IEX PXIL'!HU30+'Day Ahead IEX PXIL'!HU30</f>
        <v>0</v>
      </c>
      <c r="DN30" s="74">
        <f>'OA&amp;GRIDCO'!LH30+'Day Ahead IEX PXIL'!HV30+RTM!GV30</f>
        <v>0</v>
      </c>
      <c r="DO30" s="74">
        <f>'OA&amp;GRIDCO'!LS30+'Day Ahead IEX PXIL'!HO30+RTM!IU30</f>
        <v>54.795000000000002</v>
      </c>
      <c r="DP30" s="74">
        <f>'OA&amp;GRIDCO'!LT30+'Day Ahead IEX PXIL'!HP30+RTM!IV30</f>
        <v>0</v>
      </c>
      <c r="DQ30" s="74">
        <f>RTM!HK30</f>
        <v>1.44</v>
      </c>
      <c r="DR30" s="74">
        <f>RTM!HL30</f>
        <v>0</v>
      </c>
      <c r="DS30" s="74">
        <f>RTM!HO30</f>
        <v>0</v>
      </c>
      <c r="DT30" s="74">
        <f>RTM!HP30</f>
        <v>0</v>
      </c>
      <c r="DU30" s="74">
        <f>RTM!HS30</f>
        <v>0</v>
      </c>
      <c r="DV30" s="74">
        <f>RTM!HT30</f>
        <v>0</v>
      </c>
      <c r="DW30" s="74">
        <f>RTM!HW30+'OA&amp;GRIDCO'!MI30</f>
        <v>0</v>
      </c>
      <c r="DX30" s="74">
        <f>RTM!HX30</f>
        <v>0</v>
      </c>
      <c r="DY30" s="74">
        <f>RTM!IA30</f>
        <v>0</v>
      </c>
      <c r="DZ30" s="74">
        <f>RTM!IB30</f>
        <v>0</v>
      </c>
      <c r="EA30" s="74">
        <f>RTM!IC30</f>
        <v>0</v>
      </c>
      <c r="EB30" s="74">
        <f>RTM!ID30</f>
        <v>0</v>
      </c>
      <c r="EC30" s="74">
        <f>'OA&amp;GRIDCO'!MO30</f>
        <v>0</v>
      </c>
      <c r="ED30" s="74">
        <f>'OA&amp;GRIDCO'!MP30</f>
        <v>0</v>
      </c>
      <c r="EE30" s="74">
        <f>'OA&amp;GRIDCO'!MS30</f>
        <v>0</v>
      </c>
      <c r="EF30" s="74">
        <f>'OA&amp;GRIDCO'!MT30</f>
        <v>0</v>
      </c>
      <c r="EG30" s="74">
        <f>'OA&amp;GRIDCO'!MW30+'Day Ahead IEX PXIL'!IM30+GDAM!G30+RTM!II30</f>
        <v>0</v>
      </c>
      <c r="EH30" s="74">
        <f>'OA&amp;GRIDCO'!MX30+'Day Ahead IEX PXIL'!IN30+RTM!IJ30+GDAM!H30</f>
        <v>0</v>
      </c>
      <c r="EI30" s="74">
        <f>'Day Ahead IEX PXIL'!IQ30+RTM!IM30+'OA&amp;GRIDCO'!NA30</f>
        <v>0</v>
      </c>
      <c r="EJ30" s="74">
        <f>'Day Ahead IEX PXIL'!IR30+RTM!IN30+'OA&amp;GRIDCO'!NB30</f>
        <v>0</v>
      </c>
      <c r="EK30" s="74">
        <f>'OA&amp;GRIDCO'!NE30</f>
        <v>0</v>
      </c>
      <c r="EL30" s="74">
        <f>'OA&amp;GRIDCO'!NF30</f>
        <v>0</v>
      </c>
      <c r="EM30" s="74">
        <f>RTM!IQ30</f>
        <v>0</v>
      </c>
      <c r="EN30" s="74">
        <f>RTM!IR30</f>
        <v>0</v>
      </c>
      <c r="EO30" s="74">
        <f>RTM!JC30</f>
        <v>0</v>
      </c>
      <c r="EP30" s="74">
        <f>RTM!JD30</f>
        <v>0</v>
      </c>
      <c r="EQ30" s="74">
        <f>'OA&amp;GRIDCO'!NI30</f>
        <v>0</v>
      </c>
      <c r="ER30" s="74">
        <f>'OA&amp;GRIDCO'!NJ30</f>
        <v>0</v>
      </c>
      <c r="ES30" s="74">
        <f>'OA&amp;GRIDCO'!NK30+RTM!HC30+'Day Ahead IEX PXIL'!IY30</f>
        <v>4.12</v>
      </c>
      <c r="ET30" s="74">
        <f>'OA&amp;GRIDCO'!NN30+RTM!HD30+'Day Ahead IEX PXIL'!IZ30</f>
        <v>0</v>
      </c>
      <c r="EU30" s="74">
        <f>RTM!JG30</f>
        <v>1.44</v>
      </c>
      <c r="EV30" s="74">
        <f>RTM!JH30</f>
        <v>0</v>
      </c>
      <c r="EW30" s="74">
        <f>RTM!JK30</f>
        <v>0</v>
      </c>
      <c r="EX30" s="74">
        <f>RTM!JL30</f>
        <v>0</v>
      </c>
      <c r="EY30" s="74">
        <f>GDAM!S30+'OA&amp;GRIDCO'!OG30+RTM!JO30</f>
        <v>0</v>
      </c>
      <c r="EZ30" s="74">
        <f>GDAM!T30+'OA&amp;GRIDCO'!NX30+RTM!JP30</f>
        <v>0</v>
      </c>
      <c r="FA30" s="74">
        <f>GDAM!Y30+RTM!JS30</f>
        <v>0</v>
      </c>
      <c r="FB30" s="74">
        <f>GDAM!Z30+RTM!JT30</f>
        <v>0</v>
      </c>
      <c r="FC30" s="74">
        <f>RTM!JW30</f>
        <v>0</v>
      </c>
      <c r="FD30" s="74">
        <f>RTM!JX30</f>
        <v>0</v>
      </c>
      <c r="FE30" s="74">
        <f>GDAM!AE30+'OA&amp;GRIDCO'!OO30</f>
        <v>0</v>
      </c>
      <c r="FF30" s="74">
        <f>GDAM!AF30+'OA&amp;GRIDCO'!OP30</f>
        <v>0</v>
      </c>
      <c r="FG30" s="351">
        <f>GDAM!AK30</f>
        <v>0</v>
      </c>
      <c r="FH30" s="351">
        <f>GDAM!AL30</f>
        <v>0</v>
      </c>
      <c r="FI30" s="351">
        <f>GDAM!AQ30</f>
        <v>0</v>
      </c>
      <c r="FJ30" s="351">
        <f>GDAM!AR30</f>
        <v>0</v>
      </c>
      <c r="FK30" s="351">
        <f>GDAM!AW30</f>
        <v>0</v>
      </c>
      <c r="FL30" s="351">
        <f>GDAM!AX30</f>
        <v>0</v>
      </c>
      <c r="FM30" s="351">
        <f>GDAM!BC30</f>
        <v>0</v>
      </c>
      <c r="FN30" s="351">
        <f>GDAM!BD30</f>
        <v>0</v>
      </c>
      <c r="FO30" s="351">
        <f>GDAM!BI30</f>
        <v>0</v>
      </c>
      <c r="FP30" s="351">
        <f>GDAM!BJ30</f>
        <v>0</v>
      </c>
      <c r="FQ30" s="1">
        <f t="shared" si="0"/>
        <v>1434.1268840206187</v>
      </c>
      <c r="FR30" s="1">
        <f t="shared" si="1"/>
        <v>171.21750000000003</v>
      </c>
    </row>
    <row r="31" spans="1:174">
      <c r="A31" s="48" t="s">
        <v>53</v>
      </c>
      <c r="B31" s="38">
        <v>21</v>
      </c>
      <c r="C31" s="114"/>
      <c r="D31" s="75"/>
      <c r="E31" s="75"/>
      <c r="F31" s="75"/>
      <c r="G31" s="75">
        <v>24</v>
      </c>
      <c r="H31" s="75">
        <v>0.9</v>
      </c>
      <c r="I31" s="74">
        <v>11</v>
      </c>
      <c r="J31" s="74">
        <v>3.62</v>
      </c>
      <c r="K31" s="75"/>
      <c r="L31" s="75"/>
      <c r="M31" s="75"/>
      <c r="N31" s="75"/>
      <c r="O31" s="277">
        <v>0</v>
      </c>
      <c r="P31" s="75"/>
      <c r="Q31" s="94">
        <v>3.6</v>
      </c>
      <c r="R31" s="75">
        <v>0.51</v>
      </c>
      <c r="S31" s="74">
        <v>25</v>
      </c>
      <c r="T31" s="75"/>
      <c r="U31" s="74">
        <v>37</v>
      </c>
      <c r="V31" s="75"/>
      <c r="W31" s="275">
        <v>0</v>
      </c>
      <c r="X31" s="75"/>
      <c r="Y31" s="75">
        <v>0</v>
      </c>
      <c r="Z31" s="75"/>
      <c r="AA31" s="75">
        <v>0</v>
      </c>
      <c r="AB31" s="75"/>
      <c r="AC31" s="278">
        <v>0</v>
      </c>
      <c r="AD31" s="75"/>
      <c r="AE31" s="4">
        <f>'OA&amp;GRIDCO'!W31+'Day Ahead IEX PXIL'!M31+RTM!M31</f>
        <v>39.96</v>
      </c>
      <c r="AF31" s="4">
        <f>'OA&amp;GRIDCO'!X31+'Day Ahead IEX PXIL'!N31+RTM!N31</f>
        <v>39.96</v>
      </c>
      <c r="AG31" s="4">
        <f>'OA&amp;GRIDCO'!AC31+'Day Ahead IEX PXIL'!S31+RTM!S31</f>
        <v>2.79</v>
      </c>
      <c r="AH31" s="4">
        <f>'OA&amp;GRIDCO'!AD31+'Day Ahead IEX PXIL'!T31+RTM!T31</f>
        <v>0</v>
      </c>
      <c r="AI31" s="4">
        <f>'OA&amp;GRIDCO'!AU31+'Day Ahead IEX PXIL'!Y31+RTM!Y31</f>
        <v>55</v>
      </c>
      <c r="AJ31" s="4">
        <f>'OA&amp;GRIDCO'!AV31+'Day Ahead IEX PXIL'!Z31+RTM!Z31</f>
        <v>16.5</v>
      </c>
      <c r="AK31" s="4">
        <f>'OA&amp;GRIDCO'!BS31+'Day Ahead IEX PXIL'!AK31+RTM!AK31</f>
        <v>23.71</v>
      </c>
      <c r="AL31" s="4">
        <f>'OA&amp;GRIDCO'!BT31+'Day Ahead IEX PXIL'!AL31+RTM!AL31</f>
        <v>0</v>
      </c>
      <c r="AM31" s="4">
        <f>'OA&amp;GRIDCO'!BC31+'Day Ahead IEX PXIL'!AE31+RTM!AE31</f>
        <v>0</v>
      </c>
      <c r="AN31" s="4">
        <f>'OA&amp;GRIDCO'!BD31+'Day Ahead IEX PXIL'!AF31+RTM!AF31</f>
        <v>0</v>
      </c>
      <c r="AO31" s="4">
        <f>'OA&amp;GRIDCO'!CC31+'Day Ahead IEX PXIL'!AQ31+RTM!AQ31</f>
        <v>0</v>
      </c>
      <c r="AP31" s="4">
        <f>'OA&amp;GRIDCO'!CD31+'Day Ahead IEX PXIL'!AR31+RTM!AR31</f>
        <v>0</v>
      </c>
      <c r="AQ31" s="4">
        <f>'OA&amp;GRIDCO'!CO31+'Day Ahead IEX PXIL'!AW31+RTM!AW31</f>
        <v>25.75</v>
      </c>
      <c r="AR31" s="4">
        <f>'OA&amp;GRIDCO'!CP31+'Day Ahead IEX PXIL'!AX31+RTM!AX31</f>
        <v>8</v>
      </c>
      <c r="AS31" s="4">
        <f>'OA&amp;GRIDCO'!DA31+'Day Ahead IEX PXIL'!BC31+RTM!BC31</f>
        <v>329.77738402061857</v>
      </c>
      <c r="AT31" s="4">
        <f>'OA&amp;GRIDCO'!DB31+'Day Ahead IEX PXIL'!BD31+RTM!BD31</f>
        <v>0</v>
      </c>
      <c r="AU31" s="4">
        <f>'Day Ahead IEX PXIL'!BI31+RTM!BI31+'OA&amp;GRIDCO'!OS31</f>
        <v>0</v>
      </c>
      <c r="AV31" s="4">
        <f>'Day Ahead IEX PXIL'!BJ31+RTM!BJ31+'OA&amp;GRIDCO'!OT31</f>
        <v>0</v>
      </c>
      <c r="AW31" s="67"/>
      <c r="AX31" s="67"/>
      <c r="AY31" s="4">
        <v>0</v>
      </c>
      <c r="AZ31" s="4">
        <f>'OA&amp;GRIDCO'!DL31+'Day Ahead IEX PXIL'!BP31+RTM!BP31</f>
        <v>14.12</v>
      </c>
      <c r="BA31" s="4">
        <f>'OA&amp;GRIDCO'!EC31+'Day Ahead IEX PXIL'!BU31+RTM!BU31</f>
        <v>0</v>
      </c>
      <c r="BB31" s="4">
        <f>'OA&amp;GRIDCO'!ED31+'Day Ahead IEX PXIL'!BV31+RTM!BV31</f>
        <v>0</v>
      </c>
      <c r="BC31" s="4">
        <f>'OA&amp;GRIDCO'!EQ31+'Day Ahead IEX PXIL'!CA31+RTM!CA31</f>
        <v>247.43</v>
      </c>
      <c r="BD31" s="4">
        <f>'OA&amp;GRIDCO'!ER31+'Day Ahead IEX PXIL'!CB31+RTM!CB31</f>
        <v>61.857500000000002</v>
      </c>
      <c r="BE31" s="75">
        <f>'OA&amp;GRIDCO'!NW31+GDAM!U31</f>
        <v>0</v>
      </c>
      <c r="BF31" s="75"/>
      <c r="BG31" s="53"/>
      <c r="BH31" s="53"/>
      <c r="BI31" s="4">
        <f>'OA&amp;GRIDCO'!EW31+'Day Ahead IEX PXIL'!CG31+RTM!CG31</f>
        <v>1.44</v>
      </c>
      <c r="BJ31" s="4">
        <f>'OA&amp;GRIDCO'!EX31+'Day Ahead IEX PXIL'!CH31+RTM!CH31</f>
        <v>0</v>
      </c>
      <c r="BK31" s="4">
        <f>'OA&amp;GRIDCO'!KW31+RTM!FG31+'Day Ahead IEX PXIL'!GW31</f>
        <v>0</v>
      </c>
      <c r="BL31" s="4">
        <f>'OA&amp;GRIDCO'!KX31+RTM!FH31+'Day Ahead IEX PXIL'!GX31</f>
        <v>0</v>
      </c>
      <c r="BM31" s="4">
        <f>'Day Ahead IEX PXIL'!CM31+RTM!CM31+'OA&amp;GRIDCO'!FC31</f>
        <v>29</v>
      </c>
      <c r="BN31" s="4">
        <f>'OA&amp;GRIDCO'!FD31+'Day Ahead IEX PXIL'!CN31+RTM!CN31</f>
        <v>0</v>
      </c>
      <c r="BO31" s="69"/>
      <c r="BP31" s="69"/>
      <c r="BQ31" s="4">
        <f>'OA&amp;GRIDCO'!FQ31+'Day Ahead IEX PXIL'!CS31+RTM!CS31</f>
        <v>2.06</v>
      </c>
      <c r="BR31" s="4">
        <f>'OA&amp;GRIDCO'!FR31+'Day Ahead IEX PXIL'!CT31+RTM!CT31</f>
        <v>0</v>
      </c>
      <c r="BS31" s="1">
        <f>'OA&amp;GRIDCO'!JU31+'Day Ahead IEX PXIL'!FA31+RTM!EU31</f>
        <v>108.9545</v>
      </c>
      <c r="BT31" s="4">
        <f>'OA&amp;GRIDCO'!JV31+'Day Ahead IEX PXIL'!FB31+RTM!EV31</f>
        <v>13</v>
      </c>
      <c r="BU31" s="9">
        <f>'OA&amp;GRIDCO'!GG31+RTM!G31</f>
        <v>0</v>
      </c>
      <c r="BV31" s="9">
        <f>'OA&amp;GRIDCO'!GH31</f>
        <v>0</v>
      </c>
      <c r="BW31" s="4">
        <f>'OA&amp;GRIDCO'!HA31+'Day Ahead IEX PXIL'!DK31+RTM!DE31</f>
        <v>14.4</v>
      </c>
      <c r="BX31" s="4">
        <f>'OA&amp;GRIDCO'!HB31</f>
        <v>0</v>
      </c>
      <c r="BY31" s="4">
        <f>'Day Ahead IEX PXIL'!GK31+RTM!FA31+'OA&amp;GRIDCO'!LC31</f>
        <v>0</v>
      </c>
      <c r="BZ31" s="4">
        <f>'Day Ahead IEX PXIL'!GL31+RTM!FB31+'OA&amp;GRIDCO'!LD31</f>
        <v>0</v>
      </c>
      <c r="CA31" s="37"/>
      <c r="CB31" s="37"/>
      <c r="CC31" s="74">
        <f>RTM!GI31+'Day Ahead IEX PXIL'!II31+GDAM!M31</f>
        <v>0</v>
      </c>
      <c r="CD31" s="74">
        <f>RTM!GJ31</f>
        <v>0</v>
      </c>
      <c r="CE31" s="4">
        <f>'OA&amp;GRIDCO'!HI31+'Day Ahead IEX PXIL'!DQ31+RTM!DK31</f>
        <v>0</v>
      </c>
      <c r="CF31" s="4">
        <f>'OA&amp;GRIDCO'!HJ31+'Day Ahead IEX PXIL'!DR31+RTM!DL31</f>
        <v>0</v>
      </c>
      <c r="CG31" s="74">
        <f>'OA&amp;GRIDCO'!HO31+'Day Ahead IEX PXIL'!DW31+RTM!DQ31</f>
        <v>0</v>
      </c>
      <c r="CH31" s="74">
        <f>'OA&amp;GRIDCO'!HP31+'Day Ahead IEX PXIL'!DX31+RTM!DR31</f>
        <v>0</v>
      </c>
      <c r="CI31" s="75">
        <f>'Day Ahead IEX PXIL'!HE31+'OA&amp;GRIDCO'!DI31+RTM!GY31</f>
        <v>0</v>
      </c>
      <c r="CJ31" s="75">
        <f>'Day Ahead IEX PXIL'!HF31+'OA&amp;GRIDCO'!DJ31</f>
        <v>0</v>
      </c>
      <c r="CK31" s="54">
        <f>'OA&amp;GRIDCO'!KS31+'Day Ahead IEX PXIL'!DE31</f>
        <v>10.31</v>
      </c>
      <c r="CL31" s="54">
        <f>'OA&amp;GRIDCO'!KT31+'Day Ahead IEX PXIL'!DF31</f>
        <v>0</v>
      </c>
      <c r="CM31" s="54">
        <f>'Day Ahead IEX PXIL'!FS31+RTM!FS31</f>
        <v>0</v>
      </c>
      <c r="CN31" s="54">
        <f>'Day Ahead IEX PXIL'!FT31</f>
        <v>0</v>
      </c>
      <c r="CO31" s="54">
        <f>RTM!IY31+'Day Ahead IEX PXIL'!IU31</f>
        <v>0</v>
      </c>
      <c r="CP31" s="54">
        <f>RTM!IZ31+'Day Ahead IEX PXIL'!IV31</f>
        <v>0</v>
      </c>
      <c r="CQ31" s="4">
        <f>'OA&amp;GRIDCO'!KG31+'Day Ahead IEX PXIL'!FM31+RTM!GE31</f>
        <v>0</v>
      </c>
      <c r="CR31" s="4">
        <f>'OA&amp;GRIDCO'!KH31+'Day Ahead IEX PXIL'!FN31</f>
        <v>0</v>
      </c>
      <c r="CS31" s="4">
        <f>'OA&amp;GRIDCO'!KM31+'Day Ahead IEX PXIL'!FY31+RTM!FY31</f>
        <v>0</v>
      </c>
      <c r="CT31" s="4">
        <f>'Day Ahead IEX PXIL'!FZ31</f>
        <v>0</v>
      </c>
      <c r="CU31" s="4">
        <v>0</v>
      </c>
      <c r="CV31" s="4">
        <f>'Day Ahead IEX PXIL'!GF31</f>
        <v>0</v>
      </c>
      <c r="CW31" s="4">
        <f>'OA&amp;GRIDCO'!HU31+'Day Ahead IEX PXIL'!EC31+RTM!DW31</f>
        <v>400</v>
      </c>
      <c r="CX31" s="4">
        <f>'OA&amp;GRIDCO'!HV31+'Day Ahead IEX PXIL'!ED31+RTM!DX31</f>
        <v>0</v>
      </c>
      <c r="CY31" s="4">
        <f>'OA&amp;GRIDCO'!IG31+'Day Ahead IEX PXIL'!EI31+RTM!EC31</f>
        <v>15</v>
      </c>
      <c r="CZ31" s="4">
        <f>'OA&amp;GRIDCO'!IH31+'Day Ahead IEX PXIL'!EJ31+RTM!ED31</f>
        <v>3.75</v>
      </c>
      <c r="DA31" s="4">
        <f>'OA&amp;GRIDCO'!IU31+'Day Ahead IEX PXIL'!EO31+RTM!EI31</f>
        <v>0</v>
      </c>
      <c r="DB31" s="4">
        <f>'OA&amp;GRIDCO'!IV31+'Day Ahead IEX PXIL'!EP31+RTM!EJ31</f>
        <v>0</v>
      </c>
      <c r="DC31" s="75"/>
      <c r="DD31" s="75"/>
      <c r="DE31" s="4">
        <f>'Day Ahead IEX PXIL'!FC31+'OA&amp;GRIDCO'!KA31+RTM!GM31</f>
        <v>8.76</v>
      </c>
      <c r="DF31" s="4">
        <f>'Day Ahead IEX PXIL'!FD31+'OA&amp;GRIDCO'!KB31</f>
        <v>0</v>
      </c>
      <c r="DG31" s="4">
        <f>'OA&amp;GRIDCO'!JE31+'Day Ahead IEX PXIL'!EU31+RTM!EO31</f>
        <v>10.31</v>
      </c>
      <c r="DH31" s="4">
        <f>'OA&amp;GRIDCO'!JF31+'Day Ahead IEX PXIL'!EV31+RTM!EP31</f>
        <v>0</v>
      </c>
      <c r="DI31" s="4">
        <v>0</v>
      </c>
      <c r="DJ31" s="4">
        <v>0</v>
      </c>
      <c r="DK31" s="74">
        <f>RTM!FM31</f>
        <v>0</v>
      </c>
      <c r="DL31" s="74">
        <f>RTM!FN31</f>
        <v>0</v>
      </c>
      <c r="DM31" s="74">
        <f>'OA&amp;GRIDCO'!LF31+'Day Ahead IEX PXIL'!HU31+'Day Ahead IEX PXIL'!HU31</f>
        <v>0</v>
      </c>
      <c r="DN31" s="74">
        <f>'OA&amp;GRIDCO'!LH31+'Day Ahead IEX PXIL'!HV31+RTM!GV31</f>
        <v>0</v>
      </c>
      <c r="DO31" s="74">
        <f>'OA&amp;GRIDCO'!LS31+'Day Ahead IEX PXIL'!HO31+RTM!IU31</f>
        <v>54.795000000000002</v>
      </c>
      <c r="DP31" s="74">
        <f>'OA&amp;GRIDCO'!LT31+'Day Ahead IEX PXIL'!HP31+RTM!IV31</f>
        <v>0</v>
      </c>
      <c r="DQ31" s="74">
        <f>RTM!HK31</f>
        <v>1.44</v>
      </c>
      <c r="DR31" s="74">
        <f>RTM!HL31</f>
        <v>0</v>
      </c>
      <c r="DS31" s="74">
        <f>RTM!HO31</f>
        <v>0</v>
      </c>
      <c r="DT31" s="74">
        <f>RTM!HP31</f>
        <v>0</v>
      </c>
      <c r="DU31" s="74">
        <f>RTM!HS31</f>
        <v>0</v>
      </c>
      <c r="DV31" s="74">
        <f>RTM!HT31</f>
        <v>0</v>
      </c>
      <c r="DW31" s="74">
        <f>RTM!HW31+'OA&amp;GRIDCO'!MI31</f>
        <v>0</v>
      </c>
      <c r="DX31" s="74">
        <f>RTM!HX31</f>
        <v>0</v>
      </c>
      <c r="DY31" s="74">
        <f>RTM!IA31</f>
        <v>0</v>
      </c>
      <c r="DZ31" s="74">
        <f>RTM!IB31</f>
        <v>0</v>
      </c>
      <c r="EA31" s="74">
        <f>RTM!IC31</f>
        <v>0</v>
      </c>
      <c r="EB31" s="74">
        <f>RTM!ID31</f>
        <v>0</v>
      </c>
      <c r="EC31" s="74">
        <f>'OA&amp;GRIDCO'!MO31</f>
        <v>0</v>
      </c>
      <c r="ED31" s="74">
        <f>'OA&amp;GRIDCO'!MP31</f>
        <v>0</v>
      </c>
      <c r="EE31" s="74">
        <f>'OA&amp;GRIDCO'!MS31</f>
        <v>0</v>
      </c>
      <c r="EF31" s="74">
        <f>'OA&amp;GRIDCO'!MT31</f>
        <v>0</v>
      </c>
      <c r="EG31" s="74">
        <f>'OA&amp;GRIDCO'!MW31+'Day Ahead IEX PXIL'!IM31+GDAM!G31+RTM!II31</f>
        <v>0</v>
      </c>
      <c r="EH31" s="74">
        <f>'OA&amp;GRIDCO'!MX31+'Day Ahead IEX PXIL'!IN31+RTM!IJ31+GDAM!H31</f>
        <v>0</v>
      </c>
      <c r="EI31" s="74">
        <f>'Day Ahead IEX PXIL'!IQ31+RTM!IM31+'OA&amp;GRIDCO'!NA31</f>
        <v>0</v>
      </c>
      <c r="EJ31" s="74">
        <f>'Day Ahead IEX PXIL'!IR31+RTM!IN31+'OA&amp;GRIDCO'!NB31</f>
        <v>0</v>
      </c>
      <c r="EK31" s="74">
        <f>'OA&amp;GRIDCO'!NE31</f>
        <v>0</v>
      </c>
      <c r="EL31" s="74">
        <f>'OA&amp;GRIDCO'!NF31</f>
        <v>0</v>
      </c>
      <c r="EM31" s="74">
        <f>RTM!IQ31</f>
        <v>0</v>
      </c>
      <c r="EN31" s="74">
        <f>RTM!IR31</f>
        <v>0</v>
      </c>
      <c r="EO31" s="74">
        <f>RTM!JC31</f>
        <v>0</v>
      </c>
      <c r="EP31" s="74">
        <f>RTM!JD31</f>
        <v>0</v>
      </c>
      <c r="EQ31" s="74">
        <f>'OA&amp;GRIDCO'!NI31</f>
        <v>0</v>
      </c>
      <c r="ER31" s="74">
        <f>'OA&amp;GRIDCO'!NJ31</f>
        <v>0</v>
      </c>
      <c r="ES31" s="74">
        <f>'OA&amp;GRIDCO'!NK31+RTM!HC31+'Day Ahead IEX PXIL'!IY31</f>
        <v>4.12</v>
      </c>
      <c r="ET31" s="74">
        <f>'OA&amp;GRIDCO'!NN31+RTM!HD31+'Day Ahead IEX PXIL'!IZ31</f>
        <v>0</v>
      </c>
      <c r="EU31" s="74">
        <f>RTM!JG31</f>
        <v>1.44</v>
      </c>
      <c r="EV31" s="74">
        <f>RTM!JH31</f>
        <v>0</v>
      </c>
      <c r="EW31" s="74">
        <f>RTM!JK31</f>
        <v>0</v>
      </c>
      <c r="EX31" s="74">
        <f>RTM!JL31</f>
        <v>0</v>
      </c>
      <c r="EY31" s="74">
        <f>GDAM!S31+'OA&amp;GRIDCO'!OG31+RTM!JO31</f>
        <v>0</v>
      </c>
      <c r="EZ31" s="74">
        <f>GDAM!T31+'OA&amp;GRIDCO'!NX31+RTM!JP31</f>
        <v>0</v>
      </c>
      <c r="FA31" s="74">
        <f>GDAM!Y31+RTM!JS31</f>
        <v>0</v>
      </c>
      <c r="FB31" s="74">
        <f>GDAM!Z31+RTM!JT31</f>
        <v>0</v>
      </c>
      <c r="FC31" s="74">
        <f>RTM!JW31</f>
        <v>0</v>
      </c>
      <c r="FD31" s="74">
        <f>RTM!JX31</f>
        <v>0</v>
      </c>
      <c r="FE31" s="74">
        <f>GDAM!AE31+'OA&amp;GRIDCO'!OO31</f>
        <v>0</v>
      </c>
      <c r="FF31" s="74">
        <f>GDAM!AF31+'OA&amp;GRIDCO'!OP31</f>
        <v>0</v>
      </c>
      <c r="FG31" s="351">
        <f>GDAM!AK31</f>
        <v>0</v>
      </c>
      <c r="FH31" s="351">
        <f>GDAM!AL31</f>
        <v>0</v>
      </c>
      <c r="FI31" s="351">
        <f>GDAM!AQ31</f>
        <v>0</v>
      </c>
      <c r="FJ31" s="351">
        <f>GDAM!AR31</f>
        <v>0</v>
      </c>
      <c r="FK31" s="351">
        <f>GDAM!AW31</f>
        <v>0</v>
      </c>
      <c r="FL31" s="351">
        <f>GDAM!AX31</f>
        <v>0</v>
      </c>
      <c r="FM31" s="351">
        <f>GDAM!BC31</f>
        <v>0</v>
      </c>
      <c r="FN31" s="351">
        <f>GDAM!BD31</f>
        <v>0</v>
      </c>
      <c r="FO31" s="351">
        <f>GDAM!BI31</f>
        <v>0</v>
      </c>
      <c r="FP31" s="351">
        <f>GDAM!BJ31</f>
        <v>0</v>
      </c>
      <c r="FQ31" s="1">
        <f t="shared" si="0"/>
        <v>1425.0468840206188</v>
      </c>
      <c r="FR31" s="1">
        <f t="shared" si="1"/>
        <v>162.21750000000003</v>
      </c>
    </row>
    <row r="32" spans="1:174">
      <c r="A32" s="48" t="s">
        <v>54</v>
      </c>
      <c r="B32" s="38">
        <v>22</v>
      </c>
      <c r="C32" s="114"/>
      <c r="D32" s="75"/>
      <c r="E32" s="75"/>
      <c r="F32" s="75"/>
      <c r="G32" s="75">
        <v>24</v>
      </c>
      <c r="H32" s="75">
        <v>0.9</v>
      </c>
      <c r="I32" s="74">
        <v>11</v>
      </c>
      <c r="J32" s="74">
        <v>3.62</v>
      </c>
      <c r="K32" s="75"/>
      <c r="L32" s="75"/>
      <c r="M32" s="75"/>
      <c r="N32" s="75"/>
      <c r="O32" s="277">
        <v>0</v>
      </c>
      <c r="P32" s="75"/>
      <c r="Q32" s="94">
        <v>3.6</v>
      </c>
      <c r="R32" s="75">
        <v>0.51</v>
      </c>
      <c r="S32" s="74">
        <v>25</v>
      </c>
      <c r="T32" s="75"/>
      <c r="U32" s="74">
        <v>37</v>
      </c>
      <c r="V32" s="75"/>
      <c r="W32" s="275">
        <v>0</v>
      </c>
      <c r="X32" s="75"/>
      <c r="Y32" s="75">
        <v>-3.8500000000000001E-3</v>
      </c>
      <c r="Z32" s="75"/>
      <c r="AA32" s="75">
        <v>0</v>
      </c>
      <c r="AB32" s="75"/>
      <c r="AC32" s="278">
        <v>0</v>
      </c>
      <c r="AD32" s="75"/>
      <c r="AE32" s="4">
        <f>'OA&amp;GRIDCO'!W32+'Day Ahead IEX PXIL'!M32+RTM!M32</f>
        <v>39.96</v>
      </c>
      <c r="AF32" s="4">
        <f>'OA&amp;GRIDCO'!X32+'Day Ahead IEX PXIL'!N32+RTM!N32</f>
        <v>39.96</v>
      </c>
      <c r="AG32" s="4">
        <f>'OA&amp;GRIDCO'!AC32+'Day Ahead IEX PXIL'!S32+RTM!S32</f>
        <v>2.79</v>
      </c>
      <c r="AH32" s="4">
        <f>'OA&amp;GRIDCO'!AD32+'Day Ahead IEX PXIL'!T32+RTM!T32</f>
        <v>0</v>
      </c>
      <c r="AI32" s="4">
        <f>'OA&amp;GRIDCO'!AU32+'Day Ahead IEX PXIL'!Y32+RTM!Y32</f>
        <v>55</v>
      </c>
      <c r="AJ32" s="4">
        <f>'OA&amp;GRIDCO'!AV32+'Day Ahead IEX PXIL'!Z32+RTM!Z32</f>
        <v>16.5</v>
      </c>
      <c r="AK32" s="4">
        <f>'OA&amp;GRIDCO'!BS32+'Day Ahead IEX PXIL'!AK32+RTM!AK32</f>
        <v>23.71</v>
      </c>
      <c r="AL32" s="4">
        <f>'OA&amp;GRIDCO'!BT32+'Day Ahead IEX PXIL'!AL32+RTM!AL32</f>
        <v>0</v>
      </c>
      <c r="AM32" s="4">
        <f>'OA&amp;GRIDCO'!BC32+'Day Ahead IEX PXIL'!AE32+RTM!AE32</f>
        <v>0</v>
      </c>
      <c r="AN32" s="4">
        <f>'OA&amp;GRIDCO'!BD32+'Day Ahead IEX PXIL'!AF32+RTM!AF32</f>
        <v>0</v>
      </c>
      <c r="AO32" s="4">
        <f>'OA&amp;GRIDCO'!CC32+'Day Ahead IEX PXIL'!AQ32+RTM!AQ32</f>
        <v>0</v>
      </c>
      <c r="AP32" s="4">
        <f>'OA&amp;GRIDCO'!CD32+'Day Ahead IEX PXIL'!AR32+RTM!AR32</f>
        <v>0</v>
      </c>
      <c r="AQ32" s="4">
        <f>'OA&amp;GRIDCO'!CO32+'Day Ahead IEX PXIL'!AW32+RTM!AW32</f>
        <v>25.75</v>
      </c>
      <c r="AR32" s="4">
        <f>'OA&amp;GRIDCO'!CP32+'Day Ahead IEX PXIL'!AX32+RTM!AX32</f>
        <v>8</v>
      </c>
      <c r="AS32" s="4">
        <f>'OA&amp;GRIDCO'!DA32+'Day Ahead IEX PXIL'!BC32+RTM!BC32</f>
        <v>329.77738402061857</v>
      </c>
      <c r="AT32" s="4">
        <f>'OA&amp;GRIDCO'!DB32+'Day Ahead IEX PXIL'!BD32+RTM!BD32</f>
        <v>0</v>
      </c>
      <c r="AU32" s="4">
        <f>'Day Ahead IEX PXIL'!BI32+RTM!BI32+'OA&amp;GRIDCO'!OS32</f>
        <v>0</v>
      </c>
      <c r="AV32" s="4">
        <f>'Day Ahead IEX PXIL'!BJ32+RTM!BJ32+'OA&amp;GRIDCO'!OT32</f>
        <v>0</v>
      </c>
      <c r="AW32" s="67"/>
      <c r="AX32" s="67"/>
      <c r="AY32" s="4">
        <v>0</v>
      </c>
      <c r="AZ32" s="4">
        <f>'OA&amp;GRIDCO'!DL32+'Day Ahead IEX PXIL'!BP32+RTM!BP32</f>
        <v>14.12</v>
      </c>
      <c r="BA32" s="4">
        <f>'OA&amp;GRIDCO'!EC32+'Day Ahead IEX PXIL'!BU32+RTM!BU32</f>
        <v>0</v>
      </c>
      <c r="BB32" s="4">
        <f>'OA&amp;GRIDCO'!ED32+'Day Ahead IEX PXIL'!BV32+RTM!BV32</f>
        <v>0</v>
      </c>
      <c r="BC32" s="4">
        <f>'OA&amp;GRIDCO'!EQ32+'Day Ahead IEX PXIL'!CA32+RTM!CA32</f>
        <v>247.43</v>
      </c>
      <c r="BD32" s="4">
        <f>'OA&amp;GRIDCO'!ER32+'Day Ahead IEX PXIL'!CB32+RTM!CB32</f>
        <v>61.857500000000002</v>
      </c>
      <c r="BE32" s="75">
        <f>'OA&amp;GRIDCO'!NW32+GDAM!U32</f>
        <v>0</v>
      </c>
      <c r="BF32" s="75"/>
      <c r="BG32" s="53"/>
      <c r="BH32" s="53"/>
      <c r="BI32" s="4">
        <f>'OA&amp;GRIDCO'!EW32+'Day Ahead IEX PXIL'!CG32+RTM!CG32</f>
        <v>1.44</v>
      </c>
      <c r="BJ32" s="4">
        <f>'OA&amp;GRIDCO'!EX32+'Day Ahead IEX PXIL'!CH32+RTM!CH32</f>
        <v>0</v>
      </c>
      <c r="BK32" s="4">
        <f>'OA&amp;GRIDCO'!KW32+RTM!FG32+'Day Ahead IEX PXIL'!GW32</f>
        <v>0</v>
      </c>
      <c r="BL32" s="4">
        <f>'OA&amp;GRIDCO'!KX32+RTM!FH32+'Day Ahead IEX PXIL'!GX32</f>
        <v>0</v>
      </c>
      <c r="BM32" s="4">
        <f>'Day Ahead IEX PXIL'!CM32+RTM!CM32+'OA&amp;GRIDCO'!FC32</f>
        <v>29</v>
      </c>
      <c r="BN32" s="4">
        <f>'OA&amp;GRIDCO'!FD32+'Day Ahead IEX PXIL'!CN32+RTM!CN32</f>
        <v>0</v>
      </c>
      <c r="BO32" s="69"/>
      <c r="BP32" s="69"/>
      <c r="BQ32" s="4">
        <f>'OA&amp;GRIDCO'!FQ32+'Day Ahead IEX PXIL'!CS32+RTM!CS32</f>
        <v>2.06</v>
      </c>
      <c r="BR32" s="4">
        <f>'OA&amp;GRIDCO'!FR32+'Day Ahead IEX PXIL'!CT32+RTM!CT32</f>
        <v>0</v>
      </c>
      <c r="BS32" s="1">
        <f>'OA&amp;GRIDCO'!JU32+'Day Ahead IEX PXIL'!FA32+RTM!EU32</f>
        <v>108.9545</v>
      </c>
      <c r="BT32" s="4">
        <f>'OA&amp;GRIDCO'!JV32+'Day Ahead IEX PXIL'!FB32+RTM!EV32</f>
        <v>13</v>
      </c>
      <c r="BU32" s="9">
        <f>'OA&amp;GRIDCO'!GG32+RTM!G32</f>
        <v>0</v>
      </c>
      <c r="BV32" s="9">
        <f>'OA&amp;GRIDCO'!GH32</f>
        <v>0</v>
      </c>
      <c r="BW32" s="4">
        <f>'OA&amp;GRIDCO'!HA32+'Day Ahead IEX PXIL'!DK32+RTM!DE32</f>
        <v>14.4</v>
      </c>
      <c r="BX32" s="4">
        <f>'OA&amp;GRIDCO'!HB32</f>
        <v>0</v>
      </c>
      <c r="BY32" s="4">
        <f>'Day Ahead IEX PXIL'!GK32+RTM!FA32+'OA&amp;GRIDCO'!LC32</f>
        <v>0</v>
      </c>
      <c r="BZ32" s="4">
        <f>'Day Ahead IEX PXIL'!GL32+RTM!FB32+'OA&amp;GRIDCO'!LD32</f>
        <v>0</v>
      </c>
      <c r="CA32" s="37"/>
      <c r="CB32" s="37"/>
      <c r="CC32" s="74">
        <f>RTM!GI32+'Day Ahead IEX PXIL'!II32+GDAM!M32</f>
        <v>0</v>
      </c>
      <c r="CD32" s="74">
        <f>RTM!GJ32</f>
        <v>0</v>
      </c>
      <c r="CE32" s="4">
        <f>'OA&amp;GRIDCO'!HI32+'Day Ahead IEX PXIL'!DQ32+RTM!DK32</f>
        <v>0</v>
      </c>
      <c r="CF32" s="4">
        <f>'OA&amp;GRIDCO'!HJ32+'Day Ahead IEX PXIL'!DR32+RTM!DL32</f>
        <v>0</v>
      </c>
      <c r="CG32" s="74">
        <f>'OA&amp;GRIDCO'!HO32+'Day Ahead IEX PXIL'!DW32+RTM!DQ32</f>
        <v>0</v>
      </c>
      <c r="CH32" s="74">
        <f>'OA&amp;GRIDCO'!HP32+'Day Ahead IEX PXIL'!DX32+RTM!DR32</f>
        <v>0</v>
      </c>
      <c r="CI32" s="75">
        <f>'Day Ahead IEX PXIL'!HE32+'OA&amp;GRIDCO'!DI32+RTM!GY32</f>
        <v>0</v>
      </c>
      <c r="CJ32" s="75">
        <f>'Day Ahead IEX PXIL'!HF32+'OA&amp;GRIDCO'!DJ32</f>
        <v>0</v>
      </c>
      <c r="CK32" s="54">
        <f>'OA&amp;GRIDCO'!KS32+'Day Ahead IEX PXIL'!DE32</f>
        <v>10.31</v>
      </c>
      <c r="CL32" s="54">
        <f>'OA&amp;GRIDCO'!KT32+'Day Ahead IEX PXIL'!DF32</f>
        <v>0</v>
      </c>
      <c r="CM32" s="54">
        <f>'Day Ahead IEX PXIL'!FS32+RTM!FS32</f>
        <v>0</v>
      </c>
      <c r="CN32" s="54">
        <f>'Day Ahead IEX PXIL'!FT32</f>
        <v>0</v>
      </c>
      <c r="CO32" s="54">
        <f>RTM!IY32+'Day Ahead IEX PXIL'!IU32</f>
        <v>0</v>
      </c>
      <c r="CP32" s="54">
        <f>RTM!IZ32+'Day Ahead IEX PXIL'!IV32</f>
        <v>0</v>
      </c>
      <c r="CQ32" s="4">
        <f>'OA&amp;GRIDCO'!KG32+'Day Ahead IEX PXIL'!FM32+RTM!GE32</f>
        <v>0</v>
      </c>
      <c r="CR32" s="4">
        <f>'OA&amp;GRIDCO'!KH32+'Day Ahead IEX PXIL'!FN32</f>
        <v>0</v>
      </c>
      <c r="CS32" s="4">
        <f>'OA&amp;GRIDCO'!KM32+'Day Ahead IEX PXIL'!FY32+RTM!FY32</f>
        <v>0</v>
      </c>
      <c r="CT32" s="4">
        <f>'Day Ahead IEX PXIL'!FZ32</f>
        <v>0</v>
      </c>
      <c r="CU32" s="4">
        <v>0</v>
      </c>
      <c r="CV32" s="4">
        <f>'Day Ahead IEX PXIL'!GF32</f>
        <v>0</v>
      </c>
      <c r="CW32" s="4">
        <f>'OA&amp;GRIDCO'!HU32+'Day Ahead IEX PXIL'!EC32+RTM!DW32</f>
        <v>400</v>
      </c>
      <c r="CX32" s="4">
        <f>'OA&amp;GRIDCO'!HV32+'Day Ahead IEX PXIL'!ED32+RTM!DX32</f>
        <v>0</v>
      </c>
      <c r="CY32" s="4">
        <f>'OA&amp;GRIDCO'!IG32+'Day Ahead IEX PXIL'!EI32+RTM!EC32</f>
        <v>15</v>
      </c>
      <c r="CZ32" s="4">
        <f>'OA&amp;GRIDCO'!IH32+'Day Ahead IEX PXIL'!EJ32+RTM!ED32</f>
        <v>3.75</v>
      </c>
      <c r="DA32" s="4">
        <f>'OA&amp;GRIDCO'!IU32+'Day Ahead IEX PXIL'!EO32+RTM!EI32</f>
        <v>0</v>
      </c>
      <c r="DB32" s="4">
        <f>'OA&amp;GRIDCO'!IV32+'Day Ahead IEX PXIL'!EP32+RTM!EJ32</f>
        <v>0</v>
      </c>
      <c r="DC32" s="75"/>
      <c r="DD32" s="75"/>
      <c r="DE32" s="4">
        <f>'Day Ahead IEX PXIL'!FC32+'OA&amp;GRIDCO'!KA32+RTM!GM32</f>
        <v>8.76</v>
      </c>
      <c r="DF32" s="4">
        <f>'Day Ahead IEX PXIL'!FD32+'OA&amp;GRIDCO'!KB32</f>
        <v>0</v>
      </c>
      <c r="DG32" s="4">
        <f>'OA&amp;GRIDCO'!JE32+'Day Ahead IEX PXIL'!EU32+RTM!EO32</f>
        <v>10.31</v>
      </c>
      <c r="DH32" s="4">
        <f>'OA&amp;GRIDCO'!JF32+'Day Ahead IEX PXIL'!EV32+RTM!EP32</f>
        <v>0</v>
      </c>
      <c r="DI32" s="4">
        <v>0</v>
      </c>
      <c r="DJ32" s="4">
        <v>0</v>
      </c>
      <c r="DK32" s="74">
        <f>RTM!FM32</f>
        <v>0</v>
      </c>
      <c r="DL32" s="74">
        <f>RTM!FN32</f>
        <v>0</v>
      </c>
      <c r="DM32" s="74">
        <f>'OA&amp;GRIDCO'!LF32+'Day Ahead IEX PXIL'!HU32+'Day Ahead IEX PXIL'!HU32</f>
        <v>0</v>
      </c>
      <c r="DN32" s="74">
        <f>'OA&amp;GRIDCO'!LH32+'Day Ahead IEX PXIL'!HV32+RTM!GV32</f>
        <v>0</v>
      </c>
      <c r="DO32" s="74">
        <f>'OA&amp;GRIDCO'!LS32+'Day Ahead IEX PXIL'!HO32+RTM!IU32</f>
        <v>54.795000000000002</v>
      </c>
      <c r="DP32" s="74">
        <f>'OA&amp;GRIDCO'!LT32+'Day Ahead IEX PXIL'!HP32+RTM!IV32</f>
        <v>0</v>
      </c>
      <c r="DQ32" s="74">
        <f>RTM!HK32</f>
        <v>1.44</v>
      </c>
      <c r="DR32" s="74">
        <f>RTM!HL32</f>
        <v>0</v>
      </c>
      <c r="DS32" s="74">
        <f>RTM!HO32</f>
        <v>0</v>
      </c>
      <c r="DT32" s="74">
        <f>RTM!HP32</f>
        <v>0</v>
      </c>
      <c r="DU32" s="74">
        <f>RTM!HS32</f>
        <v>0</v>
      </c>
      <c r="DV32" s="74">
        <f>RTM!HT32</f>
        <v>0</v>
      </c>
      <c r="DW32" s="74">
        <f>RTM!HW32+'OA&amp;GRIDCO'!MI32</f>
        <v>0</v>
      </c>
      <c r="DX32" s="74">
        <f>RTM!HX32</f>
        <v>0</v>
      </c>
      <c r="DY32" s="74">
        <f>RTM!IA32</f>
        <v>0</v>
      </c>
      <c r="DZ32" s="74">
        <f>RTM!IB32</f>
        <v>0</v>
      </c>
      <c r="EA32" s="74">
        <f>RTM!IC32</f>
        <v>0</v>
      </c>
      <c r="EB32" s="74">
        <f>RTM!ID32</f>
        <v>0</v>
      </c>
      <c r="EC32" s="74">
        <f>'OA&amp;GRIDCO'!MO32</f>
        <v>0</v>
      </c>
      <c r="ED32" s="74">
        <f>'OA&amp;GRIDCO'!MP32</f>
        <v>0</v>
      </c>
      <c r="EE32" s="74">
        <f>'OA&amp;GRIDCO'!MS32</f>
        <v>0</v>
      </c>
      <c r="EF32" s="74">
        <f>'OA&amp;GRIDCO'!MT32</f>
        <v>0</v>
      </c>
      <c r="EG32" s="74">
        <f>'OA&amp;GRIDCO'!MW32+'Day Ahead IEX PXIL'!IM32+GDAM!G32+RTM!II32</f>
        <v>0</v>
      </c>
      <c r="EH32" s="74">
        <f>'OA&amp;GRIDCO'!MX32+'Day Ahead IEX PXIL'!IN32+RTM!IJ32+GDAM!H32</f>
        <v>0</v>
      </c>
      <c r="EI32" s="74">
        <f>'Day Ahead IEX PXIL'!IQ32+RTM!IM32+'OA&amp;GRIDCO'!NA32</f>
        <v>0</v>
      </c>
      <c r="EJ32" s="74">
        <f>'Day Ahead IEX PXIL'!IR32+RTM!IN32+'OA&amp;GRIDCO'!NB32</f>
        <v>0</v>
      </c>
      <c r="EK32" s="74">
        <f>'OA&amp;GRIDCO'!NE32</f>
        <v>0</v>
      </c>
      <c r="EL32" s="74">
        <f>'OA&amp;GRIDCO'!NF32</f>
        <v>0</v>
      </c>
      <c r="EM32" s="74">
        <f>RTM!IQ32</f>
        <v>0</v>
      </c>
      <c r="EN32" s="74">
        <f>RTM!IR32</f>
        <v>0</v>
      </c>
      <c r="EO32" s="74">
        <f>RTM!JC32</f>
        <v>0</v>
      </c>
      <c r="EP32" s="74">
        <f>RTM!JD32</f>
        <v>0</v>
      </c>
      <c r="EQ32" s="74">
        <f>'OA&amp;GRIDCO'!NI32</f>
        <v>0</v>
      </c>
      <c r="ER32" s="74">
        <f>'OA&amp;GRIDCO'!NJ32</f>
        <v>0</v>
      </c>
      <c r="ES32" s="74">
        <f>'OA&amp;GRIDCO'!NK32+RTM!HC32+'Day Ahead IEX PXIL'!IY32</f>
        <v>4.12</v>
      </c>
      <c r="ET32" s="74">
        <f>'OA&amp;GRIDCO'!NN32+RTM!HD32+'Day Ahead IEX PXIL'!IZ32</f>
        <v>0</v>
      </c>
      <c r="EU32" s="74">
        <f>RTM!JG32</f>
        <v>1.44</v>
      </c>
      <c r="EV32" s="74">
        <f>RTM!JH32</f>
        <v>0</v>
      </c>
      <c r="EW32" s="74">
        <f>RTM!JK32</f>
        <v>0</v>
      </c>
      <c r="EX32" s="74">
        <f>RTM!JL32</f>
        <v>0</v>
      </c>
      <c r="EY32" s="74">
        <f>GDAM!S32+'OA&amp;GRIDCO'!OG32+RTM!JO32</f>
        <v>0</v>
      </c>
      <c r="EZ32" s="74">
        <f>GDAM!T32+'OA&amp;GRIDCO'!NX32+RTM!JP32</f>
        <v>0</v>
      </c>
      <c r="FA32" s="74">
        <f>GDAM!Y32+RTM!JS32</f>
        <v>0</v>
      </c>
      <c r="FB32" s="74">
        <f>GDAM!Z32+RTM!JT32</f>
        <v>0</v>
      </c>
      <c r="FC32" s="74">
        <f>RTM!JW32</f>
        <v>0</v>
      </c>
      <c r="FD32" s="74">
        <f>RTM!JX32</f>
        <v>0</v>
      </c>
      <c r="FE32" s="74">
        <f>GDAM!AE32+'OA&amp;GRIDCO'!OO32</f>
        <v>0</v>
      </c>
      <c r="FF32" s="74">
        <f>GDAM!AF32+'OA&amp;GRIDCO'!OP32</f>
        <v>0</v>
      </c>
      <c r="FG32" s="351">
        <f>GDAM!AK32</f>
        <v>0</v>
      </c>
      <c r="FH32" s="351">
        <f>GDAM!AL32</f>
        <v>0</v>
      </c>
      <c r="FI32" s="351">
        <f>GDAM!AQ32</f>
        <v>0</v>
      </c>
      <c r="FJ32" s="351">
        <f>GDAM!AR32</f>
        <v>0</v>
      </c>
      <c r="FK32" s="351">
        <f>GDAM!AW32</f>
        <v>0</v>
      </c>
      <c r="FL32" s="351">
        <f>GDAM!AX32</f>
        <v>0</v>
      </c>
      <c r="FM32" s="351">
        <f>GDAM!BC32</f>
        <v>0</v>
      </c>
      <c r="FN32" s="351">
        <f>GDAM!BD32</f>
        <v>0</v>
      </c>
      <c r="FO32" s="351">
        <f>GDAM!BI32</f>
        <v>0</v>
      </c>
      <c r="FP32" s="351">
        <f>GDAM!BJ32</f>
        <v>0</v>
      </c>
      <c r="FQ32" s="1">
        <f t="shared" si="0"/>
        <v>1425.0430340206187</v>
      </c>
      <c r="FR32" s="1">
        <f t="shared" si="1"/>
        <v>162.21750000000003</v>
      </c>
    </row>
    <row r="33" spans="1:174" ht="15" customHeight="1">
      <c r="A33" s="48" t="s">
        <v>55</v>
      </c>
      <c r="B33" s="38">
        <v>23</v>
      </c>
      <c r="C33" s="114"/>
      <c r="D33" s="75"/>
      <c r="E33" s="75"/>
      <c r="F33" s="75"/>
      <c r="G33" s="75">
        <v>24</v>
      </c>
      <c r="H33" s="75">
        <v>0.9</v>
      </c>
      <c r="I33" s="74">
        <v>11</v>
      </c>
      <c r="J33" s="74">
        <v>3.62</v>
      </c>
      <c r="K33" s="75"/>
      <c r="L33" s="75"/>
      <c r="M33" s="75"/>
      <c r="N33" s="75"/>
      <c r="O33" s="277">
        <v>0</v>
      </c>
      <c r="P33" s="75"/>
      <c r="Q33" s="94">
        <v>3.6</v>
      </c>
      <c r="R33" s="75">
        <v>0.51</v>
      </c>
      <c r="S33" s="74">
        <v>25</v>
      </c>
      <c r="T33" s="75"/>
      <c r="U33" s="74">
        <v>37</v>
      </c>
      <c r="V33" s="75"/>
      <c r="W33" s="275">
        <v>0</v>
      </c>
      <c r="X33" s="75"/>
      <c r="Y33" s="75">
        <v>0.05</v>
      </c>
      <c r="Z33" s="75"/>
      <c r="AA33" s="75">
        <v>0.08</v>
      </c>
      <c r="AB33" s="75"/>
      <c r="AC33" s="279">
        <v>0</v>
      </c>
      <c r="AD33" s="75"/>
      <c r="AE33" s="4">
        <f>'OA&amp;GRIDCO'!W33+'Day Ahead IEX PXIL'!M33+RTM!M33</f>
        <v>39.96</v>
      </c>
      <c r="AF33" s="4">
        <f>'OA&amp;GRIDCO'!X33+'Day Ahead IEX PXIL'!N33+RTM!N33</f>
        <v>39.96</v>
      </c>
      <c r="AG33" s="4">
        <f>'OA&amp;GRIDCO'!AC33+'Day Ahead IEX PXIL'!S33+RTM!S33</f>
        <v>3.3</v>
      </c>
      <c r="AH33" s="4">
        <f>'OA&amp;GRIDCO'!AD33+'Day Ahead IEX PXIL'!T33+RTM!T33</f>
        <v>0</v>
      </c>
      <c r="AI33" s="4">
        <f>'OA&amp;GRIDCO'!AU33+'Day Ahead IEX PXIL'!Y33+RTM!Y33</f>
        <v>55</v>
      </c>
      <c r="AJ33" s="4">
        <f>'OA&amp;GRIDCO'!AV33+'Day Ahead IEX PXIL'!Z33+RTM!Z33</f>
        <v>16.5</v>
      </c>
      <c r="AK33" s="4">
        <f>'OA&amp;GRIDCO'!BS33+'Day Ahead IEX PXIL'!AK33+RTM!AK33</f>
        <v>23.71</v>
      </c>
      <c r="AL33" s="4">
        <f>'OA&amp;GRIDCO'!BT33+'Day Ahead IEX PXIL'!AL33+RTM!AL33</f>
        <v>0</v>
      </c>
      <c r="AM33" s="4">
        <f>'OA&amp;GRIDCO'!BC33+'Day Ahead IEX PXIL'!AE33+RTM!AE33</f>
        <v>0</v>
      </c>
      <c r="AN33" s="4">
        <f>'OA&amp;GRIDCO'!BD33+'Day Ahead IEX PXIL'!AF33+RTM!AF33</f>
        <v>0</v>
      </c>
      <c r="AO33" s="4">
        <f>'OA&amp;GRIDCO'!CC33+'Day Ahead IEX PXIL'!AQ33+RTM!AQ33</f>
        <v>0</v>
      </c>
      <c r="AP33" s="4">
        <f>'OA&amp;GRIDCO'!CD33+'Day Ahead IEX PXIL'!AR33+RTM!AR33</f>
        <v>0</v>
      </c>
      <c r="AQ33" s="4">
        <f>'OA&amp;GRIDCO'!CO33+'Day Ahead IEX PXIL'!AW33+RTM!AW33</f>
        <v>25.75</v>
      </c>
      <c r="AR33" s="4">
        <f>'OA&amp;GRIDCO'!CP33+'Day Ahead IEX PXIL'!AX33+RTM!AX33</f>
        <v>8</v>
      </c>
      <c r="AS33" s="4">
        <f>'OA&amp;GRIDCO'!DA33+'Day Ahead IEX PXIL'!BC33+RTM!BC33</f>
        <v>329.77738402061857</v>
      </c>
      <c r="AT33" s="4">
        <f>'OA&amp;GRIDCO'!DB33+'Day Ahead IEX PXIL'!BD33+RTM!BD33</f>
        <v>0</v>
      </c>
      <c r="AU33" s="4">
        <f>'Day Ahead IEX PXIL'!BI33+RTM!BI33+'OA&amp;GRIDCO'!OS33</f>
        <v>0</v>
      </c>
      <c r="AV33" s="4">
        <f>'Day Ahead IEX PXIL'!BJ33+RTM!BJ33+'OA&amp;GRIDCO'!OT33</f>
        <v>0</v>
      </c>
      <c r="AW33" s="67"/>
      <c r="AX33" s="67"/>
      <c r="AY33" s="4">
        <v>0</v>
      </c>
      <c r="AZ33" s="4">
        <f>'OA&amp;GRIDCO'!DL33+'Day Ahead IEX PXIL'!BP33+RTM!BP33</f>
        <v>14.12</v>
      </c>
      <c r="BA33" s="4">
        <f>'OA&amp;GRIDCO'!EC33+'Day Ahead IEX PXIL'!BU33+RTM!BU33</f>
        <v>0</v>
      </c>
      <c r="BB33" s="4">
        <f>'OA&amp;GRIDCO'!ED33+'Day Ahead IEX PXIL'!BV33+RTM!BV33</f>
        <v>0</v>
      </c>
      <c r="BC33" s="4">
        <f>'OA&amp;GRIDCO'!EQ33+'Day Ahead IEX PXIL'!CA33+RTM!CA33</f>
        <v>247.43</v>
      </c>
      <c r="BD33" s="4">
        <f>'OA&amp;GRIDCO'!ER33+'Day Ahead IEX PXIL'!CB33+RTM!CB33</f>
        <v>61.857500000000002</v>
      </c>
      <c r="BE33" s="75">
        <f>'OA&amp;GRIDCO'!NW33+GDAM!U33</f>
        <v>0</v>
      </c>
      <c r="BF33" s="75"/>
      <c r="BG33" s="53"/>
      <c r="BH33" s="53"/>
      <c r="BI33" s="4">
        <f>'OA&amp;GRIDCO'!EW33+'Day Ahead IEX PXIL'!CG33+RTM!CG33</f>
        <v>1.44</v>
      </c>
      <c r="BJ33" s="4">
        <f>'OA&amp;GRIDCO'!EX33+'Day Ahead IEX PXIL'!CH33+RTM!CH33</f>
        <v>0</v>
      </c>
      <c r="BK33" s="4">
        <f>'OA&amp;GRIDCO'!KW33+RTM!FG33+'Day Ahead IEX PXIL'!GW33</f>
        <v>0</v>
      </c>
      <c r="BL33" s="4">
        <f>'OA&amp;GRIDCO'!KX33+RTM!FH33+'Day Ahead IEX PXIL'!GX33</f>
        <v>0</v>
      </c>
      <c r="BM33" s="4">
        <f>'Day Ahead IEX PXIL'!CM33+RTM!CM33+'OA&amp;GRIDCO'!FC33</f>
        <v>29</v>
      </c>
      <c r="BN33" s="4">
        <f>'OA&amp;GRIDCO'!FD33+'Day Ahead IEX PXIL'!CN33+RTM!CN33</f>
        <v>0</v>
      </c>
      <c r="BO33" s="69"/>
      <c r="BP33" s="69"/>
      <c r="BQ33" s="4">
        <f>'OA&amp;GRIDCO'!FQ33+'Day Ahead IEX PXIL'!CS33+RTM!CS33</f>
        <v>2.06</v>
      </c>
      <c r="BR33" s="4">
        <f>'OA&amp;GRIDCO'!FR33+'Day Ahead IEX PXIL'!CT33+RTM!CT33</f>
        <v>0</v>
      </c>
      <c r="BS33" s="1">
        <f>'OA&amp;GRIDCO'!JU33+'Day Ahead IEX PXIL'!FA33+RTM!EU33</f>
        <v>108.9545</v>
      </c>
      <c r="BT33" s="4">
        <f>'OA&amp;GRIDCO'!JV33+'Day Ahead IEX PXIL'!FB33+RTM!EV33</f>
        <v>13</v>
      </c>
      <c r="BU33" s="9">
        <f>'OA&amp;GRIDCO'!GG33+RTM!G33</f>
        <v>0</v>
      </c>
      <c r="BV33" s="9">
        <f>'OA&amp;GRIDCO'!GH33</f>
        <v>0</v>
      </c>
      <c r="BW33" s="4">
        <f>'OA&amp;GRIDCO'!HA33+'Day Ahead IEX PXIL'!DK33+RTM!DE33</f>
        <v>14.4</v>
      </c>
      <c r="BX33" s="4">
        <f>'OA&amp;GRIDCO'!HB33</f>
        <v>0</v>
      </c>
      <c r="BY33" s="4">
        <f>'Day Ahead IEX PXIL'!GK33+RTM!FA33+'OA&amp;GRIDCO'!LC33</f>
        <v>0</v>
      </c>
      <c r="BZ33" s="4">
        <f>'Day Ahead IEX PXIL'!GL33+RTM!FB33+'OA&amp;GRIDCO'!LD33</f>
        <v>0</v>
      </c>
      <c r="CA33" s="37"/>
      <c r="CB33" s="37"/>
      <c r="CC33" s="74">
        <f>RTM!GI33+'Day Ahead IEX PXIL'!II33+GDAM!M33</f>
        <v>0</v>
      </c>
      <c r="CD33" s="74">
        <f>RTM!GJ33</f>
        <v>0</v>
      </c>
      <c r="CE33" s="4">
        <f>'OA&amp;GRIDCO'!HI33+'Day Ahead IEX PXIL'!DQ33+RTM!DK33</f>
        <v>0</v>
      </c>
      <c r="CF33" s="4">
        <f>'OA&amp;GRIDCO'!HJ33+'Day Ahead IEX PXIL'!DR33+RTM!DL33</f>
        <v>0</v>
      </c>
      <c r="CG33" s="74">
        <f>'OA&amp;GRIDCO'!HO33+'Day Ahead IEX PXIL'!DW33+RTM!DQ33</f>
        <v>0</v>
      </c>
      <c r="CH33" s="74">
        <f>'OA&amp;GRIDCO'!HP33+'Day Ahead IEX PXIL'!DX33+RTM!DR33</f>
        <v>0</v>
      </c>
      <c r="CI33" s="75">
        <f>'Day Ahead IEX PXIL'!HE33+'OA&amp;GRIDCO'!DI33+RTM!GY33</f>
        <v>0</v>
      </c>
      <c r="CJ33" s="75">
        <f>'Day Ahead IEX PXIL'!HF33+'OA&amp;GRIDCO'!DJ33</f>
        <v>0</v>
      </c>
      <c r="CK33" s="54">
        <f>'OA&amp;GRIDCO'!KS33+'Day Ahead IEX PXIL'!DE33</f>
        <v>10.31</v>
      </c>
      <c r="CL33" s="54">
        <f>'OA&amp;GRIDCO'!KT33+'Day Ahead IEX PXIL'!DF33</f>
        <v>0</v>
      </c>
      <c r="CM33" s="54">
        <f>'Day Ahead IEX PXIL'!FS33+RTM!FS33</f>
        <v>0</v>
      </c>
      <c r="CN33" s="54">
        <f>'Day Ahead IEX PXIL'!FT33</f>
        <v>0</v>
      </c>
      <c r="CO33" s="54">
        <f>RTM!IY33+'Day Ahead IEX PXIL'!IU33</f>
        <v>0</v>
      </c>
      <c r="CP33" s="54">
        <f>RTM!IZ33+'Day Ahead IEX PXIL'!IV33</f>
        <v>0</v>
      </c>
      <c r="CQ33" s="4">
        <f>'OA&amp;GRIDCO'!KG33+'Day Ahead IEX PXIL'!FM33+RTM!GE33</f>
        <v>0</v>
      </c>
      <c r="CR33" s="4">
        <f>'OA&amp;GRIDCO'!KH33+'Day Ahead IEX PXIL'!FN33</f>
        <v>0</v>
      </c>
      <c r="CS33" s="4">
        <f>'OA&amp;GRIDCO'!KM33+'Day Ahead IEX PXIL'!FY33+RTM!FY33</f>
        <v>0</v>
      </c>
      <c r="CT33" s="4">
        <f>'Day Ahead IEX PXIL'!FZ33</f>
        <v>0</v>
      </c>
      <c r="CU33" s="4">
        <v>0</v>
      </c>
      <c r="CV33" s="4">
        <f>'Day Ahead IEX PXIL'!GF33</f>
        <v>0</v>
      </c>
      <c r="CW33" s="4">
        <f>'OA&amp;GRIDCO'!HU33+'Day Ahead IEX PXIL'!EC33+RTM!DW33</f>
        <v>400</v>
      </c>
      <c r="CX33" s="4">
        <f>'OA&amp;GRIDCO'!HV33+'Day Ahead IEX PXIL'!ED33+RTM!DX33</f>
        <v>0</v>
      </c>
      <c r="CY33" s="4">
        <f>'OA&amp;GRIDCO'!IG33+'Day Ahead IEX PXIL'!EI33+RTM!EC33</f>
        <v>15</v>
      </c>
      <c r="CZ33" s="4">
        <f>'OA&amp;GRIDCO'!IH33+'Day Ahead IEX PXIL'!EJ33+RTM!ED33</f>
        <v>3.75</v>
      </c>
      <c r="DA33" s="4">
        <f>'OA&amp;GRIDCO'!IU33+'Day Ahead IEX PXIL'!EO33+RTM!EI33</f>
        <v>0</v>
      </c>
      <c r="DB33" s="4">
        <f>'OA&amp;GRIDCO'!IV33+'Day Ahead IEX PXIL'!EP33+RTM!EJ33</f>
        <v>0</v>
      </c>
      <c r="DC33" s="75"/>
      <c r="DD33" s="75"/>
      <c r="DE33" s="4">
        <f>'Day Ahead IEX PXIL'!FC33+'OA&amp;GRIDCO'!KA33+RTM!GM33</f>
        <v>8.76</v>
      </c>
      <c r="DF33" s="4">
        <f>'Day Ahead IEX PXIL'!FD33+'OA&amp;GRIDCO'!KB33</f>
        <v>0</v>
      </c>
      <c r="DG33" s="4">
        <f>'OA&amp;GRIDCO'!JE33+'Day Ahead IEX PXIL'!EU33+RTM!EO33</f>
        <v>10.31</v>
      </c>
      <c r="DH33" s="4">
        <f>'OA&amp;GRIDCO'!JF33+'Day Ahead IEX PXIL'!EV33+RTM!EP33</f>
        <v>0</v>
      </c>
      <c r="DI33" s="4">
        <v>0</v>
      </c>
      <c r="DJ33" s="4">
        <v>0</v>
      </c>
      <c r="DK33" s="74">
        <f>RTM!FM33</f>
        <v>0</v>
      </c>
      <c r="DL33" s="74">
        <f>RTM!FN33</f>
        <v>0</v>
      </c>
      <c r="DM33" s="74">
        <f>'OA&amp;GRIDCO'!LF33+'Day Ahead IEX PXIL'!HU33+'Day Ahead IEX PXIL'!HU33</f>
        <v>0</v>
      </c>
      <c r="DN33" s="74">
        <f>'OA&amp;GRIDCO'!LH33+'Day Ahead IEX PXIL'!HV33+RTM!GV33</f>
        <v>0</v>
      </c>
      <c r="DO33" s="74">
        <f>'OA&amp;GRIDCO'!LS33+'Day Ahead IEX PXIL'!HO33+RTM!IU33</f>
        <v>54.795000000000002</v>
      </c>
      <c r="DP33" s="74">
        <f>'OA&amp;GRIDCO'!LT33+'Day Ahead IEX PXIL'!HP33+RTM!IV33</f>
        <v>0</v>
      </c>
      <c r="DQ33" s="74">
        <f>RTM!HK33</f>
        <v>1.44</v>
      </c>
      <c r="DR33" s="74">
        <f>RTM!HL33</f>
        <v>0</v>
      </c>
      <c r="DS33" s="74">
        <f>RTM!HO33</f>
        <v>0</v>
      </c>
      <c r="DT33" s="74">
        <f>RTM!HP33</f>
        <v>0</v>
      </c>
      <c r="DU33" s="74">
        <f>RTM!HS33</f>
        <v>0</v>
      </c>
      <c r="DV33" s="74">
        <f>RTM!HT33</f>
        <v>0</v>
      </c>
      <c r="DW33" s="74">
        <f>RTM!HW33+'OA&amp;GRIDCO'!MI33</f>
        <v>0</v>
      </c>
      <c r="DX33" s="74">
        <f>RTM!HX33</f>
        <v>0</v>
      </c>
      <c r="DY33" s="74">
        <f>RTM!IA33</f>
        <v>0</v>
      </c>
      <c r="DZ33" s="74">
        <f>RTM!IB33</f>
        <v>0</v>
      </c>
      <c r="EA33" s="74">
        <f>RTM!IC33</f>
        <v>0</v>
      </c>
      <c r="EB33" s="74">
        <f>RTM!ID33</f>
        <v>0</v>
      </c>
      <c r="EC33" s="74">
        <f>'OA&amp;GRIDCO'!MO33</f>
        <v>0</v>
      </c>
      <c r="ED33" s="74">
        <f>'OA&amp;GRIDCO'!MP33</f>
        <v>0</v>
      </c>
      <c r="EE33" s="74">
        <f>'OA&amp;GRIDCO'!MS33</f>
        <v>0</v>
      </c>
      <c r="EF33" s="74">
        <f>'OA&amp;GRIDCO'!MT33</f>
        <v>0</v>
      </c>
      <c r="EG33" s="74">
        <f>'OA&amp;GRIDCO'!MW33+'Day Ahead IEX PXIL'!IM33+GDAM!G33+RTM!II33</f>
        <v>0</v>
      </c>
      <c r="EH33" s="74">
        <f>'OA&amp;GRIDCO'!MX33+'Day Ahead IEX PXIL'!IN33+RTM!IJ33+GDAM!H33</f>
        <v>0</v>
      </c>
      <c r="EI33" s="74">
        <f>'Day Ahead IEX PXIL'!IQ33+RTM!IM33+'OA&amp;GRIDCO'!NA33</f>
        <v>0</v>
      </c>
      <c r="EJ33" s="74">
        <f>'Day Ahead IEX PXIL'!IR33+RTM!IN33+'OA&amp;GRIDCO'!NB33</f>
        <v>0</v>
      </c>
      <c r="EK33" s="74">
        <f>'OA&amp;GRIDCO'!NE33</f>
        <v>0</v>
      </c>
      <c r="EL33" s="74">
        <f>'OA&amp;GRIDCO'!NF33</f>
        <v>0</v>
      </c>
      <c r="EM33" s="74">
        <f>RTM!IQ33</f>
        <v>0</v>
      </c>
      <c r="EN33" s="74">
        <f>RTM!IR33</f>
        <v>0</v>
      </c>
      <c r="EO33" s="74">
        <f>RTM!JC33</f>
        <v>0</v>
      </c>
      <c r="EP33" s="74">
        <f>RTM!JD33</f>
        <v>0</v>
      </c>
      <c r="EQ33" s="74">
        <f>'OA&amp;GRIDCO'!NI33</f>
        <v>0</v>
      </c>
      <c r="ER33" s="74">
        <f>'OA&amp;GRIDCO'!NJ33</f>
        <v>0</v>
      </c>
      <c r="ES33" s="74">
        <f>'OA&amp;GRIDCO'!NK33+RTM!HC33+'Day Ahead IEX PXIL'!IY33</f>
        <v>4.12</v>
      </c>
      <c r="ET33" s="74">
        <f>'OA&amp;GRIDCO'!NN33+RTM!HD33+'Day Ahead IEX PXIL'!IZ33</f>
        <v>0</v>
      </c>
      <c r="EU33" s="74">
        <f>RTM!JG33</f>
        <v>1.44</v>
      </c>
      <c r="EV33" s="74">
        <f>RTM!JH33</f>
        <v>0</v>
      </c>
      <c r="EW33" s="74">
        <f>RTM!JK33</f>
        <v>0</v>
      </c>
      <c r="EX33" s="74">
        <f>RTM!JL33</f>
        <v>0</v>
      </c>
      <c r="EY33" s="74">
        <f>GDAM!S33+'OA&amp;GRIDCO'!OG33+RTM!JO33</f>
        <v>0</v>
      </c>
      <c r="EZ33" s="74">
        <f>GDAM!T33+'OA&amp;GRIDCO'!NX33+RTM!JP33</f>
        <v>0</v>
      </c>
      <c r="FA33" s="74">
        <f>GDAM!Y33+RTM!JS33</f>
        <v>0</v>
      </c>
      <c r="FB33" s="74">
        <f>GDAM!Z33+RTM!JT33</f>
        <v>0</v>
      </c>
      <c r="FC33" s="74">
        <f>RTM!JW33</f>
        <v>0</v>
      </c>
      <c r="FD33" s="74">
        <f>RTM!JX33</f>
        <v>0</v>
      </c>
      <c r="FE33" s="74">
        <f>GDAM!AE33+'OA&amp;GRIDCO'!OO33</f>
        <v>0</v>
      </c>
      <c r="FF33" s="74">
        <f>GDAM!AF33+'OA&amp;GRIDCO'!OP33</f>
        <v>0</v>
      </c>
      <c r="FG33" s="351">
        <f>GDAM!AK33</f>
        <v>0</v>
      </c>
      <c r="FH33" s="351">
        <f>GDAM!AL33</f>
        <v>0</v>
      </c>
      <c r="FI33" s="351">
        <f>GDAM!AQ33</f>
        <v>0</v>
      </c>
      <c r="FJ33" s="351">
        <f>GDAM!AR33</f>
        <v>0</v>
      </c>
      <c r="FK33" s="351">
        <f>GDAM!AW33</f>
        <v>0</v>
      </c>
      <c r="FL33" s="351">
        <f>GDAM!AX33</f>
        <v>0</v>
      </c>
      <c r="FM33" s="351">
        <f>GDAM!BC33</f>
        <v>0</v>
      </c>
      <c r="FN33" s="351">
        <f>GDAM!BD33</f>
        <v>0</v>
      </c>
      <c r="FO33" s="351">
        <f>GDAM!BI33</f>
        <v>0</v>
      </c>
      <c r="FP33" s="351">
        <f>GDAM!BJ33</f>
        <v>0</v>
      </c>
      <c r="FQ33" s="1">
        <f t="shared" si="0"/>
        <v>1425.6868840206187</v>
      </c>
      <c r="FR33" s="1">
        <f t="shared" si="1"/>
        <v>162.21750000000003</v>
      </c>
    </row>
    <row r="34" spans="1:174">
      <c r="A34" s="48" t="s">
        <v>56</v>
      </c>
      <c r="B34" s="38">
        <v>24</v>
      </c>
      <c r="C34" s="114"/>
      <c r="D34" s="75"/>
      <c r="E34" s="75"/>
      <c r="F34" s="75"/>
      <c r="G34" s="75">
        <v>24</v>
      </c>
      <c r="H34" s="75">
        <v>0.9</v>
      </c>
      <c r="I34" s="74">
        <v>11</v>
      </c>
      <c r="J34" s="74">
        <v>3.62</v>
      </c>
      <c r="K34" s="75"/>
      <c r="L34" s="75"/>
      <c r="M34" s="75"/>
      <c r="N34" s="75"/>
      <c r="O34" s="277">
        <v>0</v>
      </c>
      <c r="P34" s="75"/>
      <c r="Q34" s="94">
        <v>3.6</v>
      </c>
      <c r="R34" s="75">
        <v>0.51</v>
      </c>
      <c r="S34" s="74">
        <v>25</v>
      </c>
      <c r="T34" s="75"/>
      <c r="U34" s="74">
        <v>37</v>
      </c>
      <c r="V34" s="75"/>
      <c r="W34" s="275">
        <v>0</v>
      </c>
      <c r="X34" s="75"/>
      <c r="Y34" s="75">
        <v>0.14000000000000001</v>
      </c>
      <c r="Z34" s="75"/>
      <c r="AA34" s="75">
        <v>0.22</v>
      </c>
      <c r="AB34" s="75"/>
      <c r="AC34" s="279">
        <v>0</v>
      </c>
      <c r="AD34" s="75"/>
      <c r="AE34" s="4">
        <f>'OA&amp;GRIDCO'!W34+'Day Ahead IEX PXIL'!M34+RTM!M34</f>
        <v>39.96</v>
      </c>
      <c r="AF34" s="4">
        <f>'OA&amp;GRIDCO'!X34+'Day Ahead IEX PXIL'!N34+RTM!N34</f>
        <v>39.96</v>
      </c>
      <c r="AG34" s="4">
        <f>'OA&amp;GRIDCO'!AC34+'Day Ahead IEX PXIL'!S34+RTM!S34</f>
        <v>3.3</v>
      </c>
      <c r="AH34" s="4">
        <f>'OA&amp;GRIDCO'!AD34+'Day Ahead IEX PXIL'!T34+RTM!T34</f>
        <v>0</v>
      </c>
      <c r="AI34" s="4">
        <f>'OA&amp;GRIDCO'!AU34+'Day Ahead IEX PXIL'!Y34+RTM!Y34</f>
        <v>55</v>
      </c>
      <c r="AJ34" s="4">
        <f>'OA&amp;GRIDCO'!AV34+'Day Ahead IEX PXIL'!Z34+RTM!Z34</f>
        <v>16.5</v>
      </c>
      <c r="AK34" s="4">
        <f>'OA&amp;GRIDCO'!BS34+'Day Ahead IEX PXIL'!AK34+RTM!AK34</f>
        <v>23.71</v>
      </c>
      <c r="AL34" s="4">
        <f>'OA&amp;GRIDCO'!BT34+'Day Ahead IEX PXIL'!AL34+RTM!AL34</f>
        <v>0</v>
      </c>
      <c r="AM34" s="4">
        <f>'OA&amp;GRIDCO'!BC34+'Day Ahead IEX PXIL'!AE34+RTM!AE34</f>
        <v>0</v>
      </c>
      <c r="AN34" s="4">
        <f>'OA&amp;GRIDCO'!BD34+'Day Ahead IEX PXIL'!AF34+RTM!AF34</f>
        <v>0</v>
      </c>
      <c r="AO34" s="4">
        <f>'OA&amp;GRIDCO'!CC34+'Day Ahead IEX PXIL'!AQ34+RTM!AQ34</f>
        <v>0</v>
      </c>
      <c r="AP34" s="4">
        <f>'OA&amp;GRIDCO'!CD34+'Day Ahead IEX PXIL'!AR34+RTM!AR34</f>
        <v>0</v>
      </c>
      <c r="AQ34" s="4">
        <f>'OA&amp;GRIDCO'!CO34+'Day Ahead IEX PXIL'!AW34+RTM!AW34</f>
        <v>25.75</v>
      </c>
      <c r="AR34" s="4">
        <f>'OA&amp;GRIDCO'!CP34+'Day Ahead IEX PXIL'!AX34+RTM!AX34</f>
        <v>8</v>
      </c>
      <c r="AS34" s="4">
        <f>'OA&amp;GRIDCO'!DA34+'Day Ahead IEX PXIL'!BC34+RTM!BC34</f>
        <v>329.77738402061857</v>
      </c>
      <c r="AT34" s="4">
        <f>'OA&amp;GRIDCO'!DB34+'Day Ahead IEX PXIL'!BD34+RTM!BD34</f>
        <v>0</v>
      </c>
      <c r="AU34" s="4">
        <f>'Day Ahead IEX PXIL'!BI34+RTM!BI34+'OA&amp;GRIDCO'!OS34</f>
        <v>0</v>
      </c>
      <c r="AV34" s="4">
        <f>'Day Ahead IEX PXIL'!BJ34+RTM!BJ34+'OA&amp;GRIDCO'!OT34</f>
        <v>0</v>
      </c>
      <c r="AW34" s="67"/>
      <c r="AX34" s="67"/>
      <c r="AY34" s="4">
        <v>0</v>
      </c>
      <c r="AZ34" s="4">
        <f>'OA&amp;GRIDCO'!DL34+'Day Ahead IEX PXIL'!BP34+RTM!BP34</f>
        <v>14.12</v>
      </c>
      <c r="BA34" s="4">
        <f>'OA&amp;GRIDCO'!EC34+'Day Ahead IEX PXIL'!BU34+RTM!BU34</f>
        <v>0</v>
      </c>
      <c r="BB34" s="4">
        <f>'OA&amp;GRIDCO'!ED34+'Day Ahead IEX PXIL'!BV34+RTM!BV34</f>
        <v>0</v>
      </c>
      <c r="BC34" s="4">
        <f>'OA&amp;GRIDCO'!EQ34+'Day Ahead IEX PXIL'!CA34+RTM!CA34</f>
        <v>247.43</v>
      </c>
      <c r="BD34" s="4">
        <f>'OA&amp;GRIDCO'!ER34+'Day Ahead IEX PXIL'!CB34+RTM!CB34</f>
        <v>61.857500000000002</v>
      </c>
      <c r="BE34" s="75">
        <f>'OA&amp;GRIDCO'!NW34+GDAM!U34</f>
        <v>0</v>
      </c>
      <c r="BF34" s="75"/>
      <c r="BG34" s="53"/>
      <c r="BH34" s="53"/>
      <c r="BI34" s="4">
        <f>'OA&amp;GRIDCO'!EW34+'Day Ahead IEX PXIL'!CG34+RTM!CG34</f>
        <v>1.44</v>
      </c>
      <c r="BJ34" s="4">
        <f>'OA&amp;GRIDCO'!EX34+'Day Ahead IEX PXIL'!CH34+RTM!CH34</f>
        <v>0</v>
      </c>
      <c r="BK34" s="4">
        <f>'OA&amp;GRIDCO'!KW34+RTM!FG34+'Day Ahead IEX PXIL'!GW34</f>
        <v>0</v>
      </c>
      <c r="BL34" s="4">
        <f>'OA&amp;GRIDCO'!KX34+RTM!FH34+'Day Ahead IEX PXIL'!GX34</f>
        <v>0</v>
      </c>
      <c r="BM34" s="4">
        <f>'Day Ahead IEX PXIL'!CM34+RTM!CM34+'OA&amp;GRIDCO'!FC34</f>
        <v>29</v>
      </c>
      <c r="BN34" s="4">
        <f>'OA&amp;GRIDCO'!FD34+'Day Ahead IEX PXIL'!CN34+RTM!CN34</f>
        <v>0</v>
      </c>
      <c r="BO34" s="69"/>
      <c r="BP34" s="69"/>
      <c r="BQ34" s="4">
        <f>'OA&amp;GRIDCO'!FQ34+'Day Ahead IEX PXIL'!CS34+RTM!CS34</f>
        <v>2.06</v>
      </c>
      <c r="BR34" s="4">
        <f>'OA&amp;GRIDCO'!FR34+'Day Ahead IEX PXIL'!CT34+RTM!CT34</f>
        <v>0</v>
      </c>
      <c r="BS34" s="1">
        <f>'OA&amp;GRIDCO'!JU34+'Day Ahead IEX PXIL'!FA34+RTM!EU34</f>
        <v>108.9545</v>
      </c>
      <c r="BT34" s="4">
        <f>'OA&amp;GRIDCO'!JV34+'Day Ahead IEX PXIL'!FB34+RTM!EV34</f>
        <v>13</v>
      </c>
      <c r="BU34" s="9">
        <f>'OA&amp;GRIDCO'!GG34+RTM!G34</f>
        <v>0</v>
      </c>
      <c r="BV34" s="9">
        <f>'OA&amp;GRIDCO'!GH34</f>
        <v>0</v>
      </c>
      <c r="BW34" s="4">
        <f>'OA&amp;GRIDCO'!HA34+'Day Ahead IEX PXIL'!DK34+RTM!DE34</f>
        <v>14.4</v>
      </c>
      <c r="BX34" s="4">
        <f>'OA&amp;GRIDCO'!HB34</f>
        <v>0</v>
      </c>
      <c r="BY34" s="4">
        <f>'Day Ahead IEX PXIL'!GK34+RTM!FA34+'OA&amp;GRIDCO'!LC34</f>
        <v>0</v>
      </c>
      <c r="BZ34" s="4">
        <f>'Day Ahead IEX PXIL'!GL34+RTM!FB34+'OA&amp;GRIDCO'!LD34</f>
        <v>0</v>
      </c>
      <c r="CA34" s="37"/>
      <c r="CB34" s="37"/>
      <c r="CC34" s="74">
        <f>RTM!GI34+'Day Ahead IEX PXIL'!II34+GDAM!M34</f>
        <v>0</v>
      </c>
      <c r="CD34" s="74">
        <f>RTM!GJ34</f>
        <v>0</v>
      </c>
      <c r="CE34" s="4">
        <f>'OA&amp;GRIDCO'!HI34+'Day Ahead IEX PXIL'!DQ34+RTM!DK34</f>
        <v>0</v>
      </c>
      <c r="CF34" s="4">
        <f>'OA&amp;GRIDCO'!HJ34+'Day Ahead IEX PXIL'!DR34+RTM!DL34</f>
        <v>0</v>
      </c>
      <c r="CG34" s="74">
        <f>'OA&amp;GRIDCO'!HO34+'Day Ahead IEX PXIL'!DW34+RTM!DQ34</f>
        <v>0</v>
      </c>
      <c r="CH34" s="74">
        <f>'OA&amp;GRIDCO'!HP34+'Day Ahead IEX PXIL'!DX34+RTM!DR34</f>
        <v>0</v>
      </c>
      <c r="CI34" s="75">
        <f>'Day Ahead IEX PXIL'!HE34+'OA&amp;GRIDCO'!DI34+RTM!GY34</f>
        <v>0</v>
      </c>
      <c r="CJ34" s="75">
        <f>'Day Ahead IEX PXIL'!HF34+'OA&amp;GRIDCO'!DJ34</f>
        <v>0</v>
      </c>
      <c r="CK34" s="54">
        <f>'OA&amp;GRIDCO'!KS34+'Day Ahead IEX PXIL'!DE34</f>
        <v>10.31</v>
      </c>
      <c r="CL34" s="54">
        <f>'OA&amp;GRIDCO'!KT34+'Day Ahead IEX PXIL'!DF34</f>
        <v>0</v>
      </c>
      <c r="CM34" s="54">
        <f>'Day Ahead IEX PXIL'!FS34+RTM!FS34</f>
        <v>0</v>
      </c>
      <c r="CN34" s="54">
        <f>'Day Ahead IEX PXIL'!FT34</f>
        <v>0</v>
      </c>
      <c r="CO34" s="54">
        <f>RTM!IY34+'Day Ahead IEX PXIL'!IU34</f>
        <v>0</v>
      </c>
      <c r="CP34" s="54">
        <f>RTM!IZ34+'Day Ahead IEX PXIL'!IV34</f>
        <v>0</v>
      </c>
      <c r="CQ34" s="4">
        <f>'OA&amp;GRIDCO'!KG34+'Day Ahead IEX PXIL'!FM34+RTM!GE34</f>
        <v>0</v>
      </c>
      <c r="CR34" s="4">
        <f>'OA&amp;GRIDCO'!KH34+'Day Ahead IEX PXIL'!FN34</f>
        <v>0</v>
      </c>
      <c r="CS34" s="4">
        <f>'OA&amp;GRIDCO'!KM34+'Day Ahead IEX PXIL'!FY34+RTM!FY34</f>
        <v>0</v>
      </c>
      <c r="CT34" s="4">
        <f>'Day Ahead IEX PXIL'!FZ34</f>
        <v>0</v>
      </c>
      <c r="CU34" s="4">
        <v>0</v>
      </c>
      <c r="CV34" s="4">
        <f>'Day Ahead IEX PXIL'!GF34</f>
        <v>0</v>
      </c>
      <c r="CW34" s="4">
        <f>'OA&amp;GRIDCO'!HU34+'Day Ahead IEX PXIL'!EC34+RTM!DW34</f>
        <v>400</v>
      </c>
      <c r="CX34" s="4">
        <f>'OA&amp;GRIDCO'!HV34+'Day Ahead IEX PXIL'!ED34+RTM!DX34</f>
        <v>0</v>
      </c>
      <c r="CY34" s="4">
        <f>'OA&amp;GRIDCO'!IG34+'Day Ahead IEX PXIL'!EI34+RTM!EC34</f>
        <v>15</v>
      </c>
      <c r="CZ34" s="4">
        <f>'OA&amp;GRIDCO'!IH34+'Day Ahead IEX PXIL'!EJ34+RTM!ED34</f>
        <v>3.75</v>
      </c>
      <c r="DA34" s="4">
        <f>'OA&amp;GRIDCO'!IU34+'Day Ahead IEX PXIL'!EO34+RTM!EI34</f>
        <v>0</v>
      </c>
      <c r="DB34" s="4">
        <f>'OA&amp;GRIDCO'!IV34+'Day Ahead IEX PXIL'!EP34+RTM!EJ34</f>
        <v>0</v>
      </c>
      <c r="DC34" s="75"/>
      <c r="DD34" s="75"/>
      <c r="DE34" s="4">
        <f>'Day Ahead IEX PXIL'!FC34+'OA&amp;GRIDCO'!KA34+RTM!GM34</f>
        <v>8.76</v>
      </c>
      <c r="DF34" s="4">
        <f>'Day Ahead IEX PXIL'!FD34+'OA&amp;GRIDCO'!KB34</f>
        <v>0</v>
      </c>
      <c r="DG34" s="4">
        <f>'OA&amp;GRIDCO'!JE34+'Day Ahead IEX PXIL'!EU34+RTM!EO34</f>
        <v>10.31</v>
      </c>
      <c r="DH34" s="4">
        <f>'OA&amp;GRIDCO'!JF34+'Day Ahead IEX PXIL'!EV34+RTM!EP34</f>
        <v>0</v>
      </c>
      <c r="DI34" s="4">
        <v>0</v>
      </c>
      <c r="DJ34" s="4">
        <v>0</v>
      </c>
      <c r="DK34" s="74">
        <f>RTM!FM34</f>
        <v>0</v>
      </c>
      <c r="DL34" s="74">
        <f>RTM!FN34</f>
        <v>0</v>
      </c>
      <c r="DM34" s="74">
        <f>'OA&amp;GRIDCO'!LF34+'Day Ahead IEX PXIL'!HU34+'Day Ahead IEX PXIL'!HU34</f>
        <v>0</v>
      </c>
      <c r="DN34" s="74">
        <f>'OA&amp;GRIDCO'!LH34+'Day Ahead IEX PXIL'!HV34+RTM!GV34</f>
        <v>0</v>
      </c>
      <c r="DO34" s="74">
        <f>'OA&amp;GRIDCO'!LS34+'Day Ahead IEX PXIL'!HO34+RTM!IU34</f>
        <v>54.795000000000002</v>
      </c>
      <c r="DP34" s="74">
        <f>'OA&amp;GRIDCO'!LT34+'Day Ahead IEX PXIL'!HP34+RTM!IV34</f>
        <v>0</v>
      </c>
      <c r="DQ34" s="74">
        <f>RTM!HK34</f>
        <v>1.44</v>
      </c>
      <c r="DR34" s="74">
        <f>RTM!HL34</f>
        <v>0</v>
      </c>
      <c r="DS34" s="74">
        <f>RTM!HO34</f>
        <v>0</v>
      </c>
      <c r="DT34" s="74">
        <f>RTM!HP34</f>
        <v>0</v>
      </c>
      <c r="DU34" s="74">
        <f>RTM!HS34</f>
        <v>0</v>
      </c>
      <c r="DV34" s="74">
        <f>RTM!HT34</f>
        <v>0</v>
      </c>
      <c r="DW34" s="74">
        <f>RTM!HW34+'OA&amp;GRIDCO'!MI34</f>
        <v>0</v>
      </c>
      <c r="DX34" s="74">
        <f>RTM!HX34</f>
        <v>0</v>
      </c>
      <c r="DY34" s="74">
        <f>RTM!IA34</f>
        <v>0</v>
      </c>
      <c r="DZ34" s="74">
        <f>RTM!IB34</f>
        <v>0</v>
      </c>
      <c r="EA34" s="74">
        <f>RTM!IC34</f>
        <v>0</v>
      </c>
      <c r="EB34" s="74">
        <f>RTM!ID34</f>
        <v>0</v>
      </c>
      <c r="EC34" s="74">
        <f>'OA&amp;GRIDCO'!MO34</f>
        <v>0</v>
      </c>
      <c r="ED34" s="74">
        <f>'OA&amp;GRIDCO'!MP34</f>
        <v>0</v>
      </c>
      <c r="EE34" s="74">
        <f>'OA&amp;GRIDCO'!MS34</f>
        <v>0</v>
      </c>
      <c r="EF34" s="74">
        <f>'OA&amp;GRIDCO'!MT34</f>
        <v>0</v>
      </c>
      <c r="EG34" s="74">
        <f>'OA&amp;GRIDCO'!MW34+'Day Ahead IEX PXIL'!IM34+GDAM!G34+RTM!II34</f>
        <v>0</v>
      </c>
      <c r="EH34" s="74">
        <f>'OA&amp;GRIDCO'!MX34+'Day Ahead IEX PXIL'!IN34+RTM!IJ34+GDAM!H34</f>
        <v>0</v>
      </c>
      <c r="EI34" s="74">
        <f>'Day Ahead IEX PXIL'!IQ34+RTM!IM34+'OA&amp;GRIDCO'!NA34</f>
        <v>0</v>
      </c>
      <c r="EJ34" s="74">
        <f>'Day Ahead IEX PXIL'!IR34+RTM!IN34+'OA&amp;GRIDCO'!NB34</f>
        <v>0</v>
      </c>
      <c r="EK34" s="74">
        <f>'OA&amp;GRIDCO'!NE34</f>
        <v>0</v>
      </c>
      <c r="EL34" s="74">
        <f>'OA&amp;GRIDCO'!NF34</f>
        <v>0</v>
      </c>
      <c r="EM34" s="74">
        <f>RTM!IQ34</f>
        <v>0</v>
      </c>
      <c r="EN34" s="74">
        <f>RTM!IR34</f>
        <v>0</v>
      </c>
      <c r="EO34" s="74">
        <f>RTM!JC34</f>
        <v>0</v>
      </c>
      <c r="EP34" s="74">
        <f>RTM!JD34</f>
        <v>0</v>
      </c>
      <c r="EQ34" s="74">
        <f>'OA&amp;GRIDCO'!NI34</f>
        <v>0</v>
      </c>
      <c r="ER34" s="74">
        <f>'OA&amp;GRIDCO'!NJ34</f>
        <v>0</v>
      </c>
      <c r="ES34" s="74">
        <f>'OA&amp;GRIDCO'!NK34+RTM!HC34+'Day Ahead IEX PXIL'!IY34</f>
        <v>4.12</v>
      </c>
      <c r="ET34" s="74">
        <f>'OA&amp;GRIDCO'!NN34+RTM!HD34+'Day Ahead IEX PXIL'!IZ34</f>
        <v>0</v>
      </c>
      <c r="EU34" s="74">
        <f>RTM!JG34</f>
        <v>1.44</v>
      </c>
      <c r="EV34" s="74">
        <f>RTM!JH34</f>
        <v>0</v>
      </c>
      <c r="EW34" s="74">
        <f>RTM!JK34</f>
        <v>0</v>
      </c>
      <c r="EX34" s="74">
        <f>RTM!JL34</f>
        <v>0</v>
      </c>
      <c r="EY34" s="74">
        <f>GDAM!S34+'OA&amp;GRIDCO'!OG34+RTM!JO34</f>
        <v>0</v>
      </c>
      <c r="EZ34" s="74">
        <f>GDAM!T34+'OA&amp;GRIDCO'!NX34+RTM!JP34</f>
        <v>0</v>
      </c>
      <c r="FA34" s="74">
        <f>GDAM!Y34+RTM!JS34</f>
        <v>0</v>
      </c>
      <c r="FB34" s="74">
        <f>GDAM!Z34+RTM!JT34</f>
        <v>0</v>
      </c>
      <c r="FC34" s="74">
        <f>RTM!JW34</f>
        <v>0</v>
      </c>
      <c r="FD34" s="74">
        <f>RTM!JX34</f>
        <v>0</v>
      </c>
      <c r="FE34" s="74">
        <f>GDAM!AE34+'OA&amp;GRIDCO'!OO34</f>
        <v>0.08</v>
      </c>
      <c r="FF34" s="74">
        <f>GDAM!AF34+'OA&amp;GRIDCO'!OP34</f>
        <v>0</v>
      </c>
      <c r="FG34" s="351">
        <f>GDAM!AK34</f>
        <v>0</v>
      </c>
      <c r="FH34" s="351">
        <f>GDAM!AL34</f>
        <v>0</v>
      </c>
      <c r="FI34" s="351">
        <f>GDAM!AQ34</f>
        <v>0</v>
      </c>
      <c r="FJ34" s="351">
        <f>GDAM!AR34</f>
        <v>0</v>
      </c>
      <c r="FK34" s="351">
        <f>GDAM!AW34</f>
        <v>0</v>
      </c>
      <c r="FL34" s="351">
        <f>GDAM!AX34</f>
        <v>0</v>
      </c>
      <c r="FM34" s="351">
        <f>GDAM!BC34</f>
        <v>0</v>
      </c>
      <c r="FN34" s="351">
        <f>GDAM!BD34</f>
        <v>0</v>
      </c>
      <c r="FO34" s="351">
        <f>GDAM!BI34</f>
        <v>0</v>
      </c>
      <c r="FP34" s="351">
        <f>GDAM!BJ34</f>
        <v>0</v>
      </c>
      <c r="FQ34" s="1">
        <f t="shared" si="0"/>
        <v>1425.9968840206186</v>
      </c>
      <c r="FR34" s="1">
        <f t="shared" si="1"/>
        <v>162.21750000000003</v>
      </c>
    </row>
    <row r="35" spans="1:174" ht="15" customHeight="1">
      <c r="A35" s="48" t="s">
        <v>57</v>
      </c>
      <c r="B35" s="38">
        <v>25</v>
      </c>
      <c r="C35" s="114"/>
      <c r="D35" s="75"/>
      <c r="E35" s="75"/>
      <c r="F35" s="75"/>
      <c r="G35" s="75">
        <v>24</v>
      </c>
      <c r="H35" s="75">
        <v>0.9</v>
      </c>
      <c r="I35" s="74">
        <v>11</v>
      </c>
      <c r="J35" s="74">
        <v>3.62</v>
      </c>
      <c r="K35" s="75"/>
      <c r="L35" s="75"/>
      <c r="M35" s="75"/>
      <c r="N35" s="75"/>
      <c r="O35" s="277">
        <v>0</v>
      </c>
      <c r="P35" s="75"/>
      <c r="Q35" s="94">
        <v>3.6</v>
      </c>
      <c r="R35" s="75">
        <v>0.51</v>
      </c>
      <c r="S35" s="74">
        <v>25</v>
      </c>
      <c r="T35" s="75"/>
      <c r="U35" s="74">
        <v>37</v>
      </c>
      <c r="V35" s="75"/>
      <c r="W35" s="275">
        <v>0.19</v>
      </c>
      <c r="X35" s="75"/>
      <c r="Y35" s="75">
        <v>0.23</v>
      </c>
      <c r="Z35" s="75"/>
      <c r="AA35" s="75">
        <v>0.35</v>
      </c>
      <c r="AB35" s="75"/>
      <c r="AC35" s="279">
        <v>0</v>
      </c>
      <c r="AD35" s="75"/>
      <c r="AE35" s="4">
        <f>'OA&amp;GRIDCO'!W35+'Day Ahead IEX PXIL'!M35+RTM!M35</f>
        <v>20.62</v>
      </c>
      <c r="AF35" s="4">
        <f>'OA&amp;GRIDCO'!X35+'Day Ahead IEX PXIL'!N35+RTM!N35</f>
        <v>20.62</v>
      </c>
      <c r="AG35" s="4">
        <f>'OA&amp;GRIDCO'!AC35+'Day Ahead IEX PXIL'!S35+RTM!S35</f>
        <v>3.3</v>
      </c>
      <c r="AH35" s="4">
        <f>'OA&amp;GRIDCO'!AD35+'Day Ahead IEX PXIL'!T35+RTM!T35</f>
        <v>0</v>
      </c>
      <c r="AI35" s="4">
        <f>'OA&amp;GRIDCO'!AU35+'Day Ahead IEX PXIL'!Y35+RTM!Y35</f>
        <v>55</v>
      </c>
      <c r="AJ35" s="4">
        <f>'OA&amp;GRIDCO'!AV35+'Day Ahead IEX PXIL'!Z35+RTM!Z35</f>
        <v>16.5</v>
      </c>
      <c r="AK35" s="4">
        <f>'OA&amp;GRIDCO'!BS35+'Day Ahead IEX PXIL'!AK35+RTM!AK35</f>
        <v>23.71</v>
      </c>
      <c r="AL35" s="4">
        <f>'OA&amp;GRIDCO'!BT35+'Day Ahead IEX PXIL'!AL35+RTM!AL35</f>
        <v>0</v>
      </c>
      <c r="AM35" s="4">
        <f>'OA&amp;GRIDCO'!BC35+'Day Ahead IEX PXIL'!AE35+RTM!AE35</f>
        <v>0</v>
      </c>
      <c r="AN35" s="4">
        <f>'OA&amp;GRIDCO'!BD35+'Day Ahead IEX PXIL'!AF35+RTM!AF35</f>
        <v>0</v>
      </c>
      <c r="AO35" s="4">
        <f>'OA&amp;GRIDCO'!CC35+'Day Ahead IEX PXIL'!AQ35+RTM!AQ35</f>
        <v>0</v>
      </c>
      <c r="AP35" s="4">
        <f>'OA&amp;GRIDCO'!CD35+'Day Ahead IEX PXIL'!AR35+RTM!AR35</f>
        <v>0</v>
      </c>
      <c r="AQ35" s="4">
        <f>'OA&amp;GRIDCO'!CO35+'Day Ahead IEX PXIL'!AW35+RTM!AW35</f>
        <v>25.75</v>
      </c>
      <c r="AR35" s="4">
        <f>'OA&amp;GRIDCO'!CP35+'Day Ahead IEX PXIL'!AX35+RTM!AX35</f>
        <v>8</v>
      </c>
      <c r="AS35" s="4">
        <f>'OA&amp;GRIDCO'!DA35+'Day Ahead IEX PXIL'!BC35+RTM!BC35</f>
        <v>329.77738402061857</v>
      </c>
      <c r="AT35" s="4">
        <f>'OA&amp;GRIDCO'!DB35+'Day Ahead IEX PXIL'!BD35+RTM!BD35</f>
        <v>0</v>
      </c>
      <c r="AU35" s="4">
        <f>'Day Ahead IEX PXIL'!BI35+RTM!BI35+'OA&amp;GRIDCO'!OS35</f>
        <v>0</v>
      </c>
      <c r="AV35" s="4">
        <f>'Day Ahead IEX PXIL'!BJ35+RTM!BJ35+'OA&amp;GRIDCO'!OT35</f>
        <v>0</v>
      </c>
      <c r="AW35" s="67"/>
      <c r="AX35" s="67"/>
      <c r="AY35" s="4">
        <v>0</v>
      </c>
      <c r="AZ35" s="4">
        <f>'OA&amp;GRIDCO'!DL35+'Day Ahead IEX PXIL'!BP35+RTM!BP35</f>
        <v>14.12</v>
      </c>
      <c r="BA35" s="4">
        <f>'OA&amp;GRIDCO'!EC35+'Day Ahead IEX PXIL'!BU35+RTM!BU35</f>
        <v>0</v>
      </c>
      <c r="BB35" s="4">
        <f>'OA&amp;GRIDCO'!ED35+'Day Ahead IEX PXIL'!BV35+RTM!BV35</f>
        <v>0</v>
      </c>
      <c r="BC35" s="4">
        <f>'OA&amp;GRIDCO'!EQ35+'Day Ahead IEX PXIL'!CA35+RTM!CA35</f>
        <v>247.43</v>
      </c>
      <c r="BD35" s="4">
        <f>'OA&amp;GRIDCO'!ER35+'Day Ahead IEX PXIL'!CB35+RTM!CB35</f>
        <v>61.857500000000002</v>
      </c>
      <c r="BE35" s="75">
        <f>'OA&amp;GRIDCO'!NW35+GDAM!U35</f>
        <v>0.56999999999999995</v>
      </c>
      <c r="BF35" s="75"/>
      <c r="BG35" s="53"/>
      <c r="BH35" s="53"/>
      <c r="BI35" s="4">
        <f>'OA&amp;GRIDCO'!EW35+'Day Ahead IEX PXIL'!CG35+RTM!CG35</f>
        <v>1.44</v>
      </c>
      <c r="BJ35" s="4">
        <f>'OA&amp;GRIDCO'!EX35+'Day Ahead IEX PXIL'!CH35+RTM!CH35</f>
        <v>0</v>
      </c>
      <c r="BK35" s="4">
        <f>'OA&amp;GRIDCO'!KW35+RTM!FG35+'Day Ahead IEX PXIL'!GW35</f>
        <v>0</v>
      </c>
      <c r="BL35" s="4">
        <f>'OA&amp;GRIDCO'!KX35+RTM!FH35+'Day Ahead IEX PXIL'!GX35</f>
        <v>0</v>
      </c>
      <c r="BM35" s="4">
        <f>'Day Ahead IEX PXIL'!CM35+RTM!CM35+'OA&amp;GRIDCO'!FC35</f>
        <v>29</v>
      </c>
      <c r="BN35" s="4">
        <f>'OA&amp;GRIDCO'!FD35+'Day Ahead IEX PXIL'!CN35+RTM!CN35</f>
        <v>0</v>
      </c>
      <c r="BO35" s="69"/>
      <c r="BP35" s="69"/>
      <c r="BQ35" s="4">
        <f>'OA&amp;GRIDCO'!FQ35+'Day Ahead IEX PXIL'!CS35+RTM!CS35</f>
        <v>2.06</v>
      </c>
      <c r="BR35" s="4">
        <f>'OA&amp;GRIDCO'!FR35+'Day Ahead IEX PXIL'!CT35+RTM!CT35</f>
        <v>0</v>
      </c>
      <c r="BS35" s="1">
        <f>'OA&amp;GRIDCO'!JU35+'Day Ahead IEX PXIL'!FA35+RTM!EU35</f>
        <v>108.9545</v>
      </c>
      <c r="BT35" s="4">
        <f>'OA&amp;GRIDCO'!JV35+'Day Ahead IEX PXIL'!FB35+RTM!EV35</f>
        <v>13</v>
      </c>
      <c r="BU35" s="9">
        <f>'OA&amp;GRIDCO'!GG35+RTM!G35</f>
        <v>0</v>
      </c>
      <c r="BV35" s="9">
        <f>'OA&amp;GRIDCO'!GH35</f>
        <v>0</v>
      </c>
      <c r="BW35" s="4">
        <f>'OA&amp;GRIDCO'!HA35+'Day Ahead IEX PXIL'!DK35+RTM!DE35</f>
        <v>11.4</v>
      </c>
      <c r="BX35" s="4">
        <f>'OA&amp;GRIDCO'!HB35</f>
        <v>0</v>
      </c>
      <c r="BY35" s="4">
        <f>'Day Ahead IEX PXIL'!GK35+RTM!FA35+'OA&amp;GRIDCO'!LC35</f>
        <v>0</v>
      </c>
      <c r="BZ35" s="4">
        <f>'Day Ahead IEX PXIL'!GL35+RTM!FB35+'OA&amp;GRIDCO'!LD35</f>
        <v>0</v>
      </c>
      <c r="CA35" s="37"/>
      <c r="CB35" s="37"/>
      <c r="CC35" s="74">
        <f>RTM!GI35+'Day Ahead IEX PXIL'!II35+GDAM!M35</f>
        <v>0</v>
      </c>
      <c r="CD35" s="74">
        <f>RTM!GJ35</f>
        <v>0</v>
      </c>
      <c r="CE35" s="4">
        <f>'OA&amp;GRIDCO'!HI35+'Day Ahead IEX PXIL'!DQ35+RTM!DK35</f>
        <v>0</v>
      </c>
      <c r="CF35" s="4">
        <f>'OA&amp;GRIDCO'!HJ35+'Day Ahead IEX PXIL'!DR35+RTM!DL35</f>
        <v>0</v>
      </c>
      <c r="CG35" s="74">
        <f>'OA&amp;GRIDCO'!HO35+'Day Ahead IEX PXIL'!DW35+RTM!DQ35</f>
        <v>0</v>
      </c>
      <c r="CH35" s="74">
        <f>'OA&amp;GRIDCO'!HP35+'Day Ahead IEX PXIL'!DX35+RTM!DR35</f>
        <v>0</v>
      </c>
      <c r="CI35" s="75">
        <f>'Day Ahead IEX PXIL'!HE35+'OA&amp;GRIDCO'!DI35+RTM!GY35</f>
        <v>0</v>
      </c>
      <c r="CJ35" s="75">
        <f>'Day Ahead IEX PXIL'!HF35+'OA&amp;GRIDCO'!DJ35</f>
        <v>0</v>
      </c>
      <c r="CK35" s="54">
        <f>'OA&amp;GRIDCO'!KS35+'Day Ahead IEX PXIL'!DE35</f>
        <v>10.31</v>
      </c>
      <c r="CL35" s="54">
        <f>'OA&amp;GRIDCO'!KT35+'Day Ahead IEX PXIL'!DF35</f>
        <v>0</v>
      </c>
      <c r="CM35" s="54">
        <f>'Day Ahead IEX PXIL'!FS35+RTM!FS35</f>
        <v>0</v>
      </c>
      <c r="CN35" s="54">
        <f>'Day Ahead IEX PXIL'!FT35</f>
        <v>0</v>
      </c>
      <c r="CO35" s="54">
        <f>RTM!IY35+'Day Ahead IEX PXIL'!IU35</f>
        <v>0</v>
      </c>
      <c r="CP35" s="54">
        <f>RTM!IZ35+'Day Ahead IEX PXIL'!IV35</f>
        <v>0</v>
      </c>
      <c r="CQ35" s="4">
        <f>'OA&amp;GRIDCO'!KG35+'Day Ahead IEX PXIL'!FM35+RTM!GE35</f>
        <v>0</v>
      </c>
      <c r="CR35" s="4">
        <f>'OA&amp;GRIDCO'!KH35+'Day Ahead IEX PXIL'!FN35</f>
        <v>0</v>
      </c>
      <c r="CS35" s="4">
        <f>'OA&amp;GRIDCO'!KM35+'Day Ahead IEX PXIL'!FY35+RTM!FY35</f>
        <v>0</v>
      </c>
      <c r="CT35" s="4">
        <f>'Day Ahead IEX PXIL'!FZ35</f>
        <v>0</v>
      </c>
      <c r="CU35" s="4">
        <v>0</v>
      </c>
      <c r="CV35" s="4">
        <f>'Day Ahead IEX PXIL'!GF35</f>
        <v>0</v>
      </c>
      <c r="CW35" s="4">
        <f>'OA&amp;GRIDCO'!HU35+'Day Ahead IEX PXIL'!EC35+RTM!DW35</f>
        <v>400</v>
      </c>
      <c r="CX35" s="4">
        <f>'OA&amp;GRIDCO'!HV35+'Day Ahead IEX PXIL'!ED35+RTM!DX35</f>
        <v>0</v>
      </c>
      <c r="CY35" s="4">
        <f>'OA&amp;GRIDCO'!IG35+'Day Ahead IEX PXIL'!EI35+RTM!EC35</f>
        <v>15</v>
      </c>
      <c r="CZ35" s="4">
        <f>'OA&amp;GRIDCO'!IH35+'Day Ahead IEX PXIL'!EJ35+RTM!ED35</f>
        <v>3.75</v>
      </c>
      <c r="DA35" s="4">
        <f>'OA&amp;GRIDCO'!IU35+'Day Ahead IEX PXIL'!EO35+RTM!EI35</f>
        <v>0</v>
      </c>
      <c r="DB35" s="4">
        <f>'OA&amp;GRIDCO'!IV35+'Day Ahead IEX PXIL'!EP35+RTM!EJ35</f>
        <v>0</v>
      </c>
      <c r="DC35" s="75"/>
      <c r="DD35" s="75"/>
      <c r="DE35" s="4">
        <f>'Day Ahead IEX PXIL'!FC35+'OA&amp;GRIDCO'!KA35+RTM!GM35</f>
        <v>8.76</v>
      </c>
      <c r="DF35" s="4">
        <f>'Day Ahead IEX PXIL'!FD35+'OA&amp;GRIDCO'!KB35</f>
        <v>0</v>
      </c>
      <c r="DG35" s="4">
        <f>'OA&amp;GRIDCO'!JE35+'Day Ahead IEX PXIL'!EU35+RTM!EO35</f>
        <v>10.31</v>
      </c>
      <c r="DH35" s="4">
        <f>'OA&amp;GRIDCO'!JF35+'Day Ahead IEX PXIL'!EV35+RTM!EP35</f>
        <v>0</v>
      </c>
      <c r="DI35" s="4">
        <v>0</v>
      </c>
      <c r="DJ35" s="4">
        <v>0</v>
      </c>
      <c r="DK35" s="74">
        <f>RTM!FM35</f>
        <v>0</v>
      </c>
      <c r="DL35" s="74">
        <f>RTM!FN35</f>
        <v>0</v>
      </c>
      <c r="DM35" s="74">
        <f>'OA&amp;GRIDCO'!LF35+'Day Ahead IEX PXIL'!HU35+'Day Ahead IEX PXIL'!HU35</f>
        <v>0</v>
      </c>
      <c r="DN35" s="74">
        <f>'OA&amp;GRIDCO'!LH35+'Day Ahead IEX PXIL'!HV35+RTM!GV35</f>
        <v>0</v>
      </c>
      <c r="DO35" s="74">
        <f>'OA&amp;GRIDCO'!LS35+'Day Ahead IEX PXIL'!HO35+RTM!IU35</f>
        <v>54.795000000000002</v>
      </c>
      <c r="DP35" s="74">
        <f>'OA&amp;GRIDCO'!LT35+'Day Ahead IEX PXIL'!HP35+RTM!IV35</f>
        <v>0</v>
      </c>
      <c r="DQ35" s="74">
        <f>RTM!HK35</f>
        <v>1.44</v>
      </c>
      <c r="DR35" s="74">
        <f>RTM!HL35</f>
        <v>0</v>
      </c>
      <c r="DS35" s="74">
        <f>RTM!HO35</f>
        <v>0</v>
      </c>
      <c r="DT35" s="74">
        <f>RTM!HP35</f>
        <v>0</v>
      </c>
      <c r="DU35" s="74">
        <f>RTM!HS35</f>
        <v>0</v>
      </c>
      <c r="DV35" s="74">
        <f>RTM!HT35</f>
        <v>0</v>
      </c>
      <c r="DW35" s="74">
        <f>RTM!HW35+'OA&amp;GRIDCO'!MI35</f>
        <v>0</v>
      </c>
      <c r="DX35" s="74">
        <f>RTM!HX35</f>
        <v>0</v>
      </c>
      <c r="DY35" s="74">
        <f>RTM!IA35</f>
        <v>0</v>
      </c>
      <c r="DZ35" s="74">
        <f>RTM!IB35</f>
        <v>0</v>
      </c>
      <c r="EA35" s="74">
        <f>RTM!IC35</f>
        <v>0</v>
      </c>
      <c r="EB35" s="74">
        <f>RTM!ID35</f>
        <v>0</v>
      </c>
      <c r="EC35" s="74">
        <f>'OA&amp;GRIDCO'!MO35</f>
        <v>0.3</v>
      </c>
      <c r="ED35" s="74">
        <f>'OA&amp;GRIDCO'!MP35</f>
        <v>0</v>
      </c>
      <c r="EE35" s="74">
        <f>'OA&amp;GRIDCO'!MS35</f>
        <v>0</v>
      </c>
      <c r="EF35" s="74">
        <f>'OA&amp;GRIDCO'!MT35</f>
        <v>0</v>
      </c>
      <c r="EG35" s="74">
        <f>'OA&amp;GRIDCO'!MW35+'Day Ahead IEX PXIL'!IM35+GDAM!G35+RTM!II35</f>
        <v>0</v>
      </c>
      <c r="EH35" s="74">
        <f>'OA&amp;GRIDCO'!MX35+'Day Ahead IEX PXIL'!IN35+RTM!IJ35+GDAM!H35</f>
        <v>0</v>
      </c>
      <c r="EI35" s="74">
        <f>'Day Ahead IEX PXIL'!IQ35+RTM!IM35+'OA&amp;GRIDCO'!NA35</f>
        <v>6.19</v>
      </c>
      <c r="EJ35" s="74">
        <f>'Day Ahead IEX PXIL'!IR35+RTM!IN35+'OA&amp;GRIDCO'!NB35</f>
        <v>0</v>
      </c>
      <c r="EK35" s="74">
        <f>'OA&amp;GRIDCO'!NE35</f>
        <v>0</v>
      </c>
      <c r="EL35" s="74">
        <f>'OA&amp;GRIDCO'!NF35</f>
        <v>0</v>
      </c>
      <c r="EM35" s="74">
        <f>RTM!IQ35</f>
        <v>0</v>
      </c>
      <c r="EN35" s="74">
        <f>RTM!IR35</f>
        <v>0</v>
      </c>
      <c r="EO35" s="74">
        <f>RTM!JC35</f>
        <v>0</v>
      </c>
      <c r="EP35" s="74">
        <f>RTM!JD35</f>
        <v>0</v>
      </c>
      <c r="EQ35" s="74">
        <f>'OA&amp;GRIDCO'!NI35</f>
        <v>0</v>
      </c>
      <c r="ER35" s="74">
        <f>'OA&amp;GRIDCO'!NJ35</f>
        <v>0</v>
      </c>
      <c r="ES35" s="74">
        <f>'OA&amp;GRIDCO'!NK35+RTM!HC35+'Day Ahead IEX PXIL'!IY35</f>
        <v>4.12</v>
      </c>
      <c r="ET35" s="74">
        <f>'OA&amp;GRIDCO'!NN35+RTM!HD35+'Day Ahead IEX PXIL'!IZ35</f>
        <v>0</v>
      </c>
      <c r="EU35" s="74">
        <f>RTM!JG35</f>
        <v>1.44</v>
      </c>
      <c r="EV35" s="74">
        <f>RTM!JH35</f>
        <v>0</v>
      </c>
      <c r="EW35" s="74">
        <f>RTM!JK35</f>
        <v>0</v>
      </c>
      <c r="EX35" s="74">
        <f>RTM!JL35</f>
        <v>0</v>
      </c>
      <c r="EY35" s="74">
        <f>GDAM!S35+'OA&amp;GRIDCO'!OG35+RTM!JO35</f>
        <v>0.53</v>
      </c>
      <c r="EZ35" s="74">
        <f>GDAM!T35+'OA&amp;GRIDCO'!NX35+RTM!JP35</f>
        <v>0</v>
      </c>
      <c r="FA35" s="74">
        <f>GDAM!Y35+RTM!JS35</f>
        <v>0</v>
      </c>
      <c r="FB35" s="74">
        <f>GDAM!Z35+RTM!JT35</f>
        <v>0</v>
      </c>
      <c r="FC35" s="74">
        <f>RTM!JW35</f>
        <v>0</v>
      </c>
      <c r="FD35" s="74">
        <f>RTM!JX35</f>
        <v>0</v>
      </c>
      <c r="FE35" s="74">
        <f>GDAM!AE35+'OA&amp;GRIDCO'!OO35</f>
        <v>0.18000000000000002</v>
      </c>
      <c r="FF35" s="74">
        <f>GDAM!AF35+'OA&amp;GRIDCO'!OP35</f>
        <v>0</v>
      </c>
      <c r="FG35" s="351">
        <f>GDAM!AK35</f>
        <v>0</v>
      </c>
      <c r="FH35" s="351">
        <f>GDAM!AL35</f>
        <v>0</v>
      </c>
      <c r="FI35" s="351">
        <f>GDAM!AQ35</f>
        <v>0</v>
      </c>
      <c r="FJ35" s="351">
        <f>GDAM!AR35</f>
        <v>0</v>
      </c>
      <c r="FK35" s="351">
        <f>GDAM!AW35</f>
        <v>0</v>
      </c>
      <c r="FL35" s="351">
        <f>GDAM!AX35</f>
        <v>0</v>
      </c>
      <c r="FM35" s="351">
        <f>GDAM!BC35</f>
        <v>0</v>
      </c>
      <c r="FN35" s="351">
        <f>GDAM!BD35</f>
        <v>0</v>
      </c>
      <c r="FO35" s="351">
        <f>GDAM!BI35</f>
        <v>0</v>
      </c>
      <c r="FP35" s="351">
        <f>GDAM!BJ35</f>
        <v>0</v>
      </c>
      <c r="FQ35" s="1">
        <f t="shared" si="0"/>
        <v>1411.7568840206186</v>
      </c>
      <c r="FR35" s="1">
        <f t="shared" si="1"/>
        <v>142.8775</v>
      </c>
    </row>
    <row r="36" spans="1:174" s="82" customFormat="1">
      <c r="A36" s="80" t="s">
        <v>58</v>
      </c>
      <c r="B36" s="81">
        <v>26</v>
      </c>
      <c r="C36" s="114"/>
      <c r="D36" s="75"/>
      <c r="E36" s="75"/>
      <c r="F36" s="75"/>
      <c r="G36" s="75">
        <v>24</v>
      </c>
      <c r="H36" s="75">
        <v>0.9</v>
      </c>
      <c r="I36" s="74">
        <v>11</v>
      </c>
      <c r="J36" s="74">
        <v>3.62</v>
      </c>
      <c r="K36" s="75"/>
      <c r="L36" s="75"/>
      <c r="M36" s="75"/>
      <c r="N36" s="75"/>
      <c r="O36" s="277">
        <v>0</v>
      </c>
      <c r="P36" s="75"/>
      <c r="Q36" s="94">
        <v>3.6</v>
      </c>
      <c r="R36" s="75">
        <v>0.51</v>
      </c>
      <c r="S36" s="74">
        <v>25</v>
      </c>
      <c r="T36" s="75"/>
      <c r="U36" s="74">
        <v>37</v>
      </c>
      <c r="V36" s="75"/>
      <c r="W36" s="275">
        <v>1.07</v>
      </c>
      <c r="X36" s="75"/>
      <c r="Y36" s="75">
        <v>0.35</v>
      </c>
      <c r="Z36" s="75"/>
      <c r="AA36" s="75">
        <v>0.53</v>
      </c>
      <c r="AB36" s="75"/>
      <c r="AC36" s="279">
        <v>0</v>
      </c>
      <c r="AD36" s="75"/>
      <c r="AE36" s="4">
        <f>'OA&amp;GRIDCO'!W36+'Day Ahead IEX PXIL'!M36+RTM!M36</f>
        <v>20.62</v>
      </c>
      <c r="AF36" s="4">
        <f>'OA&amp;GRIDCO'!X36+'Day Ahead IEX PXIL'!N36+RTM!N36</f>
        <v>20.62</v>
      </c>
      <c r="AG36" s="74">
        <f>'OA&amp;GRIDCO'!AC36+'Day Ahead IEX PXIL'!S36+RTM!S36</f>
        <v>3.3</v>
      </c>
      <c r="AH36" s="74">
        <f>'OA&amp;GRIDCO'!AD36+'Day Ahead IEX PXIL'!T36+RTM!T36</f>
        <v>0</v>
      </c>
      <c r="AI36" s="4">
        <f>'OA&amp;GRIDCO'!AU36+'Day Ahead IEX PXIL'!Y36+RTM!Y36</f>
        <v>55</v>
      </c>
      <c r="AJ36" s="4">
        <f>'OA&amp;GRIDCO'!AV36+'Day Ahead IEX PXIL'!Z36+RTM!Z36</f>
        <v>16.5</v>
      </c>
      <c r="AK36" s="74">
        <f>'OA&amp;GRIDCO'!BS36+'Day Ahead IEX PXIL'!AK36+RTM!AK36</f>
        <v>25.77</v>
      </c>
      <c r="AL36" s="74">
        <f>'OA&amp;GRIDCO'!BT36+'Day Ahead IEX PXIL'!AL36+RTM!AL36</f>
        <v>0</v>
      </c>
      <c r="AM36" s="74">
        <f>'OA&amp;GRIDCO'!BC36+'Day Ahead IEX PXIL'!AE36+RTM!AE36</f>
        <v>0</v>
      </c>
      <c r="AN36" s="74">
        <f>'OA&amp;GRIDCO'!BD36+'Day Ahead IEX PXIL'!AF36+RTM!AF36</f>
        <v>0</v>
      </c>
      <c r="AO36" s="74">
        <f>'OA&amp;GRIDCO'!CC36+'Day Ahead IEX PXIL'!AQ36+RTM!AQ36</f>
        <v>0</v>
      </c>
      <c r="AP36" s="74">
        <f>'OA&amp;GRIDCO'!CD36+'Day Ahead IEX PXIL'!AR36+RTM!AR36</f>
        <v>0</v>
      </c>
      <c r="AQ36" s="74">
        <f>'OA&amp;GRIDCO'!CO36+'Day Ahead IEX PXIL'!AW36+RTM!AW36</f>
        <v>25.75</v>
      </c>
      <c r="AR36" s="74">
        <f>'OA&amp;GRIDCO'!CP36+'Day Ahead IEX PXIL'!AX36+RTM!AX36</f>
        <v>8</v>
      </c>
      <c r="AS36" s="74">
        <f>'OA&amp;GRIDCO'!DA36+'Day Ahead IEX PXIL'!BC36+RTM!BC36</f>
        <v>329.77738402061857</v>
      </c>
      <c r="AT36" s="74">
        <f>'OA&amp;GRIDCO'!DB36+'Day Ahead IEX PXIL'!BD36+RTM!BD36</f>
        <v>0</v>
      </c>
      <c r="AU36" s="4">
        <f>'Day Ahead IEX PXIL'!BI36+RTM!BI36+'OA&amp;GRIDCO'!OS36</f>
        <v>0</v>
      </c>
      <c r="AV36" s="4">
        <f>'Day Ahead IEX PXIL'!BJ36+RTM!BJ36+'OA&amp;GRIDCO'!OT36</f>
        <v>0</v>
      </c>
      <c r="AW36" s="67"/>
      <c r="AX36" s="67"/>
      <c r="AY36" s="74">
        <v>0</v>
      </c>
      <c r="AZ36" s="74">
        <f>'OA&amp;GRIDCO'!DL36+'Day Ahead IEX PXIL'!BP36+RTM!BP36</f>
        <v>14.12</v>
      </c>
      <c r="BA36" s="74">
        <f>'OA&amp;GRIDCO'!EC36+'Day Ahead IEX PXIL'!BU36+RTM!BU36</f>
        <v>0</v>
      </c>
      <c r="BB36" s="74">
        <f>'OA&amp;GRIDCO'!ED36+'Day Ahead IEX PXIL'!BV36+RTM!BV36</f>
        <v>0</v>
      </c>
      <c r="BC36" s="74">
        <f>'OA&amp;GRIDCO'!EQ36+'Day Ahead IEX PXIL'!CA36+RTM!CA36</f>
        <v>247.43</v>
      </c>
      <c r="BD36" s="74">
        <f>'OA&amp;GRIDCO'!ER36+'Day Ahead IEX PXIL'!CB36+RTM!CB36</f>
        <v>61.857500000000002</v>
      </c>
      <c r="BE36" s="75">
        <f>'OA&amp;GRIDCO'!NW36+GDAM!U36</f>
        <v>1.75</v>
      </c>
      <c r="BF36" s="75"/>
      <c r="BG36" s="53"/>
      <c r="BH36" s="53"/>
      <c r="BI36" s="4">
        <f>'OA&amp;GRIDCO'!EW36+'Day Ahead IEX PXIL'!CG36+RTM!CG36</f>
        <v>1.44</v>
      </c>
      <c r="BJ36" s="4">
        <f>'OA&amp;GRIDCO'!EX36+'Day Ahead IEX PXIL'!CH36+RTM!CH36</f>
        <v>0</v>
      </c>
      <c r="BK36" s="74">
        <f>'OA&amp;GRIDCO'!KW36+RTM!FG36+'Day Ahead IEX PXIL'!GW36</f>
        <v>0</v>
      </c>
      <c r="BL36" s="74">
        <f>'OA&amp;GRIDCO'!KX36+RTM!FH36+'Day Ahead IEX PXIL'!GX36</f>
        <v>0</v>
      </c>
      <c r="BM36" s="4">
        <f>'Day Ahead IEX PXIL'!CM36+RTM!CM36+'OA&amp;GRIDCO'!FC36</f>
        <v>29</v>
      </c>
      <c r="BN36" s="4">
        <f>'OA&amp;GRIDCO'!FD36+'Day Ahead IEX PXIL'!CN36+RTM!CN36</f>
        <v>0</v>
      </c>
      <c r="BO36" s="69"/>
      <c r="BP36" s="69"/>
      <c r="BQ36" s="4">
        <f>'OA&amp;GRIDCO'!FQ36+'Day Ahead IEX PXIL'!CS36+RTM!CS36</f>
        <v>2.06</v>
      </c>
      <c r="BR36" s="4">
        <f>'OA&amp;GRIDCO'!FR36+'Day Ahead IEX PXIL'!CT36+RTM!CT36</f>
        <v>0</v>
      </c>
      <c r="BS36" s="122">
        <f>'OA&amp;GRIDCO'!JU36+'Day Ahead IEX PXIL'!FA36+RTM!EU36</f>
        <v>108.9545</v>
      </c>
      <c r="BT36" s="74">
        <f>'OA&amp;GRIDCO'!JV36+'Day Ahead IEX PXIL'!FB36+RTM!EV36</f>
        <v>13</v>
      </c>
      <c r="BU36" s="9">
        <f>'OA&amp;GRIDCO'!GG36+RTM!G36</f>
        <v>0</v>
      </c>
      <c r="BV36" s="9">
        <f>'OA&amp;GRIDCO'!GH36</f>
        <v>0</v>
      </c>
      <c r="BW36" s="74">
        <f>'OA&amp;GRIDCO'!HA36+'Day Ahead IEX PXIL'!DK36+RTM!DE36</f>
        <v>11.4</v>
      </c>
      <c r="BX36" s="74">
        <f>'OA&amp;GRIDCO'!HB36</f>
        <v>0</v>
      </c>
      <c r="BY36" s="4">
        <f>'Day Ahead IEX PXIL'!GK36+RTM!FA36+'OA&amp;GRIDCO'!LC36</f>
        <v>0</v>
      </c>
      <c r="BZ36" s="4">
        <f>'Day Ahead IEX PXIL'!GL36+RTM!FB36+'OA&amp;GRIDCO'!LD36</f>
        <v>0</v>
      </c>
      <c r="CA36" s="37"/>
      <c r="CB36" s="37"/>
      <c r="CC36" s="74">
        <f>RTM!GI36+'Day Ahead IEX PXIL'!II36+GDAM!M36</f>
        <v>0</v>
      </c>
      <c r="CD36" s="74">
        <f>RTM!GJ36</f>
        <v>0</v>
      </c>
      <c r="CE36" s="74">
        <f>'OA&amp;GRIDCO'!HI36+'Day Ahead IEX PXIL'!DQ36+RTM!DK36</f>
        <v>0</v>
      </c>
      <c r="CF36" s="74">
        <f>'OA&amp;GRIDCO'!HJ36+'Day Ahead IEX PXIL'!DR36+RTM!DL36</f>
        <v>0</v>
      </c>
      <c r="CG36" s="74">
        <f>'OA&amp;GRIDCO'!HO36+'Day Ahead IEX PXIL'!DW36+RTM!DQ36</f>
        <v>0</v>
      </c>
      <c r="CH36" s="74">
        <f>'OA&amp;GRIDCO'!HP36+'Day Ahead IEX PXIL'!DX36+RTM!DR36</f>
        <v>0</v>
      </c>
      <c r="CI36" s="75">
        <f>'Day Ahead IEX PXIL'!HE36+'OA&amp;GRIDCO'!DI36+RTM!GY36</f>
        <v>0</v>
      </c>
      <c r="CJ36" s="75">
        <f>'Day Ahead IEX PXIL'!HF36+'OA&amp;GRIDCO'!DJ36</f>
        <v>0</v>
      </c>
      <c r="CK36" s="79">
        <f>'OA&amp;GRIDCO'!KS36+'Day Ahead IEX PXIL'!DE36</f>
        <v>10.31</v>
      </c>
      <c r="CL36" s="79">
        <f>'OA&amp;GRIDCO'!KT36+'Day Ahead IEX PXIL'!DF36</f>
        <v>0</v>
      </c>
      <c r="CM36" s="79">
        <f>'Day Ahead IEX PXIL'!FS36+RTM!FS36</f>
        <v>0</v>
      </c>
      <c r="CN36" s="79">
        <f>'Day Ahead IEX PXIL'!FT36</f>
        <v>0</v>
      </c>
      <c r="CO36" s="54">
        <f>RTM!IY36+'Day Ahead IEX PXIL'!IU36</f>
        <v>0</v>
      </c>
      <c r="CP36" s="54">
        <f>RTM!IZ36+'Day Ahead IEX PXIL'!IV36</f>
        <v>0</v>
      </c>
      <c r="CQ36" s="74">
        <f>'OA&amp;GRIDCO'!KG36+'Day Ahead IEX PXIL'!FM36+RTM!GE36</f>
        <v>0</v>
      </c>
      <c r="CR36" s="74">
        <f>'OA&amp;GRIDCO'!KH36+'Day Ahead IEX PXIL'!FN36</f>
        <v>0</v>
      </c>
      <c r="CS36" s="74">
        <f>'OA&amp;GRIDCO'!KM36+'Day Ahead IEX PXIL'!FY36+RTM!FY36</f>
        <v>0</v>
      </c>
      <c r="CT36" s="74">
        <f>'Day Ahead IEX PXIL'!FZ36</f>
        <v>0</v>
      </c>
      <c r="CU36" s="74">
        <v>0</v>
      </c>
      <c r="CV36" s="74">
        <f>'Day Ahead IEX PXIL'!GF36</f>
        <v>0</v>
      </c>
      <c r="CW36" s="74">
        <f>'OA&amp;GRIDCO'!HU36+'Day Ahead IEX PXIL'!EC36+RTM!DW36</f>
        <v>400</v>
      </c>
      <c r="CX36" s="74">
        <f>'OA&amp;GRIDCO'!HV36+'Day Ahead IEX PXIL'!ED36+RTM!DX36</f>
        <v>0</v>
      </c>
      <c r="CY36" s="74">
        <f>'OA&amp;GRIDCO'!IG36+'Day Ahead IEX PXIL'!EI36+RTM!EC36</f>
        <v>15</v>
      </c>
      <c r="CZ36" s="74">
        <f>'OA&amp;GRIDCO'!IH36+'Day Ahead IEX PXIL'!EJ36+RTM!ED36</f>
        <v>3.75</v>
      </c>
      <c r="DA36" s="74">
        <f>'OA&amp;GRIDCO'!IU36+'Day Ahead IEX PXIL'!EO36+RTM!EI36</f>
        <v>0</v>
      </c>
      <c r="DB36" s="74">
        <f>'OA&amp;GRIDCO'!IV36+'Day Ahead IEX PXIL'!EP36+RTM!EJ36</f>
        <v>0</v>
      </c>
      <c r="DC36" s="75"/>
      <c r="DD36" s="75"/>
      <c r="DE36" s="74">
        <f>'Day Ahead IEX PXIL'!FC36+'OA&amp;GRIDCO'!KA36+RTM!GM36</f>
        <v>8.76</v>
      </c>
      <c r="DF36" s="74">
        <f>'Day Ahead IEX PXIL'!FD36+'OA&amp;GRIDCO'!KB36</f>
        <v>0</v>
      </c>
      <c r="DG36" s="74">
        <f>'OA&amp;GRIDCO'!JE36+'Day Ahead IEX PXIL'!EU36+RTM!EO36</f>
        <v>10.31</v>
      </c>
      <c r="DH36" s="74">
        <f>'OA&amp;GRIDCO'!JF36+'Day Ahead IEX PXIL'!EV36+RTM!EP36</f>
        <v>0</v>
      </c>
      <c r="DI36" s="74">
        <v>0</v>
      </c>
      <c r="DJ36" s="74">
        <v>0</v>
      </c>
      <c r="DK36" s="74">
        <f>RTM!FM36</f>
        <v>0</v>
      </c>
      <c r="DL36" s="74">
        <f>RTM!FN36</f>
        <v>0</v>
      </c>
      <c r="DM36" s="74">
        <f>'OA&amp;GRIDCO'!LF36+'Day Ahead IEX PXIL'!HU36+'Day Ahead IEX PXIL'!HU36</f>
        <v>0</v>
      </c>
      <c r="DN36" s="74">
        <f>'OA&amp;GRIDCO'!LH36+'Day Ahead IEX PXIL'!HV36+RTM!GV36</f>
        <v>0</v>
      </c>
      <c r="DO36" s="74">
        <f>'OA&amp;GRIDCO'!LS36+'Day Ahead IEX PXIL'!HO36+RTM!IU36</f>
        <v>54.795000000000002</v>
      </c>
      <c r="DP36" s="74">
        <f>'OA&amp;GRIDCO'!LT36+'Day Ahead IEX PXIL'!HP36+RTM!IV36</f>
        <v>0</v>
      </c>
      <c r="DQ36" s="74">
        <f>RTM!HK36</f>
        <v>1.44</v>
      </c>
      <c r="DR36" s="74">
        <f>RTM!HL36</f>
        <v>0</v>
      </c>
      <c r="DS36" s="74">
        <f>RTM!HO36</f>
        <v>0</v>
      </c>
      <c r="DT36" s="74">
        <f>RTM!HP36</f>
        <v>0</v>
      </c>
      <c r="DU36" s="74">
        <f>RTM!HS36</f>
        <v>0</v>
      </c>
      <c r="DV36" s="74">
        <f>RTM!HT36</f>
        <v>0</v>
      </c>
      <c r="DW36" s="74">
        <f>RTM!HW36+'OA&amp;GRIDCO'!MI36</f>
        <v>0</v>
      </c>
      <c r="DX36" s="74">
        <f>RTM!HX36</f>
        <v>0</v>
      </c>
      <c r="DY36" s="74">
        <f>RTM!IA36</f>
        <v>0</v>
      </c>
      <c r="DZ36" s="74">
        <f>RTM!IB36</f>
        <v>0</v>
      </c>
      <c r="EA36" s="74">
        <f>RTM!IC36</f>
        <v>0</v>
      </c>
      <c r="EB36" s="74">
        <f>RTM!ID36</f>
        <v>0</v>
      </c>
      <c r="EC36" s="74">
        <f>'OA&amp;GRIDCO'!MO36</f>
        <v>1.5</v>
      </c>
      <c r="ED36" s="74">
        <f>'OA&amp;GRIDCO'!MP36</f>
        <v>0</v>
      </c>
      <c r="EE36" s="74">
        <f>'OA&amp;GRIDCO'!MS36</f>
        <v>0</v>
      </c>
      <c r="EF36" s="74">
        <f>'OA&amp;GRIDCO'!MT36</f>
        <v>0</v>
      </c>
      <c r="EG36" s="74">
        <f>'OA&amp;GRIDCO'!MW36+'Day Ahead IEX PXIL'!IM36+GDAM!G36+RTM!II36</f>
        <v>0</v>
      </c>
      <c r="EH36" s="74">
        <f>'OA&amp;GRIDCO'!MX36+'Day Ahead IEX PXIL'!IN36+RTM!IJ36+GDAM!H36</f>
        <v>0</v>
      </c>
      <c r="EI36" s="74">
        <f>'Day Ahead IEX PXIL'!IQ36+RTM!IM36+'OA&amp;GRIDCO'!NA36</f>
        <v>6.19</v>
      </c>
      <c r="EJ36" s="74">
        <f>'Day Ahead IEX PXIL'!IR36+RTM!IN36+'OA&amp;GRIDCO'!NB36</f>
        <v>0</v>
      </c>
      <c r="EK36" s="74">
        <f>'OA&amp;GRIDCO'!NE36</f>
        <v>0</v>
      </c>
      <c r="EL36" s="74">
        <f>'OA&amp;GRIDCO'!NF36</f>
        <v>0</v>
      </c>
      <c r="EM36" s="74">
        <f>RTM!IQ36</f>
        <v>0</v>
      </c>
      <c r="EN36" s="74">
        <f>RTM!IR36</f>
        <v>0</v>
      </c>
      <c r="EO36" s="74">
        <f>RTM!JC36</f>
        <v>0</v>
      </c>
      <c r="EP36" s="74">
        <f>RTM!JD36</f>
        <v>0</v>
      </c>
      <c r="EQ36" s="74">
        <f>'OA&amp;GRIDCO'!NI36</f>
        <v>0</v>
      </c>
      <c r="ER36" s="74">
        <f>'OA&amp;GRIDCO'!NJ36</f>
        <v>0</v>
      </c>
      <c r="ES36" s="74">
        <f>'OA&amp;GRIDCO'!NK36+RTM!HC36+'Day Ahead IEX PXIL'!IY36</f>
        <v>4.12</v>
      </c>
      <c r="ET36" s="74">
        <f>'OA&amp;GRIDCO'!NN36+RTM!HD36+'Day Ahead IEX PXIL'!IZ36</f>
        <v>0</v>
      </c>
      <c r="EU36" s="74">
        <f>RTM!JG36</f>
        <v>1.44</v>
      </c>
      <c r="EV36" s="74">
        <f>RTM!JH36</f>
        <v>0</v>
      </c>
      <c r="EW36" s="74">
        <f>RTM!JK36</f>
        <v>0</v>
      </c>
      <c r="EX36" s="74">
        <f>RTM!JL36</f>
        <v>0</v>
      </c>
      <c r="EY36" s="74">
        <f>GDAM!S36+'OA&amp;GRIDCO'!OG36+RTM!JO36</f>
        <v>1.25</v>
      </c>
      <c r="EZ36" s="74">
        <f>GDAM!T36+'OA&amp;GRIDCO'!NX36+RTM!JP36</f>
        <v>0</v>
      </c>
      <c r="FA36" s="74">
        <f>GDAM!Y36+RTM!JS36</f>
        <v>0</v>
      </c>
      <c r="FB36" s="74">
        <f>GDAM!Z36+RTM!JT36</f>
        <v>0</v>
      </c>
      <c r="FC36" s="74">
        <f>RTM!JW36</f>
        <v>0</v>
      </c>
      <c r="FD36" s="74">
        <f>RTM!JX36</f>
        <v>0</v>
      </c>
      <c r="FE36" s="74">
        <f>GDAM!AE36+'OA&amp;GRIDCO'!OO36</f>
        <v>0.29000000000000004</v>
      </c>
      <c r="FF36" s="74">
        <f>GDAM!AF36+'OA&amp;GRIDCO'!OP36</f>
        <v>0</v>
      </c>
      <c r="FG36" s="351">
        <f>GDAM!AK36</f>
        <v>0</v>
      </c>
      <c r="FH36" s="351">
        <f>GDAM!AL36</f>
        <v>0</v>
      </c>
      <c r="FI36" s="351">
        <f>GDAM!AQ36</f>
        <v>0</v>
      </c>
      <c r="FJ36" s="351">
        <f>GDAM!AR36</f>
        <v>0</v>
      </c>
      <c r="FK36" s="351">
        <f>GDAM!AW36</f>
        <v>0</v>
      </c>
      <c r="FL36" s="351">
        <f>GDAM!AX36</f>
        <v>0</v>
      </c>
      <c r="FM36" s="351">
        <f>GDAM!BC36</f>
        <v>0</v>
      </c>
      <c r="FN36" s="351">
        <f>GDAM!BD36</f>
        <v>0</v>
      </c>
      <c r="FO36" s="351">
        <f>GDAM!BI36</f>
        <v>0</v>
      </c>
      <c r="FP36" s="351">
        <f>GDAM!BJ36</f>
        <v>0</v>
      </c>
      <c r="FQ36" s="1">
        <f t="shared" si="0"/>
        <v>1418.2068840206186</v>
      </c>
      <c r="FR36" s="1">
        <f t="shared" si="1"/>
        <v>142.8775</v>
      </c>
    </row>
    <row r="37" spans="1:174" s="82" customFormat="1" ht="15" customHeight="1">
      <c r="A37" s="80" t="s">
        <v>59</v>
      </c>
      <c r="B37" s="81">
        <v>27</v>
      </c>
      <c r="C37" s="114"/>
      <c r="D37" s="75"/>
      <c r="E37" s="75"/>
      <c r="F37" s="75"/>
      <c r="G37" s="75">
        <v>24</v>
      </c>
      <c r="H37" s="75">
        <v>0.9</v>
      </c>
      <c r="I37" s="74">
        <v>11</v>
      </c>
      <c r="J37" s="74">
        <v>3.62</v>
      </c>
      <c r="K37" s="75"/>
      <c r="L37" s="75"/>
      <c r="M37" s="75"/>
      <c r="N37" s="75"/>
      <c r="O37" s="277">
        <v>0.08</v>
      </c>
      <c r="P37" s="75"/>
      <c r="Q37" s="94">
        <v>3.6</v>
      </c>
      <c r="R37" s="75">
        <v>0.51</v>
      </c>
      <c r="S37" s="74">
        <v>25</v>
      </c>
      <c r="T37" s="75"/>
      <c r="U37" s="74">
        <v>37</v>
      </c>
      <c r="V37" s="75"/>
      <c r="W37" s="275">
        <v>1.57</v>
      </c>
      <c r="X37" s="75"/>
      <c r="Y37" s="75">
        <v>0.54</v>
      </c>
      <c r="Z37" s="75"/>
      <c r="AA37" s="75">
        <v>0.81</v>
      </c>
      <c r="AB37" s="75"/>
      <c r="AC37" s="279">
        <v>1.4999999999999999E-2</v>
      </c>
      <c r="AD37" s="75"/>
      <c r="AE37" s="4">
        <f>'OA&amp;GRIDCO'!W37+'Day Ahead IEX PXIL'!M37+RTM!M37</f>
        <v>34.020000000000003</v>
      </c>
      <c r="AF37" s="4">
        <f>'OA&amp;GRIDCO'!X37+'Day Ahead IEX PXIL'!N37+RTM!N37</f>
        <v>20.62</v>
      </c>
      <c r="AG37" s="74">
        <f>'OA&amp;GRIDCO'!AC37+'Day Ahead IEX PXIL'!S37+RTM!S37</f>
        <v>3.3</v>
      </c>
      <c r="AH37" s="74">
        <f>'OA&amp;GRIDCO'!AD37+'Day Ahead IEX PXIL'!T37+RTM!T37</f>
        <v>0</v>
      </c>
      <c r="AI37" s="4">
        <f>'OA&amp;GRIDCO'!AU37+'Day Ahead IEX PXIL'!Y37+RTM!Y37</f>
        <v>55</v>
      </c>
      <c r="AJ37" s="4">
        <f>'OA&amp;GRIDCO'!AV37+'Day Ahead IEX PXIL'!Z37+RTM!Z37</f>
        <v>16.5</v>
      </c>
      <c r="AK37" s="74">
        <f>'OA&amp;GRIDCO'!BS37+'Day Ahead IEX PXIL'!AK37+RTM!AK37</f>
        <v>20.62</v>
      </c>
      <c r="AL37" s="74">
        <f>'OA&amp;GRIDCO'!BT37+'Day Ahead IEX PXIL'!AL37+RTM!AL37</f>
        <v>0</v>
      </c>
      <c r="AM37" s="74">
        <f>'OA&amp;GRIDCO'!BC37+'Day Ahead IEX PXIL'!AE37+RTM!AE37</f>
        <v>0</v>
      </c>
      <c r="AN37" s="74">
        <f>'OA&amp;GRIDCO'!BD37+'Day Ahead IEX PXIL'!AF37+RTM!AF37</f>
        <v>0</v>
      </c>
      <c r="AO37" s="74">
        <f>'OA&amp;GRIDCO'!CC37+'Day Ahead IEX PXIL'!AQ37+RTM!AQ37</f>
        <v>0</v>
      </c>
      <c r="AP37" s="74">
        <f>'OA&amp;GRIDCO'!CD37+'Day Ahead IEX PXIL'!AR37+RTM!AR37</f>
        <v>0</v>
      </c>
      <c r="AQ37" s="74">
        <f>'OA&amp;GRIDCO'!CO37+'Day Ahead IEX PXIL'!AW37+RTM!AW37</f>
        <v>25.75</v>
      </c>
      <c r="AR37" s="74">
        <f>'OA&amp;GRIDCO'!CP37+'Day Ahead IEX PXIL'!AX37+RTM!AX37</f>
        <v>8</v>
      </c>
      <c r="AS37" s="74">
        <f>'OA&amp;GRIDCO'!DA37+'Day Ahead IEX PXIL'!BC37+RTM!BC37</f>
        <v>329.77738402061857</v>
      </c>
      <c r="AT37" s="74">
        <f>'OA&amp;GRIDCO'!DB37+'Day Ahead IEX PXIL'!BD37+RTM!BD37</f>
        <v>0</v>
      </c>
      <c r="AU37" s="4">
        <f>'Day Ahead IEX PXIL'!BI37+RTM!BI37+'OA&amp;GRIDCO'!OS37</f>
        <v>0</v>
      </c>
      <c r="AV37" s="4">
        <f>'Day Ahead IEX PXIL'!BJ37+RTM!BJ37+'OA&amp;GRIDCO'!OT37</f>
        <v>0</v>
      </c>
      <c r="AW37" s="67"/>
      <c r="AX37" s="67"/>
      <c r="AY37" s="74">
        <v>0</v>
      </c>
      <c r="AZ37" s="74">
        <f>'OA&amp;GRIDCO'!DL37+'Day Ahead IEX PXIL'!BP37+RTM!BP37</f>
        <v>14.12</v>
      </c>
      <c r="BA37" s="74">
        <f>'OA&amp;GRIDCO'!EC37+'Day Ahead IEX PXIL'!BU37+RTM!BU37</f>
        <v>0</v>
      </c>
      <c r="BB37" s="74">
        <f>'OA&amp;GRIDCO'!ED37+'Day Ahead IEX PXIL'!BV37+RTM!BV37</f>
        <v>0</v>
      </c>
      <c r="BC37" s="74">
        <f>'OA&amp;GRIDCO'!EQ37+'Day Ahead IEX PXIL'!CA37+RTM!CA37</f>
        <v>247.43</v>
      </c>
      <c r="BD37" s="74">
        <f>'OA&amp;GRIDCO'!ER37+'Day Ahead IEX PXIL'!CB37+RTM!CB37</f>
        <v>61.857500000000002</v>
      </c>
      <c r="BE37" s="75">
        <f>'OA&amp;GRIDCO'!NW37+GDAM!U37</f>
        <v>2.88</v>
      </c>
      <c r="BF37" s="75"/>
      <c r="BG37" s="53"/>
      <c r="BH37" s="53"/>
      <c r="BI37" s="4">
        <f>'OA&amp;GRIDCO'!EW37+'Day Ahead IEX PXIL'!CG37+RTM!CG37</f>
        <v>1.44</v>
      </c>
      <c r="BJ37" s="4">
        <f>'OA&amp;GRIDCO'!EX37+'Day Ahead IEX PXIL'!CH37+RTM!CH37</f>
        <v>0</v>
      </c>
      <c r="BK37" s="74">
        <f>'OA&amp;GRIDCO'!KW37+RTM!FG37+'Day Ahead IEX PXIL'!GW37</f>
        <v>0</v>
      </c>
      <c r="BL37" s="74">
        <f>'OA&amp;GRIDCO'!KX37+RTM!FH37+'Day Ahead IEX PXIL'!GX37</f>
        <v>0</v>
      </c>
      <c r="BM37" s="4">
        <f>'Day Ahead IEX PXIL'!CM37+RTM!CM37+'OA&amp;GRIDCO'!FC37</f>
        <v>29</v>
      </c>
      <c r="BN37" s="4">
        <f>'OA&amp;GRIDCO'!FD37+'Day Ahead IEX PXIL'!CN37+RTM!CN37</f>
        <v>0</v>
      </c>
      <c r="BO37" s="69"/>
      <c r="BP37" s="69"/>
      <c r="BQ37" s="4">
        <f>'OA&amp;GRIDCO'!FQ37+'Day Ahead IEX PXIL'!CS37+RTM!CS37</f>
        <v>2.06</v>
      </c>
      <c r="BR37" s="4">
        <f>'OA&amp;GRIDCO'!FR37+'Day Ahead IEX PXIL'!CT37+RTM!CT37</f>
        <v>0</v>
      </c>
      <c r="BS37" s="122">
        <f>'OA&amp;GRIDCO'!JU37+'Day Ahead IEX PXIL'!FA37+RTM!EU37</f>
        <v>108.9545</v>
      </c>
      <c r="BT37" s="74">
        <f>'OA&amp;GRIDCO'!JV37+'Day Ahead IEX PXIL'!FB37+RTM!EV37</f>
        <v>13</v>
      </c>
      <c r="BU37" s="9">
        <f>'OA&amp;GRIDCO'!GG37+RTM!G37</f>
        <v>0</v>
      </c>
      <c r="BV37" s="9">
        <f>'OA&amp;GRIDCO'!GH37</f>
        <v>0</v>
      </c>
      <c r="BW37" s="74">
        <f>'OA&amp;GRIDCO'!HA37+'Day Ahead IEX PXIL'!DK37+RTM!DE37</f>
        <v>11.4</v>
      </c>
      <c r="BX37" s="74">
        <f>'OA&amp;GRIDCO'!HB37</f>
        <v>0</v>
      </c>
      <c r="BY37" s="4">
        <f>'Day Ahead IEX PXIL'!GK37+RTM!FA37+'OA&amp;GRIDCO'!LC37</f>
        <v>1.03</v>
      </c>
      <c r="BZ37" s="4">
        <f>'Day Ahead IEX PXIL'!GL37+RTM!FB37+'OA&amp;GRIDCO'!LD37</f>
        <v>0</v>
      </c>
      <c r="CA37" s="37"/>
      <c r="CB37" s="37"/>
      <c r="CC37" s="74">
        <f>RTM!GI37+'Day Ahead IEX PXIL'!II37+GDAM!M37</f>
        <v>0</v>
      </c>
      <c r="CD37" s="74">
        <f>RTM!GJ37</f>
        <v>0</v>
      </c>
      <c r="CE37" s="74">
        <f>'OA&amp;GRIDCO'!HI37+'Day Ahead IEX PXIL'!DQ37+RTM!DK37</f>
        <v>0</v>
      </c>
      <c r="CF37" s="74">
        <f>'OA&amp;GRIDCO'!HJ37+'Day Ahead IEX PXIL'!DR37+RTM!DL37</f>
        <v>0</v>
      </c>
      <c r="CG37" s="74">
        <f>'OA&amp;GRIDCO'!HO37+'Day Ahead IEX PXIL'!DW37+RTM!DQ37</f>
        <v>0</v>
      </c>
      <c r="CH37" s="74">
        <f>'OA&amp;GRIDCO'!HP37+'Day Ahead IEX PXIL'!DX37+RTM!DR37</f>
        <v>0</v>
      </c>
      <c r="CI37" s="75">
        <f>'Day Ahead IEX PXIL'!HE37+'OA&amp;GRIDCO'!DI37+RTM!GY37</f>
        <v>0</v>
      </c>
      <c r="CJ37" s="75">
        <f>'Day Ahead IEX PXIL'!HF37+'OA&amp;GRIDCO'!DJ37</f>
        <v>0</v>
      </c>
      <c r="CK37" s="79">
        <f>'OA&amp;GRIDCO'!KS37+'Day Ahead IEX PXIL'!DE37</f>
        <v>10.31</v>
      </c>
      <c r="CL37" s="79">
        <f>'OA&amp;GRIDCO'!KT37+'Day Ahead IEX PXIL'!DF37</f>
        <v>0</v>
      </c>
      <c r="CM37" s="79">
        <f>'Day Ahead IEX PXIL'!FS37+RTM!FS37</f>
        <v>0</v>
      </c>
      <c r="CN37" s="79">
        <f>'Day Ahead IEX PXIL'!FT37</f>
        <v>0</v>
      </c>
      <c r="CO37" s="54">
        <f>RTM!IY37+'Day Ahead IEX PXIL'!IU37</f>
        <v>0</v>
      </c>
      <c r="CP37" s="54">
        <f>RTM!IZ37+'Day Ahead IEX PXIL'!IV37</f>
        <v>0</v>
      </c>
      <c r="CQ37" s="74">
        <f>'OA&amp;GRIDCO'!KG37+'Day Ahead IEX PXIL'!FM37+RTM!GE37</f>
        <v>0</v>
      </c>
      <c r="CR37" s="74">
        <f>'OA&amp;GRIDCO'!KH37+'Day Ahead IEX PXIL'!FN37</f>
        <v>0</v>
      </c>
      <c r="CS37" s="74">
        <f>'OA&amp;GRIDCO'!KM37+'Day Ahead IEX PXIL'!FY37+RTM!FY37</f>
        <v>0</v>
      </c>
      <c r="CT37" s="74">
        <f>'Day Ahead IEX PXIL'!FZ37</f>
        <v>0</v>
      </c>
      <c r="CU37" s="74">
        <v>0</v>
      </c>
      <c r="CV37" s="74">
        <f>'Day Ahead IEX PXIL'!GF37</f>
        <v>0</v>
      </c>
      <c r="CW37" s="74">
        <f>'OA&amp;GRIDCO'!HU37+'Day Ahead IEX PXIL'!EC37+RTM!DW37</f>
        <v>400</v>
      </c>
      <c r="CX37" s="74">
        <f>'OA&amp;GRIDCO'!HV37+'Day Ahead IEX PXIL'!ED37+RTM!DX37</f>
        <v>0</v>
      </c>
      <c r="CY37" s="74">
        <f>'OA&amp;GRIDCO'!IG37+'Day Ahead IEX PXIL'!EI37+RTM!EC37</f>
        <v>15</v>
      </c>
      <c r="CZ37" s="74">
        <f>'OA&amp;GRIDCO'!IH37+'Day Ahead IEX PXIL'!EJ37+RTM!ED37</f>
        <v>3.75</v>
      </c>
      <c r="DA37" s="74">
        <f>'OA&amp;GRIDCO'!IU37+'Day Ahead IEX PXIL'!EO37+RTM!EI37</f>
        <v>0</v>
      </c>
      <c r="DB37" s="74">
        <f>'OA&amp;GRIDCO'!IV37+'Day Ahead IEX PXIL'!EP37+RTM!EJ37</f>
        <v>0</v>
      </c>
      <c r="DC37" s="75"/>
      <c r="DD37" s="75"/>
      <c r="DE37" s="74">
        <f>'Day Ahead IEX PXIL'!FC37+'OA&amp;GRIDCO'!KA37+RTM!GM37</f>
        <v>8.76</v>
      </c>
      <c r="DF37" s="74">
        <f>'Day Ahead IEX PXIL'!FD37+'OA&amp;GRIDCO'!KB37</f>
        <v>0</v>
      </c>
      <c r="DG37" s="74">
        <f>'OA&amp;GRIDCO'!JE37+'Day Ahead IEX PXIL'!EU37+RTM!EO37</f>
        <v>10.31</v>
      </c>
      <c r="DH37" s="74">
        <f>'OA&amp;GRIDCO'!JF37+'Day Ahead IEX PXIL'!EV37+RTM!EP37</f>
        <v>0</v>
      </c>
      <c r="DI37" s="74">
        <v>0</v>
      </c>
      <c r="DJ37" s="74">
        <v>0</v>
      </c>
      <c r="DK37" s="74">
        <f>RTM!FM37</f>
        <v>0</v>
      </c>
      <c r="DL37" s="74">
        <f>RTM!FN37</f>
        <v>0</v>
      </c>
      <c r="DM37" s="74">
        <f>'OA&amp;GRIDCO'!LF37+'Day Ahead IEX PXIL'!HU37+'Day Ahead IEX PXIL'!HU37</f>
        <v>0</v>
      </c>
      <c r="DN37" s="74">
        <f>'OA&amp;GRIDCO'!LH37+'Day Ahead IEX PXIL'!HV37+RTM!GV37</f>
        <v>0</v>
      </c>
      <c r="DO37" s="74">
        <f>'OA&amp;GRIDCO'!LS37+'Day Ahead IEX PXIL'!HO37+RTM!IU37</f>
        <v>54.795000000000002</v>
      </c>
      <c r="DP37" s="74">
        <f>'OA&amp;GRIDCO'!LT37+'Day Ahead IEX PXIL'!HP37+RTM!IV37</f>
        <v>0</v>
      </c>
      <c r="DQ37" s="74">
        <f>RTM!HK37</f>
        <v>1.44</v>
      </c>
      <c r="DR37" s="74">
        <f>RTM!HL37</f>
        <v>0</v>
      </c>
      <c r="DS37" s="74">
        <f>RTM!HO37</f>
        <v>0</v>
      </c>
      <c r="DT37" s="74">
        <f>RTM!HP37</f>
        <v>0</v>
      </c>
      <c r="DU37" s="74">
        <f>RTM!HS37</f>
        <v>0</v>
      </c>
      <c r="DV37" s="74">
        <f>RTM!HT37</f>
        <v>0</v>
      </c>
      <c r="DW37" s="74">
        <f>RTM!HW37+'OA&amp;GRIDCO'!MI37</f>
        <v>0</v>
      </c>
      <c r="DX37" s="74">
        <f>RTM!HX37</f>
        <v>0</v>
      </c>
      <c r="DY37" s="74">
        <f>RTM!IA37</f>
        <v>0</v>
      </c>
      <c r="DZ37" s="74">
        <f>RTM!IB37</f>
        <v>0</v>
      </c>
      <c r="EA37" s="74">
        <f>RTM!IC37</f>
        <v>0</v>
      </c>
      <c r="EB37" s="74">
        <f>RTM!ID37</f>
        <v>0</v>
      </c>
      <c r="EC37" s="74">
        <f>'OA&amp;GRIDCO'!MO37</f>
        <v>3</v>
      </c>
      <c r="ED37" s="74">
        <f>'OA&amp;GRIDCO'!MP37</f>
        <v>0</v>
      </c>
      <c r="EE37" s="74">
        <f>'OA&amp;GRIDCO'!MS37</f>
        <v>0</v>
      </c>
      <c r="EF37" s="74">
        <f>'OA&amp;GRIDCO'!MT37</f>
        <v>0</v>
      </c>
      <c r="EG37" s="74">
        <f>'OA&amp;GRIDCO'!MW37+'Day Ahead IEX PXIL'!IM37+GDAM!G37+RTM!II37</f>
        <v>0.11</v>
      </c>
      <c r="EH37" s="74">
        <f>'OA&amp;GRIDCO'!MX37+'Day Ahead IEX PXIL'!IN37+RTM!IJ37+GDAM!H37</f>
        <v>0</v>
      </c>
      <c r="EI37" s="74">
        <f>'Day Ahead IEX PXIL'!IQ37+RTM!IM37+'OA&amp;GRIDCO'!NA37</f>
        <v>6.19</v>
      </c>
      <c r="EJ37" s="74">
        <f>'Day Ahead IEX PXIL'!IR37+RTM!IN37+'OA&amp;GRIDCO'!NB37</f>
        <v>0</v>
      </c>
      <c r="EK37" s="74">
        <f>'OA&amp;GRIDCO'!NE37</f>
        <v>0</v>
      </c>
      <c r="EL37" s="74">
        <f>'OA&amp;GRIDCO'!NF37</f>
        <v>0</v>
      </c>
      <c r="EM37" s="74">
        <f>RTM!IQ37</f>
        <v>0</v>
      </c>
      <c r="EN37" s="74">
        <f>RTM!IR37</f>
        <v>0</v>
      </c>
      <c r="EO37" s="74">
        <f>RTM!JC37</f>
        <v>0</v>
      </c>
      <c r="EP37" s="74">
        <f>RTM!JD37</f>
        <v>0</v>
      </c>
      <c r="EQ37" s="74">
        <f>'OA&amp;GRIDCO'!NI37</f>
        <v>0</v>
      </c>
      <c r="ER37" s="74">
        <f>'OA&amp;GRIDCO'!NJ37</f>
        <v>0</v>
      </c>
      <c r="ES37" s="74">
        <f>'OA&amp;GRIDCO'!NK37+RTM!HC37+'Day Ahead IEX PXIL'!IY37</f>
        <v>4.12</v>
      </c>
      <c r="ET37" s="74">
        <f>'OA&amp;GRIDCO'!NN37+RTM!HD37+'Day Ahead IEX PXIL'!IZ37</f>
        <v>0</v>
      </c>
      <c r="EU37" s="74">
        <f>RTM!JG37</f>
        <v>1.44</v>
      </c>
      <c r="EV37" s="74">
        <f>RTM!JH37</f>
        <v>0</v>
      </c>
      <c r="EW37" s="74">
        <f>RTM!JK37</f>
        <v>0</v>
      </c>
      <c r="EX37" s="74">
        <f>RTM!JL37</f>
        <v>0</v>
      </c>
      <c r="EY37" s="74">
        <f>GDAM!S37+'OA&amp;GRIDCO'!OG37+RTM!JO37</f>
        <v>2.3499999999999996</v>
      </c>
      <c r="EZ37" s="74">
        <f>GDAM!T37+'OA&amp;GRIDCO'!NX37+RTM!JP37</f>
        <v>0</v>
      </c>
      <c r="FA37" s="74">
        <f>GDAM!Y37+RTM!JS37</f>
        <v>0</v>
      </c>
      <c r="FB37" s="74">
        <f>GDAM!Z37+RTM!JT37</f>
        <v>0</v>
      </c>
      <c r="FC37" s="74">
        <f>RTM!JW37</f>
        <v>0</v>
      </c>
      <c r="FD37" s="74">
        <f>RTM!JX37</f>
        <v>0</v>
      </c>
      <c r="FE37" s="74">
        <f>GDAM!AE37+'OA&amp;GRIDCO'!OO37</f>
        <v>0.49</v>
      </c>
      <c r="FF37" s="74">
        <f>GDAM!AF37+'OA&amp;GRIDCO'!OP37</f>
        <v>0</v>
      </c>
      <c r="FG37" s="351">
        <f>GDAM!AK37</f>
        <v>0</v>
      </c>
      <c r="FH37" s="351">
        <f>GDAM!AL37</f>
        <v>0</v>
      </c>
      <c r="FI37" s="351">
        <f>GDAM!AQ37</f>
        <v>0</v>
      </c>
      <c r="FJ37" s="351">
        <f>GDAM!AR37</f>
        <v>0</v>
      </c>
      <c r="FK37" s="351">
        <f>GDAM!AW37</f>
        <v>0</v>
      </c>
      <c r="FL37" s="351">
        <f>GDAM!AX37</f>
        <v>0</v>
      </c>
      <c r="FM37" s="351">
        <f>GDAM!BC37</f>
        <v>0</v>
      </c>
      <c r="FN37" s="351">
        <f>GDAM!BD37</f>
        <v>0</v>
      </c>
      <c r="FO37" s="351">
        <f>GDAM!BI37</f>
        <v>0</v>
      </c>
      <c r="FP37" s="351">
        <f>GDAM!BJ37</f>
        <v>0</v>
      </c>
      <c r="FQ37" s="1">
        <f t="shared" si="0"/>
        <v>1432.5918840206184</v>
      </c>
      <c r="FR37" s="1">
        <f t="shared" si="1"/>
        <v>142.8775</v>
      </c>
    </row>
    <row r="38" spans="1:174" s="82" customFormat="1">
      <c r="A38" s="80" t="s">
        <v>60</v>
      </c>
      <c r="B38" s="81">
        <v>28</v>
      </c>
      <c r="C38" s="114"/>
      <c r="D38" s="75"/>
      <c r="E38" s="75"/>
      <c r="F38" s="75"/>
      <c r="G38" s="75">
        <v>24</v>
      </c>
      <c r="H38" s="75">
        <v>0.9</v>
      </c>
      <c r="I38" s="74">
        <v>11</v>
      </c>
      <c r="J38" s="74">
        <v>3.62</v>
      </c>
      <c r="K38" s="75"/>
      <c r="L38" s="75"/>
      <c r="M38" s="75"/>
      <c r="N38" s="75"/>
      <c r="O38" s="277">
        <v>0.12</v>
      </c>
      <c r="P38" s="75"/>
      <c r="Q38" s="94">
        <v>3.6</v>
      </c>
      <c r="R38" s="75">
        <v>0.51</v>
      </c>
      <c r="S38" s="74">
        <v>25</v>
      </c>
      <c r="T38" s="75"/>
      <c r="U38" s="74">
        <v>37</v>
      </c>
      <c r="V38" s="75"/>
      <c r="W38" s="275">
        <v>1.45</v>
      </c>
      <c r="X38" s="75"/>
      <c r="Y38" s="75">
        <v>0.68</v>
      </c>
      <c r="Z38" s="75"/>
      <c r="AA38" s="75">
        <v>1.03</v>
      </c>
      <c r="AB38" s="75"/>
      <c r="AC38" s="279">
        <v>2.5934999999999993E-2</v>
      </c>
      <c r="AD38" s="75"/>
      <c r="AE38" s="4">
        <f>'OA&amp;GRIDCO'!W38+'Day Ahead IEX PXIL'!M38+RTM!M38</f>
        <v>20.62</v>
      </c>
      <c r="AF38" s="4">
        <f>'OA&amp;GRIDCO'!X38+'Day Ahead IEX PXIL'!N38+RTM!N38</f>
        <v>20.62</v>
      </c>
      <c r="AG38" s="74">
        <f>'OA&amp;GRIDCO'!AC38+'Day Ahead IEX PXIL'!S38+RTM!S38</f>
        <v>3.3</v>
      </c>
      <c r="AH38" s="74">
        <f>'OA&amp;GRIDCO'!AD38+'Day Ahead IEX PXIL'!T38+RTM!T38</f>
        <v>0</v>
      </c>
      <c r="AI38" s="4">
        <f>'OA&amp;GRIDCO'!AU38+'Day Ahead IEX PXIL'!Y38+RTM!Y38</f>
        <v>55</v>
      </c>
      <c r="AJ38" s="4">
        <f>'OA&amp;GRIDCO'!AV38+'Day Ahead IEX PXIL'!Z38+RTM!Z38</f>
        <v>16.5</v>
      </c>
      <c r="AK38" s="74">
        <f>'OA&amp;GRIDCO'!BS38+'Day Ahead IEX PXIL'!AK38+RTM!AK38</f>
        <v>20.62</v>
      </c>
      <c r="AL38" s="74">
        <f>'OA&amp;GRIDCO'!BT38+'Day Ahead IEX PXIL'!AL38+RTM!AL38</f>
        <v>0</v>
      </c>
      <c r="AM38" s="74">
        <f>'OA&amp;GRIDCO'!BC38+'Day Ahead IEX PXIL'!AE38+RTM!AE38</f>
        <v>0</v>
      </c>
      <c r="AN38" s="74">
        <f>'OA&amp;GRIDCO'!BD38+'Day Ahead IEX PXIL'!AF38+RTM!AF38</f>
        <v>0</v>
      </c>
      <c r="AO38" s="74">
        <f>'OA&amp;GRIDCO'!CC38+'Day Ahead IEX PXIL'!AQ38+RTM!AQ38</f>
        <v>0</v>
      </c>
      <c r="AP38" s="74">
        <f>'OA&amp;GRIDCO'!CD38+'Day Ahead IEX PXIL'!AR38+RTM!AR38</f>
        <v>0</v>
      </c>
      <c r="AQ38" s="74">
        <f>'OA&amp;GRIDCO'!CO38+'Day Ahead IEX PXIL'!AW38+RTM!AW38</f>
        <v>25.75</v>
      </c>
      <c r="AR38" s="74">
        <f>'OA&amp;GRIDCO'!CP38+'Day Ahead IEX PXIL'!AX38+RTM!AX38</f>
        <v>8</v>
      </c>
      <c r="AS38" s="74">
        <f>'OA&amp;GRIDCO'!DA38+'Day Ahead IEX PXIL'!BC38+RTM!BC38</f>
        <v>329.77738402061857</v>
      </c>
      <c r="AT38" s="74">
        <f>'OA&amp;GRIDCO'!DB38+'Day Ahead IEX PXIL'!BD38+RTM!BD38</f>
        <v>0</v>
      </c>
      <c r="AU38" s="4">
        <f>'Day Ahead IEX PXIL'!BI38+RTM!BI38+'OA&amp;GRIDCO'!OS38</f>
        <v>0</v>
      </c>
      <c r="AV38" s="4">
        <f>'Day Ahead IEX PXIL'!BJ38+RTM!BJ38+'OA&amp;GRIDCO'!OT38</f>
        <v>0</v>
      </c>
      <c r="AW38" s="67"/>
      <c r="AX38" s="67"/>
      <c r="AY38" s="74">
        <v>0</v>
      </c>
      <c r="AZ38" s="74">
        <f>'OA&amp;GRIDCO'!DL38+'Day Ahead IEX PXIL'!BP38+RTM!BP38</f>
        <v>14.12</v>
      </c>
      <c r="BA38" s="74">
        <f>'OA&amp;GRIDCO'!EC38+'Day Ahead IEX PXIL'!BU38+RTM!BU38</f>
        <v>0</v>
      </c>
      <c r="BB38" s="74">
        <f>'OA&amp;GRIDCO'!ED38+'Day Ahead IEX PXIL'!BV38+RTM!BV38</f>
        <v>0</v>
      </c>
      <c r="BC38" s="74">
        <f>'OA&amp;GRIDCO'!EQ38+'Day Ahead IEX PXIL'!CA38+RTM!CA38</f>
        <v>247.43</v>
      </c>
      <c r="BD38" s="74">
        <f>'OA&amp;GRIDCO'!ER38+'Day Ahead IEX PXIL'!CB38+RTM!CB38</f>
        <v>61.857500000000002</v>
      </c>
      <c r="BE38" s="75">
        <f>'OA&amp;GRIDCO'!NW38+GDAM!U38</f>
        <v>4.3599999999999994</v>
      </c>
      <c r="BF38" s="75"/>
      <c r="BG38" s="53"/>
      <c r="BH38" s="53"/>
      <c r="BI38" s="4">
        <f>'OA&amp;GRIDCO'!EW38+'Day Ahead IEX PXIL'!CG38+RTM!CG38</f>
        <v>1.44</v>
      </c>
      <c r="BJ38" s="4">
        <f>'OA&amp;GRIDCO'!EX38+'Day Ahead IEX PXIL'!CH38+RTM!CH38</f>
        <v>0</v>
      </c>
      <c r="BK38" s="74">
        <f>'OA&amp;GRIDCO'!KW38+RTM!FG38+'Day Ahead IEX PXIL'!GW38</f>
        <v>0</v>
      </c>
      <c r="BL38" s="74">
        <f>'OA&amp;GRIDCO'!KX38+RTM!FH38+'Day Ahead IEX PXIL'!GX38</f>
        <v>0</v>
      </c>
      <c r="BM38" s="4">
        <f>'Day Ahead IEX PXIL'!CM38+RTM!CM38+'OA&amp;GRIDCO'!FC38</f>
        <v>29</v>
      </c>
      <c r="BN38" s="4">
        <f>'OA&amp;GRIDCO'!FD38+'Day Ahead IEX PXIL'!CN38+RTM!CN38</f>
        <v>0</v>
      </c>
      <c r="BO38" s="69"/>
      <c r="BP38" s="69"/>
      <c r="BQ38" s="4">
        <f>'OA&amp;GRIDCO'!FQ38+'Day Ahead IEX PXIL'!CS38+RTM!CS38</f>
        <v>2.06</v>
      </c>
      <c r="BR38" s="4">
        <f>'OA&amp;GRIDCO'!FR38+'Day Ahead IEX PXIL'!CT38+RTM!CT38</f>
        <v>0</v>
      </c>
      <c r="BS38" s="122">
        <f>'OA&amp;GRIDCO'!JU38+'Day Ahead IEX PXIL'!FA38+RTM!EU38</f>
        <v>108.9545</v>
      </c>
      <c r="BT38" s="74">
        <f>'OA&amp;GRIDCO'!JV38+'Day Ahead IEX PXIL'!FB38+RTM!EV38</f>
        <v>13</v>
      </c>
      <c r="BU38" s="9">
        <f>'OA&amp;GRIDCO'!GG38+RTM!G38</f>
        <v>0</v>
      </c>
      <c r="BV38" s="9">
        <f>'OA&amp;GRIDCO'!GH38</f>
        <v>0</v>
      </c>
      <c r="BW38" s="74">
        <f>'OA&amp;GRIDCO'!HA38+'Day Ahead IEX PXIL'!DK38+RTM!DE38</f>
        <v>11.4</v>
      </c>
      <c r="BX38" s="74">
        <f>'OA&amp;GRIDCO'!HB38</f>
        <v>0</v>
      </c>
      <c r="BY38" s="4">
        <f>'Day Ahead IEX PXIL'!GK38+RTM!FA38+'OA&amp;GRIDCO'!LC38</f>
        <v>1.03</v>
      </c>
      <c r="BZ38" s="4">
        <f>'Day Ahead IEX PXIL'!GL38+RTM!FB38+'OA&amp;GRIDCO'!LD38</f>
        <v>0</v>
      </c>
      <c r="CA38" s="37"/>
      <c r="CB38" s="37"/>
      <c r="CC38" s="74">
        <f>RTM!GI38+'Day Ahead IEX PXIL'!II38+GDAM!M38</f>
        <v>0</v>
      </c>
      <c r="CD38" s="74">
        <f>RTM!GJ38</f>
        <v>0</v>
      </c>
      <c r="CE38" s="74">
        <f>'OA&amp;GRIDCO'!HI38+'Day Ahead IEX PXIL'!DQ38+RTM!DK38</f>
        <v>0</v>
      </c>
      <c r="CF38" s="74">
        <f>'OA&amp;GRIDCO'!HJ38+'Day Ahead IEX PXIL'!DR38+RTM!DL38</f>
        <v>0</v>
      </c>
      <c r="CG38" s="74">
        <f>'OA&amp;GRIDCO'!HO38+'Day Ahead IEX PXIL'!DW38+RTM!DQ38</f>
        <v>0</v>
      </c>
      <c r="CH38" s="74">
        <f>'OA&amp;GRIDCO'!HP38+'Day Ahead IEX PXIL'!DX38+RTM!DR38</f>
        <v>0</v>
      </c>
      <c r="CI38" s="75">
        <f>'Day Ahead IEX PXIL'!HE38+'OA&amp;GRIDCO'!DI38+RTM!GY38</f>
        <v>0</v>
      </c>
      <c r="CJ38" s="75">
        <f>'Day Ahead IEX PXIL'!HF38+'OA&amp;GRIDCO'!DJ38</f>
        <v>0</v>
      </c>
      <c r="CK38" s="79">
        <f>'OA&amp;GRIDCO'!KS38+'Day Ahead IEX PXIL'!DE38</f>
        <v>10.31</v>
      </c>
      <c r="CL38" s="79">
        <f>'OA&amp;GRIDCO'!KT38+'Day Ahead IEX PXIL'!DF38</f>
        <v>0</v>
      </c>
      <c r="CM38" s="79">
        <f>'Day Ahead IEX PXIL'!FS38+RTM!FS38</f>
        <v>0</v>
      </c>
      <c r="CN38" s="79">
        <f>'Day Ahead IEX PXIL'!FT38</f>
        <v>0</v>
      </c>
      <c r="CO38" s="54">
        <f>RTM!IY38+'Day Ahead IEX PXIL'!IU38</f>
        <v>0</v>
      </c>
      <c r="CP38" s="54">
        <f>RTM!IZ38+'Day Ahead IEX PXIL'!IV38</f>
        <v>0</v>
      </c>
      <c r="CQ38" s="74">
        <f>'OA&amp;GRIDCO'!KG38+'Day Ahead IEX PXIL'!FM38+RTM!GE38</f>
        <v>0</v>
      </c>
      <c r="CR38" s="74">
        <f>'OA&amp;GRIDCO'!KH38+'Day Ahead IEX PXIL'!FN38</f>
        <v>0</v>
      </c>
      <c r="CS38" s="74">
        <f>'OA&amp;GRIDCO'!KM38+'Day Ahead IEX PXIL'!FY38+RTM!FY38</f>
        <v>0</v>
      </c>
      <c r="CT38" s="74">
        <f>'Day Ahead IEX PXIL'!FZ38</f>
        <v>0</v>
      </c>
      <c r="CU38" s="74">
        <v>0</v>
      </c>
      <c r="CV38" s="74">
        <f>'Day Ahead IEX PXIL'!GF38</f>
        <v>0</v>
      </c>
      <c r="CW38" s="74">
        <f>'OA&amp;GRIDCO'!HU38+'Day Ahead IEX PXIL'!EC38+RTM!DW38</f>
        <v>400</v>
      </c>
      <c r="CX38" s="74">
        <f>'OA&amp;GRIDCO'!HV38+'Day Ahead IEX PXIL'!ED38+RTM!DX38</f>
        <v>0</v>
      </c>
      <c r="CY38" s="74">
        <f>'OA&amp;GRIDCO'!IG38+'Day Ahead IEX PXIL'!EI38+RTM!EC38</f>
        <v>15</v>
      </c>
      <c r="CZ38" s="74">
        <f>'OA&amp;GRIDCO'!IH38+'Day Ahead IEX PXIL'!EJ38+RTM!ED38</f>
        <v>3.75</v>
      </c>
      <c r="DA38" s="74">
        <f>'OA&amp;GRIDCO'!IU38+'Day Ahead IEX PXIL'!EO38+RTM!EI38</f>
        <v>0</v>
      </c>
      <c r="DB38" s="74">
        <f>'OA&amp;GRIDCO'!IV38+'Day Ahead IEX PXIL'!EP38+RTM!EJ38</f>
        <v>0</v>
      </c>
      <c r="DC38" s="75"/>
      <c r="DD38" s="75"/>
      <c r="DE38" s="74">
        <f>'Day Ahead IEX PXIL'!FC38+'OA&amp;GRIDCO'!KA38+RTM!GM38</f>
        <v>8.76</v>
      </c>
      <c r="DF38" s="74">
        <f>'Day Ahead IEX PXIL'!FD38+'OA&amp;GRIDCO'!KB38</f>
        <v>0</v>
      </c>
      <c r="DG38" s="74">
        <f>'OA&amp;GRIDCO'!JE38+'Day Ahead IEX PXIL'!EU38+RTM!EO38</f>
        <v>10.31</v>
      </c>
      <c r="DH38" s="74">
        <f>'OA&amp;GRIDCO'!JF38+'Day Ahead IEX PXIL'!EV38+RTM!EP38</f>
        <v>0</v>
      </c>
      <c r="DI38" s="74">
        <v>0</v>
      </c>
      <c r="DJ38" s="74">
        <v>0</v>
      </c>
      <c r="DK38" s="74">
        <f>RTM!FM38</f>
        <v>0</v>
      </c>
      <c r="DL38" s="74">
        <f>RTM!FN38</f>
        <v>0</v>
      </c>
      <c r="DM38" s="74">
        <f>'OA&amp;GRIDCO'!LF38+'Day Ahead IEX PXIL'!HU38+'Day Ahead IEX PXIL'!HU38</f>
        <v>0</v>
      </c>
      <c r="DN38" s="74">
        <f>'OA&amp;GRIDCO'!LH38+'Day Ahead IEX PXIL'!HV38+RTM!GV38</f>
        <v>0</v>
      </c>
      <c r="DO38" s="74">
        <f>'OA&amp;GRIDCO'!LS38+'Day Ahead IEX PXIL'!HO38+RTM!IU38</f>
        <v>54.795000000000002</v>
      </c>
      <c r="DP38" s="74">
        <f>'OA&amp;GRIDCO'!LT38+'Day Ahead IEX PXIL'!HP38+RTM!IV38</f>
        <v>0</v>
      </c>
      <c r="DQ38" s="74">
        <f>RTM!HK38</f>
        <v>1.44</v>
      </c>
      <c r="DR38" s="74">
        <f>RTM!HL38</f>
        <v>0</v>
      </c>
      <c r="DS38" s="74">
        <f>RTM!HO38</f>
        <v>0</v>
      </c>
      <c r="DT38" s="74">
        <f>RTM!HP38</f>
        <v>0</v>
      </c>
      <c r="DU38" s="74">
        <f>RTM!HS38</f>
        <v>0</v>
      </c>
      <c r="DV38" s="74">
        <f>RTM!HT38</f>
        <v>0</v>
      </c>
      <c r="DW38" s="74">
        <f>RTM!HW38+'OA&amp;GRIDCO'!MI38</f>
        <v>0</v>
      </c>
      <c r="DX38" s="74">
        <f>RTM!HX38</f>
        <v>0</v>
      </c>
      <c r="DY38" s="74">
        <f>RTM!IA38</f>
        <v>0</v>
      </c>
      <c r="DZ38" s="74">
        <f>RTM!IB38</f>
        <v>0</v>
      </c>
      <c r="EA38" s="74">
        <f>RTM!IC38</f>
        <v>0</v>
      </c>
      <c r="EB38" s="74">
        <f>RTM!ID38</f>
        <v>0</v>
      </c>
      <c r="EC38" s="74">
        <f>'OA&amp;GRIDCO'!MO38</f>
        <v>5.76</v>
      </c>
      <c r="ED38" s="74">
        <f>'OA&amp;GRIDCO'!MP38</f>
        <v>0</v>
      </c>
      <c r="EE38" s="74">
        <f>'OA&amp;GRIDCO'!MS38</f>
        <v>0</v>
      </c>
      <c r="EF38" s="74">
        <f>'OA&amp;GRIDCO'!MT38</f>
        <v>0</v>
      </c>
      <c r="EG38" s="74">
        <f>'OA&amp;GRIDCO'!MW38+'Day Ahead IEX PXIL'!IM38+GDAM!G38+RTM!II38</f>
        <v>0.11</v>
      </c>
      <c r="EH38" s="74">
        <f>'OA&amp;GRIDCO'!MX38+'Day Ahead IEX PXIL'!IN38+RTM!IJ38+GDAM!H38</f>
        <v>0</v>
      </c>
      <c r="EI38" s="74">
        <f>'Day Ahead IEX PXIL'!IQ38+RTM!IM38+'OA&amp;GRIDCO'!NA38</f>
        <v>6.19</v>
      </c>
      <c r="EJ38" s="74">
        <f>'Day Ahead IEX PXIL'!IR38+RTM!IN38+'OA&amp;GRIDCO'!NB38</f>
        <v>0</v>
      </c>
      <c r="EK38" s="74">
        <f>'OA&amp;GRIDCO'!NE38</f>
        <v>0</v>
      </c>
      <c r="EL38" s="74">
        <f>'OA&amp;GRIDCO'!NF38</f>
        <v>0</v>
      </c>
      <c r="EM38" s="74">
        <f>RTM!IQ38</f>
        <v>0</v>
      </c>
      <c r="EN38" s="74">
        <f>RTM!IR38</f>
        <v>0</v>
      </c>
      <c r="EO38" s="74">
        <f>RTM!JC38</f>
        <v>0</v>
      </c>
      <c r="EP38" s="74">
        <f>RTM!JD38</f>
        <v>0</v>
      </c>
      <c r="EQ38" s="74">
        <f>'OA&amp;GRIDCO'!NI38</f>
        <v>0</v>
      </c>
      <c r="ER38" s="74">
        <f>'OA&amp;GRIDCO'!NJ38</f>
        <v>0</v>
      </c>
      <c r="ES38" s="74">
        <f>'OA&amp;GRIDCO'!NK38+RTM!HC38+'Day Ahead IEX PXIL'!IY38</f>
        <v>4.12</v>
      </c>
      <c r="ET38" s="74">
        <f>'OA&amp;GRIDCO'!NN38+RTM!HD38+'Day Ahead IEX PXIL'!IZ38</f>
        <v>0</v>
      </c>
      <c r="EU38" s="74">
        <f>RTM!JG38</f>
        <v>1.44</v>
      </c>
      <c r="EV38" s="74">
        <f>RTM!JH38</f>
        <v>0</v>
      </c>
      <c r="EW38" s="74">
        <f>RTM!JK38</f>
        <v>0</v>
      </c>
      <c r="EX38" s="74">
        <f>RTM!JL38</f>
        <v>0</v>
      </c>
      <c r="EY38" s="74">
        <f>GDAM!S38+'OA&amp;GRIDCO'!OG38+RTM!JO38</f>
        <v>3.8299999999999996</v>
      </c>
      <c r="EZ38" s="74">
        <f>GDAM!T38+'OA&amp;GRIDCO'!NX38+RTM!JP38</f>
        <v>0</v>
      </c>
      <c r="FA38" s="74">
        <f>GDAM!Y38+RTM!JS38</f>
        <v>0</v>
      </c>
      <c r="FB38" s="74">
        <f>GDAM!Z38+RTM!JT38</f>
        <v>0</v>
      </c>
      <c r="FC38" s="74">
        <f>RTM!JW38</f>
        <v>0</v>
      </c>
      <c r="FD38" s="74">
        <f>RTM!JX38</f>
        <v>0</v>
      </c>
      <c r="FE38" s="74">
        <f>GDAM!AE38+'OA&amp;GRIDCO'!OO38</f>
        <v>0.68</v>
      </c>
      <c r="FF38" s="74">
        <f>GDAM!AF38+'OA&amp;GRIDCO'!OP38</f>
        <v>0</v>
      </c>
      <c r="FG38" s="351">
        <f>GDAM!AK38</f>
        <v>0</v>
      </c>
      <c r="FH38" s="351">
        <f>GDAM!AL38</f>
        <v>0</v>
      </c>
      <c r="FI38" s="351">
        <f>GDAM!AQ38</f>
        <v>0</v>
      </c>
      <c r="FJ38" s="351">
        <f>GDAM!AR38</f>
        <v>0</v>
      </c>
      <c r="FK38" s="351">
        <f>GDAM!AW38</f>
        <v>0</v>
      </c>
      <c r="FL38" s="351">
        <f>GDAM!AX38</f>
        <v>0</v>
      </c>
      <c r="FM38" s="351">
        <f>GDAM!BC38</f>
        <v>0</v>
      </c>
      <c r="FN38" s="351">
        <f>GDAM!BD38</f>
        <v>0</v>
      </c>
      <c r="FO38" s="351">
        <f>GDAM!BI38</f>
        <v>0</v>
      </c>
      <c r="FP38" s="351">
        <f>GDAM!BJ38</f>
        <v>0</v>
      </c>
      <c r="FQ38" s="1">
        <f t="shared" si="0"/>
        <v>1425.3928190206184</v>
      </c>
      <c r="FR38" s="1">
        <f t="shared" si="1"/>
        <v>142.8775</v>
      </c>
    </row>
    <row r="39" spans="1:174" s="82" customFormat="1" ht="15" customHeight="1">
      <c r="A39" s="80" t="s">
        <v>61</v>
      </c>
      <c r="B39" s="81">
        <v>29</v>
      </c>
      <c r="C39" s="114"/>
      <c r="D39" s="75"/>
      <c r="E39" s="75"/>
      <c r="F39" s="75"/>
      <c r="G39" s="75">
        <v>24</v>
      </c>
      <c r="H39" s="75">
        <v>0.9</v>
      </c>
      <c r="I39" s="74">
        <v>11</v>
      </c>
      <c r="J39" s="74">
        <v>3.62</v>
      </c>
      <c r="K39" s="75"/>
      <c r="L39" s="75"/>
      <c r="M39" s="75"/>
      <c r="N39" s="75"/>
      <c r="O39" s="277">
        <v>0.13</v>
      </c>
      <c r="P39" s="75"/>
      <c r="Q39" s="94">
        <v>3.6</v>
      </c>
      <c r="R39" s="75">
        <v>0.51</v>
      </c>
      <c r="S39" s="74">
        <v>25</v>
      </c>
      <c r="T39" s="75"/>
      <c r="U39" s="74">
        <v>37</v>
      </c>
      <c r="V39" s="75"/>
      <c r="W39" s="275">
        <v>1.71</v>
      </c>
      <c r="X39" s="75"/>
      <c r="Y39" s="75">
        <v>0.96</v>
      </c>
      <c r="Z39" s="75"/>
      <c r="AA39" s="75">
        <v>1.46</v>
      </c>
      <c r="AB39" s="75"/>
      <c r="AC39" s="280">
        <v>3.2418749999999996E-2</v>
      </c>
      <c r="AD39" s="75"/>
      <c r="AE39" s="4">
        <f>'OA&amp;GRIDCO'!W39+'Day Ahead IEX PXIL'!M39+RTM!M39</f>
        <v>20.62</v>
      </c>
      <c r="AF39" s="4">
        <f>'OA&amp;GRIDCO'!X39+'Day Ahead IEX PXIL'!N39+RTM!N39</f>
        <v>20.62</v>
      </c>
      <c r="AG39" s="74">
        <f>'OA&amp;GRIDCO'!AC39+'Day Ahead IEX PXIL'!S39+RTM!S39</f>
        <v>2.79</v>
      </c>
      <c r="AH39" s="74">
        <f>'OA&amp;GRIDCO'!AD39+'Day Ahead IEX PXIL'!T39+RTM!T39</f>
        <v>0</v>
      </c>
      <c r="AI39" s="4">
        <f>'OA&amp;GRIDCO'!AU39+'Day Ahead IEX PXIL'!Y39+RTM!Y39</f>
        <v>55</v>
      </c>
      <c r="AJ39" s="4">
        <f>'OA&amp;GRIDCO'!AV39+'Day Ahead IEX PXIL'!Z39+RTM!Z39</f>
        <v>16.5</v>
      </c>
      <c r="AK39" s="74">
        <f>'OA&amp;GRIDCO'!BS39+'Day Ahead IEX PXIL'!AK39+RTM!AK39</f>
        <v>18.559999999999999</v>
      </c>
      <c r="AL39" s="74">
        <f>'OA&amp;GRIDCO'!BT39+'Day Ahead IEX PXIL'!AL39+RTM!AL39</f>
        <v>0</v>
      </c>
      <c r="AM39" s="74">
        <f>'OA&amp;GRIDCO'!BC39+'Day Ahead IEX PXIL'!AE39+RTM!AE39</f>
        <v>0</v>
      </c>
      <c r="AN39" s="74">
        <f>'OA&amp;GRIDCO'!BD39+'Day Ahead IEX PXIL'!AF39+RTM!AF39</f>
        <v>0</v>
      </c>
      <c r="AO39" s="74">
        <f>'OA&amp;GRIDCO'!CC39+'Day Ahead IEX PXIL'!AQ39+RTM!AQ39</f>
        <v>0</v>
      </c>
      <c r="AP39" s="74">
        <f>'OA&amp;GRIDCO'!CD39+'Day Ahead IEX PXIL'!AR39+RTM!AR39</f>
        <v>0</v>
      </c>
      <c r="AQ39" s="74">
        <f>'OA&amp;GRIDCO'!CO39+'Day Ahead IEX PXIL'!AW39+RTM!AW39</f>
        <v>25.75</v>
      </c>
      <c r="AR39" s="74">
        <f>'OA&amp;GRIDCO'!CP39+'Day Ahead IEX PXIL'!AX39+RTM!AX39</f>
        <v>8</v>
      </c>
      <c r="AS39" s="74">
        <f>'OA&amp;GRIDCO'!DA39+'Day Ahead IEX PXIL'!BC39+RTM!BC39</f>
        <v>329.77738402061857</v>
      </c>
      <c r="AT39" s="74">
        <f>'OA&amp;GRIDCO'!DB39+'Day Ahead IEX PXIL'!BD39+RTM!BD39</f>
        <v>0</v>
      </c>
      <c r="AU39" s="4">
        <f>'Day Ahead IEX PXIL'!BI39+RTM!BI39+'OA&amp;GRIDCO'!OS39</f>
        <v>0</v>
      </c>
      <c r="AV39" s="4">
        <f>'Day Ahead IEX PXIL'!BJ39+RTM!BJ39+'OA&amp;GRIDCO'!OT39</f>
        <v>0</v>
      </c>
      <c r="AW39" s="67"/>
      <c r="AX39" s="67"/>
      <c r="AY39" s="74">
        <v>0</v>
      </c>
      <c r="AZ39" s="74">
        <f>'OA&amp;GRIDCO'!DL39+'Day Ahead IEX PXIL'!BP39+RTM!BP39</f>
        <v>14.12</v>
      </c>
      <c r="BA39" s="74">
        <f>'OA&amp;GRIDCO'!EC39+'Day Ahead IEX PXIL'!BU39+RTM!BU39</f>
        <v>0</v>
      </c>
      <c r="BB39" s="74">
        <f>'OA&amp;GRIDCO'!ED39+'Day Ahead IEX PXIL'!BV39+RTM!BV39</f>
        <v>0</v>
      </c>
      <c r="BC39" s="74">
        <f>'OA&amp;GRIDCO'!EQ39+'Day Ahead IEX PXIL'!CA39+RTM!CA39</f>
        <v>247.43</v>
      </c>
      <c r="BD39" s="74">
        <f>'OA&amp;GRIDCO'!ER39+'Day Ahead IEX PXIL'!CB39+RTM!CB39</f>
        <v>61.857500000000002</v>
      </c>
      <c r="BE39" s="75">
        <f>'OA&amp;GRIDCO'!NW39+GDAM!U39</f>
        <v>6.0500000000000007</v>
      </c>
      <c r="BF39" s="75"/>
      <c r="BG39" s="53"/>
      <c r="BH39" s="53"/>
      <c r="BI39" s="4">
        <f>'OA&amp;GRIDCO'!EW39+'Day Ahead IEX PXIL'!CG39+RTM!CG39</f>
        <v>1.44</v>
      </c>
      <c r="BJ39" s="4">
        <f>'OA&amp;GRIDCO'!EX39+'Day Ahead IEX PXIL'!CH39+RTM!CH39</f>
        <v>0</v>
      </c>
      <c r="BK39" s="74">
        <f>'OA&amp;GRIDCO'!KW39+RTM!FG39+'Day Ahead IEX PXIL'!GW39</f>
        <v>0</v>
      </c>
      <c r="BL39" s="74">
        <f>'OA&amp;GRIDCO'!KX39+RTM!FH39+'Day Ahead IEX PXIL'!GX39</f>
        <v>0</v>
      </c>
      <c r="BM39" s="4">
        <f>'Day Ahead IEX PXIL'!CM39+RTM!CM39+'OA&amp;GRIDCO'!FC39</f>
        <v>29</v>
      </c>
      <c r="BN39" s="4">
        <f>'OA&amp;GRIDCO'!FD39+'Day Ahead IEX PXIL'!CN39+RTM!CN39</f>
        <v>0</v>
      </c>
      <c r="BO39" s="69"/>
      <c r="BP39" s="69"/>
      <c r="BQ39" s="4">
        <f>'OA&amp;GRIDCO'!FQ39+'Day Ahead IEX PXIL'!CS39+RTM!CS39</f>
        <v>2.06</v>
      </c>
      <c r="BR39" s="4">
        <f>'OA&amp;GRIDCO'!FR39+'Day Ahead IEX PXIL'!CT39+RTM!CT39</f>
        <v>0</v>
      </c>
      <c r="BS39" s="122">
        <f>'OA&amp;GRIDCO'!JU39+'Day Ahead IEX PXIL'!FA39+RTM!EU39</f>
        <v>108.9545</v>
      </c>
      <c r="BT39" s="74">
        <f>'OA&amp;GRIDCO'!JV39+'Day Ahead IEX PXIL'!FB39+RTM!EV39</f>
        <v>13</v>
      </c>
      <c r="BU39" s="9">
        <f>'OA&amp;GRIDCO'!GG39+RTM!G39</f>
        <v>0</v>
      </c>
      <c r="BV39" s="9">
        <f>'OA&amp;GRIDCO'!GH39</f>
        <v>0</v>
      </c>
      <c r="BW39" s="74">
        <f>'OA&amp;GRIDCO'!HA39+'Day Ahead IEX PXIL'!DK39+RTM!DE39</f>
        <v>11.4</v>
      </c>
      <c r="BX39" s="74">
        <f>'OA&amp;GRIDCO'!HB39</f>
        <v>0</v>
      </c>
      <c r="BY39" s="4">
        <f>'Day Ahead IEX PXIL'!GK39+RTM!FA39+'OA&amp;GRIDCO'!LC39</f>
        <v>1.03</v>
      </c>
      <c r="BZ39" s="4">
        <f>'Day Ahead IEX PXIL'!GL39+RTM!FB39+'OA&amp;GRIDCO'!LD39</f>
        <v>0</v>
      </c>
      <c r="CA39" s="37"/>
      <c r="CB39" s="37"/>
      <c r="CC39" s="74">
        <f>RTM!GI39+'Day Ahead IEX PXIL'!II39+GDAM!M39</f>
        <v>0</v>
      </c>
      <c r="CD39" s="74">
        <f>RTM!GJ39</f>
        <v>0</v>
      </c>
      <c r="CE39" s="74">
        <f>'OA&amp;GRIDCO'!HI39+'Day Ahead IEX PXIL'!DQ39+RTM!DK39</f>
        <v>0</v>
      </c>
      <c r="CF39" s="74">
        <f>'OA&amp;GRIDCO'!HJ39+'Day Ahead IEX PXIL'!DR39+RTM!DL39</f>
        <v>0</v>
      </c>
      <c r="CG39" s="74">
        <f>'OA&amp;GRIDCO'!HO39+'Day Ahead IEX PXIL'!DW39+RTM!DQ39</f>
        <v>0</v>
      </c>
      <c r="CH39" s="74">
        <f>'OA&amp;GRIDCO'!HP39+'Day Ahead IEX PXIL'!DX39+RTM!DR39</f>
        <v>0</v>
      </c>
      <c r="CI39" s="75">
        <f>'Day Ahead IEX PXIL'!HE39+'OA&amp;GRIDCO'!DI39+RTM!GY39</f>
        <v>5.15</v>
      </c>
      <c r="CJ39" s="75">
        <f>'Day Ahead IEX PXIL'!HF39+'OA&amp;GRIDCO'!DJ39</f>
        <v>0</v>
      </c>
      <c r="CK39" s="79">
        <f>'OA&amp;GRIDCO'!KS39+'Day Ahead IEX PXIL'!DE39</f>
        <v>10.31</v>
      </c>
      <c r="CL39" s="79">
        <f>'OA&amp;GRIDCO'!KT39+'Day Ahead IEX PXIL'!DF39</f>
        <v>0</v>
      </c>
      <c r="CM39" s="79">
        <f>'Day Ahead IEX PXIL'!FS39+RTM!FS39</f>
        <v>0</v>
      </c>
      <c r="CN39" s="79">
        <f>'Day Ahead IEX PXIL'!FT39</f>
        <v>0</v>
      </c>
      <c r="CO39" s="54">
        <f>RTM!IY39+'Day Ahead IEX PXIL'!IU39</f>
        <v>0</v>
      </c>
      <c r="CP39" s="54">
        <f>RTM!IZ39+'Day Ahead IEX PXIL'!IV39</f>
        <v>0</v>
      </c>
      <c r="CQ39" s="74">
        <f>'OA&amp;GRIDCO'!KG39+'Day Ahead IEX PXIL'!FM39+RTM!GE39</f>
        <v>0</v>
      </c>
      <c r="CR39" s="74">
        <f>'OA&amp;GRIDCO'!KH39+'Day Ahead IEX PXIL'!FN39</f>
        <v>0</v>
      </c>
      <c r="CS39" s="74">
        <f>'OA&amp;GRIDCO'!KM39+'Day Ahead IEX PXIL'!FY39+RTM!FY39</f>
        <v>0</v>
      </c>
      <c r="CT39" s="74">
        <f>'Day Ahead IEX PXIL'!FZ39</f>
        <v>0</v>
      </c>
      <c r="CU39" s="74">
        <v>0</v>
      </c>
      <c r="CV39" s="74">
        <f>'Day Ahead IEX PXIL'!GF39</f>
        <v>0</v>
      </c>
      <c r="CW39" s="74">
        <f>'OA&amp;GRIDCO'!HU39+'Day Ahead IEX PXIL'!EC39+RTM!DW39</f>
        <v>400</v>
      </c>
      <c r="CX39" s="74">
        <f>'OA&amp;GRIDCO'!HV39+'Day Ahead IEX PXIL'!ED39+RTM!DX39</f>
        <v>0</v>
      </c>
      <c r="CY39" s="74">
        <f>'OA&amp;GRIDCO'!IG39+'Day Ahead IEX PXIL'!EI39+RTM!EC39</f>
        <v>15</v>
      </c>
      <c r="CZ39" s="74">
        <f>'OA&amp;GRIDCO'!IH39+'Day Ahead IEX PXIL'!EJ39+RTM!ED39</f>
        <v>3.75</v>
      </c>
      <c r="DA39" s="74">
        <f>'OA&amp;GRIDCO'!IU39+'Day Ahead IEX PXIL'!EO39+RTM!EI39</f>
        <v>0</v>
      </c>
      <c r="DB39" s="74">
        <f>'OA&amp;GRIDCO'!IV39+'Day Ahead IEX PXIL'!EP39+RTM!EJ39</f>
        <v>0</v>
      </c>
      <c r="DC39" s="75"/>
      <c r="DD39" s="75"/>
      <c r="DE39" s="74">
        <f>'Day Ahead IEX PXIL'!FC39+'OA&amp;GRIDCO'!KA39+RTM!GM39</f>
        <v>8.76</v>
      </c>
      <c r="DF39" s="74">
        <f>'Day Ahead IEX PXIL'!FD39+'OA&amp;GRIDCO'!KB39</f>
        <v>0</v>
      </c>
      <c r="DG39" s="74">
        <f>'OA&amp;GRIDCO'!JE39+'Day Ahead IEX PXIL'!EU39+RTM!EO39</f>
        <v>10.31</v>
      </c>
      <c r="DH39" s="74">
        <f>'OA&amp;GRIDCO'!JF39+'Day Ahead IEX PXIL'!EV39+RTM!EP39</f>
        <v>0</v>
      </c>
      <c r="DI39" s="74">
        <v>0</v>
      </c>
      <c r="DJ39" s="74">
        <v>0</v>
      </c>
      <c r="DK39" s="74">
        <f>RTM!FM39</f>
        <v>0</v>
      </c>
      <c r="DL39" s="74">
        <f>RTM!FN39</f>
        <v>0</v>
      </c>
      <c r="DM39" s="74">
        <f>'OA&amp;GRIDCO'!LF39+'Day Ahead IEX PXIL'!HU39+'Day Ahead IEX PXIL'!HU39</f>
        <v>0</v>
      </c>
      <c r="DN39" s="74">
        <f>'OA&amp;GRIDCO'!LH39+'Day Ahead IEX PXIL'!HV39+RTM!GV39</f>
        <v>0</v>
      </c>
      <c r="DO39" s="74">
        <f>'OA&amp;GRIDCO'!LS39+'Day Ahead IEX PXIL'!HO39+RTM!IU39</f>
        <v>54.795000000000002</v>
      </c>
      <c r="DP39" s="74">
        <f>'OA&amp;GRIDCO'!LT39+'Day Ahead IEX PXIL'!HP39+RTM!IV39</f>
        <v>0</v>
      </c>
      <c r="DQ39" s="74">
        <f>RTM!HK39</f>
        <v>1.44</v>
      </c>
      <c r="DR39" s="74">
        <f>RTM!HL39</f>
        <v>0</v>
      </c>
      <c r="DS39" s="74">
        <f>RTM!HO39</f>
        <v>0</v>
      </c>
      <c r="DT39" s="74">
        <f>RTM!HP39</f>
        <v>0</v>
      </c>
      <c r="DU39" s="74">
        <f>RTM!HS39</f>
        <v>0</v>
      </c>
      <c r="DV39" s="74">
        <f>RTM!HT39</f>
        <v>0</v>
      </c>
      <c r="DW39" s="74">
        <f>RTM!HW39+'OA&amp;GRIDCO'!MI39</f>
        <v>0</v>
      </c>
      <c r="DX39" s="74">
        <f>RTM!HX39</f>
        <v>0</v>
      </c>
      <c r="DY39" s="74">
        <f>RTM!IA39</f>
        <v>0</v>
      </c>
      <c r="DZ39" s="74">
        <f>RTM!IB39</f>
        <v>0</v>
      </c>
      <c r="EA39" s="74">
        <f>RTM!IC39</f>
        <v>0</v>
      </c>
      <c r="EB39" s="74">
        <f>RTM!ID39</f>
        <v>0</v>
      </c>
      <c r="EC39" s="74">
        <f>'OA&amp;GRIDCO'!MO39</f>
        <v>7.3</v>
      </c>
      <c r="ED39" s="74">
        <f>'OA&amp;GRIDCO'!MP39</f>
        <v>0</v>
      </c>
      <c r="EE39" s="74">
        <f>'OA&amp;GRIDCO'!MS39</f>
        <v>0</v>
      </c>
      <c r="EF39" s="74">
        <f>'OA&amp;GRIDCO'!MT39</f>
        <v>0</v>
      </c>
      <c r="EG39" s="74">
        <f>'OA&amp;GRIDCO'!MW39+'Day Ahead IEX PXIL'!IM39+GDAM!G39+RTM!II39</f>
        <v>0.11</v>
      </c>
      <c r="EH39" s="74">
        <f>'OA&amp;GRIDCO'!MX39+'Day Ahead IEX PXIL'!IN39+RTM!IJ39+GDAM!H39</f>
        <v>0</v>
      </c>
      <c r="EI39" s="74">
        <f>'Day Ahead IEX PXIL'!IQ39+RTM!IM39+'OA&amp;GRIDCO'!NA39</f>
        <v>6.19</v>
      </c>
      <c r="EJ39" s="74">
        <f>'Day Ahead IEX PXIL'!IR39+RTM!IN39+'OA&amp;GRIDCO'!NB39</f>
        <v>0</v>
      </c>
      <c r="EK39" s="74">
        <f>'OA&amp;GRIDCO'!NE39</f>
        <v>0</v>
      </c>
      <c r="EL39" s="74">
        <f>'OA&amp;GRIDCO'!NF39</f>
        <v>0</v>
      </c>
      <c r="EM39" s="74">
        <f>RTM!IQ39</f>
        <v>0</v>
      </c>
      <c r="EN39" s="74">
        <f>RTM!IR39</f>
        <v>0</v>
      </c>
      <c r="EO39" s="74">
        <f>RTM!JC39</f>
        <v>0</v>
      </c>
      <c r="EP39" s="74">
        <f>RTM!JD39</f>
        <v>0</v>
      </c>
      <c r="EQ39" s="74">
        <f>'OA&amp;GRIDCO'!NI39</f>
        <v>0</v>
      </c>
      <c r="ER39" s="74">
        <f>'OA&amp;GRIDCO'!NJ39</f>
        <v>0</v>
      </c>
      <c r="ES39" s="74">
        <f>'OA&amp;GRIDCO'!NK39+RTM!HC39+'Day Ahead IEX PXIL'!IY39</f>
        <v>4.12</v>
      </c>
      <c r="ET39" s="74">
        <f>'OA&amp;GRIDCO'!NN39+RTM!HD39+'Day Ahead IEX PXIL'!IZ39</f>
        <v>0</v>
      </c>
      <c r="EU39" s="74">
        <f>RTM!JG39</f>
        <v>1.44</v>
      </c>
      <c r="EV39" s="74">
        <f>RTM!JH39</f>
        <v>0</v>
      </c>
      <c r="EW39" s="74">
        <f>RTM!JK39</f>
        <v>0</v>
      </c>
      <c r="EX39" s="74">
        <f>RTM!JL39</f>
        <v>0</v>
      </c>
      <c r="EY39" s="74">
        <f>GDAM!S39+'OA&amp;GRIDCO'!OG39+RTM!JO39</f>
        <v>6.14</v>
      </c>
      <c r="EZ39" s="74">
        <f>GDAM!T39+'OA&amp;GRIDCO'!NX39+RTM!JP39</f>
        <v>0</v>
      </c>
      <c r="FA39" s="74">
        <f>GDAM!Y39+RTM!JS39</f>
        <v>0</v>
      </c>
      <c r="FB39" s="74">
        <f>GDAM!Z39+RTM!JT39</f>
        <v>0</v>
      </c>
      <c r="FC39" s="74">
        <f>RTM!JW39</f>
        <v>0</v>
      </c>
      <c r="FD39" s="74">
        <f>RTM!JX39</f>
        <v>0</v>
      </c>
      <c r="FE39" s="74">
        <f>GDAM!AE39+'OA&amp;GRIDCO'!OO39</f>
        <v>0.92999999999999994</v>
      </c>
      <c r="FF39" s="74">
        <f>GDAM!AF39+'OA&amp;GRIDCO'!OP39</f>
        <v>0</v>
      </c>
      <c r="FG39" s="351">
        <f>GDAM!AK39</f>
        <v>0</v>
      </c>
      <c r="FH39" s="351">
        <f>GDAM!AL39</f>
        <v>0</v>
      </c>
      <c r="FI39" s="351">
        <f>GDAM!AQ39</f>
        <v>0</v>
      </c>
      <c r="FJ39" s="351">
        <f>GDAM!AR39</f>
        <v>0</v>
      </c>
      <c r="FK39" s="351">
        <f>GDAM!AW39</f>
        <v>0</v>
      </c>
      <c r="FL39" s="351">
        <f>GDAM!AX39</f>
        <v>0</v>
      </c>
      <c r="FM39" s="351">
        <f>GDAM!BC39</f>
        <v>0</v>
      </c>
      <c r="FN39" s="351">
        <f>GDAM!BD39</f>
        <v>0</v>
      </c>
      <c r="FO39" s="351">
        <f>GDAM!BI39</f>
        <v>0</v>
      </c>
      <c r="FP39" s="351">
        <f>GDAM!BJ39</f>
        <v>0</v>
      </c>
      <c r="FQ39" s="1">
        <f t="shared" si="0"/>
        <v>1434.7493027706184</v>
      </c>
      <c r="FR39" s="1">
        <f t="shared" si="1"/>
        <v>142.8775</v>
      </c>
    </row>
    <row r="40" spans="1:174" s="82" customFormat="1">
      <c r="A40" s="80" t="s">
        <v>62</v>
      </c>
      <c r="B40" s="81">
        <v>30</v>
      </c>
      <c r="C40" s="114"/>
      <c r="D40" s="75"/>
      <c r="E40" s="75"/>
      <c r="F40" s="75"/>
      <c r="G40" s="75">
        <v>24</v>
      </c>
      <c r="H40" s="75">
        <v>0.9</v>
      </c>
      <c r="I40" s="74">
        <v>11</v>
      </c>
      <c r="J40" s="74">
        <v>3.62</v>
      </c>
      <c r="K40" s="75"/>
      <c r="L40" s="75"/>
      <c r="M40" s="75"/>
      <c r="N40" s="75"/>
      <c r="O40" s="277">
        <v>0.18</v>
      </c>
      <c r="P40" s="75"/>
      <c r="Q40" s="94">
        <v>3.6</v>
      </c>
      <c r="R40" s="75">
        <v>0.51</v>
      </c>
      <c r="S40" s="74">
        <v>25</v>
      </c>
      <c r="T40" s="75"/>
      <c r="U40" s="74">
        <v>37</v>
      </c>
      <c r="V40" s="75"/>
      <c r="W40" s="275">
        <v>2.13</v>
      </c>
      <c r="X40" s="75"/>
      <c r="Y40" s="75">
        <v>1.0900000000000001</v>
      </c>
      <c r="Z40" s="75"/>
      <c r="AA40" s="75">
        <v>1.65</v>
      </c>
      <c r="AB40" s="75"/>
      <c r="AC40" s="280">
        <v>6.4837499999999992E-2</v>
      </c>
      <c r="AD40" s="75"/>
      <c r="AE40" s="4">
        <f>'OA&amp;GRIDCO'!W40+'Day Ahead IEX PXIL'!M40+RTM!M40</f>
        <v>20.62</v>
      </c>
      <c r="AF40" s="4">
        <f>'OA&amp;GRIDCO'!X40+'Day Ahead IEX PXIL'!N40+RTM!N40</f>
        <v>20.62</v>
      </c>
      <c r="AG40" s="74">
        <f>'OA&amp;GRIDCO'!AC40+'Day Ahead IEX PXIL'!S40+RTM!S40</f>
        <v>2.79</v>
      </c>
      <c r="AH40" s="74">
        <f>'OA&amp;GRIDCO'!AD40+'Day Ahead IEX PXIL'!T40+RTM!T40</f>
        <v>0</v>
      </c>
      <c r="AI40" s="4">
        <f>'OA&amp;GRIDCO'!AU40+'Day Ahead IEX PXIL'!Y40+RTM!Y40</f>
        <v>55</v>
      </c>
      <c r="AJ40" s="4">
        <f>'OA&amp;GRIDCO'!AV40+'Day Ahead IEX PXIL'!Z40+RTM!Z40</f>
        <v>16.5</v>
      </c>
      <c r="AK40" s="74">
        <f>'OA&amp;GRIDCO'!BS40+'Day Ahead IEX PXIL'!AK40+RTM!AK40</f>
        <v>18.559999999999999</v>
      </c>
      <c r="AL40" s="74">
        <f>'OA&amp;GRIDCO'!BT40+'Day Ahead IEX PXIL'!AL40+RTM!AL40</f>
        <v>0</v>
      </c>
      <c r="AM40" s="74">
        <f>'OA&amp;GRIDCO'!BC40+'Day Ahead IEX PXIL'!AE40+RTM!AE40</f>
        <v>0</v>
      </c>
      <c r="AN40" s="74">
        <f>'OA&amp;GRIDCO'!BD40+'Day Ahead IEX PXIL'!AF40+RTM!AF40</f>
        <v>0</v>
      </c>
      <c r="AO40" s="74">
        <f>'OA&amp;GRIDCO'!CC40+'Day Ahead IEX PXIL'!AQ40+RTM!AQ40</f>
        <v>0</v>
      </c>
      <c r="AP40" s="74">
        <f>'OA&amp;GRIDCO'!CD40+'Day Ahead IEX PXIL'!AR40+RTM!AR40</f>
        <v>0</v>
      </c>
      <c r="AQ40" s="74">
        <f>'OA&amp;GRIDCO'!CO40+'Day Ahead IEX PXIL'!AW40+RTM!AW40</f>
        <v>25.75</v>
      </c>
      <c r="AR40" s="74">
        <f>'OA&amp;GRIDCO'!CP40+'Day Ahead IEX PXIL'!AX40+RTM!AX40</f>
        <v>8</v>
      </c>
      <c r="AS40" s="74">
        <f>'OA&amp;GRIDCO'!DA40+'Day Ahead IEX PXIL'!BC40+RTM!BC40</f>
        <v>329.77738402061857</v>
      </c>
      <c r="AT40" s="74">
        <f>'OA&amp;GRIDCO'!DB40+'Day Ahead IEX PXIL'!BD40+RTM!BD40</f>
        <v>0</v>
      </c>
      <c r="AU40" s="4">
        <f>'Day Ahead IEX PXIL'!BI40+RTM!BI40+'OA&amp;GRIDCO'!OS40</f>
        <v>0</v>
      </c>
      <c r="AV40" s="4">
        <f>'Day Ahead IEX PXIL'!BJ40+RTM!BJ40+'OA&amp;GRIDCO'!OT40</f>
        <v>0</v>
      </c>
      <c r="AW40" s="67"/>
      <c r="AX40" s="67"/>
      <c r="AY40" s="74">
        <v>0</v>
      </c>
      <c r="AZ40" s="74">
        <f>'OA&amp;GRIDCO'!DL40+'Day Ahead IEX PXIL'!BP40+RTM!BP40</f>
        <v>14.12</v>
      </c>
      <c r="BA40" s="74">
        <f>'OA&amp;GRIDCO'!EC40+'Day Ahead IEX PXIL'!BU40+RTM!BU40</f>
        <v>0</v>
      </c>
      <c r="BB40" s="74">
        <f>'OA&amp;GRIDCO'!ED40+'Day Ahead IEX PXIL'!BV40+RTM!BV40</f>
        <v>0</v>
      </c>
      <c r="BC40" s="74">
        <f>'OA&amp;GRIDCO'!EQ40+'Day Ahead IEX PXIL'!CA40+RTM!CA40</f>
        <v>247.43</v>
      </c>
      <c r="BD40" s="74">
        <f>'OA&amp;GRIDCO'!ER40+'Day Ahead IEX PXIL'!CB40+RTM!CB40</f>
        <v>61.857500000000002</v>
      </c>
      <c r="BE40" s="75">
        <f>'OA&amp;GRIDCO'!NW40+GDAM!U40</f>
        <v>5.0699999999999994</v>
      </c>
      <c r="BF40" s="75"/>
      <c r="BG40" s="53"/>
      <c r="BH40" s="53"/>
      <c r="BI40" s="4">
        <f>'OA&amp;GRIDCO'!EW40+'Day Ahead IEX PXIL'!CG40+RTM!CG40</f>
        <v>1.44</v>
      </c>
      <c r="BJ40" s="4">
        <f>'OA&amp;GRIDCO'!EX40+'Day Ahead IEX PXIL'!CH40+RTM!CH40</f>
        <v>0</v>
      </c>
      <c r="BK40" s="74">
        <f>'OA&amp;GRIDCO'!KW40+RTM!FG40+'Day Ahead IEX PXIL'!GW40</f>
        <v>0</v>
      </c>
      <c r="BL40" s="74">
        <f>'OA&amp;GRIDCO'!KX40+RTM!FH40+'Day Ahead IEX PXIL'!GX40</f>
        <v>0</v>
      </c>
      <c r="BM40" s="4">
        <f>'Day Ahead IEX PXIL'!CM40+RTM!CM40+'OA&amp;GRIDCO'!FC40</f>
        <v>29</v>
      </c>
      <c r="BN40" s="4">
        <f>'OA&amp;GRIDCO'!FD40+'Day Ahead IEX PXIL'!CN40+RTM!CN40</f>
        <v>0</v>
      </c>
      <c r="BO40" s="69"/>
      <c r="BP40" s="69"/>
      <c r="BQ40" s="4">
        <f>'OA&amp;GRIDCO'!FQ40+'Day Ahead IEX PXIL'!CS40+RTM!CS40</f>
        <v>2.06</v>
      </c>
      <c r="BR40" s="4">
        <f>'OA&amp;GRIDCO'!FR40+'Day Ahead IEX PXIL'!CT40+RTM!CT40</f>
        <v>0</v>
      </c>
      <c r="BS40" s="122">
        <f>'OA&amp;GRIDCO'!JU40+'Day Ahead IEX PXIL'!FA40+RTM!EU40</f>
        <v>108.9545</v>
      </c>
      <c r="BT40" s="74">
        <f>'OA&amp;GRIDCO'!JV40+'Day Ahead IEX PXIL'!FB40+RTM!EV40</f>
        <v>13</v>
      </c>
      <c r="BU40" s="9">
        <f>'OA&amp;GRIDCO'!GG40+RTM!G40</f>
        <v>0</v>
      </c>
      <c r="BV40" s="9">
        <f>'OA&amp;GRIDCO'!GH40</f>
        <v>0</v>
      </c>
      <c r="BW40" s="74">
        <f>'OA&amp;GRIDCO'!HA40+'Day Ahead IEX PXIL'!DK40+RTM!DE40</f>
        <v>11.4</v>
      </c>
      <c r="BX40" s="74">
        <f>'OA&amp;GRIDCO'!HB40</f>
        <v>0</v>
      </c>
      <c r="BY40" s="4">
        <f>'Day Ahead IEX PXIL'!GK40+RTM!FA40+'OA&amp;GRIDCO'!LC40</f>
        <v>1.03</v>
      </c>
      <c r="BZ40" s="4">
        <f>'Day Ahead IEX PXIL'!GL40+RTM!FB40+'OA&amp;GRIDCO'!LD40</f>
        <v>0</v>
      </c>
      <c r="CA40" s="37"/>
      <c r="CB40" s="37"/>
      <c r="CC40" s="74">
        <f>RTM!GI40+'Day Ahead IEX PXIL'!II40+GDAM!M40</f>
        <v>0</v>
      </c>
      <c r="CD40" s="74">
        <f>RTM!GJ40</f>
        <v>0</v>
      </c>
      <c r="CE40" s="74">
        <f>'OA&amp;GRIDCO'!HI40+'Day Ahead IEX PXIL'!DQ40+RTM!DK40</f>
        <v>0</v>
      </c>
      <c r="CF40" s="74">
        <f>'OA&amp;GRIDCO'!HJ40+'Day Ahead IEX PXIL'!DR40+RTM!DL40</f>
        <v>0</v>
      </c>
      <c r="CG40" s="74">
        <f>'OA&amp;GRIDCO'!HO40+'Day Ahead IEX PXIL'!DW40+RTM!DQ40</f>
        <v>0</v>
      </c>
      <c r="CH40" s="74">
        <f>'OA&amp;GRIDCO'!HP40+'Day Ahead IEX PXIL'!DX40+RTM!DR40</f>
        <v>0</v>
      </c>
      <c r="CI40" s="75">
        <f>'Day Ahead IEX PXIL'!HE40+'OA&amp;GRIDCO'!DI40+RTM!GY40</f>
        <v>5.15</v>
      </c>
      <c r="CJ40" s="75">
        <f>'Day Ahead IEX PXIL'!HF40+'OA&amp;GRIDCO'!DJ40</f>
        <v>0</v>
      </c>
      <c r="CK40" s="79">
        <f>'OA&amp;GRIDCO'!KS40+'Day Ahead IEX PXIL'!DE40</f>
        <v>10.31</v>
      </c>
      <c r="CL40" s="79">
        <f>'OA&amp;GRIDCO'!KT40+'Day Ahead IEX PXIL'!DF40</f>
        <v>0</v>
      </c>
      <c r="CM40" s="79">
        <f>'Day Ahead IEX PXIL'!FS40+RTM!FS40</f>
        <v>0</v>
      </c>
      <c r="CN40" s="79">
        <f>'Day Ahead IEX PXIL'!FT40</f>
        <v>0</v>
      </c>
      <c r="CO40" s="54">
        <f>RTM!IY40+'Day Ahead IEX PXIL'!IU40</f>
        <v>0</v>
      </c>
      <c r="CP40" s="54">
        <f>RTM!IZ40+'Day Ahead IEX PXIL'!IV40</f>
        <v>0</v>
      </c>
      <c r="CQ40" s="74">
        <f>'OA&amp;GRIDCO'!KG40+'Day Ahead IEX PXIL'!FM40+RTM!GE40</f>
        <v>0</v>
      </c>
      <c r="CR40" s="74">
        <f>'OA&amp;GRIDCO'!KH40+'Day Ahead IEX PXIL'!FN40</f>
        <v>0</v>
      </c>
      <c r="CS40" s="74">
        <f>'OA&amp;GRIDCO'!KM40+'Day Ahead IEX PXIL'!FY40+RTM!FY40</f>
        <v>0</v>
      </c>
      <c r="CT40" s="74">
        <f>'Day Ahead IEX PXIL'!FZ40</f>
        <v>0</v>
      </c>
      <c r="CU40" s="74">
        <v>0</v>
      </c>
      <c r="CV40" s="74">
        <f>'Day Ahead IEX PXIL'!GF40</f>
        <v>0</v>
      </c>
      <c r="CW40" s="74">
        <f>'OA&amp;GRIDCO'!HU40+'Day Ahead IEX PXIL'!EC40+RTM!DW40</f>
        <v>400</v>
      </c>
      <c r="CX40" s="74">
        <f>'OA&amp;GRIDCO'!HV40+'Day Ahead IEX PXIL'!ED40+RTM!DX40</f>
        <v>0</v>
      </c>
      <c r="CY40" s="74">
        <f>'OA&amp;GRIDCO'!IG40+'Day Ahead IEX PXIL'!EI40+RTM!EC40</f>
        <v>15</v>
      </c>
      <c r="CZ40" s="74">
        <f>'OA&amp;GRIDCO'!IH40+'Day Ahead IEX PXIL'!EJ40+RTM!ED40</f>
        <v>3.75</v>
      </c>
      <c r="DA40" s="74">
        <f>'OA&amp;GRIDCO'!IU40+'Day Ahead IEX PXIL'!EO40+RTM!EI40</f>
        <v>0</v>
      </c>
      <c r="DB40" s="74">
        <f>'OA&amp;GRIDCO'!IV40+'Day Ahead IEX PXIL'!EP40+RTM!EJ40</f>
        <v>0</v>
      </c>
      <c r="DC40" s="75"/>
      <c r="DD40" s="75"/>
      <c r="DE40" s="74">
        <f>'Day Ahead IEX PXIL'!FC40+'OA&amp;GRIDCO'!KA40+RTM!GM40</f>
        <v>8.76</v>
      </c>
      <c r="DF40" s="74">
        <f>'Day Ahead IEX PXIL'!FD40+'OA&amp;GRIDCO'!KB40</f>
        <v>0</v>
      </c>
      <c r="DG40" s="74">
        <f>'OA&amp;GRIDCO'!JE40+'Day Ahead IEX PXIL'!EU40+RTM!EO40</f>
        <v>10.31</v>
      </c>
      <c r="DH40" s="74">
        <f>'OA&amp;GRIDCO'!JF40+'Day Ahead IEX PXIL'!EV40+RTM!EP40</f>
        <v>0</v>
      </c>
      <c r="DI40" s="74">
        <v>0</v>
      </c>
      <c r="DJ40" s="74">
        <v>0</v>
      </c>
      <c r="DK40" s="74">
        <f>RTM!FM40</f>
        <v>0</v>
      </c>
      <c r="DL40" s="74">
        <f>RTM!FN40</f>
        <v>0</v>
      </c>
      <c r="DM40" s="74">
        <f>'OA&amp;GRIDCO'!LF40+'Day Ahead IEX PXIL'!HU40+'Day Ahead IEX PXIL'!HU40</f>
        <v>0</v>
      </c>
      <c r="DN40" s="74">
        <f>'OA&amp;GRIDCO'!LH40+'Day Ahead IEX PXIL'!HV40+RTM!GV40</f>
        <v>0</v>
      </c>
      <c r="DO40" s="74">
        <f>'OA&amp;GRIDCO'!LS40+'Day Ahead IEX PXIL'!HO40+RTM!IU40</f>
        <v>54.795000000000002</v>
      </c>
      <c r="DP40" s="74">
        <f>'OA&amp;GRIDCO'!LT40+'Day Ahead IEX PXIL'!HP40+RTM!IV40</f>
        <v>0</v>
      </c>
      <c r="DQ40" s="74">
        <f>RTM!HK40</f>
        <v>1.44</v>
      </c>
      <c r="DR40" s="74">
        <f>RTM!HL40</f>
        <v>0</v>
      </c>
      <c r="DS40" s="74">
        <f>RTM!HO40</f>
        <v>0</v>
      </c>
      <c r="DT40" s="74">
        <f>RTM!HP40</f>
        <v>0</v>
      </c>
      <c r="DU40" s="74">
        <f>RTM!HS40</f>
        <v>0</v>
      </c>
      <c r="DV40" s="74">
        <f>RTM!HT40</f>
        <v>0</v>
      </c>
      <c r="DW40" s="74">
        <f>RTM!HW40+'OA&amp;GRIDCO'!MI40</f>
        <v>0</v>
      </c>
      <c r="DX40" s="74">
        <f>RTM!HX40</f>
        <v>0</v>
      </c>
      <c r="DY40" s="74">
        <f>RTM!IA40</f>
        <v>0</v>
      </c>
      <c r="DZ40" s="74">
        <f>RTM!IB40</f>
        <v>0</v>
      </c>
      <c r="EA40" s="74">
        <f>RTM!IC40</f>
        <v>0</v>
      </c>
      <c r="EB40" s="74">
        <f>RTM!ID40</f>
        <v>0</v>
      </c>
      <c r="EC40" s="74">
        <f>'OA&amp;GRIDCO'!MO40</f>
        <v>9.34</v>
      </c>
      <c r="ED40" s="74">
        <f>'OA&amp;GRIDCO'!MP40</f>
        <v>0</v>
      </c>
      <c r="EE40" s="74">
        <f>'OA&amp;GRIDCO'!MS40</f>
        <v>0</v>
      </c>
      <c r="EF40" s="74">
        <f>'OA&amp;GRIDCO'!MT40</f>
        <v>0</v>
      </c>
      <c r="EG40" s="74">
        <f>'OA&amp;GRIDCO'!MW40+'Day Ahead IEX PXIL'!IM40+GDAM!G40+RTM!II40</f>
        <v>0.11</v>
      </c>
      <c r="EH40" s="74">
        <f>'OA&amp;GRIDCO'!MX40+'Day Ahead IEX PXIL'!IN40+RTM!IJ40+GDAM!H40</f>
        <v>0</v>
      </c>
      <c r="EI40" s="74">
        <f>'Day Ahead IEX PXIL'!IQ40+RTM!IM40+'OA&amp;GRIDCO'!NA40</f>
        <v>6.19</v>
      </c>
      <c r="EJ40" s="74">
        <f>'Day Ahead IEX PXIL'!IR40+RTM!IN40+'OA&amp;GRIDCO'!NB40</f>
        <v>0</v>
      </c>
      <c r="EK40" s="74">
        <f>'OA&amp;GRIDCO'!NE40</f>
        <v>0</v>
      </c>
      <c r="EL40" s="74">
        <f>'OA&amp;GRIDCO'!NF40</f>
        <v>0</v>
      </c>
      <c r="EM40" s="74">
        <f>RTM!IQ40</f>
        <v>0</v>
      </c>
      <c r="EN40" s="74">
        <f>RTM!IR40</f>
        <v>0</v>
      </c>
      <c r="EO40" s="74">
        <f>RTM!JC40</f>
        <v>0</v>
      </c>
      <c r="EP40" s="74">
        <f>RTM!JD40</f>
        <v>0</v>
      </c>
      <c r="EQ40" s="74">
        <f>'OA&amp;GRIDCO'!NI40</f>
        <v>0</v>
      </c>
      <c r="ER40" s="74">
        <f>'OA&amp;GRIDCO'!NJ40</f>
        <v>0</v>
      </c>
      <c r="ES40" s="74">
        <f>'OA&amp;GRIDCO'!NK40+RTM!HC40+'Day Ahead IEX PXIL'!IY40</f>
        <v>4.12</v>
      </c>
      <c r="ET40" s="74">
        <f>'OA&amp;GRIDCO'!NN40+RTM!HD40+'Day Ahead IEX PXIL'!IZ40</f>
        <v>0</v>
      </c>
      <c r="EU40" s="74">
        <f>RTM!JG40</f>
        <v>1.44</v>
      </c>
      <c r="EV40" s="74">
        <f>RTM!JH40</f>
        <v>0</v>
      </c>
      <c r="EW40" s="74">
        <f>RTM!JK40</f>
        <v>0</v>
      </c>
      <c r="EX40" s="74">
        <f>RTM!JL40</f>
        <v>0</v>
      </c>
      <c r="EY40" s="74">
        <f>GDAM!S40+'OA&amp;GRIDCO'!OG40+RTM!JO40</f>
        <v>6.4799999999999995</v>
      </c>
      <c r="EZ40" s="74">
        <f>GDAM!T40+'OA&amp;GRIDCO'!NX40+RTM!JP40</f>
        <v>0</v>
      </c>
      <c r="FA40" s="74">
        <f>GDAM!Y40+RTM!JS40</f>
        <v>0</v>
      </c>
      <c r="FB40" s="74">
        <f>GDAM!Z40+RTM!JT40</f>
        <v>0</v>
      </c>
      <c r="FC40" s="74">
        <f>RTM!JW40</f>
        <v>0</v>
      </c>
      <c r="FD40" s="74">
        <f>RTM!JX40</f>
        <v>0</v>
      </c>
      <c r="FE40" s="74">
        <f>GDAM!AE40+'OA&amp;GRIDCO'!OO40</f>
        <v>0.98</v>
      </c>
      <c r="FF40" s="74">
        <f>GDAM!AF40+'OA&amp;GRIDCO'!OP40</f>
        <v>0</v>
      </c>
      <c r="FG40" s="351">
        <f>GDAM!AK40</f>
        <v>0</v>
      </c>
      <c r="FH40" s="351">
        <f>GDAM!AL40</f>
        <v>0</v>
      </c>
      <c r="FI40" s="351">
        <f>GDAM!AQ40</f>
        <v>0</v>
      </c>
      <c r="FJ40" s="351">
        <f>GDAM!AR40</f>
        <v>0</v>
      </c>
      <c r="FK40" s="351">
        <f>GDAM!AW40</f>
        <v>0</v>
      </c>
      <c r="FL40" s="351">
        <f>GDAM!AX40</f>
        <v>0</v>
      </c>
      <c r="FM40" s="351">
        <f>GDAM!BC40</f>
        <v>0</v>
      </c>
      <c r="FN40" s="351">
        <f>GDAM!BD40</f>
        <v>0</v>
      </c>
      <c r="FO40" s="351">
        <f>GDAM!BI40</f>
        <v>0</v>
      </c>
      <c r="FP40" s="351">
        <f>GDAM!BJ40</f>
        <v>0</v>
      </c>
      <c r="FQ40" s="1">
        <f t="shared" si="0"/>
        <v>1437.0217215206185</v>
      </c>
      <c r="FR40" s="1">
        <f t="shared" si="1"/>
        <v>142.8775</v>
      </c>
    </row>
    <row r="41" spans="1:174" s="82" customFormat="1" ht="15" customHeight="1">
      <c r="A41" s="80" t="s">
        <v>63</v>
      </c>
      <c r="B41" s="81">
        <v>31</v>
      </c>
      <c r="C41" s="114"/>
      <c r="D41" s="75"/>
      <c r="E41" s="75"/>
      <c r="F41" s="75"/>
      <c r="G41" s="75">
        <v>24</v>
      </c>
      <c r="H41" s="75">
        <v>0.9</v>
      </c>
      <c r="I41" s="74">
        <v>11</v>
      </c>
      <c r="J41" s="74">
        <v>3.62</v>
      </c>
      <c r="K41" s="75"/>
      <c r="L41" s="75"/>
      <c r="M41" s="75"/>
      <c r="N41" s="75"/>
      <c r="O41" s="277">
        <v>0.2</v>
      </c>
      <c r="P41" s="75"/>
      <c r="Q41" s="94">
        <v>3.6</v>
      </c>
      <c r="R41" s="75">
        <v>0.51</v>
      </c>
      <c r="S41" s="74">
        <v>25</v>
      </c>
      <c r="T41" s="75"/>
      <c r="U41" s="74">
        <v>37</v>
      </c>
      <c r="V41" s="75"/>
      <c r="W41" s="275">
        <v>3.18</v>
      </c>
      <c r="X41" s="75"/>
      <c r="Y41" s="75">
        <v>1.27</v>
      </c>
      <c r="Z41" s="75"/>
      <c r="AA41" s="75">
        <v>1.93</v>
      </c>
      <c r="AB41" s="75"/>
      <c r="AC41" s="280">
        <v>9.7256249999999989E-2</v>
      </c>
      <c r="AD41" s="75"/>
      <c r="AE41" s="4">
        <f>'OA&amp;GRIDCO'!W41+'Day Ahead IEX PXIL'!M41+RTM!M41</f>
        <v>20.62</v>
      </c>
      <c r="AF41" s="4">
        <f>'OA&amp;GRIDCO'!X41+'Day Ahead IEX PXIL'!N41+RTM!N41</f>
        <v>20.62</v>
      </c>
      <c r="AG41" s="74">
        <f>'OA&amp;GRIDCO'!AC41+'Day Ahead IEX PXIL'!S41+RTM!S41</f>
        <v>2.79</v>
      </c>
      <c r="AH41" s="74">
        <f>'OA&amp;GRIDCO'!AD41+'Day Ahead IEX PXIL'!T41+RTM!T41</f>
        <v>0</v>
      </c>
      <c r="AI41" s="4">
        <f>'OA&amp;GRIDCO'!AU41+'Day Ahead IEX PXIL'!Y41+RTM!Y41</f>
        <v>55</v>
      </c>
      <c r="AJ41" s="4">
        <f>'OA&amp;GRIDCO'!AV41+'Day Ahead IEX PXIL'!Z41+RTM!Z41</f>
        <v>16.5</v>
      </c>
      <c r="AK41" s="74">
        <f>'OA&amp;GRIDCO'!BS41+'Day Ahead IEX PXIL'!AK41+RTM!AK41</f>
        <v>30.93</v>
      </c>
      <c r="AL41" s="74">
        <f>'OA&amp;GRIDCO'!BT41+'Day Ahead IEX PXIL'!AL41+RTM!AL41</f>
        <v>0</v>
      </c>
      <c r="AM41" s="74">
        <f>'OA&amp;GRIDCO'!BC41+'Day Ahead IEX PXIL'!AE41+RTM!AE41</f>
        <v>0</v>
      </c>
      <c r="AN41" s="74">
        <f>'OA&amp;GRIDCO'!BD41+'Day Ahead IEX PXIL'!AF41+RTM!AF41</f>
        <v>0</v>
      </c>
      <c r="AO41" s="74">
        <f>'OA&amp;GRIDCO'!CC41+'Day Ahead IEX PXIL'!AQ41+RTM!AQ41</f>
        <v>0</v>
      </c>
      <c r="AP41" s="74">
        <f>'OA&amp;GRIDCO'!CD41+'Day Ahead IEX PXIL'!AR41+RTM!AR41</f>
        <v>0</v>
      </c>
      <c r="AQ41" s="74">
        <f>'OA&amp;GRIDCO'!CO41+'Day Ahead IEX PXIL'!AW41+RTM!AW41</f>
        <v>25.75</v>
      </c>
      <c r="AR41" s="74">
        <f>'OA&amp;GRIDCO'!CP41+'Day Ahead IEX PXIL'!AX41+RTM!AX41</f>
        <v>8</v>
      </c>
      <c r="AS41" s="74">
        <f>'OA&amp;GRIDCO'!DA41+'Day Ahead IEX PXIL'!BC41+RTM!BC41</f>
        <v>329.77738402061857</v>
      </c>
      <c r="AT41" s="74">
        <f>'OA&amp;GRIDCO'!DB41+'Day Ahead IEX PXIL'!BD41+RTM!BD41</f>
        <v>0</v>
      </c>
      <c r="AU41" s="4">
        <f>'Day Ahead IEX PXIL'!BI41+RTM!BI41+'OA&amp;GRIDCO'!OS41</f>
        <v>0</v>
      </c>
      <c r="AV41" s="4">
        <f>'Day Ahead IEX PXIL'!BJ41+RTM!BJ41+'OA&amp;GRIDCO'!OT41</f>
        <v>0</v>
      </c>
      <c r="AW41" s="67"/>
      <c r="AX41" s="67"/>
      <c r="AY41" s="74">
        <v>0</v>
      </c>
      <c r="AZ41" s="74">
        <f>'OA&amp;GRIDCO'!DL41+'Day Ahead IEX PXIL'!BP41+RTM!BP41</f>
        <v>14.12</v>
      </c>
      <c r="BA41" s="74">
        <f>'OA&amp;GRIDCO'!EC41+'Day Ahead IEX PXIL'!BU41+RTM!BU41</f>
        <v>0</v>
      </c>
      <c r="BB41" s="74">
        <f>'OA&amp;GRIDCO'!ED41+'Day Ahead IEX PXIL'!BV41+RTM!BV41</f>
        <v>0</v>
      </c>
      <c r="BC41" s="74">
        <f>'OA&amp;GRIDCO'!EQ41+'Day Ahead IEX PXIL'!CA41+RTM!CA41</f>
        <v>247.43</v>
      </c>
      <c r="BD41" s="74">
        <f>'OA&amp;GRIDCO'!ER41+'Day Ahead IEX PXIL'!CB41+RTM!CB41</f>
        <v>61.857500000000002</v>
      </c>
      <c r="BE41" s="75">
        <f>'OA&amp;GRIDCO'!NW41+GDAM!U41</f>
        <v>4.74</v>
      </c>
      <c r="BF41" s="75"/>
      <c r="BG41" s="53"/>
      <c r="BH41" s="53"/>
      <c r="BI41" s="4">
        <f>'OA&amp;GRIDCO'!EW41+'Day Ahead IEX PXIL'!CG41+RTM!CG41</f>
        <v>1.44</v>
      </c>
      <c r="BJ41" s="4">
        <f>'OA&amp;GRIDCO'!EX41+'Day Ahead IEX PXIL'!CH41+RTM!CH41</f>
        <v>0</v>
      </c>
      <c r="BK41" s="74">
        <f>'OA&amp;GRIDCO'!KW41+RTM!FG41+'Day Ahead IEX PXIL'!GW41</f>
        <v>0</v>
      </c>
      <c r="BL41" s="74">
        <f>'OA&amp;GRIDCO'!KX41+RTM!FH41+'Day Ahead IEX PXIL'!GX41</f>
        <v>0</v>
      </c>
      <c r="BM41" s="4">
        <f>'Day Ahead IEX PXIL'!CM41+RTM!CM41+'OA&amp;GRIDCO'!FC41</f>
        <v>29</v>
      </c>
      <c r="BN41" s="4">
        <f>'OA&amp;GRIDCO'!FD41+'Day Ahead IEX PXIL'!CN41+RTM!CN41</f>
        <v>0</v>
      </c>
      <c r="BO41" s="69"/>
      <c r="BP41" s="69"/>
      <c r="BQ41" s="4">
        <f>'OA&amp;GRIDCO'!FQ41+'Day Ahead IEX PXIL'!CS41+RTM!CS41</f>
        <v>2.06</v>
      </c>
      <c r="BR41" s="4">
        <f>'OA&amp;GRIDCO'!FR41+'Day Ahead IEX PXIL'!CT41+RTM!CT41</f>
        <v>0</v>
      </c>
      <c r="BS41" s="122">
        <f>'OA&amp;GRIDCO'!JU41+'Day Ahead IEX PXIL'!FA41+RTM!EU41</f>
        <v>108.9545</v>
      </c>
      <c r="BT41" s="74">
        <f>'OA&amp;GRIDCO'!JV41+'Day Ahead IEX PXIL'!FB41+RTM!EV41</f>
        <v>13</v>
      </c>
      <c r="BU41" s="9">
        <f>'OA&amp;GRIDCO'!GG41+RTM!G41</f>
        <v>0</v>
      </c>
      <c r="BV41" s="9">
        <f>'OA&amp;GRIDCO'!GH41</f>
        <v>0</v>
      </c>
      <c r="BW41" s="74">
        <f>'OA&amp;GRIDCO'!HA41+'Day Ahead IEX PXIL'!DK41+RTM!DE41</f>
        <v>11.4</v>
      </c>
      <c r="BX41" s="74">
        <f>'OA&amp;GRIDCO'!HB41</f>
        <v>0</v>
      </c>
      <c r="BY41" s="4">
        <f>'Day Ahead IEX PXIL'!GK41+RTM!FA41+'OA&amp;GRIDCO'!LC41</f>
        <v>0</v>
      </c>
      <c r="BZ41" s="4">
        <f>'Day Ahead IEX PXIL'!GL41+RTM!FB41+'OA&amp;GRIDCO'!LD41</f>
        <v>0</v>
      </c>
      <c r="CA41" s="37"/>
      <c r="CB41" s="37"/>
      <c r="CC41" s="74">
        <f>RTM!GI41+'Day Ahead IEX PXIL'!II41+GDAM!M41</f>
        <v>0</v>
      </c>
      <c r="CD41" s="74">
        <f>RTM!GJ41</f>
        <v>0</v>
      </c>
      <c r="CE41" s="74">
        <f>'OA&amp;GRIDCO'!HI41+'Day Ahead IEX PXIL'!DQ41+RTM!DK41</f>
        <v>0</v>
      </c>
      <c r="CF41" s="74">
        <f>'OA&amp;GRIDCO'!HJ41+'Day Ahead IEX PXIL'!DR41+RTM!DL41</f>
        <v>0</v>
      </c>
      <c r="CG41" s="74">
        <f>'OA&amp;GRIDCO'!HO41+'Day Ahead IEX PXIL'!DW41+RTM!DQ41</f>
        <v>0</v>
      </c>
      <c r="CH41" s="74">
        <f>'OA&amp;GRIDCO'!HP41+'Day Ahead IEX PXIL'!DX41+RTM!DR41</f>
        <v>0</v>
      </c>
      <c r="CI41" s="75">
        <f>'Day Ahead IEX PXIL'!HE41+'OA&amp;GRIDCO'!DI41+RTM!GY41</f>
        <v>5.15</v>
      </c>
      <c r="CJ41" s="75">
        <f>'Day Ahead IEX PXIL'!HF41+'OA&amp;GRIDCO'!DJ41</f>
        <v>0</v>
      </c>
      <c r="CK41" s="79">
        <f>'OA&amp;GRIDCO'!KS41+'Day Ahead IEX PXIL'!DE41</f>
        <v>10.31</v>
      </c>
      <c r="CL41" s="79">
        <f>'OA&amp;GRIDCO'!KT41+'Day Ahead IEX PXIL'!DF41</f>
        <v>0</v>
      </c>
      <c r="CM41" s="79">
        <f>'Day Ahead IEX PXIL'!FS41+RTM!FS41</f>
        <v>0</v>
      </c>
      <c r="CN41" s="79">
        <f>'Day Ahead IEX PXIL'!FT41</f>
        <v>0</v>
      </c>
      <c r="CO41" s="54">
        <f>RTM!IY41+'Day Ahead IEX PXIL'!IU41</f>
        <v>0</v>
      </c>
      <c r="CP41" s="54">
        <f>RTM!IZ41+'Day Ahead IEX PXIL'!IV41</f>
        <v>0</v>
      </c>
      <c r="CQ41" s="74">
        <f>'OA&amp;GRIDCO'!KG41+'Day Ahead IEX PXIL'!FM41+RTM!GE41</f>
        <v>0</v>
      </c>
      <c r="CR41" s="74">
        <f>'OA&amp;GRIDCO'!KH41+'Day Ahead IEX PXIL'!FN41</f>
        <v>0</v>
      </c>
      <c r="CS41" s="74">
        <f>'OA&amp;GRIDCO'!KM41+'Day Ahead IEX PXIL'!FY41+RTM!FY41</f>
        <v>0</v>
      </c>
      <c r="CT41" s="74">
        <f>'Day Ahead IEX PXIL'!FZ41</f>
        <v>0</v>
      </c>
      <c r="CU41" s="74">
        <v>0</v>
      </c>
      <c r="CV41" s="74">
        <f>'Day Ahead IEX PXIL'!GF41</f>
        <v>0</v>
      </c>
      <c r="CW41" s="74">
        <f>'OA&amp;GRIDCO'!HU41+'Day Ahead IEX PXIL'!EC41+RTM!DW41</f>
        <v>400</v>
      </c>
      <c r="CX41" s="74">
        <f>'OA&amp;GRIDCO'!HV41+'Day Ahead IEX PXIL'!ED41+RTM!DX41</f>
        <v>0</v>
      </c>
      <c r="CY41" s="74">
        <f>'OA&amp;GRIDCO'!IG41+'Day Ahead IEX PXIL'!EI41+RTM!EC41</f>
        <v>15</v>
      </c>
      <c r="CZ41" s="74">
        <f>'OA&amp;GRIDCO'!IH41+'Day Ahead IEX PXIL'!EJ41+RTM!ED41</f>
        <v>3.75</v>
      </c>
      <c r="DA41" s="74">
        <f>'OA&amp;GRIDCO'!IU41+'Day Ahead IEX PXIL'!EO41+RTM!EI41</f>
        <v>0</v>
      </c>
      <c r="DB41" s="74">
        <f>'OA&amp;GRIDCO'!IV41+'Day Ahead IEX PXIL'!EP41+RTM!EJ41</f>
        <v>0</v>
      </c>
      <c r="DC41" s="75"/>
      <c r="DD41" s="75"/>
      <c r="DE41" s="74">
        <f>'Day Ahead IEX PXIL'!FC41+'OA&amp;GRIDCO'!KA41+RTM!GM41</f>
        <v>8.76</v>
      </c>
      <c r="DF41" s="74">
        <f>'Day Ahead IEX PXIL'!FD41+'OA&amp;GRIDCO'!KB41</f>
        <v>0</v>
      </c>
      <c r="DG41" s="74">
        <f>'OA&amp;GRIDCO'!JE41+'Day Ahead IEX PXIL'!EU41+RTM!EO41</f>
        <v>10.31</v>
      </c>
      <c r="DH41" s="74">
        <f>'OA&amp;GRIDCO'!JF41+'Day Ahead IEX PXIL'!EV41+RTM!EP41</f>
        <v>0</v>
      </c>
      <c r="DI41" s="74">
        <v>0</v>
      </c>
      <c r="DJ41" s="74">
        <v>0</v>
      </c>
      <c r="DK41" s="74">
        <f>RTM!FM41</f>
        <v>0</v>
      </c>
      <c r="DL41" s="74">
        <f>RTM!FN41</f>
        <v>0</v>
      </c>
      <c r="DM41" s="74">
        <f>'OA&amp;GRIDCO'!LF41+'Day Ahead IEX PXIL'!HU41+'Day Ahead IEX PXIL'!HU41</f>
        <v>0</v>
      </c>
      <c r="DN41" s="74">
        <f>'OA&amp;GRIDCO'!LH41+'Day Ahead IEX PXIL'!HV41+RTM!GV41</f>
        <v>0</v>
      </c>
      <c r="DO41" s="74">
        <f>'OA&amp;GRIDCO'!LS41+'Day Ahead IEX PXIL'!HO41+RTM!IU41</f>
        <v>54.795000000000002</v>
      </c>
      <c r="DP41" s="74">
        <f>'OA&amp;GRIDCO'!LT41+'Day Ahead IEX PXIL'!HP41+RTM!IV41</f>
        <v>0</v>
      </c>
      <c r="DQ41" s="74">
        <f>RTM!HK41</f>
        <v>1.44</v>
      </c>
      <c r="DR41" s="74">
        <f>RTM!HL41</f>
        <v>0</v>
      </c>
      <c r="DS41" s="74">
        <f>RTM!HO41</f>
        <v>0</v>
      </c>
      <c r="DT41" s="74">
        <f>RTM!HP41</f>
        <v>0</v>
      </c>
      <c r="DU41" s="74">
        <f>RTM!HS41</f>
        <v>0</v>
      </c>
      <c r="DV41" s="74">
        <f>RTM!HT41</f>
        <v>0</v>
      </c>
      <c r="DW41" s="74">
        <f>RTM!HW41+'OA&amp;GRIDCO'!MI41</f>
        <v>0</v>
      </c>
      <c r="DX41" s="74">
        <f>RTM!HX41</f>
        <v>0</v>
      </c>
      <c r="DY41" s="74">
        <f>RTM!IA41</f>
        <v>0</v>
      </c>
      <c r="DZ41" s="74">
        <f>RTM!IB41</f>
        <v>0</v>
      </c>
      <c r="EA41" s="74">
        <f>RTM!IC41</f>
        <v>0</v>
      </c>
      <c r="EB41" s="74">
        <f>RTM!ID41</f>
        <v>0</v>
      </c>
      <c r="EC41" s="74">
        <f>'OA&amp;GRIDCO'!MO41</f>
        <v>11.71</v>
      </c>
      <c r="ED41" s="74">
        <f>'OA&amp;GRIDCO'!MP41</f>
        <v>0</v>
      </c>
      <c r="EE41" s="74">
        <f>'OA&amp;GRIDCO'!MS41</f>
        <v>0</v>
      </c>
      <c r="EF41" s="74">
        <f>'OA&amp;GRIDCO'!MT41</f>
        <v>0</v>
      </c>
      <c r="EG41" s="74">
        <f>'OA&amp;GRIDCO'!MW41+'Day Ahead IEX PXIL'!IM41+GDAM!G41+RTM!II41</f>
        <v>0.23</v>
      </c>
      <c r="EH41" s="74">
        <f>'OA&amp;GRIDCO'!MX41+'Day Ahead IEX PXIL'!IN41+RTM!IJ41+GDAM!H41</f>
        <v>0</v>
      </c>
      <c r="EI41" s="74">
        <f>'Day Ahead IEX PXIL'!IQ41+RTM!IM41+'OA&amp;GRIDCO'!NA41</f>
        <v>6.19</v>
      </c>
      <c r="EJ41" s="74">
        <f>'Day Ahead IEX PXIL'!IR41+RTM!IN41+'OA&amp;GRIDCO'!NB41</f>
        <v>0</v>
      </c>
      <c r="EK41" s="74">
        <f>'OA&amp;GRIDCO'!NE41</f>
        <v>0</v>
      </c>
      <c r="EL41" s="74">
        <f>'OA&amp;GRIDCO'!NF41</f>
        <v>0</v>
      </c>
      <c r="EM41" s="74">
        <f>RTM!IQ41</f>
        <v>0</v>
      </c>
      <c r="EN41" s="74">
        <f>RTM!IR41</f>
        <v>0</v>
      </c>
      <c r="EO41" s="74">
        <f>RTM!JC41</f>
        <v>0</v>
      </c>
      <c r="EP41" s="74">
        <f>RTM!JD41</f>
        <v>0</v>
      </c>
      <c r="EQ41" s="74">
        <f>'OA&amp;GRIDCO'!NI41</f>
        <v>0</v>
      </c>
      <c r="ER41" s="74">
        <f>'OA&amp;GRIDCO'!NJ41</f>
        <v>0</v>
      </c>
      <c r="ES41" s="74">
        <f>'OA&amp;GRIDCO'!NK41+RTM!HC41+'Day Ahead IEX PXIL'!IY41</f>
        <v>4.12</v>
      </c>
      <c r="ET41" s="74">
        <f>'OA&amp;GRIDCO'!NN41+RTM!HD41+'Day Ahead IEX PXIL'!IZ41</f>
        <v>0</v>
      </c>
      <c r="EU41" s="74">
        <f>RTM!JG41</f>
        <v>1.44</v>
      </c>
      <c r="EV41" s="74">
        <f>RTM!JH41</f>
        <v>0</v>
      </c>
      <c r="EW41" s="74">
        <f>RTM!JK41</f>
        <v>0</v>
      </c>
      <c r="EX41" s="74">
        <f>RTM!JL41</f>
        <v>0</v>
      </c>
      <c r="EY41" s="74">
        <f>GDAM!S41+'OA&amp;GRIDCO'!OG41+RTM!JO41</f>
        <v>7.7299999999999995</v>
      </c>
      <c r="EZ41" s="74">
        <f>GDAM!T41+'OA&amp;GRIDCO'!NX41+RTM!JP41</f>
        <v>0</v>
      </c>
      <c r="FA41" s="74">
        <f>GDAM!Y41+RTM!JS41</f>
        <v>0</v>
      </c>
      <c r="FB41" s="74">
        <f>GDAM!Z41+RTM!JT41</f>
        <v>0</v>
      </c>
      <c r="FC41" s="74">
        <f>RTM!JW41</f>
        <v>0</v>
      </c>
      <c r="FD41" s="74">
        <f>RTM!JX41</f>
        <v>0</v>
      </c>
      <c r="FE41" s="74">
        <f>GDAM!AE41+'OA&amp;GRIDCO'!OO41</f>
        <v>1.29</v>
      </c>
      <c r="FF41" s="74">
        <f>GDAM!AF41+'OA&amp;GRIDCO'!OP41</f>
        <v>0</v>
      </c>
      <c r="FG41" s="351">
        <f>GDAM!AK41</f>
        <v>0</v>
      </c>
      <c r="FH41" s="351">
        <f>GDAM!AL41</f>
        <v>0</v>
      </c>
      <c r="FI41" s="351">
        <f>GDAM!AQ41</f>
        <v>0</v>
      </c>
      <c r="FJ41" s="351">
        <f>GDAM!AR41</f>
        <v>0</v>
      </c>
      <c r="FK41" s="351">
        <f>GDAM!AW41</f>
        <v>0</v>
      </c>
      <c r="FL41" s="351">
        <f>GDAM!AX41</f>
        <v>0</v>
      </c>
      <c r="FM41" s="351">
        <f>GDAM!BC41</f>
        <v>0</v>
      </c>
      <c r="FN41" s="351">
        <f>GDAM!BD41</f>
        <v>0</v>
      </c>
      <c r="FO41" s="351">
        <f>GDAM!BI41</f>
        <v>0</v>
      </c>
      <c r="FP41" s="351">
        <f>GDAM!BJ41</f>
        <v>0</v>
      </c>
      <c r="FQ41" s="1">
        <f t="shared" si="0"/>
        <v>1453.6441402706187</v>
      </c>
      <c r="FR41" s="1">
        <f t="shared" si="1"/>
        <v>142.8775</v>
      </c>
    </row>
    <row r="42" spans="1:174" s="82" customFormat="1">
      <c r="A42" s="80" t="s">
        <v>64</v>
      </c>
      <c r="B42" s="81">
        <v>32</v>
      </c>
      <c r="C42" s="114"/>
      <c r="D42" s="75"/>
      <c r="E42" s="75"/>
      <c r="F42" s="75"/>
      <c r="G42" s="75">
        <v>24</v>
      </c>
      <c r="H42" s="75">
        <v>0.9</v>
      </c>
      <c r="I42" s="74">
        <v>11</v>
      </c>
      <c r="J42" s="74">
        <v>3.62</v>
      </c>
      <c r="K42" s="75"/>
      <c r="L42" s="75"/>
      <c r="M42" s="75"/>
      <c r="N42" s="75"/>
      <c r="O42" s="277">
        <v>0.22</v>
      </c>
      <c r="P42" s="75"/>
      <c r="Q42" s="94">
        <v>3.6</v>
      </c>
      <c r="R42" s="75">
        <v>0.51</v>
      </c>
      <c r="S42" s="74">
        <v>25</v>
      </c>
      <c r="T42" s="75"/>
      <c r="U42" s="74">
        <v>37</v>
      </c>
      <c r="V42" s="75"/>
      <c r="W42" s="275">
        <v>3.46</v>
      </c>
      <c r="X42" s="75"/>
      <c r="Y42" s="75">
        <v>1.78</v>
      </c>
      <c r="Z42" s="75"/>
      <c r="AA42" s="75">
        <v>2.7</v>
      </c>
      <c r="AB42" s="75"/>
      <c r="AC42" s="280">
        <v>0.12967499999999998</v>
      </c>
      <c r="AD42" s="75"/>
      <c r="AE42" s="4">
        <f>'OA&amp;GRIDCO'!W42+'Day Ahead IEX PXIL'!M42+RTM!M42</f>
        <v>20.62</v>
      </c>
      <c r="AF42" s="4">
        <f>'OA&amp;GRIDCO'!X42+'Day Ahead IEX PXIL'!N42+RTM!N42</f>
        <v>20.62</v>
      </c>
      <c r="AG42" s="74">
        <f>'OA&amp;GRIDCO'!AC42+'Day Ahead IEX PXIL'!S42+RTM!S42</f>
        <v>2.79</v>
      </c>
      <c r="AH42" s="74">
        <f>'OA&amp;GRIDCO'!AD42+'Day Ahead IEX PXIL'!T42+RTM!T42</f>
        <v>0</v>
      </c>
      <c r="AI42" s="4">
        <f>'OA&amp;GRIDCO'!AU42+'Day Ahead IEX PXIL'!Y42+RTM!Y42</f>
        <v>55</v>
      </c>
      <c r="AJ42" s="4">
        <f>'OA&amp;GRIDCO'!AV42+'Day Ahead IEX PXIL'!Z42+RTM!Z42</f>
        <v>16.5</v>
      </c>
      <c r="AK42" s="74">
        <f>'OA&amp;GRIDCO'!BS42+'Day Ahead IEX PXIL'!AK42+RTM!AK42</f>
        <v>30.93</v>
      </c>
      <c r="AL42" s="74">
        <f>'OA&amp;GRIDCO'!BT42+'Day Ahead IEX PXIL'!AL42+RTM!AL42</f>
        <v>0</v>
      </c>
      <c r="AM42" s="74">
        <f>'OA&amp;GRIDCO'!BC42+'Day Ahead IEX PXIL'!AE42+RTM!AE42</f>
        <v>0</v>
      </c>
      <c r="AN42" s="74">
        <f>'OA&amp;GRIDCO'!BD42+'Day Ahead IEX PXIL'!AF42+RTM!AF42</f>
        <v>0</v>
      </c>
      <c r="AO42" s="74">
        <f>'OA&amp;GRIDCO'!CC42+'Day Ahead IEX PXIL'!AQ42+RTM!AQ42</f>
        <v>0</v>
      </c>
      <c r="AP42" s="74">
        <f>'OA&amp;GRIDCO'!CD42+'Day Ahead IEX PXIL'!AR42+RTM!AR42</f>
        <v>0</v>
      </c>
      <c r="AQ42" s="74">
        <f>'OA&amp;GRIDCO'!CO42+'Day Ahead IEX PXIL'!AW42+RTM!AW42</f>
        <v>25.75</v>
      </c>
      <c r="AR42" s="74">
        <f>'OA&amp;GRIDCO'!CP42+'Day Ahead IEX PXIL'!AX42+RTM!AX42</f>
        <v>8</v>
      </c>
      <c r="AS42" s="74">
        <f>'OA&amp;GRIDCO'!DA42+'Day Ahead IEX PXIL'!BC42+RTM!BC42</f>
        <v>329.77738402061857</v>
      </c>
      <c r="AT42" s="74">
        <f>'OA&amp;GRIDCO'!DB42+'Day Ahead IEX PXIL'!BD42+RTM!BD42</f>
        <v>0</v>
      </c>
      <c r="AU42" s="4">
        <f>'Day Ahead IEX PXIL'!BI42+RTM!BI42+'OA&amp;GRIDCO'!OS42</f>
        <v>0</v>
      </c>
      <c r="AV42" s="4">
        <f>'Day Ahead IEX PXIL'!BJ42+RTM!BJ42+'OA&amp;GRIDCO'!OT42</f>
        <v>0</v>
      </c>
      <c r="AW42" s="67"/>
      <c r="AX42" s="67"/>
      <c r="AY42" s="74">
        <v>0</v>
      </c>
      <c r="AZ42" s="74">
        <f>'OA&amp;GRIDCO'!DL42+'Day Ahead IEX PXIL'!BP42+RTM!BP42</f>
        <v>14.12</v>
      </c>
      <c r="BA42" s="74">
        <f>'OA&amp;GRIDCO'!EC42+'Day Ahead IEX PXIL'!BU42+RTM!BU42</f>
        <v>0</v>
      </c>
      <c r="BB42" s="74">
        <f>'OA&amp;GRIDCO'!ED42+'Day Ahead IEX PXIL'!BV42+RTM!BV42</f>
        <v>0</v>
      </c>
      <c r="BC42" s="74">
        <f>'OA&amp;GRIDCO'!EQ42+'Day Ahead IEX PXIL'!CA42+RTM!CA42</f>
        <v>247.43</v>
      </c>
      <c r="BD42" s="74">
        <f>'OA&amp;GRIDCO'!ER42+'Day Ahead IEX PXIL'!CB42+RTM!CB42</f>
        <v>61.857500000000002</v>
      </c>
      <c r="BE42" s="75">
        <f>'OA&amp;GRIDCO'!NW42+GDAM!U42</f>
        <v>5.1100000000000003</v>
      </c>
      <c r="BF42" s="75"/>
      <c r="BG42" s="53"/>
      <c r="BH42" s="53"/>
      <c r="BI42" s="4">
        <f>'OA&amp;GRIDCO'!EW42+'Day Ahead IEX PXIL'!CG42+RTM!CG42</f>
        <v>1.44</v>
      </c>
      <c r="BJ42" s="4">
        <f>'OA&amp;GRIDCO'!EX42+'Day Ahead IEX PXIL'!CH42+RTM!CH42</f>
        <v>0</v>
      </c>
      <c r="BK42" s="74">
        <f>'OA&amp;GRIDCO'!KW42+RTM!FG42+'Day Ahead IEX PXIL'!GW42</f>
        <v>0</v>
      </c>
      <c r="BL42" s="74">
        <f>'OA&amp;GRIDCO'!KX42+RTM!FH42+'Day Ahead IEX PXIL'!GX42</f>
        <v>0</v>
      </c>
      <c r="BM42" s="4">
        <f>'Day Ahead IEX PXIL'!CM42+RTM!CM42+'OA&amp;GRIDCO'!FC42</f>
        <v>29</v>
      </c>
      <c r="BN42" s="4">
        <f>'OA&amp;GRIDCO'!FD42+'Day Ahead IEX PXIL'!CN42+RTM!CN42</f>
        <v>0</v>
      </c>
      <c r="BO42" s="69"/>
      <c r="BP42" s="69"/>
      <c r="BQ42" s="4">
        <f>'OA&amp;GRIDCO'!FQ42+'Day Ahead IEX PXIL'!CS42+RTM!CS42</f>
        <v>2.06</v>
      </c>
      <c r="BR42" s="4">
        <f>'OA&amp;GRIDCO'!FR42+'Day Ahead IEX PXIL'!CT42+RTM!CT42</f>
        <v>0</v>
      </c>
      <c r="BS42" s="122">
        <f>'OA&amp;GRIDCO'!JU42+'Day Ahead IEX PXIL'!FA42+RTM!EU42</f>
        <v>108.9545</v>
      </c>
      <c r="BT42" s="74">
        <f>'OA&amp;GRIDCO'!JV42+'Day Ahead IEX PXIL'!FB42+RTM!EV42</f>
        <v>13</v>
      </c>
      <c r="BU42" s="9">
        <f>'OA&amp;GRIDCO'!GG42+RTM!G42</f>
        <v>0</v>
      </c>
      <c r="BV42" s="9">
        <f>'OA&amp;GRIDCO'!GH42</f>
        <v>0</v>
      </c>
      <c r="BW42" s="74">
        <f>'OA&amp;GRIDCO'!HA42+'Day Ahead IEX PXIL'!DK42+RTM!DE42</f>
        <v>11.4</v>
      </c>
      <c r="BX42" s="74">
        <f>'OA&amp;GRIDCO'!HB42</f>
        <v>0</v>
      </c>
      <c r="BY42" s="4">
        <f>'Day Ahead IEX PXIL'!GK42+RTM!FA42+'OA&amp;GRIDCO'!LC42</f>
        <v>0</v>
      </c>
      <c r="BZ42" s="4">
        <f>'Day Ahead IEX PXIL'!GL42+RTM!FB42+'OA&amp;GRIDCO'!LD42</f>
        <v>0</v>
      </c>
      <c r="CA42" s="37"/>
      <c r="CB42" s="37"/>
      <c r="CC42" s="74">
        <f>RTM!GI42+'Day Ahead IEX PXIL'!II42+GDAM!M42</f>
        <v>0</v>
      </c>
      <c r="CD42" s="74">
        <f>RTM!GJ42</f>
        <v>0</v>
      </c>
      <c r="CE42" s="74">
        <f>'OA&amp;GRIDCO'!HI42+'Day Ahead IEX PXIL'!DQ42+RTM!DK42</f>
        <v>0</v>
      </c>
      <c r="CF42" s="74">
        <f>'OA&amp;GRIDCO'!HJ42+'Day Ahead IEX PXIL'!DR42+RTM!DL42</f>
        <v>0</v>
      </c>
      <c r="CG42" s="74">
        <f>'OA&amp;GRIDCO'!HO42+'Day Ahead IEX PXIL'!DW42+RTM!DQ42</f>
        <v>0</v>
      </c>
      <c r="CH42" s="74">
        <f>'OA&amp;GRIDCO'!HP42+'Day Ahead IEX PXIL'!DX42+RTM!DR42</f>
        <v>0</v>
      </c>
      <c r="CI42" s="75">
        <f>'Day Ahead IEX PXIL'!HE42+'OA&amp;GRIDCO'!DI42+RTM!GY42</f>
        <v>5.15</v>
      </c>
      <c r="CJ42" s="75">
        <f>'Day Ahead IEX PXIL'!HF42+'OA&amp;GRIDCO'!DJ42</f>
        <v>0</v>
      </c>
      <c r="CK42" s="79">
        <f>'OA&amp;GRIDCO'!KS42+'Day Ahead IEX PXIL'!DE42</f>
        <v>10.31</v>
      </c>
      <c r="CL42" s="79">
        <f>'OA&amp;GRIDCO'!KT42+'Day Ahead IEX PXIL'!DF42</f>
        <v>0</v>
      </c>
      <c r="CM42" s="79">
        <f>'Day Ahead IEX PXIL'!FS42+RTM!FS42</f>
        <v>0</v>
      </c>
      <c r="CN42" s="79">
        <f>'Day Ahead IEX PXIL'!FT42</f>
        <v>0</v>
      </c>
      <c r="CO42" s="54">
        <f>RTM!IY42+'Day Ahead IEX PXIL'!IU42</f>
        <v>0</v>
      </c>
      <c r="CP42" s="54">
        <f>RTM!IZ42+'Day Ahead IEX PXIL'!IV42</f>
        <v>0</v>
      </c>
      <c r="CQ42" s="74">
        <f>'OA&amp;GRIDCO'!KG42+'Day Ahead IEX PXIL'!FM42+RTM!GE42</f>
        <v>0</v>
      </c>
      <c r="CR42" s="74">
        <f>'OA&amp;GRIDCO'!KH42+'Day Ahead IEX PXIL'!FN42</f>
        <v>0</v>
      </c>
      <c r="CS42" s="74">
        <f>'OA&amp;GRIDCO'!KM42+'Day Ahead IEX PXIL'!FY42+RTM!FY42</f>
        <v>0</v>
      </c>
      <c r="CT42" s="74">
        <f>'Day Ahead IEX PXIL'!FZ42</f>
        <v>0</v>
      </c>
      <c r="CU42" s="74">
        <v>0</v>
      </c>
      <c r="CV42" s="74">
        <f>'Day Ahead IEX PXIL'!GF42</f>
        <v>0</v>
      </c>
      <c r="CW42" s="74">
        <f>'OA&amp;GRIDCO'!HU42+'Day Ahead IEX PXIL'!EC42+RTM!DW42</f>
        <v>400</v>
      </c>
      <c r="CX42" s="74">
        <f>'OA&amp;GRIDCO'!HV42+'Day Ahead IEX PXIL'!ED42+RTM!DX42</f>
        <v>0</v>
      </c>
      <c r="CY42" s="74">
        <f>'OA&amp;GRIDCO'!IG42+'Day Ahead IEX PXIL'!EI42+RTM!EC42</f>
        <v>15</v>
      </c>
      <c r="CZ42" s="74">
        <f>'OA&amp;GRIDCO'!IH42+'Day Ahead IEX PXIL'!EJ42+RTM!ED42</f>
        <v>3.75</v>
      </c>
      <c r="DA42" s="74">
        <f>'OA&amp;GRIDCO'!IU42+'Day Ahead IEX PXIL'!EO42+RTM!EI42</f>
        <v>0</v>
      </c>
      <c r="DB42" s="74">
        <f>'OA&amp;GRIDCO'!IV42+'Day Ahead IEX PXIL'!EP42+RTM!EJ42</f>
        <v>0</v>
      </c>
      <c r="DC42" s="75"/>
      <c r="DD42" s="75"/>
      <c r="DE42" s="74">
        <f>'Day Ahead IEX PXIL'!FC42+'OA&amp;GRIDCO'!KA42+RTM!GM42</f>
        <v>8.76</v>
      </c>
      <c r="DF42" s="74">
        <f>'Day Ahead IEX PXIL'!FD42+'OA&amp;GRIDCO'!KB42</f>
        <v>0</v>
      </c>
      <c r="DG42" s="74">
        <f>'OA&amp;GRIDCO'!JE42+'Day Ahead IEX PXIL'!EU42+RTM!EO42</f>
        <v>10.31</v>
      </c>
      <c r="DH42" s="74">
        <f>'OA&amp;GRIDCO'!JF42+'Day Ahead IEX PXIL'!EV42+RTM!EP42</f>
        <v>0</v>
      </c>
      <c r="DI42" s="74">
        <v>0</v>
      </c>
      <c r="DJ42" s="74">
        <v>0</v>
      </c>
      <c r="DK42" s="74">
        <f>RTM!FM42</f>
        <v>0</v>
      </c>
      <c r="DL42" s="74">
        <f>RTM!FN42</f>
        <v>0</v>
      </c>
      <c r="DM42" s="74">
        <f>'OA&amp;GRIDCO'!LF42+'Day Ahead IEX PXIL'!HU42+'Day Ahead IEX PXIL'!HU42</f>
        <v>0</v>
      </c>
      <c r="DN42" s="74">
        <f>'OA&amp;GRIDCO'!LH42+'Day Ahead IEX PXIL'!HV42+RTM!GV42</f>
        <v>0</v>
      </c>
      <c r="DO42" s="74">
        <f>'OA&amp;GRIDCO'!LS42+'Day Ahead IEX PXIL'!HO42+RTM!IU42</f>
        <v>54.795000000000002</v>
      </c>
      <c r="DP42" s="74">
        <f>'OA&amp;GRIDCO'!LT42+'Day Ahead IEX PXIL'!HP42+RTM!IV42</f>
        <v>0</v>
      </c>
      <c r="DQ42" s="74">
        <f>RTM!HK42</f>
        <v>1.44</v>
      </c>
      <c r="DR42" s="74">
        <f>RTM!HL42</f>
        <v>0</v>
      </c>
      <c r="DS42" s="74">
        <f>RTM!HO42</f>
        <v>0</v>
      </c>
      <c r="DT42" s="74">
        <f>RTM!HP42</f>
        <v>0</v>
      </c>
      <c r="DU42" s="74">
        <f>RTM!HS42</f>
        <v>0</v>
      </c>
      <c r="DV42" s="74">
        <f>RTM!HT42</f>
        <v>0</v>
      </c>
      <c r="DW42" s="74">
        <f>RTM!HW42+'OA&amp;GRIDCO'!MI42</f>
        <v>0</v>
      </c>
      <c r="DX42" s="74">
        <f>RTM!HX42</f>
        <v>0</v>
      </c>
      <c r="DY42" s="74">
        <f>RTM!IA42</f>
        <v>0</v>
      </c>
      <c r="DZ42" s="74">
        <f>RTM!IB42</f>
        <v>0</v>
      </c>
      <c r="EA42" s="74">
        <f>RTM!IC42</f>
        <v>0</v>
      </c>
      <c r="EB42" s="74">
        <f>RTM!ID42</f>
        <v>0</v>
      </c>
      <c r="EC42" s="74">
        <f>'OA&amp;GRIDCO'!MO42</f>
        <v>13.25</v>
      </c>
      <c r="ED42" s="74">
        <f>'OA&amp;GRIDCO'!MP42</f>
        <v>0</v>
      </c>
      <c r="EE42" s="74">
        <f>'OA&amp;GRIDCO'!MS42</f>
        <v>0</v>
      </c>
      <c r="EF42" s="74">
        <f>'OA&amp;GRIDCO'!MT42</f>
        <v>0</v>
      </c>
      <c r="EG42" s="74">
        <f>'OA&amp;GRIDCO'!MW42+'Day Ahead IEX PXIL'!IM42+GDAM!G42+RTM!II42</f>
        <v>0.23</v>
      </c>
      <c r="EH42" s="74">
        <f>'OA&amp;GRIDCO'!MX42+'Day Ahead IEX PXIL'!IN42+RTM!IJ42+GDAM!H42</f>
        <v>0</v>
      </c>
      <c r="EI42" s="74">
        <f>'Day Ahead IEX PXIL'!IQ42+RTM!IM42+'OA&amp;GRIDCO'!NA42</f>
        <v>6.19</v>
      </c>
      <c r="EJ42" s="74">
        <f>'Day Ahead IEX PXIL'!IR42+RTM!IN42+'OA&amp;GRIDCO'!NB42</f>
        <v>0</v>
      </c>
      <c r="EK42" s="74">
        <f>'OA&amp;GRIDCO'!NE42</f>
        <v>0</v>
      </c>
      <c r="EL42" s="74">
        <f>'OA&amp;GRIDCO'!NF42</f>
        <v>0</v>
      </c>
      <c r="EM42" s="74">
        <f>RTM!IQ42</f>
        <v>0</v>
      </c>
      <c r="EN42" s="74">
        <f>RTM!IR42</f>
        <v>0</v>
      </c>
      <c r="EO42" s="74">
        <f>RTM!JC42</f>
        <v>0</v>
      </c>
      <c r="EP42" s="74">
        <f>RTM!JD42</f>
        <v>0</v>
      </c>
      <c r="EQ42" s="74">
        <f>'OA&amp;GRIDCO'!NI42</f>
        <v>0</v>
      </c>
      <c r="ER42" s="74">
        <f>'OA&amp;GRIDCO'!NJ42</f>
        <v>0</v>
      </c>
      <c r="ES42" s="74">
        <f>'OA&amp;GRIDCO'!NK42+RTM!HC42+'Day Ahead IEX PXIL'!IY42</f>
        <v>4.12</v>
      </c>
      <c r="ET42" s="74">
        <f>'OA&amp;GRIDCO'!NN42+RTM!HD42+'Day Ahead IEX PXIL'!IZ42</f>
        <v>0</v>
      </c>
      <c r="EU42" s="74">
        <f>RTM!JG42</f>
        <v>1.44</v>
      </c>
      <c r="EV42" s="74">
        <f>RTM!JH42</f>
        <v>0</v>
      </c>
      <c r="EW42" s="74">
        <f>RTM!JK42</f>
        <v>0</v>
      </c>
      <c r="EX42" s="74">
        <f>RTM!JL42</f>
        <v>0</v>
      </c>
      <c r="EY42" s="74">
        <f>GDAM!S42+'OA&amp;GRIDCO'!OG42+RTM!JO42</f>
        <v>8.9499999999999993</v>
      </c>
      <c r="EZ42" s="74">
        <f>GDAM!T42+'OA&amp;GRIDCO'!NX42+RTM!JP42</f>
        <v>0</v>
      </c>
      <c r="FA42" s="74">
        <f>GDAM!Y42+RTM!JS42</f>
        <v>0</v>
      </c>
      <c r="FB42" s="74">
        <f>GDAM!Z42+RTM!JT42</f>
        <v>0</v>
      </c>
      <c r="FC42" s="74">
        <f>RTM!JW42</f>
        <v>0</v>
      </c>
      <c r="FD42" s="74">
        <f>RTM!JX42</f>
        <v>0</v>
      </c>
      <c r="FE42" s="74">
        <f>GDAM!AE42+'OA&amp;GRIDCO'!OO42</f>
        <v>1.96</v>
      </c>
      <c r="FF42" s="74">
        <f>GDAM!AF42+'OA&amp;GRIDCO'!OP42</f>
        <v>0</v>
      </c>
      <c r="FG42" s="351">
        <f>GDAM!AK42</f>
        <v>0</v>
      </c>
      <c r="FH42" s="351">
        <f>GDAM!AL42</f>
        <v>0</v>
      </c>
      <c r="FI42" s="351">
        <f>GDAM!AQ42</f>
        <v>0</v>
      </c>
      <c r="FJ42" s="351">
        <f>GDAM!AR42</f>
        <v>0</v>
      </c>
      <c r="FK42" s="351">
        <f>GDAM!AW42</f>
        <v>0</v>
      </c>
      <c r="FL42" s="351">
        <f>GDAM!AX42</f>
        <v>0</v>
      </c>
      <c r="FM42" s="351">
        <f>GDAM!BC42</f>
        <v>0</v>
      </c>
      <c r="FN42" s="351">
        <f>GDAM!BD42</f>
        <v>0</v>
      </c>
      <c r="FO42" s="351">
        <f>GDAM!BI42</f>
        <v>0</v>
      </c>
      <c r="FP42" s="351">
        <f>GDAM!BJ42</f>
        <v>0</v>
      </c>
      <c r="FQ42" s="1">
        <f t="shared" si="0"/>
        <v>1459.0565590206186</v>
      </c>
      <c r="FR42" s="1">
        <f t="shared" si="1"/>
        <v>142.8775</v>
      </c>
    </row>
    <row r="43" spans="1:174" s="82" customFormat="1" ht="15" customHeight="1">
      <c r="A43" s="80" t="s">
        <v>65</v>
      </c>
      <c r="B43" s="81">
        <v>33</v>
      </c>
      <c r="C43" s="114"/>
      <c r="D43" s="75"/>
      <c r="E43" s="75"/>
      <c r="F43" s="75"/>
      <c r="G43" s="75">
        <v>24</v>
      </c>
      <c r="H43" s="75">
        <v>0.9</v>
      </c>
      <c r="I43" s="74">
        <v>11</v>
      </c>
      <c r="J43" s="74">
        <v>3.62</v>
      </c>
      <c r="K43" s="75"/>
      <c r="L43" s="75"/>
      <c r="M43" s="75"/>
      <c r="N43" s="75"/>
      <c r="O43" s="277">
        <v>0.3</v>
      </c>
      <c r="P43" s="75"/>
      <c r="Q43" s="94">
        <v>3.6</v>
      </c>
      <c r="R43" s="75">
        <v>0.51</v>
      </c>
      <c r="S43" s="74">
        <v>25</v>
      </c>
      <c r="T43" s="75"/>
      <c r="U43" s="74">
        <v>37</v>
      </c>
      <c r="V43" s="75"/>
      <c r="W43" s="275">
        <v>3.18</v>
      </c>
      <c r="X43" s="75"/>
      <c r="Y43" s="75">
        <v>2.25</v>
      </c>
      <c r="Z43" s="75"/>
      <c r="AA43" s="75">
        <v>3.41</v>
      </c>
      <c r="AB43" s="75"/>
      <c r="AC43" s="280">
        <v>0.22693124999999997</v>
      </c>
      <c r="AD43" s="75"/>
      <c r="AE43" s="4">
        <f>'OA&amp;GRIDCO'!W43+'Day Ahead IEX PXIL'!M43+RTM!M43</f>
        <v>20.62</v>
      </c>
      <c r="AF43" s="4">
        <f>'OA&amp;GRIDCO'!X43+'Day Ahead IEX PXIL'!N43+RTM!N43</f>
        <v>20.62</v>
      </c>
      <c r="AG43" s="74">
        <f>'OA&amp;GRIDCO'!AC43+'Day Ahead IEX PXIL'!S43+RTM!S43</f>
        <v>2.79</v>
      </c>
      <c r="AH43" s="74">
        <f>'OA&amp;GRIDCO'!AD43+'Day Ahead IEX PXIL'!T43+RTM!T43</f>
        <v>0</v>
      </c>
      <c r="AI43" s="4">
        <f>'OA&amp;GRIDCO'!AU43+'Day Ahead IEX PXIL'!Y43+RTM!Y43</f>
        <v>55</v>
      </c>
      <c r="AJ43" s="4">
        <f>'OA&amp;GRIDCO'!AV43+'Day Ahead IEX PXIL'!Z43+RTM!Z43</f>
        <v>16.5</v>
      </c>
      <c r="AK43" s="74">
        <f>'OA&amp;GRIDCO'!BS43+'Day Ahead IEX PXIL'!AK43+RTM!AK43</f>
        <v>20.62</v>
      </c>
      <c r="AL43" s="74">
        <f>'OA&amp;GRIDCO'!BT43+'Day Ahead IEX PXIL'!AL43+RTM!AL43</f>
        <v>0</v>
      </c>
      <c r="AM43" s="74">
        <f>'OA&amp;GRIDCO'!BC43+'Day Ahead IEX PXIL'!AE43+RTM!AE43</f>
        <v>0</v>
      </c>
      <c r="AN43" s="74">
        <f>'OA&amp;GRIDCO'!BD43+'Day Ahead IEX PXIL'!AF43+RTM!AF43</f>
        <v>0</v>
      </c>
      <c r="AO43" s="74">
        <f>'OA&amp;GRIDCO'!CC43+'Day Ahead IEX PXIL'!AQ43+RTM!AQ43</f>
        <v>0</v>
      </c>
      <c r="AP43" s="74">
        <f>'OA&amp;GRIDCO'!CD43+'Day Ahead IEX PXIL'!AR43+RTM!AR43</f>
        <v>0</v>
      </c>
      <c r="AQ43" s="74">
        <f>'OA&amp;GRIDCO'!CO43+'Day Ahead IEX PXIL'!AW43+RTM!AW43</f>
        <v>25.75</v>
      </c>
      <c r="AR43" s="74">
        <f>'OA&amp;GRIDCO'!CP43+'Day Ahead IEX PXIL'!AX43+RTM!AX43</f>
        <v>8</v>
      </c>
      <c r="AS43" s="74">
        <f>'OA&amp;GRIDCO'!DA43+'Day Ahead IEX PXIL'!BC43+RTM!BC43</f>
        <v>329.77738402061857</v>
      </c>
      <c r="AT43" s="74">
        <f>'OA&amp;GRIDCO'!DB43+'Day Ahead IEX PXIL'!BD43+RTM!BD43</f>
        <v>0</v>
      </c>
      <c r="AU43" s="4">
        <f>'Day Ahead IEX PXIL'!BI43+RTM!BI43+'OA&amp;GRIDCO'!OS43</f>
        <v>0</v>
      </c>
      <c r="AV43" s="4">
        <f>'Day Ahead IEX PXIL'!BJ43+RTM!BJ43+'OA&amp;GRIDCO'!OT43</f>
        <v>0</v>
      </c>
      <c r="AW43" s="67"/>
      <c r="AX43" s="67"/>
      <c r="AY43" s="74">
        <v>0</v>
      </c>
      <c r="AZ43" s="74">
        <f>'OA&amp;GRIDCO'!DL43+'Day Ahead IEX PXIL'!BP43+RTM!BP43</f>
        <v>14.12</v>
      </c>
      <c r="BA43" s="74">
        <f>'OA&amp;GRIDCO'!EC43+'Day Ahead IEX PXIL'!BU43+RTM!BU43</f>
        <v>0</v>
      </c>
      <c r="BB43" s="74">
        <f>'OA&amp;GRIDCO'!ED43+'Day Ahead IEX PXIL'!BV43+RTM!BV43</f>
        <v>0</v>
      </c>
      <c r="BC43" s="74">
        <f>'OA&amp;GRIDCO'!EQ43+'Day Ahead IEX PXIL'!CA43+RTM!CA43</f>
        <v>247.43</v>
      </c>
      <c r="BD43" s="74">
        <f>'OA&amp;GRIDCO'!ER43+'Day Ahead IEX PXIL'!CB43+RTM!CB43</f>
        <v>61.857500000000002</v>
      </c>
      <c r="BE43" s="75">
        <f>'OA&amp;GRIDCO'!NW43+GDAM!U43</f>
        <v>6.16</v>
      </c>
      <c r="BF43" s="75"/>
      <c r="BG43" s="53"/>
      <c r="BH43" s="53"/>
      <c r="BI43" s="4">
        <f>'OA&amp;GRIDCO'!EW43+'Day Ahead IEX PXIL'!CG43+RTM!CG43</f>
        <v>1.44</v>
      </c>
      <c r="BJ43" s="4">
        <f>'OA&amp;GRIDCO'!EX43+'Day Ahead IEX PXIL'!CH43+RTM!CH43</f>
        <v>0</v>
      </c>
      <c r="BK43" s="74">
        <f>'OA&amp;GRIDCO'!KW43+RTM!FG43+'Day Ahead IEX PXIL'!GW43</f>
        <v>0</v>
      </c>
      <c r="BL43" s="74">
        <f>'OA&amp;GRIDCO'!KX43+RTM!FH43+'Day Ahead IEX PXIL'!GX43</f>
        <v>0</v>
      </c>
      <c r="BM43" s="4">
        <f>'Day Ahead IEX PXIL'!CM43+RTM!CM43+'OA&amp;GRIDCO'!FC43</f>
        <v>0</v>
      </c>
      <c r="BN43" s="4">
        <f>'OA&amp;GRIDCO'!FD43+'Day Ahead IEX PXIL'!CN43+RTM!CN43</f>
        <v>0</v>
      </c>
      <c r="BO43" s="69"/>
      <c r="BP43" s="69"/>
      <c r="BQ43" s="4">
        <f>'OA&amp;GRIDCO'!FQ43+'Day Ahead IEX PXIL'!CS43+RTM!CS43</f>
        <v>1.03</v>
      </c>
      <c r="BR43" s="4">
        <f>'OA&amp;GRIDCO'!FR43+'Day Ahead IEX PXIL'!CT43+RTM!CT43</f>
        <v>0</v>
      </c>
      <c r="BS43" s="122">
        <f>'OA&amp;GRIDCO'!JU43+'Day Ahead IEX PXIL'!FA43+RTM!EU43</f>
        <v>108.9545</v>
      </c>
      <c r="BT43" s="74">
        <f>'OA&amp;GRIDCO'!JV43+'Day Ahead IEX PXIL'!FB43+RTM!EV43</f>
        <v>13</v>
      </c>
      <c r="BU43" s="9">
        <f>'OA&amp;GRIDCO'!GG43+RTM!G43</f>
        <v>0</v>
      </c>
      <c r="BV43" s="9">
        <f>'OA&amp;GRIDCO'!GH43</f>
        <v>0</v>
      </c>
      <c r="BW43" s="74">
        <f>'OA&amp;GRIDCO'!HA43+'Day Ahead IEX PXIL'!DK43+RTM!DE43</f>
        <v>5.4</v>
      </c>
      <c r="BX43" s="74">
        <f>'OA&amp;GRIDCO'!HB43</f>
        <v>0</v>
      </c>
      <c r="BY43" s="4">
        <f>'Day Ahead IEX PXIL'!GK43+RTM!FA43+'OA&amp;GRIDCO'!LC43</f>
        <v>0</v>
      </c>
      <c r="BZ43" s="4">
        <f>'Day Ahead IEX PXIL'!GL43+RTM!FB43+'OA&amp;GRIDCO'!LD43</f>
        <v>0</v>
      </c>
      <c r="CA43" s="37"/>
      <c r="CB43" s="37"/>
      <c r="CC43" s="74">
        <f>RTM!GI43+'Day Ahead IEX PXIL'!II43+GDAM!M43</f>
        <v>0</v>
      </c>
      <c r="CD43" s="74">
        <f>RTM!GJ43</f>
        <v>0</v>
      </c>
      <c r="CE43" s="74">
        <f>'OA&amp;GRIDCO'!HI43+'Day Ahead IEX PXIL'!DQ43+RTM!DK43</f>
        <v>0</v>
      </c>
      <c r="CF43" s="74">
        <f>'OA&amp;GRIDCO'!HJ43+'Day Ahead IEX PXIL'!DR43+RTM!DL43</f>
        <v>0</v>
      </c>
      <c r="CG43" s="74">
        <f>'OA&amp;GRIDCO'!HO43+'Day Ahead IEX PXIL'!DW43+RTM!DQ43</f>
        <v>0</v>
      </c>
      <c r="CH43" s="74">
        <f>'OA&amp;GRIDCO'!HP43+'Day Ahead IEX PXIL'!DX43+RTM!DR43</f>
        <v>0</v>
      </c>
      <c r="CI43" s="75">
        <f>'Day Ahead IEX PXIL'!HE43+'OA&amp;GRIDCO'!DI43+RTM!GY43</f>
        <v>5.15</v>
      </c>
      <c r="CJ43" s="75">
        <f>'Day Ahead IEX PXIL'!HF43+'OA&amp;GRIDCO'!DJ43</f>
        <v>0</v>
      </c>
      <c r="CK43" s="79">
        <f>'OA&amp;GRIDCO'!KS43+'Day Ahead IEX PXIL'!DE43</f>
        <v>4.12</v>
      </c>
      <c r="CL43" s="79">
        <f>'OA&amp;GRIDCO'!KT43+'Day Ahead IEX PXIL'!DF43</f>
        <v>0</v>
      </c>
      <c r="CM43" s="79">
        <f>'Day Ahead IEX PXIL'!FS43+RTM!FS43</f>
        <v>0</v>
      </c>
      <c r="CN43" s="79">
        <f>'Day Ahead IEX PXIL'!FT43</f>
        <v>0</v>
      </c>
      <c r="CO43" s="54">
        <f>RTM!IY43+'Day Ahead IEX PXIL'!IU43</f>
        <v>0</v>
      </c>
      <c r="CP43" s="54">
        <f>RTM!IZ43+'Day Ahead IEX PXIL'!IV43</f>
        <v>0</v>
      </c>
      <c r="CQ43" s="74">
        <f>'OA&amp;GRIDCO'!KG43+'Day Ahead IEX PXIL'!FM43+RTM!GE43</f>
        <v>0</v>
      </c>
      <c r="CR43" s="74">
        <f>'OA&amp;GRIDCO'!KH43+'Day Ahead IEX PXIL'!FN43</f>
        <v>0</v>
      </c>
      <c r="CS43" s="74">
        <f>'OA&amp;GRIDCO'!KM43+'Day Ahead IEX PXIL'!FY43+RTM!FY43</f>
        <v>0</v>
      </c>
      <c r="CT43" s="74">
        <f>'Day Ahead IEX PXIL'!FZ43</f>
        <v>0</v>
      </c>
      <c r="CU43" s="74">
        <v>0</v>
      </c>
      <c r="CV43" s="74">
        <f>'Day Ahead IEX PXIL'!GF43</f>
        <v>0</v>
      </c>
      <c r="CW43" s="74">
        <f>'OA&amp;GRIDCO'!HU43+'Day Ahead IEX PXIL'!EC43+RTM!DW43</f>
        <v>400</v>
      </c>
      <c r="CX43" s="74">
        <f>'OA&amp;GRIDCO'!HV43+'Day Ahead IEX PXIL'!ED43+RTM!DX43</f>
        <v>0</v>
      </c>
      <c r="CY43" s="74">
        <f>'OA&amp;GRIDCO'!IG43+'Day Ahead IEX PXIL'!EI43+RTM!EC43</f>
        <v>15</v>
      </c>
      <c r="CZ43" s="74">
        <f>'OA&amp;GRIDCO'!IH43+'Day Ahead IEX PXIL'!EJ43+RTM!ED43</f>
        <v>3.75</v>
      </c>
      <c r="DA43" s="74">
        <f>'OA&amp;GRIDCO'!IU43+'Day Ahead IEX PXIL'!EO43+RTM!EI43</f>
        <v>0</v>
      </c>
      <c r="DB43" s="74">
        <f>'OA&amp;GRIDCO'!IV43+'Day Ahead IEX PXIL'!EP43+RTM!EJ43</f>
        <v>0</v>
      </c>
      <c r="DC43" s="75"/>
      <c r="DD43" s="75"/>
      <c r="DE43" s="74">
        <f>'Day Ahead IEX PXIL'!FC43+'OA&amp;GRIDCO'!KA43+RTM!GM43</f>
        <v>8.76</v>
      </c>
      <c r="DF43" s="74">
        <f>'Day Ahead IEX PXIL'!FD43+'OA&amp;GRIDCO'!KB43</f>
        <v>0</v>
      </c>
      <c r="DG43" s="74">
        <f>'OA&amp;GRIDCO'!JE43+'Day Ahead IEX PXIL'!EU43+RTM!EO43</f>
        <v>10.31</v>
      </c>
      <c r="DH43" s="74">
        <f>'OA&amp;GRIDCO'!JF43+'Day Ahead IEX PXIL'!EV43+RTM!EP43</f>
        <v>0</v>
      </c>
      <c r="DI43" s="74">
        <v>0</v>
      </c>
      <c r="DJ43" s="74">
        <v>0</v>
      </c>
      <c r="DK43" s="74">
        <f>RTM!FM43</f>
        <v>0</v>
      </c>
      <c r="DL43" s="74">
        <f>RTM!FN43</f>
        <v>0</v>
      </c>
      <c r="DM43" s="74">
        <f>'OA&amp;GRIDCO'!LF43+'Day Ahead IEX PXIL'!HU43+'Day Ahead IEX PXIL'!HU43</f>
        <v>0</v>
      </c>
      <c r="DN43" s="74">
        <f>'OA&amp;GRIDCO'!LH43+'Day Ahead IEX PXIL'!HV43+RTM!GV43</f>
        <v>0</v>
      </c>
      <c r="DO43" s="74">
        <f>'OA&amp;GRIDCO'!LS43+'Day Ahead IEX PXIL'!HO43+RTM!IU43</f>
        <v>49.852000000000004</v>
      </c>
      <c r="DP43" s="74">
        <f>'OA&amp;GRIDCO'!LT43+'Day Ahead IEX PXIL'!HP43+RTM!IV43</f>
        <v>0</v>
      </c>
      <c r="DQ43" s="74">
        <f>RTM!HK43</f>
        <v>1.44</v>
      </c>
      <c r="DR43" s="74">
        <f>RTM!HL43</f>
        <v>0</v>
      </c>
      <c r="DS43" s="74">
        <f>RTM!HO43</f>
        <v>0</v>
      </c>
      <c r="DT43" s="74">
        <f>RTM!HP43</f>
        <v>0</v>
      </c>
      <c r="DU43" s="74">
        <f>RTM!HS43</f>
        <v>0</v>
      </c>
      <c r="DV43" s="74">
        <f>RTM!HT43</f>
        <v>0</v>
      </c>
      <c r="DW43" s="74">
        <f>RTM!HW43+'OA&amp;GRIDCO'!MI43</f>
        <v>0</v>
      </c>
      <c r="DX43" s="74">
        <f>RTM!HX43</f>
        <v>0</v>
      </c>
      <c r="DY43" s="74">
        <f>RTM!IA43</f>
        <v>0</v>
      </c>
      <c r="DZ43" s="74">
        <f>RTM!IB43</f>
        <v>0</v>
      </c>
      <c r="EA43" s="74">
        <f>RTM!IC43</f>
        <v>0</v>
      </c>
      <c r="EB43" s="74">
        <f>RTM!ID43</f>
        <v>0</v>
      </c>
      <c r="EC43" s="74">
        <f>'OA&amp;GRIDCO'!MO43</f>
        <v>14.400000000000002</v>
      </c>
      <c r="ED43" s="74">
        <f>'OA&amp;GRIDCO'!MP43</f>
        <v>0</v>
      </c>
      <c r="EE43" s="74">
        <f>'OA&amp;GRIDCO'!MS43</f>
        <v>0</v>
      </c>
      <c r="EF43" s="74">
        <f>'OA&amp;GRIDCO'!MT43</f>
        <v>0</v>
      </c>
      <c r="EG43" s="74">
        <f>'OA&amp;GRIDCO'!MW43+'Day Ahead IEX PXIL'!IM43+GDAM!G43+RTM!II43</f>
        <v>0.33</v>
      </c>
      <c r="EH43" s="74">
        <f>'OA&amp;GRIDCO'!MX43+'Day Ahead IEX PXIL'!IN43+RTM!IJ43+GDAM!H43</f>
        <v>0</v>
      </c>
      <c r="EI43" s="74">
        <f>'Day Ahead IEX PXIL'!IQ43+RTM!IM43+'OA&amp;GRIDCO'!NA43</f>
        <v>6.19</v>
      </c>
      <c r="EJ43" s="74">
        <f>'Day Ahead IEX PXIL'!IR43+RTM!IN43+'OA&amp;GRIDCO'!NB43</f>
        <v>0</v>
      </c>
      <c r="EK43" s="74">
        <f>'OA&amp;GRIDCO'!NE43</f>
        <v>0</v>
      </c>
      <c r="EL43" s="74">
        <f>'OA&amp;GRIDCO'!NF43</f>
        <v>0</v>
      </c>
      <c r="EM43" s="74">
        <f>RTM!IQ43</f>
        <v>0</v>
      </c>
      <c r="EN43" s="74">
        <f>RTM!IR43</f>
        <v>0</v>
      </c>
      <c r="EO43" s="74">
        <f>RTM!JC43</f>
        <v>0</v>
      </c>
      <c r="EP43" s="74">
        <f>RTM!JD43</f>
        <v>0</v>
      </c>
      <c r="EQ43" s="74">
        <f>'OA&amp;GRIDCO'!NI43</f>
        <v>0</v>
      </c>
      <c r="ER43" s="74">
        <f>'OA&amp;GRIDCO'!NJ43</f>
        <v>0</v>
      </c>
      <c r="ES43" s="74">
        <f>'OA&amp;GRIDCO'!NK43+RTM!HC43+'Day Ahead IEX PXIL'!IY43</f>
        <v>4.12</v>
      </c>
      <c r="ET43" s="74">
        <f>'OA&amp;GRIDCO'!NN43+RTM!HD43+'Day Ahead IEX PXIL'!IZ43</f>
        <v>0</v>
      </c>
      <c r="EU43" s="74">
        <f>RTM!JG43</f>
        <v>1.44</v>
      </c>
      <c r="EV43" s="74">
        <f>RTM!JH43</f>
        <v>0</v>
      </c>
      <c r="EW43" s="74">
        <f>RTM!JK43</f>
        <v>0</v>
      </c>
      <c r="EX43" s="74">
        <f>RTM!JL43</f>
        <v>0</v>
      </c>
      <c r="EY43" s="74">
        <f>GDAM!S43+'OA&amp;GRIDCO'!OG43+RTM!JO43</f>
        <v>14.33</v>
      </c>
      <c r="EZ43" s="74">
        <f>GDAM!T43+'OA&amp;GRIDCO'!NX43+RTM!JP43</f>
        <v>0</v>
      </c>
      <c r="FA43" s="74">
        <f>GDAM!Y43+RTM!JS43</f>
        <v>0</v>
      </c>
      <c r="FB43" s="74">
        <f>GDAM!Z43+RTM!JT43</f>
        <v>0</v>
      </c>
      <c r="FC43" s="74">
        <f>RTM!JW43</f>
        <v>0</v>
      </c>
      <c r="FD43" s="74">
        <f>RTM!JX43</f>
        <v>0</v>
      </c>
      <c r="FE43" s="74">
        <f>GDAM!AE43+'OA&amp;GRIDCO'!OO43</f>
        <v>2.92</v>
      </c>
      <c r="FF43" s="74">
        <f>GDAM!AF43+'OA&amp;GRIDCO'!OP43</f>
        <v>0</v>
      </c>
      <c r="FG43" s="351">
        <f>GDAM!AK43</f>
        <v>0</v>
      </c>
      <c r="FH43" s="351">
        <f>GDAM!AL43</f>
        <v>0</v>
      </c>
      <c r="FI43" s="351">
        <f>GDAM!AQ43</f>
        <v>0</v>
      </c>
      <c r="FJ43" s="351">
        <f>GDAM!AR43</f>
        <v>0</v>
      </c>
      <c r="FK43" s="351">
        <f>GDAM!AW43</f>
        <v>0</v>
      </c>
      <c r="FL43" s="351">
        <f>GDAM!AX43</f>
        <v>0</v>
      </c>
      <c r="FM43" s="351">
        <f>GDAM!BC43</f>
        <v>0</v>
      </c>
      <c r="FN43" s="351">
        <f>GDAM!BD43</f>
        <v>0</v>
      </c>
      <c r="FO43" s="351">
        <f>GDAM!BI43</f>
        <v>0</v>
      </c>
      <c r="FP43" s="351">
        <f>GDAM!BJ43</f>
        <v>0</v>
      </c>
      <c r="FQ43" s="1">
        <f t="shared" si="0"/>
        <v>1411.3008152706184</v>
      </c>
      <c r="FR43" s="1">
        <f t="shared" si="1"/>
        <v>142.8775</v>
      </c>
    </row>
    <row r="44" spans="1:174" s="82" customFormat="1">
      <c r="A44" s="80" t="s">
        <v>66</v>
      </c>
      <c r="B44" s="81">
        <v>34</v>
      </c>
      <c r="C44" s="114"/>
      <c r="D44" s="75"/>
      <c r="E44" s="75"/>
      <c r="F44" s="75"/>
      <c r="G44" s="75">
        <v>24</v>
      </c>
      <c r="H44" s="75">
        <v>0.9</v>
      </c>
      <c r="I44" s="74">
        <v>11</v>
      </c>
      <c r="J44" s="74">
        <v>3.62</v>
      </c>
      <c r="K44" s="75"/>
      <c r="L44" s="75"/>
      <c r="M44" s="75"/>
      <c r="N44" s="75"/>
      <c r="O44" s="277">
        <v>0.42</v>
      </c>
      <c r="P44" s="75"/>
      <c r="Q44" s="94">
        <v>3.6</v>
      </c>
      <c r="R44" s="75">
        <v>0.51</v>
      </c>
      <c r="S44" s="74">
        <v>25</v>
      </c>
      <c r="T44" s="75"/>
      <c r="U44" s="74">
        <v>37</v>
      </c>
      <c r="V44" s="75"/>
      <c r="W44" s="275">
        <v>3.64</v>
      </c>
      <c r="X44" s="75"/>
      <c r="Y44" s="75">
        <v>2.79</v>
      </c>
      <c r="Z44" s="75"/>
      <c r="AA44" s="75">
        <v>4.2300000000000004</v>
      </c>
      <c r="AB44" s="75"/>
      <c r="AC44" s="280">
        <v>0.35660625000000001</v>
      </c>
      <c r="AD44" s="75"/>
      <c r="AE44" s="4">
        <f>'OA&amp;GRIDCO'!W44+'Day Ahead IEX PXIL'!M44+RTM!M44</f>
        <v>20.62</v>
      </c>
      <c r="AF44" s="4">
        <f>'OA&amp;GRIDCO'!X44+'Day Ahead IEX PXIL'!N44+RTM!N44</f>
        <v>20.62</v>
      </c>
      <c r="AG44" s="74">
        <f>'OA&amp;GRIDCO'!AC44+'Day Ahead IEX PXIL'!S44+RTM!S44</f>
        <v>2.79</v>
      </c>
      <c r="AH44" s="74">
        <f>'OA&amp;GRIDCO'!AD44+'Day Ahead IEX PXIL'!T44+RTM!T44</f>
        <v>0</v>
      </c>
      <c r="AI44" s="4">
        <f>'OA&amp;GRIDCO'!AU44+'Day Ahead IEX PXIL'!Y44+RTM!Y44</f>
        <v>55</v>
      </c>
      <c r="AJ44" s="4">
        <f>'OA&amp;GRIDCO'!AV44+'Day Ahead IEX PXIL'!Z44+RTM!Z44</f>
        <v>16.5</v>
      </c>
      <c r="AK44" s="74">
        <f>'OA&amp;GRIDCO'!BS44+'Day Ahead IEX PXIL'!AK44+RTM!AK44</f>
        <v>20.62</v>
      </c>
      <c r="AL44" s="74">
        <f>'OA&amp;GRIDCO'!BT44+'Day Ahead IEX PXIL'!AL44+RTM!AL44</f>
        <v>0</v>
      </c>
      <c r="AM44" s="74">
        <f>'OA&amp;GRIDCO'!BC44+'Day Ahead IEX PXIL'!AE44+RTM!AE44</f>
        <v>0</v>
      </c>
      <c r="AN44" s="74">
        <f>'OA&amp;GRIDCO'!BD44+'Day Ahead IEX PXIL'!AF44+RTM!AF44</f>
        <v>0</v>
      </c>
      <c r="AO44" s="74">
        <f>'OA&amp;GRIDCO'!CC44+'Day Ahead IEX PXIL'!AQ44+RTM!AQ44</f>
        <v>0</v>
      </c>
      <c r="AP44" s="74">
        <f>'OA&amp;GRIDCO'!CD44+'Day Ahead IEX PXIL'!AR44+RTM!AR44</f>
        <v>0</v>
      </c>
      <c r="AQ44" s="74">
        <f>'OA&amp;GRIDCO'!CO44+'Day Ahead IEX PXIL'!AW44+RTM!AW44</f>
        <v>25.75</v>
      </c>
      <c r="AR44" s="74">
        <f>'OA&amp;GRIDCO'!CP44+'Day Ahead IEX PXIL'!AX44+RTM!AX44</f>
        <v>8</v>
      </c>
      <c r="AS44" s="74">
        <f>'OA&amp;GRIDCO'!DA44+'Day Ahead IEX PXIL'!BC44+RTM!BC44</f>
        <v>329.77738402061857</v>
      </c>
      <c r="AT44" s="74">
        <f>'OA&amp;GRIDCO'!DB44+'Day Ahead IEX PXIL'!BD44+RTM!BD44</f>
        <v>0</v>
      </c>
      <c r="AU44" s="4">
        <f>'Day Ahead IEX PXIL'!BI44+RTM!BI44+'OA&amp;GRIDCO'!OS44</f>
        <v>0</v>
      </c>
      <c r="AV44" s="4">
        <f>'Day Ahead IEX PXIL'!BJ44+RTM!BJ44+'OA&amp;GRIDCO'!OT44</f>
        <v>0</v>
      </c>
      <c r="AW44" s="67"/>
      <c r="AX44" s="67"/>
      <c r="AY44" s="74">
        <v>0</v>
      </c>
      <c r="AZ44" s="74">
        <f>'OA&amp;GRIDCO'!DL44+'Day Ahead IEX PXIL'!BP44+RTM!BP44</f>
        <v>14.12</v>
      </c>
      <c r="BA44" s="74">
        <f>'OA&amp;GRIDCO'!EC44+'Day Ahead IEX PXIL'!BU44+RTM!BU44</f>
        <v>0</v>
      </c>
      <c r="BB44" s="74">
        <f>'OA&amp;GRIDCO'!ED44+'Day Ahead IEX PXIL'!BV44+RTM!BV44</f>
        <v>0</v>
      </c>
      <c r="BC44" s="74">
        <f>'OA&amp;GRIDCO'!EQ44+'Day Ahead IEX PXIL'!CA44+RTM!CA44</f>
        <v>247.43</v>
      </c>
      <c r="BD44" s="74">
        <f>'OA&amp;GRIDCO'!ER44+'Day Ahead IEX PXIL'!CB44+RTM!CB44</f>
        <v>61.857500000000002</v>
      </c>
      <c r="BE44" s="75">
        <f>'OA&amp;GRIDCO'!NW44+GDAM!U44</f>
        <v>9.8000000000000007</v>
      </c>
      <c r="BF44" s="75"/>
      <c r="BG44" s="53"/>
      <c r="BH44" s="53"/>
      <c r="BI44" s="4">
        <f>'OA&amp;GRIDCO'!EW44+'Day Ahead IEX PXIL'!CG44+RTM!CG44</f>
        <v>1.44</v>
      </c>
      <c r="BJ44" s="4">
        <f>'OA&amp;GRIDCO'!EX44+'Day Ahead IEX PXIL'!CH44+RTM!CH44</f>
        <v>0</v>
      </c>
      <c r="BK44" s="74">
        <f>'OA&amp;GRIDCO'!KW44+RTM!FG44+'Day Ahead IEX PXIL'!GW44</f>
        <v>0</v>
      </c>
      <c r="BL44" s="74">
        <f>'OA&amp;GRIDCO'!KX44+RTM!FH44+'Day Ahead IEX PXIL'!GX44</f>
        <v>0</v>
      </c>
      <c r="BM44" s="4">
        <f>'Day Ahead IEX PXIL'!CM44+RTM!CM44+'OA&amp;GRIDCO'!FC44</f>
        <v>0</v>
      </c>
      <c r="BN44" s="4">
        <f>'OA&amp;GRIDCO'!FD44+'Day Ahead IEX PXIL'!CN44+RTM!CN44</f>
        <v>0</v>
      </c>
      <c r="BO44" s="69"/>
      <c r="BP44" s="69"/>
      <c r="BQ44" s="4">
        <f>'OA&amp;GRIDCO'!FQ44+'Day Ahead IEX PXIL'!CS44+RTM!CS44</f>
        <v>1.03</v>
      </c>
      <c r="BR44" s="4">
        <f>'OA&amp;GRIDCO'!FR44+'Day Ahead IEX PXIL'!CT44+RTM!CT44</f>
        <v>0</v>
      </c>
      <c r="BS44" s="122">
        <f>'OA&amp;GRIDCO'!JU44+'Day Ahead IEX PXIL'!FA44+RTM!EU44</f>
        <v>108.9545</v>
      </c>
      <c r="BT44" s="74">
        <f>'OA&amp;GRIDCO'!JV44+'Day Ahead IEX PXIL'!FB44+RTM!EV44</f>
        <v>13</v>
      </c>
      <c r="BU44" s="9">
        <f>'OA&amp;GRIDCO'!GG44+RTM!G44</f>
        <v>0</v>
      </c>
      <c r="BV44" s="9">
        <f>'OA&amp;GRIDCO'!GH44</f>
        <v>0</v>
      </c>
      <c r="BW44" s="74">
        <f>'OA&amp;GRIDCO'!HA44+'Day Ahead IEX PXIL'!DK44+RTM!DE44</f>
        <v>5.4</v>
      </c>
      <c r="BX44" s="74">
        <f>'OA&amp;GRIDCO'!HB44</f>
        <v>0</v>
      </c>
      <c r="BY44" s="4">
        <f>'Day Ahead IEX PXIL'!GK44+RTM!FA44+'OA&amp;GRIDCO'!LC44</f>
        <v>0</v>
      </c>
      <c r="BZ44" s="4">
        <f>'Day Ahead IEX PXIL'!GL44+RTM!FB44+'OA&amp;GRIDCO'!LD44</f>
        <v>0</v>
      </c>
      <c r="CA44" s="37"/>
      <c r="CB44" s="37"/>
      <c r="CC44" s="74">
        <f>RTM!GI44+'Day Ahead IEX PXIL'!II44+GDAM!M44</f>
        <v>0</v>
      </c>
      <c r="CD44" s="74">
        <f>RTM!GJ44</f>
        <v>0</v>
      </c>
      <c r="CE44" s="74">
        <f>'OA&amp;GRIDCO'!HI44+'Day Ahead IEX PXIL'!DQ44+RTM!DK44</f>
        <v>0</v>
      </c>
      <c r="CF44" s="74">
        <f>'OA&amp;GRIDCO'!HJ44+'Day Ahead IEX PXIL'!DR44+RTM!DL44</f>
        <v>0</v>
      </c>
      <c r="CG44" s="74">
        <f>'OA&amp;GRIDCO'!HO44+'Day Ahead IEX PXIL'!DW44+RTM!DQ44</f>
        <v>0</v>
      </c>
      <c r="CH44" s="74">
        <f>'OA&amp;GRIDCO'!HP44+'Day Ahead IEX PXIL'!DX44+RTM!DR44</f>
        <v>0</v>
      </c>
      <c r="CI44" s="75">
        <f>'Day Ahead IEX PXIL'!HE44+'OA&amp;GRIDCO'!DI44+RTM!GY44</f>
        <v>5.15</v>
      </c>
      <c r="CJ44" s="75">
        <f>'Day Ahead IEX PXIL'!HF44+'OA&amp;GRIDCO'!DJ44</f>
        <v>0</v>
      </c>
      <c r="CK44" s="79">
        <f>'OA&amp;GRIDCO'!KS44+'Day Ahead IEX PXIL'!DE44</f>
        <v>4.12</v>
      </c>
      <c r="CL44" s="79">
        <f>'OA&amp;GRIDCO'!KT44+'Day Ahead IEX PXIL'!DF44</f>
        <v>0</v>
      </c>
      <c r="CM44" s="79">
        <f>'Day Ahead IEX PXIL'!FS44+RTM!FS44</f>
        <v>0</v>
      </c>
      <c r="CN44" s="79">
        <f>'Day Ahead IEX PXIL'!FT44</f>
        <v>0</v>
      </c>
      <c r="CO44" s="54">
        <f>RTM!IY44+'Day Ahead IEX PXIL'!IU44</f>
        <v>0</v>
      </c>
      <c r="CP44" s="54">
        <f>RTM!IZ44+'Day Ahead IEX PXIL'!IV44</f>
        <v>0</v>
      </c>
      <c r="CQ44" s="74">
        <f>'OA&amp;GRIDCO'!KG44+'Day Ahead IEX PXIL'!FM44+RTM!GE44</f>
        <v>0</v>
      </c>
      <c r="CR44" s="74">
        <f>'OA&amp;GRIDCO'!KH44+'Day Ahead IEX PXIL'!FN44</f>
        <v>0</v>
      </c>
      <c r="CS44" s="74">
        <f>'OA&amp;GRIDCO'!KM44+'Day Ahead IEX PXIL'!FY44+RTM!FY44</f>
        <v>0</v>
      </c>
      <c r="CT44" s="74">
        <f>'Day Ahead IEX PXIL'!FZ44</f>
        <v>0</v>
      </c>
      <c r="CU44" s="74">
        <v>0</v>
      </c>
      <c r="CV44" s="74">
        <f>'Day Ahead IEX PXIL'!GF44</f>
        <v>0</v>
      </c>
      <c r="CW44" s="74">
        <f>'OA&amp;GRIDCO'!HU44+'Day Ahead IEX PXIL'!EC44+RTM!DW44</f>
        <v>400</v>
      </c>
      <c r="CX44" s="74">
        <f>'OA&amp;GRIDCO'!HV44+'Day Ahead IEX PXIL'!ED44+RTM!DX44</f>
        <v>0</v>
      </c>
      <c r="CY44" s="74">
        <f>'OA&amp;GRIDCO'!IG44+'Day Ahead IEX PXIL'!EI44+RTM!EC44</f>
        <v>15</v>
      </c>
      <c r="CZ44" s="74">
        <f>'OA&amp;GRIDCO'!IH44+'Day Ahead IEX PXIL'!EJ44+RTM!ED44</f>
        <v>3.75</v>
      </c>
      <c r="DA44" s="74">
        <f>'OA&amp;GRIDCO'!IU44+'Day Ahead IEX PXIL'!EO44+RTM!EI44</f>
        <v>0</v>
      </c>
      <c r="DB44" s="74">
        <f>'OA&amp;GRIDCO'!IV44+'Day Ahead IEX PXIL'!EP44+RTM!EJ44</f>
        <v>0</v>
      </c>
      <c r="DC44" s="75"/>
      <c r="DD44" s="75"/>
      <c r="DE44" s="74">
        <f>'Day Ahead IEX PXIL'!FC44+'OA&amp;GRIDCO'!KA44+RTM!GM44</f>
        <v>8.76</v>
      </c>
      <c r="DF44" s="74">
        <f>'Day Ahead IEX PXIL'!FD44+'OA&amp;GRIDCO'!KB44</f>
        <v>0</v>
      </c>
      <c r="DG44" s="74">
        <f>'OA&amp;GRIDCO'!JE44+'Day Ahead IEX PXIL'!EU44+RTM!EO44</f>
        <v>10.31</v>
      </c>
      <c r="DH44" s="74">
        <f>'OA&amp;GRIDCO'!JF44+'Day Ahead IEX PXIL'!EV44+RTM!EP44</f>
        <v>0</v>
      </c>
      <c r="DI44" s="74">
        <v>0</v>
      </c>
      <c r="DJ44" s="74">
        <v>0</v>
      </c>
      <c r="DK44" s="74">
        <f>RTM!FM44</f>
        <v>0</v>
      </c>
      <c r="DL44" s="74">
        <f>RTM!FN44</f>
        <v>0</v>
      </c>
      <c r="DM44" s="74">
        <f>'OA&amp;GRIDCO'!LF44+'Day Ahead IEX PXIL'!HU44+'Day Ahead IEX PXIL'!HU44</f>
        <v>0</v>
      </c>
      <c r="DN44" s="74">
        <f>'OA&amp;GRIDCO'!LH44+'Day Ahead IEX PXIL'!HV44+RTM!GV44</f>
        <v>0</v>
      </c>
      <c r="DO44" s="74">
        <f>'OA&amp;GRIDCO'!LS44+'Day Ahead IEX PXIL'!HO44+RTM!IU44</f>
        <v>43.989000000000004</v>
      </c>
      <c r="DP44" s="74">
        <f>'OA&amp;GRIDCO'!LT44+'Day Ahead IEX PXIL'!HP44+RTM!IV44</f>
        <v>0</v>
      </c>
      <c r="DQ44" s="74">
        <f>RTM!HK44</f>
        <v>1.44</v>
      </c>
      <c r="DR44" s="74">
        <f>RTM!HL44</f>
        <v>0</v>
      </c>
      <c r="DS44" s="74">
        <f>RTM!HO44</f>
        <v>0</v>
      </c>
      <c r="DT44" s="74">
        <f>RTM!HP44</f>
        <v>0</v>
      </c>
      <c r="DU44" s="74">
        <f>RTM!HS44</f>
        <v>0</v>
      </c>
      <c r="DV44" s="74">
        <f>RTM!HT44</f>
        <v>0</v>
      </c>
      <c r="DW44" s="74">
        <f>RTM!HW44+'OA&amp;GRIDCO'!MI44</f>
        <v>0</v>
      </c>
      <c r="DX44" s="74">
        <f>RTM!HX44</f>
        <v>0</v>
      </c>
      <c r="DY44" s="74">
        <f>RTM!IA44</f>
        <v>0</v>
      </c>
      <c r="DZ44" s="74">
        <f>RTM!IB44</f>
        <v>0</v>
      </c>
      <c r="EA44" s="74">
        <f>RTM!IC44</f>
        <v>0</v>
      </c>
      <c r="EB44" s="74">
        <f>RTM!ID44</f>
        <v>0</v>
      </c>
      <c r="EC44" s="74">
        <f>'OA&amp;GRIDCO'!MO44</f>
        <v>16</v>
      </c>
      <c r="ED44" s="74">
        <f>'OA&amp;GRIDCO'!MP44</f>
        <v>0</v>
      </c>
      <c r="EE44" s="74">
        <f>'OA&amp;GRIDCO'!MS44</f>
        <v>0</v>
      </c>
      <c r="EF44" s="74">
        <f>'OA&amp;GRIDCO'!MT44</f>
        <v>0</v>
      </c>
      <c r="EG44" s="74">
        <f>'OA&amp;GRIDCO'!MW44+'Day Ahead IEX PXIL'!IM44+GDAM!G44+RTM!II44</f>
        <v>0.33</v>
      </c>
      <c r="EH44" s="74">
        <f>'OA&amp;GRIDCO'!MX44+'Day Ahead IEX PXIL'!IN44+RTM!IJ44+GDAM!H44</f>
        <v>0</v>
      </c>
      <c r="EI44" s="74">
        <f>'Day Ahead IEX PXIL'!IQ44+RTM!IM44+'OA&amp;GRIDCO'!NA44</f>
        <v>6.19</v>
      </c>
      <c r="EJ44" s="74">
        <f>'Day Ahead IEX PXIL'!IR44+RTM!IN44+'OA&amp;GRIDCO'!NB44</f>
        <v>0</v>
      </c>
      <c r="EK44" s="74">
        <f>'OA&amp;GRIDCO'!NE44</f>
        <v>0</v>
      </c>
      <c r="EL44" s="74">
        <f>'OA&amp;GRIDCO'!NF44</f>
        <v>0</v>
      </c>
      <c r="EM44" s="74">
        <f>RTM!IQ44</f>
        <v>0</v>
      </c>
      <c r="EN44" s="74">
        <f>RTM!IR44</f>
        <v>0</v>
      </c>
      <c r="EO44" s="74">
        <f>RTM!JC44</f>
        <v>0</v>
      </c>
      <c r="EP44" s="74">
        <f>RTM!JD44</f>
        <v>0</v>
      </c>
      <c r="EQ44" s="74">
        <f>'OA&amp;GRIDCO'!NI44</f>
        <v>0</v>
      </c>
      <c r="ER44" s="74">
        <f>'OA&amp;GRIDCO'!NJ44</f>
        <v>0</v>
      </c>
      <c r="ES44" s="74">
        <f>'OA&amp;GRIDCO'!NK44+RTM!HC44+'Day Ahead IEX PXIL'!IY44</f>
        <v>4.12</v>
      </c>
      <c r="ET44" s="74">
        <f>'OA&amp;GRIDCO'!NN44+RTM!HD44+'Day Ahead IEX PXIL'!IZ44</f>
        <v>0</v>
      </c>
      <c r="EU44" s="74">
        <f>RTM!JG44</f>
        <v>1.44</v>
      </c>
      <c r="EV44" s="74">
        <f>RTM!JH44</f>
        <v>0</v>
      </c>
      <c r="EW44" s="74">
        <f>RTM!JK44</f>
        <v>0</v>
      </c>
      <c r="EX44" s="74">
        <f>RTM!JL44</f>
        <v>0</v>
      </c>
      <c r="EY44" s="74">
        <f>GDAM!S44+'OA&amp;GRIDCO'!OG44+RTM!JO44</f>
        <v>15.79</v>
      </c>
      <c r="EZ44" s="74">
        <f>GDAM!T44+'OA&amp;GRIDCO'!NX44+RTM!JP44</f>
        <v>0</v>
      </c>
      <c r="FA44" s="74">
        <f>GDAM!Y44+RTM!JS44</f>
        <v>0</v>
      </c>
      <c r="FB44" s="74">
        <f>GDAM!Z44+RTM!JT44</f>
        <v>0</v>
      </c>
      <c r="FC44" s="74">
        <f>RTM!JW44</f>
        <v>0</v>
      </c>
      <c r="FD44" s="74">
        <f>RTM!JX44</f>
        <v>0</v>
      </c>
      <c r="FE44" s="74">
        <f>GDAM!AE44+'OA&amp;GRIDCO'!OO44</f>
        <v>3.98</v>
      </c>
      <c r="FF44" s="74">
        <f>GDAM!AF44+'OA&amp;GRIDCO'!OP44</f>
        <v>0</v>
      </c>
      <c r="FG44" s="351">
        <f>GDAM!AK44</f>
        <v>0</v>
      </c>
      <c r="FH44" s="351">
        <f>GDAM!AL44</f>
        <v>0</v>
      </c>
      <c r="FI44" s="351">
        <f>GDAM!AQ44</f>
        <v>0</v>
      </c>
      <c r="FJ44" s="351">
        <f>GDAM!AR44</f>
        <v>0</v>
      </c>
      <c r="FK44" s="351">
        <f>GDAM!AW44</f>
        <v>0</v>
      </c>
      <c r="FL44" s="351">
        <f>GDAM!AX44</f>
        <v>0</v>
      </c>
      <c r="FM44" s="351">
        <f>GDAM!BC44</f>
        <v>0</v>
      </c>
      <c r="FN44" s="351">
        <f>GDAM!BD44</f>
        <v>0</v>
      </c>
      <c r="FO44" s="351">
        <f>GDAM!BI44</f>
        <v>0</v>
      </c>
      <c r="FP44" s="351">
        <f>GDAM!BJ44</f>
        <v>0</v>
      </c>
      <c r="FQ44" s="1">
        <f t="shared" si="0"/>
        <v>1415.2674902706183</v>
      </c>
      <c r="FR44" s="1">
        <f t="shared" si="1"/>
        <v>142.8775</v>
      </c>
    </row>
    <row r="45" spans="1:174" s="82" customFormat="1" ht="15" customHeight="1">
      <c r="A45" s="80" t="s">
        <v>67</v>
      </c>
      <c r="B45" s="81">
        <v>35</v>
      </c>
      <c r="C45" s="114"/>
      <c r="D45" s="75"/>
      <c r="E45" s="75"/>
      <c r="F45" s="75"/>
      <c r="G45" s="75">
        <v>24</v>
      </c>
      <c r="H45" s="75">
        <v>0.9</v>
      </c>
      <c r="I45" s="74">
        <v>11</v>
      </c>
      <c r="J45" s="74">
        <v>3.62</v>
      </c>
      <c r="K45" s="75"/>
      <c r="L45" s="75"/>
      <c r="M45" s="75"/>
      <c r="N45" s="75"/>
      <c r="O45" s="277">
        <v>0.51</v>
      </c>
      <c r="P45" s="75"/>
      <c r="Q45" s="94">
        <v>3.6</v>
      </c>
      <c r="R45" s="75">
        <v>0.51</v>
      </c>
      <c r="S45" s="74">
        <v>25</v>
      </c>
      <c r="T45" s="75"/>
      <c r="U45" s="74">
        <v>37</v>
      </c>
      <c r="V45" s="75"/>
      <c r="W45" s="275">
        <v>4.0199999999999996</v>
      </c>
      <c r="X45" s="75"/>
      <c r="Y45" s="75">
        <v>3.77</v>
      </c>
      <c r="Z45" s="75"/>
      <c r="AA45" s="75">
        <v>5.72</v>
      </c>
      <c r="AB45" s="75"/>
      <c r="AC45" s="280">
        <v>0.69265072626750002</v>
      </c>
      <c r="AD45" s="75"/>
      <c r="AE45" s="4">
        <f>'OA&amp;GRIDCO'!W45+'Day Ahead IEX PXIL'!M45+RTM!M45</f>
        <v>20.62</v>
      </c>
      <c r="AF45" s="4">
        <f>'OA&amp;GRIDCO'!X45+'Day Ahead IEX PXIL'!N45+RTM!N45</f>
        <v>20.62</v>
      </c>
      <c r="AG45" s="74">
        <f>'OA&amp;GRIDCO'!AC45+'Day Ahead IEX PXIL'!S45+RTM!S45</f>
        <v>2.79</v>
      </c>
      <c r="AH45" s="74">
        <f>'OA&amp;GRIDCO'!AD45+'Day Ahead IEX PXIL'!T45+RTM!T45</f>
        <v>0</v>
      </c>
      <c r="AI45" s="4">
        <f>'OA&amp;GRIDCO'!AU45+'Day Ahead IEX PXIL'!Y45+RTM!Y45</f>
        <v>55</v>
      </c>
      <c r="AJ45" s="4">
        <f>'OA&amp;GRIDCO'!AV45+'Day Ahead IEX PXIL'!Z45+RTM!Z45</f>
        <v>16.5</v>
      </c>
      <c r="AK45" s="74">
        <f>'OA&amp;GRIDCO'!BS45+'Day Ahead IEX PXIL'!AK45+RTM!AK45</f>
        <v>20.62</v>
      </c>
      <c r="AL45" s="74">
        <f>'OA&amp;GRIDCO'!BT45+'Day Ahead IEX PXIL'!AL45+RTM!AL45</f>
        <v>0</v>
      </c>
      <c r="AM45" s="74">
        <f>'OA&amp;GRIDCO'!BC45+'Day Ahead IEX PXIL'!AE45+RTM!AE45</f>
        <v>0</v>
      </c>
      <c r="AN45" s="74">
        <f>'OA&amp;GRIDCO'!BD45+'Day Ahead IEX PXIL'!AF45+RTM!AF45</f>
        <v>0</v>
      </c>
      <c r="AO45" s="74">
        <f>'OA&amp;GRIDCO'!CC45+'Day Ahead IEX PXIL'!AQ45+RTM!AQ45</f>
        <v>0</v>
      </c>
      <c r="AP45" s="74">
        <f>'OA&amp;GRIDCO'!CD45+'Day Ahead IEX PXIL'!AR45+RTM!AR45</f>
        <v>0</v>
      </c>
      <c r="AQ45" s="74">
        <f>'OA&amp;GRIDCO'!CO45+'Day Ahead IEX PXIL'!AW45+RTM!AW45</f>
        <v>25.75</v>
      </c>
      <c r="AR45" s="74">
        <f>'OA&amp;GRIDCO'!CP45+'Day Ahead IEX PXIL'!AX45+RTM!AX45</f>
        <v>8</v>
      </c>
      <c r="AS45" s="74">
        <f>'OA&amp;GRIDCO'!DA45+'Day Ahead IEX PXIL'!BC45+RTM!BC45</f>
        <v>329.77738402061857</v>
      </c>
      <c r="AT45" s="74">
        <f>'OA&amp;GRIDCO'!DB45+'Day Ahead IEX PXIL'!BD45+RTM!BD45</f>
        <v>0</v>
      </c>
      <c r="AU45" s="4">
        <f>'Day Ahead IEX PXIL'!BI45+RTM!BI45+'OA&amp;GRIDCO'!OS45</f>
        <v>0</v>
      </c>
      <c r="AV45" s="4">
        <f>'Day Ahead IEX PXIL'!BJ45+RTM!BJ45+'OA&amp;GRIDCO'!OT45</f>
        <v>0</v>
      </c>
      <c r="AW45" s="67"/>
      <c r="AX45" s="67"/>
      <c r="AY45" s="74">
        <v>0</v>
      </c>
      <c r="AZ45" s="74">
        <f>'OA&amp;GRIDCO'!DL45+'Day Ahead IEX PXIL'!BP45+RTM!BP45</f>
        <v>14.12</v>
      </c>
      <c r="BA45" s="74">
        <f>'OA&amp;GRIDCO'!EC45+'Day Ahead IEX PXIL'!BU45+RTM!BU45</f>
        <v>0</v>
      </c>
      <c r="BB45" s="74">
        <f>'OA&amp;GRIDCO'!ED45+'Day Ahead IEX PXIL'!BV45+RTM!BV45</f>
        <v>0</v>
      </c>
      <c r="BC45" s="74">
        <f>'OA&amp;GRIDCO'!EQ45+'Day Ahead IEX PXIL'!CA45+RTM!CA45</f>
        <v>247.43</v>
      </c>
      <c r="BD45" s="74">
        <f>'OA&amp;GRIDCO'!ER45+'Day Ahead IEX PXIL'!CB45+RTM!CB45</f>
        <v>61.857500000000002</v>
      </c>
      <c r="BE45" s="75">
        <f>'OA&amp;GRIDCO'!NW45+GDAM!U45</f>
        <v>9.93</v>
      </c>
      <c r="BF45" s="75"/>
      <c r="BG45" s="53"/>
      <c r="BH45" s="53"/>
      <c r="BI45" s="4">
        <f>'OA&amp;GRIDCO'!EW45+'Day Ahead IEX PXIL'!CG45+RTM!CG45</f>
        <v>1.44</v>
      </c>
      <c r="BJ45" s="4">
        <f>'OA&amp;GRIDCO'!EX45+'Day Ahead IEX PXIL'!CH45+RTM!CH45</f>
        <v>0</v>
      </c>
      <c r="BK45" s="74">
        <f>'OA&amp;GRIDCO'!KW45+RTM!FG45+'Day Ahead IEX PXIL'!GW45</f>
        <v>0</v>
      </c>
      <c r="BL45" s="74">
        <f>'OA&amp;GRIDCO'!KX45+RTM!FH45+'Day Ahead IEX PXIL'!GX45</f>
        <v>0</v>
      </c>
      <c r="BM45" s="4">
        <f>'Day Ahead IEX PXIL'!CM45+RTM!CM45+'OA&amp;GRIDCO'!FC45</f>
        <v>0</v>
      </c>
      <c r="BN45" s="4">
        <f>'OA&amp;GRIDCO'!FD45+'Day Ahead IEX PXIL'!CN45+RTM!CN45</f>
        <v>0</v>
      </c>
      <c r="BO45" s="69"/>
      <c r="BP45" s="69"/>
      <c r="BQ45" s="4">
        <f>'OA&amp;GRIDCO'!FQ45+'Day Ahead IEX PXIL'!CS45+RTM!CS45</f>
        <v>1.03</v>
      </c>
      <c r="BR45" s="4">
        <f>'OA&amp;GRIDCO'!FR45+'Day Ahead IEX PXIL'!CT45+RTM!CT45</f>
        <v>0</v>
      </c>
      <c r="BS45" s="122">
        <f>'OA&amp;GRIDCO'!JU45+'Day Ahead IEX PXIL'!FA45+RTM!EU45</f>
        <v>108.9545</v>
      </c>
      <c r="BT45" s="74">
        <f>'OA&amp;GRIDCO'!JV45+'Day Ahead IEX PXIL'!FB45+RTM!EV45</f>
        <v>13</v>
      </c>
      <c r="BU45" s="9">
        <f>'OA&amp;GRIDCO'!GG45+RTM!G45</f>
        <v>0</v>
      </c>
      <c r="BV45" s="9">
        <f>'OA&amp;GRIDCO'!GH45</f>
        <v>0</v>
      </c>
      <c r="BW45" s="74">
        <f>'OA&amp;GRIDCO'!HA45+'Day Ahead IEX PXIL'!DK45+RTM!DE45</f>
        <v>5.4</v>
      </c>
      <c r="BX45" s="74">
        <f>'OA&amp;GRIDCO'!HB45</f>
        <v>0</v>
      </c>
      <c r="BY45" s="4">
        <f>'Day Ahead IEX PXIL'!GK45+RTM!FA45+'OA&amp;GRIDCO'!LC45</f>
        <v>0</v>
      </c>
      <c r="BZ45" s="4">
        <f>'Day Ahead IEX PXIL'!GL45+RTM!FB45+'OA&amp;GRIDCO'!LD45</f>
        <v>0</v>
      </c>
      <c r="CA45" s="37"/>
      <c r="CB45" s="37"/>
      <c r="CC45" s="74">
        <f>RTM!GI45+'Day Ahead IEX PXIL'!II45+GDAM!M45</f>
        <v>0</v>
      </c>
      <c r="CD45" s="74">
        <f>RTM!GJ45</f>
        <v>0</v>
      </c>
      <c r="CE45" s="74">
        <f>'OA&amp;GRIDCO'!HI45+'Day Ahead IEX PXIL'!DQ45+RTM!DK45</f>
        <v>0</v>
      </c>
      <c r="CF45" s="74">
        <f>'OA&amp;GRIDCO'!HJ45+'Day Ahead IEX PXIL'!DR45+RTM!DL45</f>
        <v>0</v>
      </c>
      <c r="CG45" s="74">
        <f>'OA&amp;GRIDCO'!HO45+'Day Ahead IEX PXIL'!DW45+RTM!DQ45</f>
        <v>0</v>
      </c>
      <c r="CH45" s="74">
        <f>'OA&amp;GRIDCO'!HP45+'Day Ahead IEX PXIL'!DX45+RTM!DR45</f>
        <v>0</v>
      </c>
      <c r="CI45" s="75">
        <f>'Day Ahead IEX PXIL'!HE45+'OA&amp;GRIDCO'!DI45+RTM!GY45</f>
        <v>5.15</v>
      </c>
      <c r="CJ45" s="75">
        <f>'Day Ahead IEX PXIL'!HF45+'OA&amp;GRIDCO'!DJ45</f>
        <v>0</v>
      </c>
      <c r="CK45" s="79">
        <f>'OA&amp;GRIDCO'!KS45+'Day Ahead IEX PXIL'!DE45</f>
        <v>4.12</v>
      </c>
      <c r="CL45" s="79">
        <f>'OA&amp;GRIDCO'!KT45+'Day Ahead IEX PXIL'!DF45</f>
        <v>0</v>
      </c>
      <c r="CM45" s="79">
        <f>'Day Ahead IEX PXIL'!FS45+RTM!FS45</f>
        <v>0</v>
      </c>
      <c r="CN45" s="79">
        <f>'Day Ahead IEX PXIL'!FT45</f>
        <v>0</v>
      </c>
      <c r="CO45" s="54">
        <f>RTM!IY45+'Day Ahead IEX PXIL'!IU45</f>
        <v>0</v>
      </c>
      <c r="CP45" s="54">
        <f>RTM!IZ45+'Day Ahead IEX PXIL'!IV45</f>
        <v>0</v>
      </c>
      <c r="CQ45" s="74">
        <f>'OA&amp;GRIDCO'!KG45+'Day Ahead IEX PXIL'!FM45+RTM!GE45</f>
        <v>0</v>
      </c>
      <c r="CR45" s="74">
        <f>'OA&amp;GRIDCO'!KH45+'Day Ahead IEX PXIL'!FN45</f>
        <v>0</v>
      </c>
      <c r="CS45" s="74">
        <f>'OA&amp;GRIDCO'!KM45+'Day Ahead IEX PXIL'!FY45+RTM!FY45</f>
        <v>0</v>
      </c>
      <c r="CT45" s="74">
        <f>'Day Ahead IEX PXIL'!FZ45</f>
        <v>0</v>
      </c>
      <c r="CU45" s="74">
        <v>0</v>
      </c>
      <c r="CV45" s="74">
        <f>'Day Ahead IEX PXIL'!GF45</f>
        <v>0</v>
      </c>
      <c r="CW45" s="74">
        <f>'OA&amp;GRIDCO'!HU45+'Day Ahead IEX PXIL'!EC45+RTM!DW45</f>
        <v>400</v>
      </c>
      <c r="CX45" s="74">
        <f>'OA&amp;GRIDCO'!HV45+'Day Ahead IEX PXIL'!ED45+RTM!DX45</f>
        <v>0</v>
      </c>
      <c r="CY45" s="74">
        <f>'OA&amp;GRIDCO'!IG45+'Day Ahead IEX PXIL'!EI45+RTM!EC45</f>
        <v>15</v>
      </c>
      <c r="CZ45" s="74">
        <f>'OA&amp;GRIDCO'!IH45+'Day Ahead IEX PXIL'!EJ45+RTM!ED45</f>
        <v>3.75</v>
      </c>
      <c r="DA45" s="74">
        <f>'OA&amp;GRIDCO'!IU45+'Day Ahead IEX PXIL'!EO45+RTM!EI45</f>
        <v>0</v>
      </c>
      <c r="DB45" s="74">
        <f>'OA&amp;GRIDCO'!IV45+'Day Ahead IEX PXIL'!EP45+RTM!EJ45</f>
        <v>0</v>
      </c>
      <c r="DC45" s="75"/>
      <c r="DD45" s="75"/>
      <c r="DE45" s="74">
        <f>'Day Ahead IEX PXIL'!FC45+'OA&amp;GRIDCO'!KA45+RTM!GM45</f>
        <v>8.76</v>
      </c>
      <c r="DF45" s="74">
        <f>'Day Ahead IEX PXIL'!FD45+'OA&amp;GRIDCO'!KB45</f>
        <v>0</v>
      </c>
      <c r="DG45" s="74">
        <f>'OA&amp;GRIDCO'!JE45+'Day Ahead IEX PXIL'!EU45+RTM!EO45</f>
        <v>10.31</v>
      </c>
      <c r="DH45" s="74">
        <f>'OA&amp;GRIDCO'!JF45+'Day Ahead IEX PXIL'!EV45+RTM!EP45</f>
        <v>0</v>
      </c>
      <c r="DI45" s="74">
        <v>0</v>
      </c>
      <c r="DJ45" s="74">
        <v>0</v>
      </c>
      <c r="DK45" s="74">
        <f>RTM!FM45</f>
        <v>0</v>
      </c>
      <c r="DL45" s="74">
        <f>RTM!FN45</f>
        <v>0</v>
      </c>
      <c r="DM45" s="74">
        <f>'OA&amp;GRIDCO'!LF45+'Day Ahead IEX PXIL'!HU45+'Day Ahead IEX PXIL'!HU45</f>
        <v>0</v>
      </c>
      <c r="DN45" s="74">
        <f>'OA&amp;GRIDCO'!LH45+'Day Ahead IEX PXIL'!HV45+RTM!GV45</f>
        <v>0</v>
      </c>
      <c r="DO45" s="74">
        <f>'OA&amp;GRIDCO'!LS45+'Day Ahead IEX PXIL'!HO45+RTM!IU45</f>
        <v>38.135999999999996</v>
      </c>
      <c r="DP45" s="74">
        <f>'OA&amp;GRIDCO'!LT45+'Day Ahead IEX PXIL'!HP45+RTM!IV45</f>
        <v>0</v>
      </c>
      <c r="DQ45" s="74">
        <f>RTM!HK45</f>
        <v>1.24</v>
      </c>
      <c r="DR45" s="74">
        <f>RTM!HL45</f>
        <v>0</v>
      </c>
      <c r="DS45" s="74">
        <f>RTM!HO45</f>
        <v>0</v>
      </c>
      <c r="DT45" s="74">
        <f>RTM!HP45</f>
        <v>0</v>
      </c>
      <c r="DU45" s="74">
        <f>RTM!HS45</f>
        <v>0</v>
      </c>
      <c r="DV45" s="74">
        <f>RTM!HT45</f>
        <v>0</v>
      </c>
      <c r="DW45" s="74">
        <f>RTM!HW45+'OA&amp;GRIDCO'!MI45</f>
        <v>0</v>
      </c>
      <c r="DX45" s="74">
        <f>RTM!HX45</f>
        <v>0</v>
      </c>
      <c r="DY45" s="74">
        <f>RTM!IA45</f>
        <v>0</v>
      </c>
      <c r="DZ45" s="74">
        <f>RTM!IB45</f>
        <v>0</v>
      </c>
      <c r="EA45" s="74">
        <f>RTM!IC45</f>
        <v>0</v>
      </c>
      <c r="EB45" s="74">
        <f>RTM!ID45</f>
        <v>0</v>
      </c>
      <c r="EC45" s="74">
        <f>'OA&amp;GRIDCO'!MO45</f>
        <v>19.010000000000002</v>
      </c>
      <c r="ED45" s="74">
        <f>'OA&amp;GRIDCO'!MP45</f>
        <v>0</v>
      </c>
      <c r="EE45" s="74">
        <f>'OA&amp;GRIDCO'!MS45</f>
        <v>0</v>
      </c>
      <c r="EF45" s="74">
        <f>'OA&amp;GRIDCO'!MT45</f>
        <v>0</v>
      </c>
      <c r="EG45" s="74">
        <f>'OA&amp;GRIDCO'!MW45+'Day Ahead IEX PXIL'!IM45+GDAM!G45+RTM!II45</f>
        <v>0.44</v>
      </c>
      <c r="EH45" s="74">
        <f>'OA&amp;GRIDCO'!MX45+'Day Ahead IEX PXIL'!IN45+RTM!IJ45+GDAM!H45</f>
        <v>0</v>
      </c>
      <c r="EI45" s="74">
        <f>'Day Ahead IEX PXIL'!IQ45+RTM!IM45+'OA&amp;GRIDCO'!NA45</f>
        <v>6.19</v>
      </c>
      <c r="EJ45" s="74">
        <f>'Day Ahead IEX PXIL'!IR45+RTM!IN45+'OA&amp;GRIDCO'!NB45</f>
        <v>0</v>
      </c>
      <c r="EK45" s="74">
        <f>'OA&amp;GRIDCO'!NE45</f>
        <v>0</v>
      </c>
      <c r="EL45" s="74">
        <f>'OA&amp;GRIDCO'!NF45</f>
        <v>0</v>
      </c>
      <c r="EM45" s="74">
        <f>RTM!IQ45</f>
        <v>0</v>
      </c>
      <c r="EN45" s="74">
        <f>RTM!IR45</f>
        <v>0</v>
      </c>
      <c r="EO45" s="74">
        <f>RTM!JC45</f>
        <v>0</v>
      </c>
      <c r="EP45" s="74">
        <f>RTM!JD45</f>
        <v>0</v>
      </c>
      <c r="EQ45" s="74">
        <f>'OA&amp;GRIDCO'!NI45</f>
        <v>0</v>
      </c>
      <c r="ER45" s="74">
        <f>'OA&amp;GRIDCO'!NJ45</f>
        <v>0</v>
      </c>
      <c r="ES45" s="74">
        <f>'OA&amp;GRIDCO'!NK45+RTM!HC45+'Day Ahead IEX PXIL'!IY45</f>
        <v>9.2799999999999994</v>
      </c>
      <c r="ET45" s="74">
        <f>'OA&amp;GRIDCO'!NN45+RTM!HD45+'Day Ahead IEX PXIL'!IZ45</f>
        <v>0</v>
      </c>
      <c r="EU45" s="74">
        <f>RTM!JG45</f>
        <v>1.44</v>
      </c>
      <c r="EV45" s="74">
        <f>RTM!JH45</f>
        <v>0</v>
      </c>
      <c r="EW45" s="74">
        <f>RTM!JK45</f>
        <v>0</v>
      </c>
      <c r="EX45" s="74">
        <f>RTM!JL45</f>
        <v>0</v>
      </c>
      <c r="EY45" s="74">
        <f>GDAM!S45+'OA&amp;GRIDCO'!OG45+RTM!JO45</f>
        <v>17.87</v>
      </c>
      <c r="EZ45" s="74">
        <f>GDAM!T45+'OA&amp;GRIDCO'!NX45+RTM!JP45</f>
        <v>0</v>
      </c>
      <c r="FA45" s="74">
        <f>GDAM!Y45+RTM!JS45</f>
        <v>0</v>
      </c>
      <c r="FB45" s="74">
        <f>GDAM!Z45+RTM!JT45</f>
        <v>0</v>
      </c>
      <c r="FC45" s="74">
        <f>RTM!JW45</f>
        <v>0</v>
      </c>
      <c r="FD45" s="74">
        <f>RTM!JX45</f>
        <v>0</v>
      </c>
      <c r="FE45" s="74">
        <f>GDAM!AE45+'OA&amp;GRIDCO'!OO45</f>
        <v>4.3</v>
      </c>
      <c r="FF45" s="74">
        <f>GDAM!AF45+'OA&amp;GRIDCO'!OP45</f>
        <v>0</v>
      </c>
      <c r="FG45" s="351">
        <f>GDAM!AK45</f>
        <v>0</v>
      </c>
      <c r="FH45" s="351">
        <f>GDAM!AL45</f>
        <v>0</v>
      </c>
      <c r="FI45" s="351">
        <f>GDAM!AQ45</f>
        <v>0</v>
      </c>
      <c r="FJ45" s="351">
        <f>GDAM!AR45</f>
        <v>0</v>
      </c>
      <c r="FK45" s="351">
        <f>GDAM!AW45</f>
        <v>0</v>
      </c>
      <c r="FL45" s="351">
        <f>GDAM!AX45</f>
        <v>0</v>
      </c>
      <c r="FM45" s="351">
        <f>GDAM!BC45</f>
        <v>0</v>
      </c>
      <c r="FN45" s="351">
        <f>GDAM!BD45</f>
        <v>0</v>
      </c>
      <c r="FO45" s="351">
        <f>GDAM!BI45</f>
        <v>0</v>
      </c>
      <c r="FP45" s="351">
        <f>GDAM!BJ45</f>
        <v>0</v>
      </c>
      <c r="FQ45" s="1">
        <f t="shared" si="0"/>
        <v>1423.3005347468859</v>
      </c>
      <c r="FR45" s="1">
        <f t="shared" si="1"/>
        <v>142.8775</v>
      </c>
    </row>
    <row r="46" spans="1:174" s="82" customFormat="1">
      <c r="A46" s="80" t="s">
        <v>68</v>
      </c>
      <c r="B46" s="81">
        <v>36</v>
      </c>
      <c r="C46" s="114"/>
      <c r="D46" s="75"/>
      <c r="E46" s="75"/>
      <c r="F46" s="75"/>
      <c r="G46" s="75">
        <v>24</v>
      </c>
      <c r="H46" s="75">
        <v>0.9</v>
      </c>
      <c r="I46" s="74">
        <v>11</v>
      </c>
      <c r="J46" s="74">
        <v>3.62</v>
      </c>
      <c r="K46" s="75"/>
      <c r="L46" s="75"/>
      <c r="M46" s="75"/>
      <c r="N46" s="75"/>
      <c r="O46" s="277">
        <v>0.8</v>
      </c>
      <c r="P46" s="75"/>
      <c r="Q46" s="94">
        <v>3.6</v>
      </c>
      <c r="R46" s="75">
        <v>0.51</v>
      </c>
      <c r="S46" s="74">
        <v>25</v>
      </c>
      <c r="T46" s="75"/>
      <c r="U46" s="74">
        <v>37</v>
      </c>
      <c r="V46" s="75"/>
      <c r="W46" s="275">
        <v>7.06</v>
      </c>
      <c r="X46" s="75"/>
      <c r="Y46" s="75">
        <v>2.85</v>
      </c>
      <c r="Z46" s="75"/>
      <c r="AA46" s="75">
        <v>4.32</v>
      </c>
      <c r="AB46" s="75"/>
      <c r="AC46" s="280">
        <v>0.98771993565745486</v>
      </c>
      <c r="AD46" s="75"/>
      <c r="AE46" s="4">
        <f>'OA&amp;GRIDCO'!W46+'Day Ahead IEX PXIL'!M46+RTM!M46</f>
        <v>20.62</v>
      </c>
      <c r="AF46" s="4">
        <f>'OA&amp;GRIDCO'!X46+'Day Ahead IEX PXIL'!N46+RTM!N46</f>
        <v>20.62</v>
      </c>
      <c r="AG46" s="74">
        <f>'OA&amp;GRIDCO'!AC46+'Day Ahead IEX PXIL'!S46+RTM!S46</f>
        <v>2.79</v>
      </c>
      <c r="AH46" s="74">
        <f>'OA&amp;GRIDCO'!AD46+'Day Ahead IEX PXIL'!T46+RTM!T46</f>
        <v>0</v>
      </c>
      <c r="AI46" s="4">
        <f>'OA&amp;GRIDCO'!AU46+'Day Ahead IEX PXIL'!Y46+RTM!Y46</f>
        <v>55</v>
      </c>
      <c r="AJ46" s="4">
        <f>'OA&amp;GRIDCO'!AV46+'Day Ahead IEX PXIL'!Z46+RTM!Z46</f>
        <v>16.5</v>
      </c>
      <c r="AK46" s="74">
        <f>'OA&amp;GRIDCO'!BS46+'Day Ahead IEX PXIL'!AK46+RTM!AK46</f>
        <v>20.62</v>
      </c>
      <c r="AL46" s="74">
        <f>'OA&amp;GRIDCO'!BT46+'Day Ahead IEX PXIL'!AL46+RTM!AL46</f>
        <v>0</v>
      </c>
      <c r="AM46" s="74">
        <f>'OA&amp;GRIDCO'!BC46+'Day Ahead IEX PXIL'!AE46+RTM!AE46</f>
        <v>0</v>
      </c>
      <c r="AN46" s="74">
        <f>'OA&amp;GRIDCO'!BD46+'Day Ahead IEX PXIL'!AF46+RTM!AF46</f>
        <v>0</v>
      </c>
      <c r="AO46" s="74">
        <f>'OA&amp;GRIDCO'!CC46+'Day Ahead IEX PXIL'!AQ46+RTM!AQ46</f>
        <v>0</v>
      </c>
      <c r="AP46" s="74">
        <f>'OA&amp;GRIDCO'!CD46+'Day Ahead IEX PXIL'!AR46+RTM!AR46</f>
        <v>0</v>
      </c>
      <c r="AQ46" s="74">
        <f>'OA&amp;GRIDCO'!CO46+'Day Ahead IEX PXIL'!AW46+RTM!AW46</f>
        <v>25.75</v>
      </c>
      <c r="AR46" s="74">
        <f>'OA&amp;GRIDCO'!CP46+'Day Ahead IEX PXIL'!AX46+RTM!AX46</f>
        <v>8</v>
      </c>
      <c r="AS46" s="74">
        <f>'OA&amp;GRIDCO'!DA46+'Day Ahead IEX PXIL'!BC46+RTM!BC46</f>
        <v>329.77738402061857</v>
      </c>
      <c r="AT46" s="74">
        <f>'OA&amp;GRIDCO'!DB46+'Day Ahead IEX PXIL'!BD46+RTM!BD46</f>
        <v>0</v>
      </c>
      <c r="AU46" s="4">
        <f>'Day Ahead IEX PXIL'!BI46+RTM!BI46+'OA&amp;GRIDCO'!OS46</f>
        <v>0</v>
      </c>
      <c r="AV46" s="4">
        <f>'Day Ahead IEX PXIL'!BJ46+RTM!BJ46+'OA&amp;GRIDCO'!OT46</f>
        <v>0</v>
      </c>
      <c r="AW46" s="67"/>
      <c r="AX46" s="67"/>
      <c r="AY46" s="74">
        <v>0</v>
      </c>
      <c r="AZ46" s="74">
        <f>'OA&amp;GRIDCO'!DL46+'Day Ahead IEX PXIL'!BP46+RTM!BP46</f>
        <v>14.12</v>
      </c>
      <c r="BA46" s="74">
        <f>'OA&amp;GRIDCO'!EC46+'Day Ahead IEX PXIL'!BU46+RTM!BU46</f>
        <v>0</v>
      </c>
      <c r="BB46" s="74">
        <f>'OA&amp;GRIDCO'!ED46+'Day Ahead IEX PXIL'!BV46+RTM!BV46</f>
        <v>0</v>
      </c>
      <c r="BC46" s="74">
        <f>'OA&amp;GRIDCO'!EQ46+'Day Ahead IEX PXIL'!CA46+RTM!CA46</f>
        <v>247.43</v>
      </c>
      <c r="BD46" s="74">
        <f>'OA&amp;GRIDCO'!ER46+'Day Ahead IEX PXIL'!CB46+RTM!CB46</f>
        <v>61.857500000000002</v>
      </c>
      <c r="BE46" s="75">
        <f>'OA&amp;GRIDCO'!NW46+GDAM!U46</f>
        <v>9.76</v>
      </c>
      <c r="BF46" s="75"/>
      <c r="BG46" s="53"/>
      <c r="BH46" s="53"/>
      <c r="BI46" s="4">
        <f>'OA&amp;GRIDCO'!EW46+'Day Ahead IEX PXIL'!CG46+RTM!CG46</f>
        <v>1.44</v>
      </c>
      <c r="BJ46" s="4">
        <f>'OA&amp;GRIDCO'!EX46+'Day Ahead IEX PXIL'!CH46+RTM!CH46</f>
        <v>0</v>
      </c>
      <c r="BK46" s="74">
        <f>'OA&amp;GRIDCO'!KW46+RTM!FG46+'Day Ahead IEX PXIL'!GW46</f>
        <v>0</v>
      </c>
      <c r="BL46" s="74">
        <f>'OA&amp;GRIDCO'!KX46+RTM!FH46+'Day Ahead IEX PXIL'!GX46</f>
        <v>0</v>
      </c>
      <c r="BM46" s="4">
        <f>'Day Ahead IEX PXIL'!CM46+RTM!CM46+'OA&amp;GRIDCO'!FC46</f>
        <v>0</v>
      </c>
      <c r="BN46" s="4">
        <f>'OA&amp;GRIDCO'!FD46+'Day Ahead IEX PXIL'!CN46+RTM!CN46</f>
        <v>0</v>
      </c>
      <c r="BO46" s="69"/>
      <c r="BP46" s="69"/>
      <c r="BQ46" s="4">
        <f>'OA&amp;GRIDCO'!FQ46+'Day Ahead IEX PXIL'!CS46+RTM!CS46</f>
        <v>1.03</v>
      </c>
      <c r="BR46" s="4">
        <f>'OA&amp;GRIDCO'!FR46+'Day Ahead IEX PXIL'!CT46+RTM!CT46</f>
        <v>0</v>
      </c>
      <c r="BS46" s="122">
        <f>'OA&amp;GRIDCO'!JU46+'Day Ahead IEX PXIL'!FA46+RTM!EU46</f>
        <v>108.9545</v>
      </c>
      <c r="BT46" s="74">
        <f>'OA&amp;GRIDCO'!JV46+'Day Ahead IEX PXIL'!FB46+RTM!EV46</f>
        <v>13</v>
      </c>
      <c r="BU46" s="9">
        <f>'OA&amp;GRIDCO'!GG46+RTM!G46</f>
        <v>0</v>
      </c>
      <c r="BV46" s="9">
        <f>'OA&amp;GRIDCO'!GH46</f>
        <v>0</v>
      </c>
      <c r="BW46" s="74">
        <f>'OA&amp;GRIDCO'!HA46+'Day Ahead IEX PXIL'!DK46+RTM!DE46</f>
        <v>5.4</v>
      </c>
      <c r="BX46" s="74">
        <f>'OA&amp;GRIDCO'!HB46</f>
        <v>0</v>
      </c>
      <c r="BY46" s="4">
        <f>'Day Ahead IEX PXIL'!GK46+RTM!FA46+'OA&amp;GRIDCO'!LC46</f>
        <v>0</v>
      </c>
      <c r="BZ46" s="4">
        <f>'Day Ahead IEX PXIL'!GL46+RTM!FB46+'OA&amp;GRIDCO'!LD46</f>
        <v>0</v>
      </c>
      <c r="CA46" s="37"/>
      <c r="CB46" s="37"/>
      <c r="CC46" s="74">
        <f>RTM!GI46+'Day Ahead IEX PXIL'!II46+GDAM!M46</f>
        <v>0</v>
      </c>
      <c r="CD46" s="74">
        <f>RTM!GJ46</f>
        <v>0</v>
      </c>
      <c r="CE46" s="74">
        <f>'OA&amp;GRIDCO'!HI46+'Day Ahead IEX PXIL'!DQ46+RTM!DK46</f>
        <v>0</v>
      </c>
      <c r="CF46" s="74">
        <f>'OA&amp;GRIDCO'!HJ46+'Day Ahead IEX PXIL'!DR46+RTM!DL46</f>
        <v>0</v>
      </c>
      <c r="CG46" s="74">
        <f>'OA&amp;GRIDCO'!HO46+'Day Ahead IEX PXIL'!DW46+RTM!DQ46</f>
        <v>0</v>
      </c>
      <c r="CH46" s="74">
        <f>'OA&amp;GRIDCO'!HP46+'Day Ahead IEX PXIL'!DX46+RTM!DR46</f>
        <v>0</v>
      </c>
      <c r="CI46" s="75">
        <f>'Day Ahead IEX PXIL'!HE46+'OA&amp;GRIDCO'!DI46+RTM!GY46</f>
        <v>5.15</v>
      </c>
      <c r="CJ46" s="75">
        <f>'Day Ahead IEX PXIL'!HF46+'OA&amp;GRIDCO'!DJ46</f>
        <v>0</v>
      </c>
      <c r="CK46" s="79">
        <f>'OA&amp;GRIDCO'!KS46+'Day Ahead IEX PXIL'!DE46</f>
        <v>4.12</v>
      </c>
      <c r="CL46" s="79">
        <f>'OA&amp;GRIDCO'!KT46+'Day Ahead IEX PXIL'!DF46</f>
        <v>0</v>
      </c>
      <c r="CM46" s="79">
        <f>'Day Ahead IEX PXIL'!FS46+RTM!FS46</f>
        <v>0</v>
      </c>
      <c r="CN46" s="79">
        <f>'Day Ahead IEX PXIL'!FT46</f>
        <v>0</v>
      </c>
      <c r="CO46" s="54">
        <f>RTM!IY46+'Day Ahead IEX PXIL'!IU46</f>
        <v>0</v>
      </c>
      <c r="CP46" s="54">
        <f>RTM!IZ46+'Day Ahead IEX PXIL'!IV46</f>
        <v>0</v>
      </c>
      <c r="CQ46" s="74">
        <f>'OA&amp;GRIDCO'!KG46+'Day Ahead IEX PXIL'!FM46+RTM!GE46</f>
        <v>0</v>
      </c>
      <c r="CR46" s="74">
        <f>'OA&amp;GRIDCO'!KH46+'Day Ahead IEX PXIL'!FN46</f>
        <v>0</v>
      </c>
      <c r="CS46" s="74">
        <f>'OA&amp;GRIDCO'!KM46+'Day Ahead IEX PXIL'!FY46+RTM!FY46</f>
        <v>0</v>
      </c>
      <c r="CT46" s="74">
        <f>'Day Ahead IEX PXIL'!FZ46</f>
        <v>0</v>
      </c>
      <c r="CU46" s="74">
        <v>0</v>
      </c>
      <c r="CV46" s="74">
        <f>'Day Ahead IEX PXIL'!GF46</f>
        <v>0</v>
      </c>
      <c r="CW46" s="74">
        <f>'OA&amp;GRIDCO'!HU46+'Day Ahead IEX PXIL'!EC46+RTM!DW46</f>
        <v>400</v>
      </c>
      <c r="CX46" s="74">
        <f>'OA&amp;GRIDCO'!HV46+'Day Ahead IEX PXIL'!ED46+RTM!DX46</f>
        <v>0</v>
      </c>
      <c r="CY46" s="74">
        <f>'OA&amp;GRIDCO'!IG46+'Day Ahead IEX PXIL'!EI46+RTM!EC46</f>
        <v>15</v>
      </c>
      <c r="CZ46" s="74">
        <f>'OA&amp;GRIDCO'!IH46+'Day Ahead IEX PXIL'!EJ46+RTM!ED46</f>
        <v>3.75</v>
      </c>
      <c r="DA46" s="74">
        <f>'OA&amp;GRIDCO'!IU46+'Day Ahead IEX PXIL'!EO46+RTM!EI46</f>
        <v>0</v>
      </c>
      <c r="DB46" s="74">
        <f>'OA&amp;GRIDCO'!IV46+'Day Ahead IEX PXIL'!EP46+RTM!EJ46</f>
        <v>0</v>
      </c>
      <c r="DC46" s="75"/>
      <c r="DD46" s="75"/>
      <c r="DE46" s="74">
        <f>'Day Ahead IEX PXIL'!FC46+'OA&amp;GRIDCO'!KA46+RTM!GM46</f>
        <v>8.76</v>
      </c>
      <c r="DF46" s="74">
        <f>'Day Ahead IEX PXIL'!FD46+'OA&amp;GRIDCO'!KB46</f>
        <v>0</v>
      </c>
      <c r="DG46" s="74">
        <f>'OA&amp;GRIDCO'!JE46+'Day Ahead IEX PXIL'!EU46+RTM!EO46</f>
        <v>10.31</v>
      </c>
      <c r="DH46" s="74">
        <f>'OA&amp;GRIDCO'!JF46+'Day Ahead IEX PXIL'!EV46+RTM!EP46</f>
        <v>0</v>
      </c>
      <c r="DI46" s="74">
        <v>0</v>
      </c>
      <c r="DJ46" s="74">
        <v>0</v>
      </c>
      <c r="DK46" s="74">
        <f>RTM!FM46</f>
        <v>0</v>
      </c>
      <c r="DL46" s="74">
        <f>RTM!FN46</f>
        <v>0</v>
      </c>
      <c r="DM46" s="74">
        <f>'OA&amp;GRIDCO'!LF46+'Day Ahead IEX PXIL'!HU46+'Day Ahead IEX PXIL'!HU46</f>
        <v>0</v>
      </c>
      <c r="DN46" s="74">
        <f>'OA&amp;GRIDCO'!LH46+'Day Ahead IEX PXIL'!HV46+RTM!GV46</f>
        <v>0</v>
      </c>
      <c r="DO46" s="74">
        <f>'OA&amp;GRIDCO'!LS46+'Day Ahead IEX PXIL'!HO46+RTM!IU46</f>
        <v>32.272999999999996</v>
      </c>
      <c r="DP46" s="74">
        <f>'OA&amp;GRIDCO'!LT46+'Day Ahead IEX PXIL'!HP46+RTM!IV46</f>
        <v>0</v>
      </c>
      <c r="DQ46" s="74">
        <f>RTM!HK46</f>
        <v>1.24</v>
      </c>
      <c r="DR46" s="74">
        <f>RTM!HL46</f>
        <v>0</v>
      </c>
      <c r="DS46" s="74">
        <f>RTM!HO46</f>
        <v>0</v>
      </c>
      <c r="DT46" s="74">
        <f>RTM!HP46</f>
        <v>0</v>
      </c>
      <c r="DU46" s="74">
        <f>RTM!HS46</f>
        <v>0</v>
      </c>
      <c r="DV46" s="74">
        <f>RTM!HT46</f>
        <v>0</v>
      </c>
      <c r="DW46" s="74">
        <f>RTM!HW46+'OA&amp;GRIDCO'!MI46</f>
        <v>0</v>
      </c>
      <c r="DX46" s="74">
        <f>RTM!HX46</f>
        <v>0</v>
      </c>
      <c r="DY46" s="74">
        <f>RTM!IA46</f>
        <v>0</v>
      </c>
      <c r="DZ46" s="74">
        <f>RTM!IB46</f>
        <v>0</v>
      </c>
      <c r="EA46" s="74">
        <f>RTM!IC46</f>
        <v>0</v>
      </c>
      <c r="EB46" s="74">
        <f>RTM!ID46</f>
        <v>0</v>
      </c>
      <c r="EC46" s="74">
        <f>'OA&amp;GRIDCO'!MO46</f>
        <v>21.57</v>
      </c>
      <c r="ED46" s="74">
        <f>'OA&amp;GRIDCO'!MP46</f>
        <v>0</v>
      </c>
      <c r="EE46" s="74">
        <f>'OA&amp;GRIDCO'!MS46</f>
        <v>0</v>
      </c>
      <c r="EF46" s="74">
        <f>'OA&amp;GRIDCO'!MT46</f>
        <v>0</v>
      </c>
      <c r="EG46" s="74">
        <f>'OA&amp;GRIDCO'!MW46+'Day Ahead IEX PXIL'!IM46+GDAM!G46+RTM!II46</f>
        <v>0.56000000000000005</v>
      </c>
      <c r="EH46" s="74">
        <f>'OA&amp;GRIDCO'!MX46+'Day Ahead IEX PXIL'!IN46+RTM!IJ46+GDAM!H46</f>
        <v>0</v>
      </c>
      <c r="EI46" s="74">
        <f>'Day Ahead IEX PXIL'!IQ46+RTM!IM46+'OA&amp;GRIDCO'!NA46</f>
        <v>6.19</v>
      </c>
      <c r="EJ46" s="74">
        <f>'Day Ahead IEX PXIL'!IR46+RTM!IN46+'OA&amp;GRIDCO'!NB46</f>
        <v>0</v>
      </c>
      <c r="EK46" s="74">
        <f>'OA&amp;GRIDCO'!NE46</f>
        <v>0</v>
      </c>
      <c r="EL46" s="74">
        <f>'OA&amp;GRIDCO'!NF46</f>
        <v>0</v>
      </c>
      <c r="EM46" s="74">
        <f>RTM!IQ46</f>
        <v>0</v>
      </c>
      <c r="EN46" s="74">
        <f>RTM!IR46</f>
        <v>0</v>
      </c>
      <c r="EO46" s="74">
        <f>RTM!JC46</f>
        <v>0</v>
      </c>
      <c r="EP46" s="74">
        <f>RTM!JD46</f>
        <v>0</v>
      </c>
      <c r="EQ46" s="74">
        <f>'OA&amp;GRIDCO'!NI46</f>
        <v>0</v>
      </c>
      <c r="ER46" s="74">
        <f>'OA&amp;GRIDCO'!NJ46</f>
        <v>0</v>
      </c>
      <c r="ES46" s="74">
        <f>'OA&amp;GRIDCO'!NK46+RTM!HC46+'Day Ahead IEX PXIL'!IY46</f>
        <v>9.2799999999999994</v>
      </c>
      <c r="ET46" s="74">
        <f>'OA&amp;GRIDCO'!NN46+RTM!HD46+'Day Ahead IEX PXIL'!IZ46</f>
        <v>0</v>
      </c>
      <c r="EU46" s="74">
        <f>RTM!JG46</f>
        <v>1.44</v>
      </c>
      <c r="EV46" s="74">
        <f>RTM!JH46</f>
        <v>0</v>
      </c>
      <c r="EW46" s="74">
        <f>RTM!JK46</f>
        <v>0</v>
      </c>
      <c r="EX46" s="74">
        <f>RTM!JL46</f>
        <v>0</v>
      </c>
      <c r="EY46" s="74">
        <f>GDAM!S46+'OA&amp;GRIDCO'!OG46+RTM!JO46</f>
        <v>18.690000000000001</v>
      </c>
      <c r="EZ46" s="74">
        <f>GDAM!T46+'OA&amp;GRIDCO'!NX46+RTM!JP46</f>
        <v>0</v>
      </c>
      <c r="FA46" s="74">
        <f>GDAM!Y46+RTM!JS46</f>
        <v>0</v>
      </c>
      <c r="FB46" s="74">
        <f>GDAM!Z46+RTM!JT46</f>
        <v>0</v>
      </c>
      <c r="FC46" s="74">
        <f>RTM!JW46</f>
        <v>0</v>
      </c>
      <c r="FD46" s="74">
        <f>RTM!JX46</f>
        <v>0</v>
      </c>
      <c r="FE46" s="74">
        <f>GDAM!AE46+'OA&amp;GRIDCO'!OO46</f>
        <v>4.3899999999999997</v>
      </c>
      <c r="FF46" s="74">
        <f>GDAM!AF46+'OA&amp;GRIDCO'!OP46</f>
        <v>0</v>
      </c>
      <c r="FG46" s="351">
        <f>GDAM!AK46</f>
        <v>0</v>
      </c>
      <c r="FH46" s="351">
        <f>GDAM!AL46</f>
        <v>0</v>
      </c>
      <c r="FI46" s="351">
        <f>GDAM!AQ46</f>
        <v>0</v>
      </c>
      <c r="FJ46" s="351">
        <f>GDAM!AR46</f>
        <v>0</v>
      </c>
      <c r="FK46" s="351">
        <f>GDAM!AW46</f>
        <v>0</v>
      </c>
      <c r="FL46" s="351">
        <f>GDAM!AX46</f>
        <v>0</v>
      </c>
      <c r="FM46" s="351">
        <f>GDAM!BC46</f>
        <v>0</v>
      </c>
      <c r="FN46" s="351">
        <f>GDAM!BD46</f>
        <v>0</v>
      </c>
      <c r="FO46" s="351">
        <f>GDAM!BI46</f>
        <v>0</v>
      </c>
      <c r="FP46" s="351">
        <f>GDAM!BJ46</f>
        <v>0</v>
      </c>
      <c r="FQ46" s="1">
        <f t="shared" si="0"/>
        <v>1422.1626039562761</v>
      </c>
      <c r="FR46" s="1">
        <f t="shared" si="1"/>
        <v>142.8775</v>
      </c>
    </row>
    <row r="47" spans="1:174" ht="15" customHeight="1">
      <c r="A47" s="48" t="s">
        <v>69</v>
      </c>
      <c r="B47" s="38">
        <v>37</v>
      </c>
      <c r="C47" s="114"/>
      <c r="D47" s="75"/>
      <c r="E47" s="75"/>
      <c r="F47" s="75"/>
      <c r="G47" s="75">
        <v>24</v>
      </c>
      <c r="H47" s="75">
        <v>0.9</v>
      </c>
      <c r="I47" s="74">
        <v>11</v>
      </c>
      <c r="J47" s="74">
        <v>3.62</v>
      </c>
      <c r="K47" s="75"/>
      <c r="L47" s="75"/>
      <c r="M47" s="75"/>
      <c r="N47" s="75"/>
      <c r="O47" s="277">
        <v>0.94</v>
      </c>
      <c r="P47" s="75"/>
      <c r="Q47" s="94">
        <v>3.6</v>
      </c>
      <c r="R47" s="75">
        <v>0.51</v>
      </c>
      <c r="S47" s="74">
        <v>25</v>
      </c>
      <c r="T47" s="75"/>
      <c r="U47" s="74">
        <v>37</v>
      </c>
      <c r="V47" s="75"/>
      <c r="W47" s="275">
        <v>6.54</v>
      </c>
      <c r="X47" s="75"/>
      <c r="Y47" s="75">
        <v>4.4400000000000004</v>
      </c>
      <c r="Z47" s="75"/>
      <c r="AA47" s="75">
        <v>6.73</v>
      </c>
      <c r="AB47" s="75"/>
      <c r="AC47" s="280">
        <v>1.1151676692906747</v>
      </c>
      <c r="AD47" s="75"/>
      <c r="AE47" s="4">
        <f>'OA&amp;GRIDCO'!W47+'Day Ahead IEX PXIL'!M47+RTM!M47</f>
        <v>26.810000000000002</v>
      </c>
      <c r="AF47" s="4">
        <f>'OA&amp;GRIDCO'!X47+'Day Ahead IEX PXIL'!N47+RTM!N47</f>
        <v>20.62</v>
      </c>
      <c r="AG47" s="4">
        <f>'OA&amp;GRIDCO'!AC47+'Day Ahead IEX PXIL'!S47+RTM!S47</f>
        <v>2.79</v>
      </c>
      <c r="AH47" s="4">
        <f>'OA&amp;GRIDCO'!AD47+'Day Ahead IEX PXIL'!T47+RTM!T47</f>
        <v>0</v>
      </c>
      <c r="AI47" s="4">
        <f>'OA&amp;GRIDCO'!AU47+'Day Ahead IEX PXIL'!Y47+RTM!Y47</f>
        <v>55</v>
      </c>
      <c r="AJ47" s="4">
        <f>'OA&amp;GRIDCO'!AV47+'Day Ahead IEX PXIL'!Z47+RTM!Z47</f>
        <v>16.5</v>
      </c>
      <c r="AK47" s="4">
        <f>'OA&amp;GRIDCO'!BS47+'Day Ahead IEX PXIL'!AK47+RTM!AK47</f>
        <v>10.31</v>
      </c>
      <c r="AL47" s="4">
        <f>'OA&amp;GRIDCO'!BT47+'Day Ahead IEX PXIL'!AL47+RTM!AL47</f>
        <v>0</v>
      </c>
      <c r="AM47" s="4">
        <f>'OA&amp;GRIDCO'!BC47+'Day Ahead IEX PXIL'!AE47+RTM!AE47</f>
        <v>0</v>
      </c>
      <c r="AN47" s="4">
        <f>'OA&amp;GRIDCO'!BD47+'Day Ahead IEX PXIL'!AF47+RTM!AF47</f>
        <v>0</v>
      </c>
      <c r="AO47" s="4">
        <f>'OA&amp;GRIDCO'!CC47+'Day Ahead IEX PXIL'!AQ47+RTM!AQ47</f>
        <v>0</v>
      </c>
      <c r="AP47" s="4">
        <f>'OA&amp;GRIDCO'!CD47+'Day Ahead IEX PXIL'!AR47+RTM!AR47</f>
        <v>0</v>
      </c>
      <c r="AQ47" s="4">
        <f>'OA&amp;GRIDCO'!CO47+'Day Ahead IEX PXIL'!AW47+RTM!AW47</f>
        <v>25.75</v>
      </c>
      <c r="AR47" s="4">
        <f>'OA&amp;GRIDCO'!CP47+'Day Ahead IEX PXIL'!AX47+RTM!AX47</f>
        <v>8</v>
      </c>
      <c r="AS47" s="4">
        <f>'OA&amp;GRIDCO'!DA47+'Day Ahead IEX PXIL'!BC47+RTM!BC47</f>
        <v>329.77738402061857</v>
      </c>
      <c r="AT47" s="4">
        <f>'OA&amp;GRIDCO'!DB47+'Day Ahead IEX PXIL'!BD47+RTM!BD47</f>
        <v>0</v>
      </c>
      <c r="AU47" s="4">
        <f>'Day Ahead IEX PXIL'!BI47+RTM!BI47+'OA&amp;GRIDCO'!OS47</f>
        <v>0</v>
      </c>
      <c r="AV47" s="4">
        <f>'Day Ahead IEX PXIL'!BJ47+RTM!BJ47+'OA&amp;GRIDCO'!OT47</f>
        <v>0</v>
      </c>
      <c r="AW47" s="67"/>
      <c r="AX47" s="67"/>
      <c r="AY47" s="4">
        <v>0</v>
      </c>
      <c r="AZ47" s="4">
        <f>'OA&amp;GRIDCO'!DL47+'Day Ahead IEX PXIL'!BP47+RTM!BP47</f>
        <v>14.12</v>
      </c>
      <c r="BA47" s="4">
        <f>'OA&amp;GRIDCO'!EC47+'Day Ahead IEX PXIL'!BU47+RTM!BU47</f>
        <v>0</v>
      </c>
      <c r="BB47" s="4">
        <f>'OA&amp;GRIDCO'!ED47+'Day Ahead IEX PXIL'!BV47+RTM!BV47</f>
        <v>0</v>
      </c>
      <c r="BC47" s="4">
        <f>'OA&amp;GRIDCO'!EQ47+'Day Ahead IEX PXIL'!CA47+RTM!CA47</f>
        <v>247.43</v>
      </c>
      <c r="BD47" s="4">
        <f>'OA&amp;GRIDCO'!ER47+'Day Ahead IEX PXIL'!CB47+RTM!CB47</f>
        <v>61.857500000000002</v>
      </c>
      <c r="BE47" s="75">
        <f>'OA&amp;GRIDCO'!NW47+GDAM!U47</f>
        <v>10.71</v>
      </c>
      <c r="BF47" s="75"/>
      <c r="BG47" s="53"/>
      <c r="BH47" s="53"/>
      <c r="BI47" s="4">
        <f>'OA&amp;GRIDCO'!EW47+'Day Ahead IEX PXIL'!CG47+RTM!CG47</f>
        <v>1.44</v>
      </c>
      <c r="BJ47" s="4">
        <f>'OA&amp;GRIDCO'!EX47+'Day Ahead IEX PXIL'!CH47+RTM!CH47</f>
        <v>0</v>
      </c>
      <c r="BK47" s="4">
        <f>'OA&amp;GRIDCO'!KW47+RTM!FG47+'Day Ahead IEX PXIL'!GW47</f>
        <v>0</v>
      </c>
      <c r="BL47" s="4">
        <f>'OA&amp;GRIDCO'!KX47+RTM!FH47+'Day Ahead IEX PXIL'!GX47</f>
        <v>0</v>
      </c>
      <c r="BM47" s="4">
        <f>'Day Ahead IEX PXIL'!CM47+RTM!CM47+'OA&amp;GRIDCO'!FC47</f>
        <v>0</v>
      </c>
      <c r="BN47" s="4">
        <f>'OA&amp;GRIDCO'!FD47+'Day Ahead IEX PXIL'!CN47+RTM!CN47</f>
        <v>0</v>
      </c>
      <c r="BO47" s="69"/>
      <c r="BP47" s="69"/>
      <c r="BQ47" s="4">
        <f>'OA&amp;GRIDCO'!FQ47+'Day Ahead IEX PXIL'!CS47+RTM!CS47</f>
        <v>1.03</v>
      </c>
      <c r="BR47" s="4">
        <f>'OA&amp;GRIDCO'!FR47+'Day Ahead IEX PXIL'!CT47+RTM!CT47</f>
        <v>0</v>
      </c>
      <c r="BS47" s="1">
        <f>'OA&amp;GRIDCO'!JU47+'Day Ahead IEX PXIL'!FA47+RTM!EU47</f>
        <v>97.238599999999991</v>
      </c>
      <c r="BT47" s="4">
        <f>'OA&amp;GRIDCO'!JV47+'Day Ahead IEX PXIL'!FB47+RTM!EV47</f>
        <v>13</v>
      </c>
      <c r="BU47" s="9">
        <f>'OA&amp;GRIDCO'!GG47+RTM!G47</f>
        <v>0</v>
      </c>
      <c r="BV47" s="9">
        <f>'OA&amp;GRIDCO'!GH47</f>
        <v>0</v>
      </c>
      <c r="BW47" s="4">
        <f>'OA&amp;GRIDCO'!HA47+'Day Ahead IEX PXIL'!DK47+RTM!DE47</f>
        <v>5.4</v>
      </c>
      <c r="BX47" s="4">
        <f>'OA&amp;GRIDCO'!HB47</f>
        <v>0</v>
      </c>
      <c r="BY47" s="4">
        <f>'Day Ahead IEX PXIL'!GK47+RTM!FA47+'OA&amp;GRIDCO'!LC47</f>
        <v>0</v>
      </c>
      <c r="BZ47" s="4">
        <f>'Day Ahead IEX PXIL'!GL47+RTM!FB47+'OA&amp;GRIDCO'!LD47</f>
        <v>0</v>
      </c>
      <c r="CA47" s="37"/>
      <c r="CB47" s="37"/>
      <c r="CC47" s="74">
        <f>RTM!GI47+'Day Ahead IEX PXIL'!II47+GDAM!M47</f>
        <v>0</v>
      </c>
      <c r="CD47" s="74">
        <f>RTM!GJ47</f>
        <v>0</v>
      </c>
      <c r="CE47" s="4">
        <f>'OA&amp;GRIDCO'!HI47+'Day Ahead IEX PXIL'!DQ47+RTM!DK47</f>
        <v>0</v>
      </c>
      <c r="CF47" s="4">
        <f>'OA&amp;GRIDCO'!HJ47+'Day Ahead IEX PXIL'!DR47+RTM!DL47</f>
        <v>0</v>
      </c>
      <c r="CG47" s="74">
        <f>'OA&amp;GRIDCO'!HO47+'Day Ahead IEX PXIL'!DW47+RTM!DQ47</f>
        <v>0</v>
      </c>
      <c r="CH47" s="74">
        <f>'OA&amp;GRIDCO'!HP47+'Day Ahead IEX PXIL'!DX47+RTM!DR47</f>
        <v>0</v>
      </c>
      <c r="CI47" s="75">
        <f>'Day Ahead IEX PXIL'!HE47+'OA&amp;GRIDCO'!DI47+RTM!GY47</f>
        <v>5.15</v>
      </c>
      <c r="CJ47" s="75">
        <f>'Day Ahead IEX PXIL'!HF47+'OA&amp;GRIDCO'!DJ47</f>
        <v>0</v>
      </c>
      <c r="CK47" s="54">
        <f>'OA&amp;GRIDCO'!KS47+'Day Ahead IEX PXIL'!DE47</f>
        <v>4.12</v>
      </c>
      <c r="CL47" s="54">
        <f>'OA&amp;GRIDCO'!KT47+'Day Ahead IEX PXIL'!DF47</f>
        <v>0</v>
      </c>
      <c r="CM47" s="54">
        <f>'Day Ahead IEX PXIL'!FS47+RTM!FS47</f>
        <v>0</v>
      </c>
      <c r="CN47" s="54">
        <f>'Day Ahead IEX PXIL'!FT47</f>
        <v>0</v>
      </c>
      <c r="CO47" s="54">
        <f>RTM!IY47+'Day Ahead IEX PXIL'!IU47</f>
        <v>0</v>
      </c>
      <c r="CP47" s="54">
        <f>RTM!IZ47+'Day Ahead IEX PXIL'!IV47</f>
        <v>0</v>
      </c>
      <c r="CQ47" s="4">
        <f>'OA&amp;GRIDCO'!KG47+'Day Ahead IEX PXIL'!FM47+RTM!GE47</f>
        <v>0</v>
      </c>
      <c r="CR47" s="4">
        <f>'OA&amp;GRIDCO'!KH47+'Day Ahead IEX PXIL'!FN47</f>
        <v>0</v>
      </c>
      <c r="CS47" s="4">
        <f>'OA&amp;GRIDCO'!KM47+'Day Ahead IEX PXIL'!FY47+RTM!FY47</f>
        <v>0</v>
      </c>
      <c r="CT47" s="4">
        <f>'Day Ahead IEX PXIL'!FZ47</f>
        <v>0</v>
      </c>
      <c r="CU47" s="4">
        <v>0</v>
      </c>
      <c r="CV47" s="4">
        <f>'Day Ahead IEX PXIL'!GF47</f>
        <v>0</v>
      </c>
      <c r="CW47" s="4">
        <f>'OA&amp;GRIDCO'!HU47+'Day Ahead IEX PXIL'!EC47+RTM!DW47</f>
        <v>400</v>
      </c>
      <c r="CX47" s="4">
        <f>'OA&amp;GRIDCO'!HV47+'Day Ahead IEX PXIL'!ED47+RTM!DX47</f>
        <v>0</v>
      </c>
      <c r="CY47" s="4">
        <f>'OA&amp;GRIDCO'!IG47+'Day Ahead IEX PXIL'!EI47+RTM!EC47</f>
        <v>15</v>
      </c>
      <c r="CZ47" s="4">
        <f>'OA&amp;GRIDCO'!IH47+'Day Ahead IEX PXIL'!EJ47+RTM!ED47</f>
        <v>3.75</v>
      </c>
      <c r="DA47" s="4">
        <f>'OA&amp;GRIDCO'!IU47+'Day Ahead IEX PXIL'!EO47+RTM!EI47</f>
        <v>0</v>
      </c>
      <c r="DB47" s="4">
        <f>'OA&amp;GRIDCO'!IV47+'Day Ahead IEX PXIL'!EP47+RTM!EJ47</f>
        <v>0</v>
      </c>
      <c r="DC47" s="75"/>
      <c r="DD47" s="75"/>
      <c r="DE47" s="4">
        <f>'Day Ahead IEX PXIL'!FC47+'OA&amp;GRIDCO'!KA47+RTM!GM47</f>
        <v>8.76</v>
      </c>
      <c r="DF47" s="4">
        <f>'Day Ahead IEX PXIL'!FD47+'OA&amp;GRIDCO'!KB47</f>
        <v>0</v>
      </c>
      <c r="DG47" s="4">
        <f>'OA&amp;GRIDCO'!JE47+'Day Ahead IEX PXIL'!EU47+RTM!EO47</f>
        <v>10.31</v>
      </c>
      <c r="DH47" s="4">
        <f>'OA&amp;GRIDCO'!JF47+'Day Ahead IEX PXIL'!EV47+RTM!EP47</f>
        <v>0</v>
      </c>
      <c r="DI47" s="4">
        <v>0</v>
      </c>
      <c r="DJ47" s="4">
        <v>0</v>
      </c>
      <c r="DK47" s="74">
        <f>RTM!FM47</f>
        <v>0</v>
      </c>
      <c r="DL47" s="74">
        <f>RTM!FN47</f>
        <v>0</v>
      </c>
      <c r="DM47" s="74">
        <f>'OA&amp;GRIDCO'!LF47+'Day Ahead IEX PXIL'!HU47+'Day Ahead IEX PXIL'!HU47</f>
        <v>0</v>
      </c>
      <c r="DN47" s="74">
        <f>'OA&amp;GRIDCO'!LH47+'Day Ahead IEX PXIL'!HV47+RTM!GV47</f>
        <v>0</v>
      </c>
      <c r="DO47" s="74">
        <f>'OA&amp;GRIDCO'!LS47+'Day Ahead IEX PXIL'!HO47+RTM!IU47</f>
        <v>32.272999999999996</v>
      </c>
      <c r="DP47" s="74">
        <f>'OA&amp;GRIDCO'!LT47+'Day Ahead IEX PXIL'!HP47+RTM!IV47</f>
        <v>0</v>
      </c>
      <c r="DQ47" s="74">
        <f>RTM!HK47</f>
        <v>1.24</v>
      </c>
      <c r="DR47" s="74">
        <f>RTM!HL47</f>
        <v>0</v>
      </c>
      <c r="DS47" s="74">
        <f>RTM!HO47</f>
        <v>0</v>
      </c>
      <c r="DT47" s="74">
        <f>RTM!HP47</f>
        <v>0</v>
      </c>
      <c r="DU47" s="74">
        <f>RTM!HS47</f>
        <v>0</v>
      </c>
      <c r="DV47" s="74">
        <f>RTM!HT47</f>
        <v>0</v>
      </c>
      <c r="DW47" s="74">
        <f>RTM!HW47+'OA&amp;GRIDCO'!MI47</f>
        <v>0</v>
      </c>
      <c r="DX47" s="74">
        <f>RTM!HX47</f>
        <v>0</v>
      </c>
      <c r="DY47" s="74">
        <f>RTM!IA47</f>
        <v>0</v>
      </c>
      <c r="DZ47" s="74">
        <f>RTM!IB47</f>
        <v>0</v>
      </c>
      <c r="EA47" s="74">
        <f>RTM!IC47</f>
        <v>0</v>
      </c>
      <c r="EB47" s="74">
        <f>RTM!ID47</f>
        <v>0</v>
      </c>
      <c r="EC47" s="74">
        <f>'OA&amp;GRIDCO'!MO47</f>
        <v>23.3</v>
      </c>
      <c r="ED47" s="74">
        <f>'OA&amp;GRIDCO'!MP47</f>
        <v>0</v>
      </c>
      <c r="EE47" s="74">
        <f>'OA&amp;GRIDCO'!MS47</f>
        <v>0</v>
      </c>
      <c r="EF47" s="74">
        <f>'OA&amp;GRIDCO'!MT47</f>
        <v>0</v>
      </c>
      <c r="EG47" s="74">
        <f>'OA&amp;GRIDCO'!MW47+'Day Ahead IEX PXIL'!IM47+GDAM!G47+RTM!II47</f>
        <v>0.67</v>
      </c>
      <c r="EH47" s="74">
        <f>'OA&amp;GRIDCO'!MX47+'Day Ahead IEX PXIL'!IN47+RTM!IJ47+GDAM!H47</f>
        <v>0</v>
      </c>
      <c r="EI47" s="74">
        <f>'Day Ahead IEX PXIL'!IQ47+RTM!IM47+'OA&amp;GRIDCO'!NA47</f>
        <v>6.19</v>
      </c>
      <c r="EJ47" s="74">
        <f>'Day Ahead IEX PXIL'!IR47+RTM!IN47+'OA&amp;GRIDCO'!NB47</f>
        <v>0</v>
      </c>
      <c r="EK47" s="74">
        <f>'OA&amp;GRIDCO'!NE47</f>
        <v>0</v>
      </c>
      <c r="EL47" s="74">
        <f>'OA&amp;GRIDCO'!NF47</f>
        <v>0</v>
      </c>
      <c r="EM47" s="74">
        <f>RTM!IQ47</f>
        <v>0</v>
      </c>
      <c r="EN47" s="74">
        <f>RTM!IR47</f>
        <v>0</v>
      </c>
      <c r="EO47" s="74">
        <f>RTM!JC47</f>
        <v>0</v>
      </c>
      <c r="EP47" s="74">
        <f>RTM!JD47</f>
        <v>0</v>
      </c>
      <c r="EQ47" s="74">
        <f>'OA&amp;GRIDCO'!NI47</f>
        <v>0</v>
      </c>
      <c r="ER47" s="74">
        <f>'OA&amp;GRIDCO'!NJ47</f>
        <v>0</v>
      </c>
      <c r="ES47" s="74">
        <f>'OA&amp;GRIDCO'!NK47+RTM!HC47+'Day Ahead IEX PXIL'!IY47</f>
        <v>9.2799999999999994</v>
      </c>
      <c r="ET47" s="74">
        <f>'OA&amp;GRIDCO'!NN47+RTM!HD47+'Day Ahead IEX PXIL'!IZ47</f>
        <v>0</v>
      </c>
      <c r="EU47" s="74">
        <f>RTM!JG47</f>
        <v>0</v>
      </c>
      <c r="EV47" s="74">
        <f>RTM!JH47</f>
        <v>0</v>
      </c>
      <c r="EW47" s="74">
        <f>RTM!JK47</f>
        <v>0</v>
      </c>
      <c r="EX47" s="74">
        <f>RTM!JL47</f>
        <v>0</v>
      </c>
      <c r="EY47" s="74">
        <f>GDAM!S47+'OA&amp;GRIDCO'!OG47+RTM!JO47</f>
        <v>21.37</v>
      </c>
      <c r="EZ47" s="74">
        <f>GDAM!T47+'OA&amp;GRIDCO'!NX47+RTM!JP47</f>
        <v>0</v>
      </c>
      <c r="FA47" s="74">
        <f>GDAM!Y47+RTM!JS47</f>
        <v>3.51</v>
      </c>
      <c r="FB47" s="74">
        <f>GDAM!Z47+RTM!JT47</f>
        <v>0</v>
      </c>
      <c r="FC47" s="74">
        <f>RTM!JW47</f>
        <v>0</v>
      </c>
      <c r="FD47" s="74">
        <f>RTM!JX47</f>
        <v>0</v>
      </c>
      <c r="FE47" s="74">
        <f>GDAM!AE47+'OA&amp;GRIDCO'!OO47</f>
        <v>5.03</v>
      </c>
      <c r="FF47" s="74">
        <f>GDAM!AF47+'OA&amp;GRIDCO'!OP47</f>
        <v>0</v>
      </c>
      <c r="FG47" s="351">
        <f>GDAM!AK47</f>
        <v>0</v>
      </c>
      <c r="FH47" s="351">
        <f>GDAM!AL47</f>
        <v>0</v>
      </c>
      <c r="FI47" s="351">
        <f>GDAM!AQ47</f>
        <v>0</v>
      </c>
      <c r="FJ47" s="351">
        <f>GDAM!AR47</f>
        <v>0</v>
      </c>
      <c r="FK47" s="351">
        <f>GDAM!AW47</f>
        <v>0</v>
      </c>
      <c r="FL47" s="351">
        <f>GDAM!AX47</f>
        <v>0</v>
      </c>
      <c r="FM47" s="351">
        <f>GDAM!BC47</f>
        <v>0</v>
      </c>
      <c r="FN47" s="351">
        <f>GDAM!BD47</f>
        <v>0</v>
      </c>
      <c r="FO47" s="351">
        <f>GDAM!BI47</f>
        <v>0</v>
      </c>
      <c r="FP47" s="351">
        <f>GDAM!BJ47</f>
        <v>0</v>
      </c>
      <c r="FQ47" s="1">
        <f t="shared" si="0"/>
        <v>1418.2541516899091</v>
      </c>
      <c r="FR47" s="1">
        <f t="shared" si="1"/>
        <v>142.8775</v>
      </c>
    </row>
    <row r="48" spans="1:174">
      <c r="A48" s="48" t="s">
        <v>70</v>
      </c>
      <c r="B48" s="38">
        <v>38</v>
      </c>
      <c r="C48" s="114"/>
      <c r="D48" s="75"/>
      <c r="E48" s="75"/>
      <c r="F48" s="75"/>
      <c r="G48" s="75">
        <v>24</v>
      </c>
      <c r="H48" s="75">
        <v>0.9</v>
      </c>
      <c r="I48" s="74">
        <v>11</v>
      </c>
      <c r="J48" s="74">
        <v>3.62</v>
      </c>
      <c r="K48" s="75"/>
      <c r="L48" s="75"/>
      <c r="M48" s="75"/>
      <c r="N48" s="75"/>
      <c r="O48" s="277">
        <v>0.95</v>
      </c>
      <c r="P48" s="75"/>
      <c r="Q48" s="94">
        <v>3.6</v>
      </c>
      <c r="R48" s="75">
        <v>0.51</v>
      </c>
      <c r="S48" s="74">
        <v>25</v>
      </c>
      <c r="T48" s="75"/>
      <c r="U48" s="74">
        <v>37</v>
      </c>
      <c r="V48" s="75"/>
      <c r="W48" s="275">
        <v>7.5</v>
      </c>
      <c r="X48" s="75"/>
      <c r="Y48" s="75">
        <v>3.38</v>
      </c>
      <c r="Z48" s="75"/>
      <c r="AA48" s="75">
        <v>5.13</v>
      </c>
      <c r="AB48" s="75"/>
      <c r="AC48" s="280">
        <v>2.020683816754703</v>
      </c>
      <c r="AD48" s="75"/>
      <c r="AE48" s="4">
        <f>'OA&amp;GRIDCO'!W48+'Day Ahead IEX PXIL'!M48+RTM!M48</f>
        <v>20.62</v>
      </c>
      <c r="AF48" s="4">
        <f>'OA&amp;GRIDCO'!X48+'Day Ahead IEX PXIL'!N48+RTM!N48</f>
        <v>20.62</v>
      </c>
      <c r="AG48" s="4">
        <f>'OA&amp;GRIDCO'!AC48+'Day Ahead IEX PXIL'!S48+RTM!S48</f>
        <v>2.79</v>
      </c>
      <c r="AH48" s="4">
        <f>'OA&amp;GRIDCO'!AD48+'Day Ahead IEX PXIL'!T48+RTM!T48</f>
        <v>0</v>
      </c>
      <c r="AI48" s="4">
        <f>'OA&amp;GRIDCO'!AU48+'Day Ahead IEX PXIL'!Y48+RTM!Y48</f>
        <v>55</v>
      </c>
      <c r="AJ48" s="4">
        <f>'OA&amp;GRIDCO'!AV48+'Day Ahead IEX PXIL'!Z48+RTM!Z48</f>
        <v>16.5</v>
      </c>
      <c r="AK48" s="4">
        <f>'OA&amp;GRIDCO'!BS48+'Day Ahead IEX PXIL'!AK48+RTM!AK48</f>
        <v>10.31</v>
      </c>
      <c r="AL48" s="4">
        <f>'OA&amp;GRIDCO'!BT48+'Day Ahead IEX PXIL'!AL48+RTM!AL48</f>
        <v>0</v>
      </c>
      <c r="AM48" s="4">
        <f>'OA&amp;GRIDCO'!BC48+'Day Ahead IEX PXIL'!AE48+RTM!AE48</f>
        <v>0</v>
      </c>
      <c r="AN48" s="4">
        <f>'OA&amp;GRIDCO'!BD48+'Day Ahead IEX PXIL'!AF48+RTM!AF48</f>
        <v>0</v>
      </c>
      <c r="AO48" s="4">
        <f>'OA&amp;GRIDCO'!CC48+'Day Ahead IEX PXIL'!AQ48+RTM!AQ48</f>
        <v>0</v>
      </c>
      <c r="AP48" s="4">
        <f>'OA&amp;GRIDCO'!CD48+'Day Ahead IEX PXIL'!AR48+RTM!AR48</f>
        <v>0</v>
      </c>
      <c r="AQ48" s="4">
        <f>'OA&amp;GRIDCO'!CO48+'Day Ahead IEX PXIL'!AW48+RTM!AW48</f>
        <v>25.75</v>
      </c>
      <c r="AR48" s="4">
        <f>'OA&amp;GRIDCO'!CP48+'Day Ahead IEX PXIL'!AX48+RTM!AX48</f>
        <v>8</v>
      </c>
      <c r="AS48" s="4">
        <f>'OA&amp;GRIDCO'!DA48+'Day Ahead IEX PXIL'!BC48+RTM!BC48</f>
        <v>329.77738402061857</v>
      </c>
      <c r="AT48" s="4">
        <f>'OA&amp;GRIDCO'!DB48+'Day Ahead IEX PXIL'!BD48+RTM!BD48</f>
        <v>0</v>
      </c>
      <c r="AU48" s="4">
        <f>'Day Ahead IEX PXIL'!BI48+RTM!BI48+'OA&amp;GRIDCO'!OS48</f>
        <v>0</v>
      </c>
      <c r="AV48" s="4">
        <f>'Day Ahead IEX PXIL'!BJ48+RTM!BJ48+'OA&amp;GRIDCO'!OT48</f>
        <v>0</v>
      </c>
      <c r="AW48" s="67"/>
      <c r="AX48" s="67"/>
      <c r="AY48" s="4">
        <v>0</v>
      </c>
      <c r="AZ48" s="4">
        <f>'OA&amp;GRIDCO'!DL48+'Day Ahead IEX PXIL'!BP48+RTM!BP48</f>
        <v>14.12</v>
      </c>
      <c r="BA48" s="4">
        <f>'OA&amp;GRIDCO'!EC48+'Day Ahead IEX PXIL'!BU48+RTM!BU48</f>
        <v>0</v>
      </c>
      <c r="BB48" s="4">
        <f>'OA&amp;GRIDCO'!ED48+'Day Ahead IEX PXIL'!BV48+RTM!BV48</f>
        <v>0</v>
      </c>
      <c r="BC48" s="4">
        <f>'OA&amp;GRIDCO'!EQ48+'Day Ahead IEX PXIL'!CA48+RTM!CA48</f>
        <v>247.43</v>
      </c>
      <c r="BD48" s="4">
        <f>'OA&amp;GRIDCO'!ER48+'Day Ahead IEX PXIL'!CB48+RTM!CB48</f>
        <v>61.857500000000002</v>
      </c>
      <c r="BE48" s="75">
        <f>'OA&amp;GRIDCO'!NW48+GDAM!U48</f>
        <v>15.270000000000001</v>
      </c>
      <c r="BF48" s="75"/>
      <c r="BG48" s="53"/>
      <c r="BH48" s="53"/>
      <c r="BI48" s="4">
        <f>'OA&amp;GRIDCO'!EW48+'Day Ahead IEX PXIL'!CG48+RTM!CG48</f>
        <v>1.44</v>
      </c>
      <c r="BJ48" s="4">
        <f>'OA&amp;GRIDCO'!EX48+'Day Ahead IEX PXIL'!CH48+RTM!CH48</f>
        <v>0</v>
      </c>
      <c r="BK48" s="4">
        <f>'OA&amp;GRIDCO'!KW48+RTM!FG48+'Day Ahead IEX PXIL'!GW48</f>
        <v>0</v>
      </c>
      <c r="BL48" s="4">
        <f>'OA&amp;GRIDCO'!KX48+RTM!FH48+'Day Ahead IEX PXIL'!GX48</f>
        <v>0</v>
      </c>
      <c r="BM48" s="4">
        <f>'Day Ahead IEX PXIL'!CM48+RTM!CM48+'OA&amp;GRIDCO'!FC48</f>
        <v>0</v>
      </c>
      <c r="BN48" s="4">
        <f>'OA&amp;GRIDCO'!FD48+'Day Ahead IEX PXIL'!CN48+RTM!CN48</f>
        <v>0</v>
      </c>
      <c r="BO48" s="69"/>
      <c r="BP48" s="69"/>
      <c r="BQ48" s="4">
        <f>'OA&amp;GRIDCO'!FQ48+'Day Ahead IEX PXIL'!CS48+RTM!CS48</f>
        <v>1.03</v>
      </c>
      <c r="BR48" s="4">
        <f>'OA&amp;GRIDCO'!FR48+'Day Ahead IEX PXIL'!CT48+RTM!CT48</f>
        <v>0</v>
      </c>
      <c r="BS48" s="1">
        <f>'OA&amp;GRIDCO'!JU48+'Day Ahead IEX PXIL'!FA48+RTM!EU48</f>
        <v>79.670400000000001</v>
      </c>
      <c r="BT48" s="4">
        <f>'OA&amp;GRIDCO'!JV48+'Day Ahead IEX PXIL'!FB48+RTM!EV48</f>
        <v>13</v>
      </c>
      <c r="BU48" s="9">
        <f>'OA&amp;GRIDCO'!GG48+RTM!G48</f>
        <v>0</v>
      </c>
      <c r="BV48" s="9">
        <f>'OA&amp;GRIDCO'!GH48</f>
        <v>0</v>
      </c>
      <c r="BW48" s="4">
        <f>'OA&amp;GRIDCO'!HA48+'Day Ahead IEX PXIL'!DK48+RTM!DE48</f>
        <v>5.4</v>
      </c>
      <c r="BX48" s="4">
        <f>'OA&amp;GRIDCO'!HB48</f>
        <v>0</v>
      </c>
      <c r="BY48" s="4">
        <f>'Day Ahead IEX PXIL'!GK48+RTM!FA48+'OA&amp;GRIDCO'!LC48</f>
        <v>0</v>
      </c>
      <c r="BZ48" s="4">
        <f>'Day Ahead IEX PXIL'!GL48+RTM!FB48+'OA&amp;GRIDCO'!LD48</f>
        <v>0</v>
      </c>
      <c r="CA48" s="37"/>
      <c r="CB48" s="37"/>
      <c r="CC48" s="74">
        <f>RTM!GI48+'Day Ahead IEX PXIL'!II48+GDAM!M48</f>
        <v>0</v>
      </c>
      <c r="CD48" s="74">
        <f>RTM!GJ48</f>
        <v>0</v>
      </c>
      <c r="CE48" s="4">
        <f>'OA&amp;GRIDCO'!HI48+'Day Ahead IEX PXIL'!DQ48+RTM!DK48</f>
        <v>0</v>
      </c>
      <c r="CF48" s="4">
        <f>'OA&amp;GRIDCO'!HJ48+'Day Ahead IEX PXIL'!DR48+RTM!DL48</f>
        <v>0</v>
      </c>
      <c r="CG48" s="74">
        <f>'OA&amp;GRIDCO'!HO48+'Day Ahead IEX PXIL'!DW48+RTM!DQ48</f>
        <v>0</v>
      </c>
      <c r="CH48" s="74">
        <f>'OA&amp;GRIDCO'!HP48+'Day Ahead IEX PXIL'!DX48+RTM!DR48</f>
        <v>0</v>
      </c>
      <c r="CI48" s="75">
        <f>'Day Ahead IEX PXIL'!HE48+'OA&amp;GRIDCO'!DI48+RTM!GY48</f>
        <v>5.15</v>
      </c>
      <c r="CJ48" s="75">
        <f>'Day Ahead IEX PXIL'!HF48+'OA&amp;GRIDCO'!DJ48</f>
        <v>0</v>
      </c>
      <c r="CK48" s="54">
        <f>'OA&amp;GRIDCO'!KS48+'Day Ahead IEX PXIL'!DE48</f>
        <v>4.12</v>
      </c>
      <c r="CL48" s="54">
        <f>'OA&amp;GRIDCO'!KT48+'Day Ahead IEX PXIL'!DF48</f>
        <v>0</v>
      </c>
      <c r="CM48" s="54">
        <f>'Day Ahead IEX PXIL'!FS48+RTM!FS48</f>
        <v>0</v>
      </c>
      <c r="CN48" s="54">
        <f>'Day Ahead IEX PXIL'!FT48</f>
        <v>0</v>
      </c>
      <c r="CO48" s="54">
        <f>RTM!IY48+'Day Ahead IEX PXIL'!IU48</f>
        <v>0</v>
      </c>
      <c r="CP48" s="54">
        <f>RTM!IZ48+'Day Ahead IEX PXIL'!IV48</f>
        <v>0</v>
      </c>
      <c r="CQ48" s="4">
        <f>'OA&amp;GRIDCO'!KG48+'Day Ahead IEX PXIL'!FM48+RTM!GE48</f>
        <v>0</v>
      </c>
      <c r="CR48" s="4">
        <f>'OA&amp;GRIDCO'!KH48+'Day Ahead IEX PXIL'!FN48</f>
        <v>0</v>
      </c>
      <c r="CS48" s="4">
        <f>'OA&amp;GRIDCO'!KM48+'Day Ahead IEX PXIL'!FY48+RTM!FY48</f>
        <v>0</v>
      </c>
      <c r="CT48" s="4">
        <f>'Day Ahead IEX PXIL'!FZ48</f>
        <v>0</v>
      </c>
      <c r="CU48" s="4">
        <v>0</v>
      </c>
      <c r="CV48" s="4">
        <f>'Day Ahead IEX PXIL'!GF48</f>
        <v>0</v>
      </c>
      <c r="CW48" s="4">
        <f>'OA&amp;GRIDCO'!HU48+'Day Ahead IEX PXIL'!EC48+RTM!DW48</f>
        <v>400</v>
      </c>
      <c r="CX48" s="4">
        <f>'OA&amp;GRIDCO'!HV48+'Day Ahead IEX PXIL'!ED48+RTM!DX48</f>
        <v>0</v>
      </c>
      <c r="CY48" s="4">
        <f>'OA&amp;GRIDCO'!IG48+'Day Ahead IEX PXIL'!EI48+RTM!EC48</f>
        <v>15</v>
      </c>
      <c r="CZ48" s="4">
        <f>'OA&amp;GRIDCO'!IH48+'Day Ahead IEX PXIL'!EJ48+RTM!ED48</f>
        <v>3.75</v>
      </c>
      <c r="DA48" s="4">
        <f>'OA&amp;GRIDCO'!IU48+'Day Ahead IEX PXIL'!EO48+RTM!EI48</f>
        <v>0</v>
      </c>
      <c r="DB48" s="4">
        <f>'OA&amp;GRIDCO'!IV48+'Day Ahead IEX PXIL'!EP48+RTM!EJ48</f>
        <v>0</v>
      </c>
      <c r="DC48" s="75"/>
      <c r="DD48" s="75"/>
      <c r="DE48" s="4">
        <f>'Day Ahead IEX PXIL'!FC48+'OA&amp;GRIDCO'!KA48+RTM!GM48</f>
        <v>8.76</v>
      </c>
      <c r="DF48" s="4">
        <f>'Day Ahead IEX PXIL'!FD48+'OA&amp;GRIDCO'!KB48</f>
        <v>0</v>
      </c>
      <c r="DG48" s="4">
        <f>'OA&amp;GRIDCO'!JE48+'Day Ahead IEX PXIL'!EU48+RTM!EO48</f>
        <v>10.31</v>
      </c>
      <c r="DH48" s="4">
        <f>'OA&amp;GRIDCO'!JF48+'Day Ahead IEX PXIL'!EV48+RTM!EP48</f>
        <v>0</v>
      </c>
      <c r="DI48" s="4">
        <v>0</v>
      </c>
      <c r="DJ48" s="4">
        <v>0</v>
      </c>
      <c r="DK48" s="74">
        <f>RTM!FM48</f>
        <v>0</v>
      </c>
      <c r="DL48" s="74">
        <f>RTM!FN48</f>
        <v>0</v>
      </c>
      <c r="DM48" s="74">
        <f>'OA&amp;GRIDCO'!LF48+'Day Ahead IEX PXIL'!HU48+'Day Ahead IEX PXIL'!HU48</f>
        <v>0</v>
      </c>
      <c r="DN48" s="74">
        <f>'OA&amp;GRIDCO'!LH48+'Day Ahead IEX PXIL'!HV48+RTM!GV48</f>
        <v>0</v>
      </c>
      <c r="DO48" s="74">
        <f>'OA&amp;GRIDCO'!LS48+'Day Ahead IEX PXIL'!HO48+RTM!IU48</f>
        <v>32.272999999999996</v>
      </c>
      <c r="DP48" s="74">
        <f>'OA&amp;GRIDCO'!LT48+'Day Ahead IEX PXIL'!HP48+RTM!IV48</f>
        <v>0</v>
      </c>
      <c r="DQ48" s="74">
        <f>RTM!HK48</f>
        <v>1.24</v>
      </c>
      <c r="DR48" s="74">
        <f>RTM!HL48</f>
        <v>0</v>
      </c>
      <c r="DS48" s="74">
        <f>RTM!HO48</f>
        <v>0</v>
      </c>
      <c r="DT48" s="74">
        <f>RTM!HP48</f>
        <v>0</v>
      </c>
      <c r="DU48" s="74">
        <f>RTM!HS48</f>
        <v>0</v>
      </c>
      <c r="DV48" s="74">
        <f>RTM!HT48</f>
        <v>0</v>
      </c>
      <c r="DW48" s="74">
        <f>RTM!HW48+'OA&amp;GRIDCO'!MI48</f>
        <v>0</v>
      </c>
      <c r="DX48" s="74">
        <f>RTM!HX48</f>
        <v>0</v>
      </c>
      <c r="DY48" s="74">
        <f>RTM!IA48</f>
        <v>0</v>
      </c>
      <c r="DZ48" s="74">
        <f>RTM!IB48</f>
        <v>0</v>
      </c>
      <c r="EA48" s="74">
        <f>RTM!IC48</f>
        <v>0</v>
      </c>
      <c r="EB48" s="74">
        <f>RTM!ID48</f>
        <v>0</v>
      </c>
      <c r="EC48" s="74">
        <f>'OA&amp;GRIDCO'!MO48</f>
        <v>24.38</v>
      </c>
      <c r="ED48" s="74">
        <f>'OA&amp;GRIDCO'!MP48</f>
        <v>0</v>
      </c>
      <c r="EE48" s="74">
        <f>'OA&amp;GRIDCO'!MS48</f>
        <v>0</v>
      </c>
      <c r="EF48" s="74">
        <f>'OA&amp;GRIDCO'!MT48</f>
        <v>0</v>
      </c>
      <c r="EG48" s="74">
        <f>'OA&amp;GRIDCO'!MW48+'Day Ahead IEX PXIL'!IM48+GDAM!G48+RTM!II48</f>
        <v>0.77</v>
      </c>
      <c r="EH48" s="74">
        <f>'OA&amp;GRIDCO'!MX48+'Day Ahead IEX PXIL'!IN48+RTM!IJ48+GDAM!H48</f>
        <v>0</v>
      </c>
      <c r="EI48" s="74">
        <f>'Day Ahead IEX PXIL'!IQ48+RTM!IM48+'OA&amp;GRIDCO'!NA48</f>
        <v>6.19</v>
      </c>
      <c r="EJ48" s="74">
        <f>'Day Ahead IEX PXIL'!IR48+RTM!IN48+'OA&amp;GRIDCO'!NB48</f>
        <v>0</v>
      </c>
      <c r="EK48" s="74">
        <f>'OA&amp;GRIDCO'!NE48</f>
        <v>0</v>
      </c>
      <c r="EL48" s="74">
        <f>'OA&amp;GRIDCO'!NF48</f>
        <v>0</v>
      </c>
      <c r="EM48" s="74">
        <f>RTM!IQ48</f>
        <v>0</v>
      </c>
      <c r="EN48" s="74">
        <f>RTM!IR48</f>
        <v>0</v>
      </c>
      <c r="EO48" s="74">
        <f>RTM!JC48</f>
        <v>0</v>
      </c>
      <c r="EP48" s="74">
        <f>RTM!JD48</f>
        <v>0</v>
      </c>
      <c r="EQ48" s="74">
        <f>'OA&amp;GRIDCO'!NI48</f>
        <v>0</v>
      </c>
      <c r="ER48" s="74">
        <f>'OA&amp;GRIDCO'!NJ48</f>
        <v>0</v>
      </c>
      <c r="ES48" s="74">
        <f>'OA&amp;GRIDCO'!NK48+RTM!HC48+'Day Ahead IEX PXIL'!IY48</f>
        <v>9.2799999999999994</v>
      </c>
      <c r="ET48" s="74">
        <f>'OA&amp;GRIDCO'!NN48+RTM!HD48+'Day Ahead IEX PXIL'!IZ48</f>
        <v>0</v>
      </c>
      <c r="EU48" s="74">
        <f>RTM!JG48</f>
        <v>0</v>
      </c>
      <c r="EV48" s="74">
        <f>RTM!JH48</f>
        <v>0</v>
      </c>
      <c r="EW48" s="74">
        <f>RTM!JK48</f>
        <v>0</v>
      </c>
      <c r="EX48" s="74">
        <f>RTM!JL48</f>
        <v>0</v>
      </c>
      <c r="EY48" s="74">
        <f>GDAM!S48+'OA&amp;GRIDCO'!OG48+RTM!JO48</f>
        <v>20.440000000000001</v>
      </c>
      <c r="EZ48" s="74">
        <f>GDAM!T48+'OA&amp;GRIDCO'!NX48+RTM!JP48</f>
        <v>0</v>
      </c>
      <c r="FA48" s="74">
        <f>GDAM!Y48+RTM!JS48</f>
        <v>6.18</v>
      </c>
      <c r="FB48" s="74">
        <f>GDAM!Z48+RTM!JT48</f>
        <v>0</v>
      </c>
      <c r="FC48" s="74">
        <f>RTM!JW48</f>
        <v>0</v>
      </c>
      <c r="FD48" s="74">
        <f>RTM!JX48</f>
        <v>0</v>
      </c>
      <c r="FE48" s="74">
        <f>GDAM!AE48+'OA&amp;GRIDCO'!OO48</f>
        <v>5.08</v>
      </c>
      <c r="FF48" s="74">
        <f>GDAM!AF48+'OA&amp;GRIDCO'!OP48</f>
        <v>0</v>
      </c>
      <c r="FG48" s="351">
        <f>GDAM!AK48</f>
        <v>0</v>
      </c>
      <c r="FH48" s="351">
        <f>GDAM!AL48</f>
        <v>0</v>
      </c>
      <c r="FI48" s="351">
        <f>GDAM!AQ48</f>
        <v>0</v>
      </c>
      <c r="FJ48" s="351">
        <f>GDAM!AR48</f>
        <v>0</v>
      </c>
      <c r="FK48" s="351">
        <f>GDAM!AW48</f>
        <v>0</v>
      </c>
      <c r="FL48" s="351">
        <f>GDAM!AX48</f>
        <v>0</v>
      </c>
      <c r="FM48" s="351">
        <f>GDAM!BC48</f>
        <v>0</v>
      </c>
      <c r="FN48" s="351">
        <f>GDAM!BD48</f>
        <v>0</v>
      </c>
      <c r="FO48" s="351">
        <f>GDAM!BI48</f>
        <v>0</v>
      </c>
      <c r="FP48" s="351">
        <f>GDAM!BJ48</f>
        <v>0</v>
      </c>
      <c r="FQ48" s="1">
        <f t="shared" si="0"/>
        <v>1401.2414678373732</v>
      </c>
      <c r="FR48" s="1">
        <f t="shared" si="1"/>
        <v>142.8775</v>
      </c>
    </row>
    <row r="49" spans="1:174" ht="15" customHeight="1">
      <c r="A49" s="48" t="s">
        <v>71</v>
      </c>
      <c r="B49" s="38">
        <v>39</v>
      </c>
      <c r="C49" s="114"/>
      <c r="D49" s="75"/>
      <c r="E49" s="75"/>
      <c r="F49" s="75"/>
      <c r="G49" s="75">
        <v>24</v>
      </c>
      <c r="H49" s="75">
        <v>0.9</v>
      </c>
      <c r="I49" s="74">
        <v>11</v>
      </c>
      <c r="J49" s="74">
        <v>3.62</v>
      </c>
      <c r="K49" s="75"/>
      <c r="L49" s="75"/>
      <c r="M49" s="75"/>
      <c r="N49" s="75"/>
      <c r="O49" s="277">
        <v>1.1000000000000001</v>
      </c>
      <c r="P49" s="75"/>
      <c r="Q49" s="94">
        <v>3.6</v>
      </c>
      <c r="R49" s="75">
        <v>0.51</v>
      </c>
      <c r="S49" s="74">
        <v>25</v>
      </c>
      <c r="T49" s="75"/>
      <c r="U49" s="74">
        <v>37</v>
      </c>
      <c r="V49" s="75"/>
      <c r="W49" s="275">
        <v>8.02</v>
      </c>
      <c r="X49" s="75"/>
      <c r="Y49" s="75">
        <v>4.13</v>
      </c>
      <c r="Z49" s="75"/>
      <c r="AA49" s="75">
        <v>6.26</v>
      </c>
      <c r="AB49" s="75"/>
      <c r="AC49" s="280">
        <v>2.1076668949593751</v>
      </c>
      <c r="AD49" s="75"/>
      <c r="AE49" s="4">
        <f>'OA&amp;GRIDCO'!W49+'Day Ahead IEX PXIL'!M49+RTM!M49</f>
        <v>20.62</v>
      </c>
      <c r="AF49" s="4">
        <f>'OA&amp;GRIDCO'!X49+'Day Ahead IEX PXIL'!N49+RTM!N49</f>
        <v>20.62</v>
      </c>
      <c r="AG49" s="4">
        <f>'OA&amp;GRIDCO'!AC49+'Day Ahead IEX PXIL'!S49+RTM!S49</f>
        <v>2.79</v>
      </c>
      <c r="AH49" s="4">
        <f>'OA&amp;GRIDCO'!AD49+'Day Ahead IEX PXIL'!T49+RTM!T49</f>
        <v>0</v>
      </c>
      <c r="AI49" s="4">
        <f>'OA&amp;GRIDCO'!AU49+'Day Ahead IEX PXIL'!Y49+RTM!Y49</f>
        <v>55</v>
      </c>
      <c r="AJ49" s="4">
        <f>'OA&amp;GRIDCO'!AV49+'Day Ahead IEX PXIL'!Z49+RTM!Z49</f>
        <v>16.5</v>
      </c>
      <c r="AK49" s="4">
        <f>'OA&amp;GRIDCO'!BS49+'Day Ahead IEX PXIL'!AK49+RTM!AK49</f>
        <v>0</v>
      </c>
      <c r="AL49" s="4">
        <f>'OA&amp;GRIDCO'!BT49+'Day Ahead IEX PXIL'!AL49+RTM!AL49</f>
        <v>0</v>
      </c>
      <c r="AM49" s="4">
        <f>'OA&amp;GRIDCO'!BC49+'Day Ahead IEX PXIL'!AE49+RTM!AE49</f>
        <v>0</v>
      </c>
      <c r="AN49" s="4">
        <f>'OA&amp;GRIDCO'!BD49+'Day Ahead IEX PXIL'!AF49+RTM!AF49</f>
        <v>0</v>
      </c>
      <c r="AO49" s="4">
        <f>'OA&amp;GRIDCO'!CC49+'Day Ahead IEX PXIL'!AQ49+RTM!AQ49</f>
        <v>0</v>
      </c>
      <c r="AP49" s="4">
        <f>'OA&amp;GRIDCO'!CD49+'Day Ahead IEX PXIL'!AR49+RTM!AR49</f>
        <v>0</v>
      </c>
      <c r="AQ49" s="4">
        <f>'OA&amp;GRIDCO'!CO49+'Day Ahead IEX PXIL'!AW49+RTM!AW49</f>
        <v>25.75</v>
      </c>
      <c r="AR49" s="4">
        <f>'OA&amp;GRIDCO'!CP49+'Day Ahead IEX PXIL'!AX49+RTM!AX49</f>
        <v>8</v>
      </c>
      <c r="AS49" s="4">
        <f>'OA&amp;GRIDCO'!DA49+'Day Ahead IEX PXIL'!BC49+RTM!BC49</f>
        <v>329.77738402061857</v>
      </c>
      <c r="AT49" s="4">
        <f>'OA&amp;GRIDCO'!DB49+'Day Ahead IEX PXIL'!BD49+RTM!BD49</f>
        <v>0</v>
      </c>
      <c r="AU49" s="4">
        <f>'Day Ahead IEX PXIL'!BI49+RTM!BI49+'OA&amp;GRIDCO'!OS49</f>
        <v>0</v>
      </c>
      <c r="AV49" s="4">
        <f>'Day Ahead IEX PXIL'!BJ49+RTM!BJ49+'OA&amp;GRIDCO'!OT49</f>
        <v>0</v>
      </c>
      <c r="AW49" s="67"/>
      <c r="AX49" s="67"/>
      <c r="AY49" s="4">
        <v>0</v>
      </c>
      <c r="AZ49" s="4">
        <f>'OA&amp;GRIDCO'!DL49+'Day Ahead IEX PXIL'!BP49+RTM!BP49</f>
        <v>14.12</v>
      </c>
      <c r="BA49" s="4">
        <f>'OA&amp;GRIDCO'!EC49+'Day Ahead IEX PXIL'!BU49+RTM!BU49</f>
        <v>0</v>
      </c>
      <c r="BB49" s="4">
        <f>'OA&amp;GRIDCO'!ED49+'Day Ahead IEX PXIL'!BV49+RTM!BV49</f>
        <v>0</v>
      </c>
      <c r="BC49" s="4">
        <f>'OA&amp;GRIDCO'!EQ49+'Day Ahead IEX PXIL'!CA49+RTM!CA49</f>
        <v>247.43</v>
      </c>
      <c r="BD49" s="4">
        <f>'OA&amp;GRIDCO'!ER49+'Day Ahead IEX PXIL'!CB49+RTM!CB49</f>
        <v>61.857500000000002</v>
      </c>
      <c r="BE49" s="75">
        <f>'OA&amp;GRIDCO'!NW49+GDAM!U49</f>
        <v>10.770000000000001</v>
      </c>
      <c r="BF49" s="75"/>
      <c r="BG49" s="53"/>
      <c r="BH49" s="53"/>
      <c r="BI49" s="4">
        <f>'OA&amp;GRIDCO'!EW49+'Day Ahead IEX PXIL'!CG49+RTM!CG49</f>
        <v>1.44</v>
      </c>
      <c r="BJ49" s="4">
        <f>'OA&amp;GRIDCO'!EX49+'Day Ahead IEX PXIL'!CH49+RTM!CH49</f>
        <v>0</v>
      </c>
      <c r="BK49" s="4">
        <f>'OA&amp;GRIDCO'!KW49+RTM!FG49+'Day Ahead IEX PXIL'!GW49</f>
        <v>0</v>
      </c>
      <c r="BL49" s="4">
        <f>'OA&amp;GRIDCO'!KX49+RTM!FH49+'Day Ahead IEX PXIL'!GX49</f>
        <v>0</v>
      </c>
      <c r="BM49" s="4">
        <f>'Day Ahead IEX PXIL'!CM49+RTM!CM49+'OA&amp;GRIDCO'!FC49</f>
        <v>0</v>
      </c>
      <c r="BN49" s="4">
        <f>'OA&amp;GRIDCO'!FD49+'Day Ahead IEX PXIL'!CN49+RTM!CN49</f>
        <v>0</v>
      </c>
      <c r="BO49" s="69"/>
      <c r="BP49" s="69"/>
      <c r="BQ49" s="4">
        <f>'OA&amp;GRIDCO'!FQ49+'Day Ahead IEX PXIL'!CS49+RTM!CS49</f>
        <v>1.03</v>
      </c>
      <c r="BR49" s="4">
        <f>'OA&amp;GRIDCO'!FR49+'Day Ahead IEX PXIL'!CT49+RTM!CT49</f>
        <v>0</v>
      </c>
      <c r="BS49" s="1">
        <f>'OA&amp;GRIDCO'!JU49+'Day Ahead IEX PXIL'!FA49+RTM!EU49</f>
        <v>79.670400000000001</v>
      </c>
      <c r="BT49" s="4">
        <f>'OA&amp;GRIDCO'!JV49+'Day Ahead IEX PXIL'!FB49+RTM!EV49</f>
        <v>13</v>
      </c>
      <c r="BU49" s="9">
        <f>'OA&amp;GRIDCO'!GG49+RTM!G49</f>
        <v>0</v>
      </c>
      <c r="BV49" s="9">
        <f>'OA&amp;GRIDCO'!GH49</f>
        <v>0</v>
      </c>
      <c r="BW49" s="4">
        <f>'OA&amp;GRIDCO'!HA49+'Day Ahead IEX PXIL'!DK49+RTM!DE49</f>
        <v>5.4</v>
      </c>
      <c r="BX49" s="4">
        <f>'OA&amp;GRIDCO'!HB49</f>
        <v>0</v>
      </c>
      <c r="BY49" s="4">
        <f>'Day Ahead IEX PXIL'!GK49+RTM!FA49+'OA&amp;GRIDCO'!LC49</f>
        <v>0</v>
      </c>
      <c r="BZ49" s="4">
        <f>'Day Ahead IEX PXIL'!GL49+RTM!FB49+'OA&amp;GRIDCO'!LD49</f>
        <v>0</v>
      </c>
      <c r="CA49" s="37"/>
      <c r="CB49" s="37"/>
      <c r="CC49" s="74">
        <f>RTM!GI49+'Day Ahead IEX PXIL'!II49+GDAM!M49</f>
        <v>0</v>
      </c>
      <c r="CD49" s="74">
        <f>RTM!GJ49</f>
        <v>0</v>
      </c>
      <c r="CE49" s="4">
        <f>'OA&amp;GRIDCO'!HI49+'Day Ahead IEX PXIL'!DQ49+RTM!DK49</f>
        <v>0</v>
      </c>
      <c r="CF49" s="4">
        <f>'OA&amp;GRIDCO'!HJ49+'Day Ahead IEX PXIL'!DR49+RTM!DL49</f>
        <v>0</v>
      </c>
      <c r="CG49" s="74">
        <f>'OA&amp;GRIDCO'!HO49+'Day Ahead IEX PXIL'!DW49+RTM!DQ49</f>
        <v>0</v>
      </c>
      <c r="CH49" s="74">
        <f>'OA&amp;GRIDCO'!HP49+'Day Ahead IEX PXIL'!DX49+RTM!DR49</f>
        <v>0</v>
      </c>
      <c r="CI49" s="75">
        <f>'Day Ahead IEX PXIL'!HE49+'OA&amp;GRIDCO'!DI49+RTM!GY49</f>
        <v>5.15</v>
      </c>
      <c r="CJ49" s="75">
        <f>'Day Ahead IEX PXIL'!HF49+'OA&amp;GRIDCO'!DJ49</f>
        <v>0</v>
      </c>
      <c r="CK49" s="54">
        <f>'OA&amp;GRIDCO'!KS49+'Day Ahead IEX PXIL'!DE49</f>
        <v>4.12</v>
      </c>
      <c r="CL49" s="54">
        <f>'OA&amp;GRIDCO'!KT49+'Day Ahead IEX PXIL'!DF49</f>
        <v>0</v>
      </c>
      <c r="CM49" s="54">
        <f>'Day Ahead IEX PXIL'!FS49+RTM!FS49</f>
        <v>0</v>
      </c>
      <c r="CN49" s="54">
        <f>'Day Ahead IEX PXIL'!FT49</f>
        <v>0</v>
      </c>
      <c r="CO49" s="54">
        <f>RTM!IY49+'Day Ahead IEX PXIL'!IU49</f>
        <v>0</v>
      </c>
      <c r="CP49" s="54">
        <f>RTM!IZ49+'Day Ahead IEX PXIL'!IV49</f>
        <v>0</v>
      </c>
      <c r="CQ49" s="4">
        <f>'OA&amp;GRIDCO'!KG49+'Day Ahead IEX PXIL'!FM49+RTM!GE49</f>
        <v>0</v>
      </c>
      <c r="CR49" s="4">
        <f>'OA&amp;GRIDCO'!KH49+'Day Ahead IEX PXIL'!FN49</f>
        <v>0</v>
      </c>
      <c r="CS49" s="4">
        <f>'OA&amp;GRIDCO'!KM49+'Day Ahead IEX PXIL'!FY49+RTM!FY49</f>
        <v>0</v>
      </c>
      <c r="CT49" s="4">
        <f>'Day Ahead IEX PXIL'!FZ49</f>
        <v>0</v>
      </c>
      <c r="CU49" s="4">
        <v>0</v>
      </c>
      <c r="CV49" s="4">
        <f>'Day Ahead IEX PXIL'!GF49</f>
        <v>0</v>
      </c>
      <c r="CW49" s="4">
        <f>'OA&amp;GRIDCO'!HU49+'Day Ahead IEX PXIL'!EC49+RTM!DW49</f>
        <v>400</v>
      </c>
      <c r="CX49" s="4">
        <f>'OA&amp;GRIDCO'!HV49+'Day Ahead IEX PXIL'!ED49+RTM!DX49</f>
        <v>0</v>
      </c>
      <c r="CY49" s="4">
        <f>'OA&amp;GRIDCO'!IG49+'Day Ahead IEX PXIL'!EI49+RTM!EC49</f>
        <v>15</v>
      </c>
      <c r="CZ49" s="4">
        <f>'OA&amp;GRIDCO'!IH49+'Day Ahead IEX PXIL'!EJ49+RTM!ED49</f>
        <v>3.75</v>
      </c>
      <c r="DA49" s="4">
        <f>'OA&amp;GRIDCO'!IU49+'Day Ahead IEX PXIL'!EO49+RTM!EI49</f>
        <v>0</v>
      </c>
      <c r="DB49" s="4">
        <f>'OA&amp;GRIDCO'!IV49+'Day Ahead IEX PXIL'!EP49+RTM!EJ49</f>
        <v>0</v>
      </c>
      <c r="DC49" s="75"/>
      <c r="DD49" s="75"/>
      <c r="DE49" s="4">
        <f>'Day Ahead IEX PXIL'!FC49+'OA&amp;GRIDCO'!KA49+RTM!GM49</f>
        <v>8.76</v>
      </c>
      <c r="DF49" s="4">
        <f>'Day Ahead IEX PXIL'!FD49+'OA&amp;GRIDCO'!KB49</f>
        <v>0</v>
      </c>
      <c r="DG49" s="4">
        <f>'OA&amp;GRIDCO'!JE49+'Day Ahead IEX PXIL'!EU49+RTM!EO49</f>
        <v>10.31</v>
      </c>
      <c r="DH49" s="4">
        <f>'OA&amp;GRIDCO'!JF49+'Day Ahead IEX PXIL'!EV49+RTM!EP49</f>
        <v>0</v>
      </c>
      <c r="DI49" s="4">
        <v>0</v>
      </c>
      <c r="DJ49" s="4">
        <v>0</v>
      </c>
      <c r="DK49" s="74">
        <f>RTM!FM49</f>
        <v>0</v>
      </c>
      <c r="DL49" s="74">
        <f>RTM!FN49</f>
        <v>0</v>
      </c>
      <c r="DM49" s="74">
        <f>'OA&amp;GRIDCO'!LF49+'Day Ahead IEX PXIL'!HU49+'Day Ahead IEX PXIL'!HU49</f>
        <v>0</v>
      </c>
      <c r="DN49" s="74">
        <f>'OA&amp;GRIDCO'!LH49+'Day Ahead IEX PXIL'!HV49+RTM!GV49</f>
        <v>0</v>
      </c>
      <c r="DO49" s="74">
        <f>'OA&amp;GRIDCO'!LS49+'Day Ahead IEX PXIL'!HO49+RTM!IU49</f>
        <v>32.272999999999996</v>
      </c>
      <c r="DP49" s="74">
        <f>'OA&amp;GRIDCO'!LT49+'Day Ahead IEX PXIL'!HP49+RTM!IV49</f>
        <v>0</v>
      </c>
      <c r="DQ49" s="74">
        <f>RTM!HK49</f>
        <v>1.24</v>
      </c>
      <c r="DR49" s="74">
        <f>RTM!HL49</f>
        <v>0</v>
      </c>
      <c r="DS49" s="74">
        <f>RTM!HO49</f>
        <v>0</v>
      </c>
      <c r="DT49" s="74">
        <f>RTM!HP49</f>
        <v>0</v>
      </c>
      <c r="DU49" s="74">
        <f>RTM!HS49</f>
        <v>0</v>
      </c>
      <c r="DV49" s="74">
        <f>RTM!HT49</f>
        <v>0</v>
      </c>
      <c r="DW49" s="74">
        <f>RTM!HW49+'OA&amp;GRIDCO'!MI49</f>
        <v>0</v>
      </c>
      <c r="DX49" s="74">
        <f>RTM!HX49</f>
        <v>0</v>
      </c>
      <c r="DY49" s="74">
        <f>RTM!IA49</f>
        <v>0</v>
      </c>
      <c r="DZ49" s="74">
        <f>RTM!IB49</f>
        <v>0</v>
      </c>
      <c r="EA49" s="74">
        <f>RTM!IC49</f>
        <v>0</v>
      </c>
      <c r="EB49" s="74">
        <f>RTM!ID49</f>
        <v>0</v>
      </c>
      <c r="EC49" s="74">
        <f>'OA&amp;GRIDCO'!MO49</f>
        <v>26.43</v>
      </c>
      <c r="ED49" s="74">
        <f>'OA&amp;GRIDCO'!MP49</f>
        <v>0</v>
      </c>
      <c r="EE49" s="74">
        <f>'OA&amp;GRIDCO'!MS49</f>
        <v>0</v>
      </c>
      <c r="EF49" s="74">
        <f>'OA&amp;GRIDCO'!MT49</f>
        <v>0</v>
      </c>
      <c r="EG49" s="74">
        <f>'OA&amp;GRIDCO'!MW49+'Day Ahead IEX PXIL'!IM49+GDAM!G49+RTM!II49</f>
        <v>0.88</v>
      </c>
      <c r="EH49" s="74">
        <f>'OA&amp;GRIDCO'!MX49+'Day Ahead IEX PXIL'!IN49+RTM!IJ49+GDAM!H49</f>
        <v>0</v>
      </c>
      <c r="EI49" s="74">
        <f>'Day Ahead IEX PXIL'!IQ49+RTM!IM49+'OA&amp;GRIDCO'!NA49</f>
        <v>6.19</v>
      </c>
      <c r="EJ49" s="74">
        <f>'Day Ahead IEX PXIL'!IR49+RTM!IN49+'OA&amp;GRIDCO'!NB49</f>
        <v>0</v>
      </c>
      <c r="EK49" s="74">
        <f>'OA&amp;GRIDCO'!NE49</f>
        <v>0</v>
      </c>
      <c r="EL49" s="74">
        <f>'OA&amp;GRIDCO'!NF49</f>
        <v>0</v>
      </c>
      <c r="EM49" s="74">
        <f>RTM!IQ49</f>
        <v>0</v>
      </c>
      <c r="EN49" s="74">
        <f>RTM!IR49</f>
        <v>0</v>
      </c>
      <c r="EO49" s="74">
        <f>RTM!JC49</f>
        <v>0</v>
      </c>
      <c r="EP49" s="74">
        <f>RTM!JD49</f>
        <v>0</v>
      </c>
      <c r="EQ49" s="74">
        <f>'OA&amp;GRIDCO'!NI49</f>
        <v>0</v>
      </c>
      <c r="ER49" s="74">
        <f>'OA&amp;GRIDCO'!NJ49</f>
        <v>0</v>
      </c>
      <c r="ES49" s="74">
        <f>'OA&amp;GRIDCO'!NK49+RTM!HC49+'Day Ahead IEX PXIL'!IY49</f>
        <v>4.12</v>
      </c>
      <c r="ET49" s="74">
        <f>'OA&amp;GRIDCO'!NN49+RTM!HD49+'Day Ahead IEX PXIL'!IZ49</f>
        <v>0</v>
      </c>
      <c r="EU49" s="74">
        <f>RTM!JG49</f>
        <v>0</v>
      </c>
      <c r="EV49" s="74">
        <f>RTM!JH49</f>
        <v>0</v>
      </c>
      <c r="EW49" s="74">
        <f>RTM!JK49</f>
        <v>0</v>
      </c>
      <c r="EX49" s="74">
        <f>RTM!JL49</f>
        <v>0</v>
      </c>
      <c r="EY49" s="74">
        <f>GDAM!S49+'OA&amp;GRIDCO'!OG49+RTM!JO49</f>
        <v>23.43</v>
      </c>
      <c r="EZ49" s="74">
        <f>GDAM!T49+'OA&amp;GRIDCO'!NX49+RTM!JP49</f>
        <v>0</v>
      </c>
      <c r="FA49" s="74">
        <f>GDAM!Y49+RTM!JS49</f>
        <v>6.08</v>
      </c>
      <c r="FB49" s="74">
        <f>GDAM!Z49+RTM!JT49</f>
        <v>0</v>
      </c>
      <c r="FC49" s="74">
        <f>RTM!JW49</f>
        <v>0</v>
      </c>
      <c r="FD49" s="74">
        <f>RTM!JX49</f>
        <v>0</v>
      </c>
      <c r="FE49" s="74">
        <f>GDAM!AE49+'OA&amp;GRIDCO'!OO49</f>
        <v>5.54</v>
      </c>
      <c r="FF49" s="74">
        <f>GDAM!AF49+'OA&amp;GRIDCO'!OP49</f>
        <v>0</v>
      </c>
      <c r="FG49" s="351">
        <f>GDAM!AK49</f>
        <v>0</v>
      </c>
      <c r="FH49" s="351">
        <f>GDAM!AL49</f>
        <v>0</v>
      </c>
      <c r="FI49" s="351">
        <f>GDAM!AQ49</f>
        <v>0</v>
      </c>
      <c r="FJ49" s="351">
        <f>GDAM!AR49</f>
        <v>0</v>
      </c>
      <c r="FK49" s="351">
        <f>GDAM!AW49</f>
        <v>0</v>
      </c>
      <c r="FL49" s="351">
        <f>GDAM!AX49</f>
        <v>0</v>
      </c>
      <c r="FM49" s="351">
        <f>GDAM!BC49</f>
        <v>0</v>
      </c>
      <c r="FN49" s="351">
        <f>GDAM!BD49</f>
        <v>0</v>
      </c>
      <c r="FO49" s="351">
        <f>GDAM!BI49</f>
        <v>0</v>
      </c>
      <c r="FP49" s="351">
        <f>GDAM!BJ49</f>
        <v>0</v>
      </c>
      <c r="FQ49" s="1">
        <f t="shared" si="0"/>
        <v>1389.4184509155778</v>
      </c>
      <c r="FR49" s="1">
        <f t="shared" si="1"/>
        <v>142.8775</v>
      </c>
    </row>
    <row r="50" spans="1:174">
      <c r="A50" s="48" t="s">
        <v>72</v>
      </c>
      <c r="B50" s="38">
        <v>40</v>
      </c>
      <c r="C50" s="114"/>
      <c r="D50" s="75"/>
      <c r="E50" s="75"/>
      <c r="F50" s="75"/>
      <c r="G50" s="75">
        <v>24</v>
      </c>
      <c r="H50" s="75">
        <v>0.9</v>
      </c>
      <c r="I50" s="74">
        <v>11</v>
      </c>
      <c r="J50" s="74">
        <v>3.62</v>
      </c>
      <c r="K50" s="75"/>
      <c r="L50" s="75"/>
      <c r="M50" s="75"/>
      <c r="N50" s="75"/>
      <c r="O50" s="277">
        <v>1.7</v>
      </c>
      <c r="P50" s="75"/>
      <c r="Q50" s="94">
        <v>3.6</v>
      </c>
      <c r="R50" s="75">
        <v>0.51</v>
      </c>
      <c r="S50" s="74">
        <v>25</v>
      </c>
      <c r="T50" s="75"/>
      <c r="U50" s="74">
        <v>37</v>
      </c>
      <c r="V50" s="75"/>
      <c r="W50" s="275">
        <v>7.41</v>
      </c>
      <c r="X50" s="75"/>
      <c r="Y50" s="75">
        <v>3.74</v>
      </c>
      <c r="Z50" s="75"/>
      <c r="AA50" s="75">
        <v>5.67</v>
      </c>
      <c r="AB50" s="75"/>
      <c r="AC50" s="280">
        <v>2.2080319851955363</v>
      </c>
      <c r="AD50" s="75"/>
      <c r="AE50" s="4">
        <f>'OA&amp;GRIDCO'!W50+'Day Ahead IEX PXIL'!M50+RTM!M50</f>
        <v>20.62</v>
      </c>
      <c r="AF50" s="4">
        <f>'OA&amp;GRIDCO'!X50+'Day Ahead IEX PXIL'!N50+RTM!N50</f>
        <v>20.62</v>
      </c>
      <c r="AG50" s="4">
        <f>'OA&amp;GRIDCO'!AC50+'Day Ahead IEX PXIL'!S50+RTM!S50</f>
        <v>2.79</v>
      </c>
      <c r="AH50" s="4">
        <f>'OA&amp;GRIDCO'!AD50+'Day Ahead IEX PXIL'!T50+RTM!T50</f>
        <v>0</v>
      </c>
      <c r="AI50" s="4">
        <f>'OA&amp;GRIDCO'!AU50+'Day Ahead IEX PXIL'!Y50+RTM!Y50</f>
        <v>55</v>
      </c>
      <c r="AJ50" s="4">
        <f>'OA&amp;GRIDCO'!AV50+'Day Ahead IEX PXIL'!Z50+RTM!Z50</f>
        <v>16.5</v>
      </c>
      <c r="AK50" s="4">
        <f>'OA&amp;GRIDCO'!BS50+'Day Ahead IEX PXIL'!AK50+RTM!AK50</f>
        <v>0</v>
      </c>
      <c r="AL50" s="4">
        <f>'OA&amp;GRIDCO'!BT50+'Day Ahead IEX PXIL'!AL50+RTM!AL50</f>
        <v>0</v>
      </c>
      <c r="AM50" s="4">
        <f>'OA&amp;GRIDCO'!BC50+'Day Ahead IEX PXIL'!AE50+RTM!AE50</f>
        <v>0</v>
      </c>
      <c r="AN50" s="4">
        <f>'OA&amp;GRIDCO'!BD50+'Day Ahead IEX PXIL'!AF50+RTM!AF50</f>
        <v>0</v>
      </c>
      <c r="AO50" s="4">
        <f>'OA&amp;GRIDCO'!CC50+'Day Ahead IEX PXIL'!AQ50+RTM!AQ50</f>
        <v>0</v>
      </c>
      <c r="AP50" s="4">
        <f>'OA&amp;GRIDCO'!CD50+'Day Ahead IEX PXIL'!AR50+RTM!AR50</f>
        <v>0</v>
      </c>
      <c r="AQ50" s="4">
        <f>'OA&amp;GRIDCO'!CO50+'Day Ahead IEX PXIL'!AW50+RTM!AW50</f>
        <v>25.75</v>
      </c>
      <c r="AR50" s="4">
        <f>'OA&amp;GRIDCO'!CP50+'Day Ahead IEX PXIL'!AX50+RTM!AX50</f>
        <v>8</v>
      </c>
      <c r="AS50" s="4">
        <f>'OA&amp;GRIDCO'!DA50+'Day Ahead IEX PXIL'!BC50+RTM!BC50</f>
        <v>329.77738402061857</v>
      </c>
      <c r="AT50" s="4">
        <f>'OA&amp;GRIDCO'!DB50+'Day Ahead IEX PXIL'!BD50+RTM!BD50</f>
        <v>0</v>
      </c>
      <c r="AU50" s="4">
        <f>'Day Ahead IEX PXIL'!BI50+RTM!BI50+'OA&amp;GRIDCO'!OS50</f>
        <v>0</v>
      </c>
      <c r="AV50" s="4">
        <f>'Day Ahead IEX PXIL'!BJ50+RTM!BJ50+'OA&amp;GRIDCO'!OT50</f>
        <v>0</v>
      </c>
      <c r="AW50" s="67"/>
      <c r="AX50" s="67"/>
      <c r="AY50" s="4">
        <v>0</v>
      </c>
      <c r="AZ50" s="4">
        <f>'OA&amp;GRIDCO'!DL50+'Day Ahead IEX PXIL'!BP50+RTM!BP50</f>
        <v>14.12</v>
      </c>
      <c r="BA50" s="4">
        <f>'OA&amp;GRIDCO'!EC50+'Day Ahead IEX PXIL'!BU50+RTM!BU50</f>
        <v>0</v>
      </c>
      <c r="BB50" s="4">
        <f>'OA&amp;GRIDCO'!ED50+'Day Ahead IEX PXIL'!BV50+RTM!BV50</f>
        <v>0</v>
      </c>
      <c r="BC50" s="4">
        <f>'OA&amp;GRIDCO'!EQ50+'Day Ahead IEX PXIL'!CA50+RTM!CA50</f>
        <v>247.43</v>
      </c>
      <c r="BD50" s="4">
        <f>'OA&amp;GRIDCO'!ER50+'Day Ahead IEX PXIL'!CB50+RTM!CB50</f>
        <v>61.857500000000002</v>
      </c>
      <c r="BE50" s="75">
        <f>'OA&amp;GRIDCO'!NW50+GDAM!U50</f>
        <v>13.73</v>
      </c>
      <c r="BF50" s="75"/>
      <c r="BG50" s="53"/>
      <c r="BH50" s="53"/>
      <c r="BI50" s="4">
        <f>'OA&amp;GRIDCO'!EW50+'Day Ahead IEX PXIL'!CG50+RTM!CG50</f>
        <v>1.44</v>
      </c>
      <c r="BJ50" s="4">
        <f>'OA&amp;GRIDCO'!EX50+'Day Ahead IEX PXIL'!CH50+RTM!CH50</f>
        <v>0</v>
      </c>
      <c r="BK50" s="4">
        <f>'OA&amp;GRIDCO'!KW50+RTM!FG50+'Day Ahead IEX PXIL'!GW50</f>
        <v>0</v>
      </c>
      <c r="BL50" s="4">
        <f>'OA&amp;GRIDCO'!KX50+RTM!FH50+'Day Ahead IEX PXIL'!GX50</f>
        <v>0</v>
      </c>
      <c r="BM50" s="4">
        <f>'Day Ahead IEX PXIL'!CM50+RTM!CM50+'OA&amp;GRIDCO'!FC50</f>
        <v>0</v>
      </c>
      <c r="BN50" s="4">
        <f>'OA&amp;GRIDCO'!FD50+'Day Ahead IEX PXIL'!CN50+RTM!CN50</f>
        <v>0</v>
      </c>
      <c r="BO50" s="69"/>
      <c r="BP50" s="69"/>
      <c r="BQ50" s="4">
        <f>'OA&amp;GRIDCO'!FQ50+'Day Ahead IEX PXIL'!CS50+RTM!CS50</f>
        <v>1.03</v>
      </c>
      <c r="BR50" s="4">
        <f>'OA&amp;GRIDCO'!FR50+'Day Ahead IEX PXIL'!CT50+RTM!CT50</f>
        <v>0</v>
      </c>
      <c r="BS50" s="1">
        <f>'OA&amp;GRIDCO'!JU50+'Day Ahead IEX PXIL'!FA50+RTM!EU50</f>
        <v>79.670400000000001</v>
      </c>
      <c r="BT50" s="4">
        <f>'OA&amp;GRIDCO'!JV50+'Day Ahead IEX PXIL'!FB50+RTM!EV50</f>
        <v>13</v>
      </c>
      <c r="BU50" s="9">
        <f>'OA&amp;GRIDCO'!GG50+RTM!G50</f>
        <v>0</v>
      </c>
      <c r="BV50" s="9">
        <f>'OA&amp;GRIDCO'!GH50</f>
        <v>0</v>
      </c>
      <c r="BW50" s="4">
        <f>'OA&amp;GRIDCO'!HA50+'Day Ahead IEX PXIL'!DK50+RTM!DE50</f>
        <v>5.4</v>
      </c>
      <c r="BX50" s="4">
        <f>'OA&amp;GRIDCO'!HB50</f>
        <v>0</v>
      </c>
      <c r="BY50" s="4">
        <f>'Day Ahead IEX PXIL'!GK50+RTM!FA50+'OA&amp;GRIDCO'!LC50</f>
        <v>0</v>
      </c>
      <c r="BZ50" s="4">
        <f>'Day Ahead IEX PXIL'!GL50+RTM!FB50+'OA&amp;GRIDCO'!LD50</f>
        <v>0</v>
      </c>
      <c r="CA50" s="37"/>
      <c r="CB50" s="37"/>
      <c r="CC50" s="74">
        <f>RTM!GI50+'Day Ahead IEX PXIL'!II50+GDAM!M50</f>
        <v>0</v>
      </c>
      <c r="CD50" s="74">
        <f>RTM!GJ50</f>
        <v>0</v>
      </c>
      <c r="CE50" s="4">
        <f>'OA&amp;GRIDCO'!HI50+'Day Ahead IEX PXIL'!DQ50+RTM!DK50</f>
        <v>0</v>
      </c>
      <c r="CF50" s="4">
        <f>'OA&amp;GRIDCO'!HJ50+'Day Ahead IEX PXIL'!DR50+RTM!DL50</f>
        <v>0</v>
      </c>
      <c r="CG50" s="74">
        <f>'OA&amp;GRIDCO'!HO50+'Day Ahead IEX PXIL'!DW50+RTM!DQ50</f>
        <v>0</v>
      </c>
      <c r="CH50" s="74">
        <f>'OA&amp;GRIDCO'!HP50+'Day Ahead IEX PXIL'!DX50+RTM!DR50</f>
        <v>0</v>
      </c>
      <c r="CI50" s="75">
        <f>'Day Ahead IEX PXIL'!HE50+'OA&amp;GRIDCO'!DI50+RTM!GY50</f>
        <v>5.15</v>
      </c>
      <c r="CJ50" s="75">
        <f>'Day Ahead IEX PXIL'!HF50+'OA&amp;GRIDCO'!DJ50</f>
        <v>0</v>
      </c>
      <c r="CK50" s="54">
        <f>'OA&amp;GRIDCO'!KS50+'Day Ahead IEX PXIL'!DE50</f>
        <v>4.12</v>
      </c>
      <c r="CL50" s="54">
        <f>'OA&amp;GRIDCO'!KT50+'Day Ahead IEX PXIL'!DF50</f>
        <v>0</v>
      </c>
      <c r="CM50" s="54">
        <f>'Day Ahead IEX PXIL'!FS50+RTM!FS50</f>
        <v>0</v>
      </c>
      <c r="CN50" s="54">
        <f>'Day Ahead IEX PXIL'!FT50</f>
        <v>0</v>
      </c>
      <c r="CO50" s="54">
        <f>RTM!IY50+'Day Ahead IEX PXIL'!IU50</f>
        <v>0</v>
      </c>
      <c r="CP50" s="54">
        <f>RTM!IZ50+'Day Ahead IEX PXIL'!IV50</f>
        <v>0</v>
      </c>
      <c r="CQ50" s="4">
        <f>'OA&amp;GRIDCO'!KG50+'Day Ahead IEX PXIL'!FM50+RTM!GE50</f>
        <v>0</v>
      </c>
      <c r="CR50" s="4">
        <f>'OA&amp;GRIDCO'!KH50+'Day Ahead IEX PXIL'!FN50</f>
        <v>0</v>
      </c>
      <c r="CS50" s="4">
        <f>'OA&amp;GRIDCO'!KM50+'Day Ahead IEX PXIL'!FY50+RTM!FY50</f>
        <v>0</v>
      </c>
      <c r="CT50" s="4">
        <f>'Day Ahead IEX PXIL'!FZ50</f>
        <v>0</v>
      </c>
      <c r="CU50" s="4">
        <v>0</v>
      </c>
      <c r="CV50" s="4">
        <f>'Day Ahead IEX PXIL'!GF50</f>
        <v>0</v>
      </c>
      <c r="CW50" s="4">
        <f>'OA&amp;GRIDCO'!HU50+'Day Ahead IEX PXIL'!EC50+RTM!DW50</f>
        <v>400</v>
      </c>
      <c r="CX50" s="4">
        <f>'OA&amp;GRIDCO'!HV50+'Day Ahead IEX PXIL'!ED50+RTM!DX50</f>
        <v>0</v>
      </c>
      <c r="CY50" s="4">
        <f>'OA&amp;GRIDCO'!IG50+'Day Ahead IEX PXIL'!EI50+RTM!EC50</f>
        <v>15</v>
      </c>
      <c r="CZ50" s="4">
        <f>'OA&amp;GRIDCO'!IH50+'Day Ahead IEX PXIL'!EJ50+RTM!ED50</f>
        <v>3.75</v>
      </c>
      <c r="DA50" s="4">
        <f>'OA&amp;GRIDCO'!IU50+'Day Ahead IEX PXIL'!EO50+RTM!EI50</f>
        <v>0</v>
      </c>
      <c r="DB50" s="4">
        <f>'OA&amp;GRIDCO'!IV50+'Day Ahead IEX PXIL'!EP50+RTM!EJ50</f>
        <v>0</v>
      </c>
      <c r="DC50" s="75"/>
      <c r="DD50" s="75"/>
      <c r="DE50" s="4">
        <f>'Day Ahead IEX PXIL'!FC50+'OA&amp;GRIDCO'!KA50+RTM!GM50</f>
        <v>8.76</v>
      </c>
      <c r="DF50" s="4">
        <f>'Day Ahead IEX PXIL'!FD50+'OA&amp;GRIDCO'!KB50</f>
        <v>0</v>
      </c>
      <c r="DG50" s="4">
        <f>'OA&amp;GRIDCO'!JE50+'Day Ahead IEX PXIL'!EU50+RTM!EO50</f>
        <v>10.31</v>
      </c>
      <c r="DH50" s="4">
        <f>'OA&amp;GRIDCO'!JF50+'Day Ahead IEX PXIL'!EV50+RTM!EP50</f>
        <v>0</v>
      </c>
      <c r="DI50" s="4">
        <v>0</v>
      </c>
      <c r="DJ50" s="4">
        <v>0</v>
      </c>
      <c r="DK50" s="74">
        <f>RTM!FM50</f>
        <v>0</v>
      </c>
      <c r="DL50" s="74">
        <f>RTM!FN50</f>
        <v>0</v>
      </c>
      <c r="DM50" s="74">
        <f>'OA&amp;GRIDCO'!LF50+'Day Ahead IEX PXIL'!HU50+'Day Ahead IEX PXIL'!HU50</f>
        <v>0</v>
      </c>
      <c r="DN50" s="74">
        <f>'OA&amp;GRIDCO'!LH50+'Day Ahead IEX PXIL'!HV50+RTM!GV50</f>
        <v>0</v>
      </c>
      <c r="DO50" s="74">
        <f>'OA&amp;GRIDCO'!LS50+'Day Ahead IEX PXIL'!HO50+RTM!IU50</f>
        <v>32.272999999999996</v>
      </c>
      <c r="DP50" s="74">
        <f>'OA&amp;GRIDCO'!LT50+'Day Ahead IEX PXIL'!HP50+RTM!IV50</f>
        <v>0</v>
      </c>
      <c r="DQ50" s="74">
        <f>RTM!HK50</f>
        <v>1.24</v>
      </c>
      <c r="DR50" s="74">
        <f>RTM!HL50</f>
        <v>0</v>
      </c>
      <c r="DS50" s="74">
        <f>RTM!HO50</f>
        <v>0</v>
      </c>
      <c r="DT50" s="74">
        <f>RTM!HP50</f>
        <v>0</v>
      </c>
      <c r="DU50" s="74">
        <f>RTM!HS50</f>
        <v>0</v>
      </c>
      <c r="DV50" s="74">
        <f>RTM!HT50</f>
        <v>0</v>
      </c>
      <c r="DW50" s="74">
        <f>RTM!HW50+'OA&amp;GRIDCO'!MI50</f>
        <v>0</v>
      </c>
      <c r="DX50" s="74">
        <f>RTM!HX50</f>
        <v>0</v>
      </c>
      <c r="DY50" s="74">
        <f>RTM!IA50</f>
        <v>0</v>
      </c>
      <c r="DZ50" s="74">
        <f>RTM!IB50</f>
        <v>0</v>
      </c>
      <c r="EA50" s="74">
        <f>RTM!IC50</f>
        <v>0</v>
      </c>
      <c r="EB50" s="74">
        <f>RTM!ID50</f>
        <v>0</v>
      </c>
      <c r="EC50" s="74">
        <f>'OA&amp;GRIDCO'!MO50</f>
        <v>28.160000000000004</v>
      </c>
      <c r="ED50" s="74">
        <f>'OA&amp;GRIDCO'!MP50</f>
        <v>0</v>
      </c>
      <c r="EE50" s="74">
        <f>'OA&amp;GRIDCO'!MS50</f>
        <v>0</v>
      </c>
      <c r="EF50" s="74">
        <f>'OA&amp;GRIDCO'!MT50</f>
        <v>0</v>
      </c>
      <c r="EG50" s="74">
        <f>'OA&amp;GRIDCO'!MW50+'Day Ahead IEX PXIL'!IM50+GDAM!G50+RTM!II50</f>
        <v>1</v>
      </c>
      <c r="EH50" s="74">
        <f>'OA&amp;GRIDCO'!MX50+'Day Ahead IEX PXIL'!IN50+RTM!IJ50+GDAM!H50</f>
        <v>0</v>
      </c>
      <c r="EI50" s="74">
        <f>'Day Ahead IEX PXIL'!IQ50+RTM!IM50+'OA&amp;GRIDCO'!NA50</f>
        <v>6.19</v>
      </c>
      <c r="EJ50" s="74">
        <f>'Day Ahead IEX PXIL'!IR50+RTM!IN50+'OA&amp;GRIDCO'!NB50</f>
        <v>0</v>
      </c>
      <c r="EK50" s="74">
        <f>'OA&amp;GRIDCO'!NE50</f>
        <v>0</v>
      </c>
      <c r="EL50" s="74">
        <f>'OA&amp;GRIDCO'!NF50</f>
        <v>0</v>
      </c>
      <c r="EM50" s="74">
        <f>RTM!IQ50</f>
        <v>0</v>
      </c>
      <c r="EN50" s="74">
        <f>RTM!IR50</f>
        <v>0</v>
      </c>
      <c r="EO50" s="74">
        <f>RTM!JC50</f>
        <v>0</v>
      </c>
      <c r="EP50" s="74">
        <f>RTM!JD50</f>
        <v>0</v>
      </c>
      <c r="EQ50" s="74">
        <f>'OA&amp;GRIDCO'!NI50</f>
        <v>0</v>
      </c>
      <c r="ER50" s="74">
        <f>'OA&amp;GRIDCO'!NJ50</f>
        <v>0</v>
      </c>
      <c r="ES50" s="74">
        <f>'OA&amp;GRIDCO'!NK50+RTM!HC50+'Day Ahead IEX PXIL'!IY50</f>
        <v>4.12</v>
      </c>
      <c r="ET50" s="74">
        <f>'OA&amp;GRIDCO'!NN50+RTM!HD50+'Day Ahead IEX PXIL'!IZ50</f>
        <v>0</v>
      </c>
      <c r="EU50" s="74">
        <f>RTM!JG50</f>
        <v>0</v>
      </c>
      <c r="EV50" s="74">
        <f>RTM!JH50</f>
        <v>0</v>
      </c>
      <c r="EW50" s="74">
        <f>RTM!JK50</f>
        <v>0</v>
      </c>
      <c r="EX50" s="74">
        <f>RTM!JL50</f>
        <v>0</v>
      </c>
      <c r="EY50" s="74">
        <f>GDAM!S50+'OA&amp;GRIDCO'!OG50+RTM!JO50</f>
        <v>23.12</v>
      </c>
      <c r="EZ50" s="74">
        <f>GDAM!T50+'OA&amp;GRIDCO'!NX50+RTM!JP50</f>
        <v>0</v>
      </c>
      <c r="FA50" s="74">
        <f>GDAM!Y50+RTM!JS50</f>
        <v>10</v>
      </c>
      <c r="FB50" s="74">
        <f>GDAM!Z50+RTM!JT50</f>
        <v>0</v>
      </c>
      <c r="FC50" s="74">
        <f>RTM!JW50</f>
        <v>0</v>
      </c>
      <c r="FD50" s="74">
        <f>RTM!JX50</f>
        <v>0</v>
      </c>
      <c r="FE50" s="74">
        <f>GDAM!AE50+'OA&amp;GRIDCO'!OO50</f>
        <v>4.1500000000000004</v>
      </c>
      <c r="FF50" s="74">
        <f>GDAM!AF50+'OA&amp;GRIDCO'!OP50</f>
        <v>0</v>
      </c>
      <c r="FG50" s="351">
        <f>GDAM!AK50</f>
        <v>0</v>
      </c>
      <c r="FH50" s="351">
        <f>GDAM!AL50</f>
        <v>0</v>
      </c>
      <c r="FI50" s="351">
        <f>GDAM!AQ50</f>
        <v>0</v>
      </c>
      <c r="FJ50" s="351">
        <f>GDAM!AR50</f>
        <v>0</v>
      </c>
      <c r="FK50" s="351">
        <f>GDAM!AW50</f>
        <v>0</v>
      </c>
      <c r="FL50" s="351">
        <f>GDAM!AX50</f>
        <v>0</v>
      </c>
      <c r="FM50" s="351">
        <f>GDAM!BC50</f>
        <v>0</v>
      </c>
      <c r="FN50" s="351">
        <f>GDAM!BD50</f>
        <v>0</v>
      </c>
      <c r="FO50" s="351">
        <f>GDAM!BI50</f>
        <v>0</v>
      </c>
      <c r="FP50" s="351">
        <f>GDAM!BJ50</f>
        <v>0</v>
      </c>
      <c r="FQ50" s="1">
        <f t="shared" si="0"/>
        <v>1395.5588160058142</v>
      </c>
      <c r="FR50" s="1">
        <f t="shared" si="1"/>
        <v>142.8775</v>
      </c>
    </row>
    <row r="51" spans="1:174">
      <c r="A51" s="48" t="s">
        <v>73</v>
      </c>
      <c r="B51" s="38">
        <v>41</v>
      </c>
      <c r="C51" s="114"/>
      <c r="D51" s="75"/>
      <c r="E51" s="75"/>
      <c r="F51" s="75"/>
      <c r="G51" s="75">
        <v>24</v>
      </c>
      <c r="H51" s="75">
        <v>0.9</v>
      </c>
      <c r="I51" s="74">
        <v>11</v>
      </c>
      <c r="J51" s="74">
        <v>3.62</v>
      </c>
      <c r="K51" s="75"/>
      <c r="L51" s="75"/>
      <c r="M51" s="75"/>
      <c r="N51" s="75"/>
      <c r="O51" s="277">
        <v>2.5</v>
      </c>
      <c r="P51" s="75"/>
      <c r="Q51" s="94">
        <v>3.6</v>
      </c>
      <c r="R51" s="75">
        <v>0.51</v>
      </c>
      <c r="S51" s="74">
        <v>25</v>
      </c>
      <c r="T51" s="75"/>
      <c r="U51" s="74">
        <v>37</v>
      </c>
      <c r="V51" s="75"/>
      <c r="W51" s="275">
        <v>9.1199999999999992</v>
      </c>
      <c r="X51" s="75"/>
      <c r="Y51" s="75">
        <v>2.64</v>
      </c>
      <c r="Z51" s="75"/>
      <c r="AA51" s="75">
        <v>4</v>
      </c>
      <c r="AB51" s="75"/>
      <c r="AC51" s="280">
        <v>2.4422171957465784</v>
      </c>
      <c r="AD51" s="75"/>
      <c r="AE51" s="4">
        <f>'OA&amp;GRIDCO'!W51+'Day Ahead IEX PXIL'!M51+RTM!M51</f>
        <v>20.62</v>
      </c>
      <c r="AF51" s="4">
        <f>'OA&amp;GRIDCO'!X51+'Day Ahead IEX PXIL'!N51+RTM!N51</f>
        <v>20.62</v>
      </c>
      <c r="AG51" s="4">
        <f>'OA&amp;GRIDCO'!AC51+'Day Ahead IEX PXIL'!S51+RTM!S51</f>
        <v>2.79</v>
      </c>
      <c r="AH51" s="4">
        <f>'OA&amp;GRIDCO'!AD51+'Day Ahead IEX PXIL'!T51+RTM!T51</f>
        <v>0</v>
      </c>
      <c r="AI51" s="4">
        <f>'OA&amp;GRIDCO'!AU51+'Day Ahead IEX PXIL'!Y51+RTM!Y51</f>
        <v>55</v>
      </c>
      <c r="AJ51" s="4">
        <f>'OA&amp;GRIDCO'!AV51+'Day Ahead IEX PXIL'!Z51+RTM!Z51</f>
        <v>16.5</v>
      </c>
      <c r="AK51" s="4">
        <f>'OA&amp;GRIDCO'!BS51+'Day Ahead IEX PXIL'!AK51+RTM!AK51</f>
        <v>15.46</v>
      </c>
      <c r="AL51" s="4">
        <f>'OA&amp;GRIDCO'!BT51+'Day Ahead IEX PXIL'!AL51+RTM!AL51</f>
        <v>0</v>
      </c>
      <c r="AM51" s="4">
        <f>'OA&amp;GRIDCO'!BC51+'Day Ahead IEX PXIL'!AE51+RTM!AE51</f>
        <v>0</v>
      </c>
      <c r="AN51" s="4">
        <f>'OA&amp;GRIDCO'!BD51+'Day Ahead IEX PXIL'!AF51+RTM!AF51</f>
        <v>0</v>
      </c>
      <c r="AO51" s="4">
        <f>'OA&amp;GRIDCO'!CC51+'Day Ahead IEX PXIL'!AQ51+RTM!AQ51</f>
        <v>0</v>
      </c>
      <c r="AP51" s="4">
        <f>'OA&amp;GRIDCO'!CD51+'Day Ahead IEX PXIL'!AR51+RTM!AR51</f>
        <v>0</v>
      </c>
      <c r="AQ51" s="4">
        <f>'OA&amp;GRIDCO'!CO51+'Day Ahead IEX PXIL'!AW51+RTM!AW51</f>
        <v>25.75</v>
      </c>
      <c r="AR51" s="4">
        <f>'OA&amp;GRIDCO'!CP51+'Day Ahead IEX PXIL'!AX51+RTM!AX51</f>
        <v>8</v>
      </c>
      <c r="AS51" s="4">
        <f>'OA&amp;GRIDCO'!DA51+'Day Ahead IEX PXIL'!BC51+RTM!BC51</f>
        <v>329.77738402061857</v>
      </c>
      <c r="AT51" s="4">
        <f>'OA&amp;GRIDCO'!DB51+'Day Ahead IEX PXIL'!BD51+RTM!BD51</f>
        <v>0</v>
      </c>
      <c r="AU51" s="4">
        <f>'Day Ahead IEX PXIL'!BI51+RTM!BI51+'OA&amp;GRIDCO'!OS51</f>
        <v>0</v>
      </c>
      <c r="AV51" s="4">
        <f>'Day Ahead IEX PXIL'!BJ51+RTM!BJ51+'OA&amp;GRIDCO'!OT51</f>
        <v>0</v>
      </c>
      <c r="AW51" s="67"/>
      <c r="AX51" s="67"/>
      <c r="AY51" s="4">
        <v>0</v>
      </c>
      <c r="AZ51" s="4">
        <f>'OA&amp;GRIDCO'!DL51+'Day Ahead IEX PXIL'!BP51+RTM!BP51</f>
        <v>14.12</v>
      </c>
      <c r="BA51" s="4">
        <f>'OA&amp;GRIDCO'!EC51+'Day Ahead IEX PXIL'!BU51+RTM!BU51</f>
        <v>0</v>
      </c>
      <c r="BB51" s="4">
        <f>'OA&amp;GRIDCO'!ED51+'Day Ahead IEX PXIL'!BV51+RTM!BV51</f>
        <v>0</v>
      </c>
      <c r="BC51" s="4">
        <f>'OA&amp;GRIDCO'!EQ51+'Day Ahead IEX PXIL'!CA51+RTM!CA51</f>
        <v>247.43</v>
      </c>
      <c r="BD51" s="4">
        <f>'OA&amp;GRIDCO'!ER51+'Day Ahead IEX PXIL'!CB51+RTM!CB51</f>
        <v>61.857500000000002</v>
      </c>
      <c r="BE51" s="75">
        <f>'OA&amp;GRIDCO'!NW51+GDAM!U51</f>
        <v>16.41</v>
      </c>
      <c r="BF51" s="75"/>
      <c r="BG51" s="53"/>
      <c r="BH51" s="53"/>
      <c r="BI51" s="4">
        <f>'OA&amp;GRIDCO'!EW51+'Day Ahead IEX PXIL'!CG51+RTM!CG51</f>
        <v>1.44</v>
      </c>
      <c r="BJ51" s="4">
        <f>'OA&amp;GRIDCO'!EX51+'Day Ahead IEX PXIL'!CH51+RTM!CH51</f>
        <v>0</v>
      </c>
      <c r="BK51" s="4">
        <f>'OA&amp;GRIDCO'!KW51+RTM!FG51+'Day Ahead IEX PXIL'!GW51</f>
        <v>0</v>
      </c>
      <c r="BL51" s="4">
        <f>'OA&amp;GRIDCO'!KX51+RTM!FH51+'Day Ahead IEX PXIL'!GX51</f>
        <v>0</v>
      </c>
      <c r="BM51" s="4">
        <f>'Day Ahead IEX PXIL'!CM51+RTM!CM51+'OA&amp;GRIDCO'!FC51</f>
        <v>0</v>
      </c>
      <c r="BN51" s="4">
        <f>'OA&amp;GRIDCO'!FD51+'Day Ahead IEX PXIL'!CN51+RTM!CN51</f>
        <v>0</v>
      </c>
      <c r="BO51" s="69"/>
      <c r="BP51" s="69"/>
      <c r="BQ51" s="4">
        <f>'OA&amp;GRIDCO'!FQ51+'Day Ahead IEX PXIL'!CS51+RTM!CS51</f>
        <v>1.03</v>
      </c>
      <c r="BR51" s="4">
        <f>'OA&amp;GRIDCO'!FR51+'Day Ahead IEX PXIL'!CT51+RTM!CT51</f>
        <v>0</v>
      </c>
      <c r="BS51" s="1">
        <f>'OA&amp;GRIDCO'!JU51+'Day Ahead IEX PXIL'!FA51+RTM!EU51</f>
        <v>79.670400000000001</v>
      </c>
      <c r="BT51" s="4">
        <f>'OA&amp;GRIDCO'!JV51+'Day Ahead IEX PXIL'!FB51+RTM!EV51</f>
        <v>13</v>
      </c>
      <c r="BU51" s="9">
        <f>'OA&amp;GRIDCO'!GG51+RTM!G51</f>
        <v>0</v>
      </c>
      <c r="BV51" s="9">
        <f>'OA&amp;GRIDCO'!GH51</f>
        <v>0</v>
      </c>
      <c r="BW51" s="4">
        <f>'OA&amp;GRIDCO'!HA51+'Day Ahead IEX PXIL'!DK51+RTM!DE51</f>
        <v>5.4</v>
      </c>
      <c r="BX51" s="4">
        <f>'OA&amp;GRIDCO'!HB51</f>
        <v>0</v>
      </c>
      <c r="BY51" s="4">
        <f>'Day Ahead IEX PXIL'!GK51+RTM!FA51+'OA&amp;GRIDCO'!LC51</f>
        <v>0</v>
      </c>
      <c r="BZ51" s="4">
        <f>'Day Ahead IEX PXIL'!GL51+RTM!FB51+'OA&amp;GRIDCO'!LD51</f>
        <v>0</v>
      </c>
      <c r="CA51" s="37"/>
      <c r="CB51" s="37"/>
      <c r="CC51" s="74">
        <f>RTM!GI51+'Day Ahead IEX PXIL'!II51+GDAM!M51</f>
        <v>0</v>
      </c>
      <c r="CD51" s="74">
        <f>RTM!GJ51</f>
        <v>0</v>
      </c>
      <c r="CE51" s="4">
        <f>'OA&amp;GRIDCO'!HI51+'Day Ahead IEX PXIL'!DQ51+RTM!DK51</f>
        <v>0</v>
      </c>
      <c r="CF51" s="4">
        <f>'OA&amp;GRIDCO'!HJ51+'Day Ahead IEX PXIL'!DR51+RTM!DL51</f>
        <v>0</v>
      </c>
      <c r="CG51" s="74">
        <f>'OA&amp;GRIDCO'!HO51+'Day Ahead IEX PXIL'!DW51+RTM!DQ51</f>
        <v>0</v>
      </c>
      <c r="CH51" s="74">
        <f>'OA&amp;GRIDCO'!HP51+'Day Ahead IEX PXIL'!DX51+RTM!DR51</f>
        <v>0</v>
      </c>
      <c r="CI51" s="75">
        <f>'Day Ahead IEX PXIL'!HE51+'OA&amp;GRIDCO'!DI51+RTM!GY51</f>
        <v>5.15</v>
      </c>
      <c r="CJ51" s="75">
        <f>'Day Ahead IEX PXIL'!HF51+'OA&amp;GRIDCO'!DJ51</f>
        <v>0</v>
      </c>
      <c r="CK51" s="54">
        <f>'OA&amp;GRIDCO'!KS51+'Day Ahead IEX PXIL'!DE51</f>
        <v>4.12</v>
      </c>
      <c r="CL51" s="54">
        <f>'OA&amp;GRIDCO'!KT51+'Day Ahead IEX PXIL'!DF51</f>
        <v>0</v>
      </c>
      <c r="CM51" s="54">
        <f>'Day Ahead IEX PXIL'!FS51+RTM!FS51</f>
        <v>0</v>
      </c>
      <c r="CN51" s="54">
        <f>'Day Ahead IEX PXIL'!FT51</f>
        <v>0</v>
      </c>
      <c r="CO51" s="54">
        <f>RTM!IY51+'Day Ahead IEX PXIL'!IU51</f>
        <v>0</v>
      </c>
      <c r="CP51" s="54">
        <f>RTM!IZ51+'Day Ahead IEX PXIL'!IV51</f>
        <v>0</v>
      </c>
      <c r="CQ51" s="4">
        <f>'OA&amp;GRIDCO'!KG51+'Day Ahead IEX PXIL'!FM51+RTM!GE51</f>
        <v>0</v>
      </c>
      <c r="CR51" s="4">
        <f>'OA&amp;GRIDCO'!KH51+'Day Ahead IEX PXIL'!FN51</f>
        <v>0</v>
      </c>
      <c r="CS51" s="4">
        <f>'OA&amp;GRIDCO'!KM51+'Day Ahead IEX PXIL'!FY51+RTM!FY51</f>
        <v>0</v>
      </c>
      <c r="CT51" s="4">
        <f>'Day Ahead IEX PXIL'!FZ51</f>
        <v>0</v>
      </c>
      <c r="CU51" s="4">
        <v>0</v>
      </c>
      <c r="CV51" s="4">
        <f>'Day Ahead IEX PXIL'!GF51</f>
        <v>0</v>
      </c>
      <c r="CW51" s="4">
        <f>'OA&amp;GRIDCO'!HU51+'Day Ahead IEX PXIL'!EC51+RTM!DW51</f>
        <v>400</v>
      </c>
      <c r="CX51" s="4">
        <f>'OA&amp;GRIDCO'!HV51+'Day Ahead IEX PXIL'!ED51+RTM!DX51</f>
        <v>0</v>
      </c>
      <c r="CY51" s="4">
        <f>'OA&amp;GRIDCO'!IG51+'Day Ahead IEX PXIL'!EI51+RTM!EC51</f>
        <v>15</v>
      </c>
      <c r="CZ51" s="4">
        <f>'OA&amp;GRIDCO'!IH51+'Day Ahead IEX PXIL'!EJ51+RTM!ED51</f>
        <v>3.75</v>
      </c>
      <c r="DA51" s="4">
        <f>'OA&amp;GRIDCO'!IU51+'Day Ahead IEX PXIL'!EO51+RTM!EI51</f>
        <v>0</v>
      </c>
      <c r="DB51" s="4">
        <f>'OA&amp;GRIDCO'!IV51+'Day Ahead IEX PXIL'!EP51+RTM!EJ51</f>
        <v>0</v>
      </c>
      <c r="DC51" s="75"/>
      <c r="DD51" s="75"/>
      <c r="DE51" s="4">
        <f>'Day Ahead IEX PXIL'!FC51+'OA&amp;GRIDCO'!KA51+RTM!GM51</f>
        <v>8.76</v>
      </c>
      <c r="DF51" s="4">
        <f>'Day Ahead IEX PXIL'!FD51+'OA&amp;GRIDCO'!KB51</f>
        <v>0</v>
      </c>
      <c r="DG51" s="4">
        <f>'OA&amp;GRIDCO'!JE51+'Day Ahead IEX PXIL'!EU51+RTM!EO51</f>
        <v>10.31</v>
      </c>
      <c r="DH51" s="4">
        <f>'OA&amp;GRIDCO'!JF51+'Day Ahead IEX PXIL'!EV51+RTM!EP51</f>
        <v>0</v>
      </c>
      <c r="DI51" s="4">
        <v>0</v>
      </c>
      <c r="DJ51" s="4">
        <v>0</v>
      </c>
      <c r="DK51" s="74">
        <f>RTM!FM51</f>
        <v>0</v>
      </c>
      <c r="DL51" s="74">
        <f>RTM!FN51</f>
        <v>0</v>
      </c>
      <c r="DM51" s="74">
        <f>'OA&amp;GRIDCO'!LF51+'Day Ahead IEX PXIL'!HU51+'Day Ahead IEX PXIL'!HU51</f>
        <v>0</v>
      </c>
      <c r="DN51" s="74">
        <f>'OA&amp;GRIDCO'!LH51+'Day Ahead IEX PXIL'!HV51+RTM!GV51</f>
        <v>0</v>
      </c>
      <c r="DO51" s="74">
        <f>'OA&amp;GRIDCO'!LS51+'Day Ahead IEX PXIL'!HO51+RTM!IU51</f>
        <v>32.272999999999996</v>
      </c>
      <c r="DP51" s="74">
        <f>'OA&amp;GRIDCO'!LT51+'Day Ahead IEX PXIL'!HP51+RTM!IV51</f>
        <v>0</v>
      </c>
      <c r="DQ51" s="74">
        <f>RTM!HK51</f>
        <v>1.24</v>
      </c>
      <c r="DR51" s="74">
        <f>RTM!HL51</f>
        <v>0</v>
      </c>
      <c r="DS51" s="74">
        <f>RTM!HO51</f>
        <v>0</v>
      </c>
      <c r="DT51" s="74">
        <f>RTM!HP51</f>
        <v>0</v>
      </c>
      <c r="DU51" s="74">
        <f>RTM!HS51</f>
        <v>0</v>
      </c>
      <c r="DV51" s="74">
        <f>RTM!HT51</f>
        <v>0</v>
      </c>
      <c r="DW51" s="74">
        <f>RTM!HW51+'OA&amp;GRIDCO'!MI51</f>
        <v>0</v>
      </c>
      <c r="DX51" s="74">
        <f>RTM!HX51</f>
        <v>0</v>
      </c>
      <c r="DY51" s="74">
        <f>RTM!IA51</f>
        <v>0</v>
      </c>
      <c r="DZ51" s="74">
        <f>RTM!IB51</f>
        <v>0</v>
      </c>
      <c r="EA51" s="74">
        <f>RTM!IC51</f>
        <v>0</v>
      </c>
      <c r="EB51" s="74">
        <f>RTM!ID51</f>
        <v>0</v>
      </c>
      <c r="EC51" s="74">
        <f>'OA&amp;GRIDCO'!MO51</f>
        <v>28.93</v>
      </c>
      <c r="ED51" s="74">
        <f>'OA&amp;GRIDCO'!MP51</f>
        <v>0</v>
      </c>
      <c r="EE51" s="74">
        <f>'OA&amp;GRIDCO'!MS51</f>
        <v>0</v>
      </c>
      <c r="EF51" s="74">
        <f>'OA&amp;GRIDCO'!MT51</f>
        <v>0</v>
      </c>
      <c r="EG51" s="74">
        <f>'OA&amp;GRIDCO'!MW51+'Day Ahead IEX PXIL'!IM51+GDAM!G51+RTM!II51</f>
        <v>1.1100000000000001</v>
      </c>
      <c r="EH51" s="74">
        <f>'OA&amp;GRIDCO'!MX51+'Day Ahead IEX PXIL'!IN51+RTM!IJ51+GDAM!H51</f>
        <v>0</v>
      </c>
      <c r="EI51" s="74">
        <f>'Day Ahead IEX PXIL'!IQ51+RTM!IM51+'OA&amp;GRIDCO'!NA51</f>
        <v>6.66</v>
      </c>
      <c r="EJ51" s="74">
        <f>'Day Ahead IEX PXIL'!IR51+RTM!IN51+'OA&amp;GRIDCO'!NB51</f>
        <v>0</v>
      </c>
      <c r="EK51" s="74">
        <f>'OA&amp;GRIDCO'!NE51</f>
        <v>0</v>
      </c>
      <c r="EL51" s="74">
        <f>'OA&amp;GRIDCO'!NF51</f>
        <v>0</v>
      </c>
      <c r="EM51" s="74">
        <f>RTM!IQ51</f>
        <v>0</v>
      </c>
      <c r="EN51" s="74">
        <f>RTM!IR51</f>
        <v>0</v>
      </c>
      <c r="EO51" s="74">
        <f>RTM!JC51</f>
        <v>0</v>
      </c>
      <c r="EP51" s="74">
        <f>RTM!JD51</f>
        <v>0</v>
      </c>
      <c r="EQ51" s="74">
        <f>'OA&amp;GRIDCO'!NI51</f>
        <v>0</v>
      </c>
      <c r="ER51" s="74">
        <f>'OA&amp;GRIDCO'!NJ51</f>
        <v>0</v>
      </c>
      <c r="ES51" s="74">
        <f>'OA&amp;GRIDCO'!NK51+RTM!HC51+'Day Ahead IEX PXIL'!IY51</f>
        <v>4.12</v>
      </c>
      <c r="ET51" s="74">
        <f>'OA&amp;GRIDCO'!NN51+RTM!HD51+'Day Ahead IEX PXIL'!IZ51</f>
        <v>0</v>
      </c>
      <c r="EU51" s="74">
        <f>RTM!JG51</f>
        <v>0</v>
      </c>
      <c r="EV51" s="74">
        <f>RTM!JH51</f>
        <v>0</v>
      </c>
      <c r="EW51" s="74">
        <f>RTM!JK51</f>
        <v>0</v>
      </c>
      <c r="EX51" s="74">
        <f>RTM!JL51</f>
        <v>0</v>
      </c>
      <c r="EY51" s="74">
        <f>GDAM!S51+'OA&amp;GRIDCO'!OG51+RTM!JO51</f>
        <v>23.430000000000003</v>
      </c>
      <c r="EZ51" s="74">
        <f>GDAM!T51+'OA&amp;GRIDCO'!NX51+RTM!JP51</f>
        <v>0</v>
      </c>
      <c r="FA51" s="74">
        <f>GDAM!Y51+RTM!JS51</f>
        <v>10.73</v>
      </c>
      <c r="FB51" s="74">
        <f>GDAM!Z51+RTM!JT51</f>
        <v>0</v>
      </c>
      <c r="FC51" s="74">
        <f>RTM!JW51</f>
        <v>0</v>
      </c>
      <c r="FD51" s="74">
        <f>RTM!JX51</f>
        <v>0</v>
      </c>
      <c r="FE51" s="74">
        <f>GDAM!AE51+'OA&amp;GRIDCO'!OO51</f>
        <v>5.74</v>
      </c>
      <c r="FF51" s="74">
        <f>GDAM!AF51+'OA&amp;GRIDCO'!OP51</f>
        <v>0</v>
      </c>
      <c r="FG51" s="351">
        <f>GDAM!AK51</f>
        <v>0</v>
      </c>
      <c r="FH51" s="351">
        <f>GDAM!AL51</f>
        <v>0</v>
      </c>
      <c r="FI51" s="351">
        <f>GDAM!AQ51</f>
        <v>0</v>
      </c>
      <c r="FJ51" s="351">
        <f>GDAM!AR51</f>
        <v>0</v>
      </c>
      <c r="FK51" s="351">
        <f>GDAM!AW51</f>
        <v>0</v>
      </c>
      <c r="FL51" s="351">
        <f>GDAM!AX51</f>
        <v>0</v>
      </c>
      <c r="FM51" s="351">
        <f>GDAM!BC51</f>
        <v>0</v>
      </c>
      <c r="FN51" s="351">
        <f>GDAM!BD51</f>
        <v>0</v>
      </c>
      <c r="FO51" s="351">
        <f>GDAM!BI51</f>
        <v>0</v>
      </c>
      <c r="FP51" s="351">
        <f>GDAM!BJ51</f>
        <v>0</v>
      </c>
      <c r="FQ51" s="1">
        <f t="shared" si="0"/>
        <v>1417.6530012163651</v>
      </c>
      <c r="FR51" s="1">
        <f t="shared" si="1"/>
        <v>142.8775</v>
      </c>
    </row>
    <row r="52" spans="1:174">
      <c r="A52" s="48" t="s">
        <v>74</v>
      </c>
      <c r="B52" s="38">
        <v>42</v>
      </c>
      <c r="C52" s="114"/>
      <c r="D52" s="75"/>
      <c r="E52" s="75"/>
      <c r="F52" s="75"/>
      <c r="G52" s="75">
        <v>24</v>
      </c>
      <c r="H52" s="75">
        <v>0.9</v>
      </c>
      <c r="I52" s="74">
        <v>11</v>
      </c>
      <c r="J52" s="74">
        <v>3.62</v>
      </c>
      <c r="K52" s="75"/>
      <c r="L52" s="75"/>
      <c r="M52" s="75"/>
      <c r="N52" s="75"/>
      <c r="O52" s="277">
        <v>2.7</v>
      </c>
      <c r="P52" s="75"/>
      <c r="Q52" s="94">
        <v>3.6</v>
      </c>
      <c r="R52" s="75">
        <v>0.51</v>
      </c>
      <c r="S52" s="74">
        <v>25</v>
      </c>
      <c r="T52" s="75"/>
      <c r="U52" s="74">
        <v>37</v>
      </c>
      <c r="V52" s="75"/>
      <c r="W52" s="275">
        <v>8.6199999999999992</v>
      </c>
      <c r="X52" s="75"/>
      <c r="Y52" s="75">
        <v>4.45</v>
      </c>
      <c r="Z52" s="75"/>
      <c r="AA52" s="75">
        <v>6.75</v>
      </c>
      <c r="AB52" s="75"/>
      <c r="AC52" s="280">
        <v>3.6227018285242774</v>
      </c>
      <c r="AD52" s="75"/>
      <c r="AE52" s="4">
        <f>'OA&amp;GRIDCO'!W52+'Day Ahead IEX PXIL'!M52+RTM!M52</f>
        <v>29.9</v>
      </c>
      <c r="AF52" s="4">
        <f>'OA&amp;GRIDCO'!X52+'Day Ahead IEX PXIL'!N52+RTM!N52</f>
        <v>20.62</v>
      </c>
      <c r="AG52" s="4">
        <f>'OA&amp;GRIDCO'!AC52+'Day Ahead IEX PXIL'!S52+RTM!S52</f>
        <v>2.79</v>
      </c>
      <c r="AH52" s="4">
        <f>'OA&amp;GRIDCO'!AD52+'Day Ahead IEX PXIL'!T52+RTM!T52</f>
        <v>0</v>
      </c>
      <c r="AI52" s="4">
        <f>'OA&amp;GRIDCO'!AU52+'Day Ahead IEX PXIL'!Y52+RTM!Y52</f>
        <v>55</v>
      </c>
      <c r="AJ52" s="4">
        <f>'OA&amp;GRIDCO'!AV52+'Day Ahead IEX PXIL'!Z52+RTM!Z52</f>
        <v>16.5</v>
      </c>
      <c r="AK52" s="4">
        <f>'OA&amp;GRIDCO'!BS52+'Day Ahead IEX PXIL'!AK52+RTM!AK52</f>
        <v>15.46</v>
      </c>
      <c r="AL52" s="4">
        <f>'OA&amp;GRIDCO'!BT52+'Day Ahead IEX PXIL'!AL52+RTM!AL52</f>
        <v>0</v>
      </c>
      <c r="AM52" s="4">
        <f>'OA&amp;GRIDCO'!BC52+'Day Ahead IEX PXIL'!AE52+RTM!AE52</f>
        <v>0</v>
      </c>
      <c r="AN52" s="4">
        <f>'OA&amp;GRIDCO'!BD52+'Day Ahead IEX PXIL'!AF52+RTM!AF52</f>
        <v>0</v>
      </c>
      <c r="AO52" s="4">
        <f>'OA&amp;GRIDCO'!CC52+'Day Ahead IEX PXIL'!AQ52+RTM!AQ52</f>
        <v>0</v>
      </c>
      <c r="AP52" s="4">
        <f>'OA&amp;GRIDCO'!CD52+'Day Ahead IEX PXIL'!AR52+RTM!AR52</f>
        <v>0</v>
      </c>
      <c r="AQ52" s="4">
        <f>'OA&amp;GRIDCO'!CO52+'Day Ahead IEX PXIL'!AW52+RTM!AW52</f>
        <v>25.75</v>
      </c>
      <c r="AR52" s="4">
        <f>'OA&amp;GRIDCO'!CP52+'Day Ahead IEX PXIL'!AX52+RTM!AX52</f>
        <v>8</v>
      </c>
      <c r="AS52" s="4">
        <f>'OA&amp;GRIDCO'!DA52+'Day Ahead IEX PXIL'!BC52+RTM!BC52</f>
        <v>329.77738402061857</v>
      </c>
      <c r="AT52" s="4">
        <f>'OA&amp;GRIDCO'!DB52+'Day Ahead IEX PXIL'!BD52+RTM!BD52</f>
        <v>0</v>
      </c>
      <c r="AU52" s="4">
        <f>'Day Ahead IEX PXIL'!BI52+RTM!BI52+'OA&amp;GRIDCO'!OS52</f>
        <v>0</v>
      </c>
      <c r="AV52" s="4">
        <f>'Day Ahead IEX PXIL'!BJ52+RTM!BJ52+'OA&amp;GRIDCO'!OT52</f>
        <v>0</v>
      </c>
      <c r="AW52" s="67"/>
      <c r="AX52" s="67"/>
      <c r="AY52" s="4">
        <v>0</v>
      </c>
      <c r="AZ52" s="4">
        <f>'OA&amp;GRIDCO'!DL52+'Day Ahead IEX PXIL'!BP52+RTM!BP52</f>
        <v>14.12</v>
      </c>
      <c r="BA52" s="4">
        <f>'OA&amp;GRIDCO'!EC52+'Day Ahead IEX PXIL'!BU52+RTM!BU52</f>
        <v>0</v>
      </c>
      <c r="BB52" s="4">
        <f>'OA&amp;GRIDCO'!ED52+'Day Ahead IEX PXIL'!BV52+RTM!BV52</f>
        <v>0</v>
      </c>
      <c r="BC52" s="4">
        <f>'OA&amp;GRIDCO'!EQ52+'Day Ahead IEX PXIL'!CA52+RTM!CA52</f>
        <v>247.43</v>
      </c>
      <c r="BD52" s="4">
        <f>'OA&amp;GRIDCO'!ER52+'Day Ahead IEX PXIL'!CB52+RTM!CB52</f>
        <v>61.857500000000002</v>
      </c>
      <c r="BE52" s="75">
        <f>'OA&amp;GRIDCO'!NW52+GDAM!U52</f>
        <v>20.740000000000002</v>
      </c>
      <c r="BF52" s="75"/>
      <c r="BG52" s="53"/>
      <c r="BH52" s="53"/>
      <c r="BI52" s="4">
        <f>'OA&amp;GRIDCO'!EW52+'Day Ahead IEX PXIL'!CG52+RTM!CG52</f>
        <v>1.44</v>
      </c>
      <c r="BJ52" s="4">
        <f>'OA&amp;GRIDCO'!EX52+'Day Ahead IEX PXIL'!CH52+RTM!CH52</f>
        <v>0</v>
      </c>
      <c r="BK52" s="4">
        <f>'OA&amp;GRIDCO'!KW52+RTM!FG52+'Day Ahead IEX PXIL'!GW52</f>
        <v>0</v>
      </c>
      <c r="BL52" s="4">
        <f>'OA&amp;GRIDCO'!KX52+RTM!FH52+'Day Ahead IEX PXIL'!GX52</f>
        <v>0</v>
      </c>
      <c r="BM52" s="4">
        <f>'Day Ahead IEX PXIL'!CM52+RTM!CM52+'OA&amp;GRIDCO'!FC52</f>
        <v>0</v>
      </c>
      <c r="BN52" s="4">
        <f>'OA&amp;GRIDCO'!FD52+'Day Ahead IEX PXIL'!CN52+RTM!CN52</f>
        <v>0</v>
      </c>
      <c r="BO52" s="69"/>
      <c r="BP52" s="69"/>
      <c r="BQ52" s="4">
        <f>'OA&amp;GRIDCO'!FQ52+'Day Ahead IEX PXIL'!CS52+RTM!CS52</f>
        <v>1.03</v>
      </c>
      <c r="BR52" s="4">
        <f>'OA&amp;GRIDCO'!FR52+'Day Ahead IEX PXIL'!CT52+RTM!CT52</f>
        <v>0</v>
      </c>
      <c r="BS52" s="1">
        <f>'OA&amp;GRIDCO'!JU52+'Day Ahead IEX PXIL'!FA52+RTM!EU52</f>
        <v>79.670400000000001</v>
      </c>
      <c r="BT52" s="4">
        <f>'OA&amp;GRIDCO'!JV52+'Day Ahead IEX PXIL'!FB52+RTM!EV52</f>
        <v>13</v>
      </c>
      <c r="BU52" s="9">
        <f>'OA&amp;GRIDCO'!GG52+RTM!G52</f>
        <v>0</v>
      </c>
      <c r="BV52" s="9">
        <f>'OA&amp;GRIDCO'!GH52</f>
        <v>0</v>
      </c>
      <c r="BW52" s="4">
        <f>'OA&amp;GRIDCO'!HA52+'Day Ahead IEX PXIL'!DK52+RTM!DE52</f>
        <v>5.4</v>
      </c>
      <c r="BX52" s="4">
        <f>'OA&amp;GRIDCO'!HB52</f>
        <v>0</v>
      </c>
      <c r="BY52" s="4">
        <f>'Day Ahead IEX PXIL'!GK52+RTM!FA52+'OA&amp;GRIDCO'!LC52</f>
        <v>0</v>
      </c>
      <c r="BZ52" s="4">
        <f>'Day Ahead IEX PXIL'!GL52+RTM!FB52+'OA&amp;GRIDCO'!LD52</f>
        <v>0</v>
      </c>
      <c r="CA52" s="37"/>
      <c r="CB52" s="37"/>
      <c r="CC52" s="74">
        <f>RTM!GI52+'Day Ahead IEX PXIL'!II52+GDAM!M52</f>
        <v>0</v>
      </c>
      <c r="CD52" s="74">
        <f>RTM!GJ52</f>
        <v>0</v>
      </c>
      <c r="CE52" s="4">
        <f>'OA&amp;GRIDCO'!HI52+'Day Ahead IEX PXIL'!DQ52+RTM!DK52</f>
        <v>0</v>
      </c>
      <c r="CF52" s="4">
        <f>'OA&amp;GRIDCO'!HJ52+'Day Ahead IEX PXIL'!DR52+RTM!DL52</f>
        <v>0</v>
      </c>
      <c r="CG52" s="74">
        <f>'OA&amp;GRIDCO'!HO52+'Day Ahead IEX PXIL'!DW52+RTM!DQ52</f>
        <v>0</v>
      </c>
      <c r="CH52" s="74">
        <f>'OA&amp;GRIDCO'!HP52+'Day Ahead IEX PXIL'!DX52+RTM!DR52</f>
        <v>0</v>
      </c>
      <c r="CI52" s="75">
        <f>'Day Ahead IEX PXIL'!HE52+'OA&amp;GRIDCO'!DI52+RTM!GY52</f>
        <v>5.15</v>
      </c>
      <c r="CJ52" s="75">
        <f>'Day Ahead IEX PXIL'!HF52+'OA&amp;GRIDCO'!DJ52</f>
        <v>0</v>
      </c>
      <c r="CK52" s="54">
        <f>'OA&amp;GRIDCO'!KS52+'Day Ahead IEX PXIL'!DE52</f>
        <v>4.12</v>
      </c>
      <c r="CL52" s="54">
        <f>'OA&amp;GRIDCO'!KT52+'Day Ahead IEX PXIL'!DF52</f>
        <v>0</v>
      </c>
      <c r="CM52" s="54">
        <f>'Day Ahead IEX PXIL'!FS52+RTM!FS52</f>
        <v>0</v>
      </c>
      <c r="CN52" s="54">
        <f>'Day Ahead IEX PXIL'!FT52</f>
        <v>0</v>
      </c>
      <c r="CO52" s="54">
        <f>RTM!IY52+'Day Ahead IEX PXIL'!IU52</f>
        <v>0</v>
      </c>
      <c r="CP52" s="54">
        <f>RTM!IZ52+'Day Ahead IEX PXIL'!IV52</f>
        <v>0</v>
      </c>
      <c r="CQ52" s="4">
        <f>'OA&amp;GRIDCO'!KG52+'Day Ahead IEX PXIL'!FM52+RTM!GE52</f>
        <v>0</v>
      </c>
      <c r="CR52" s="4">
        <f>'OA&amp;GRIDCO'!KH52+'Day Ahead IEX PXIL'!FN52</f>
        <v>0</v>
      </c>
      <c r="CS52" s="4">
        <f>'OA&amp;GRIDCO'!KM52+'Day Ahead IEX PXIL'!FY52+RTM!FY52</f>
        <v>0</v>
      </c>
      <c r="CT52" s="4">
        <f>'Day Ahead IEX PXIL'!FZ52</f>
        <v>0</v>
      </c>
      <c r="CU52" s="4">
        <v>0</v>
      </c>
      <c r="CV52" s="4">
        <f>'Day Ahead IEX PXIL'!GF52</f>
        <v>0</v>
      </c>
      <c r="CW52" s="4">
        <f>'OA&amp;GRIDCO'!HU52+'Day Ahead IEX PXIL'!EC52+RTM!DW52</f>
        <v>400</v>
      </c>
      <c r="CX52" s="4">
        <f>'OA&amp;GRIDCO'!HV52+'Day Ahead IEX PXIL'!ED52+RTM!DX52</f>
        <v>0</v>
      </c>
      <c r="CY52" s="4">
        <f>'OA&amp;GRIDCO'!IG52+'Day Ahead IEX PXIL'!EI52+RTM!EC52</f>
        <v>15</v>
      </c>
      <c r="CZ52" s="4">
        <f>'OA&amp;GRIDCO'!IH52+'Day Ahead IEX PXIL'!EJ52+RTM!ED52</f>
        <v>3.75</v>
      </c>
      <c r="DA52" s="4">
        <f>'OA&amp;GRIDCO'!IU52+'Day Ahead IEX PXIL'!EO52+RTM!EI52</f>
        <v>0</v>
      </c>
      <c r="DB52" s="4">
        <f>'OA&amp;GRIDCO'!IV52+'Day Ahead IEX PXIL'!EP52+RTM!EJ52</f>
        <v>0</v>
      </c>
      <c r="DC52" s="75"/>
      <c r="DD52" s="75"/>
      <c r="DE52" s="4">
        <f>'Day Ahead IEX PXIL'!FC52+'OA&amp;GRIDCO'!KA52+RTM!GM52</f>
        <v>8.76</v>
      </c>
      <c r="DF52" s="4">
        <f>'Day Ahead IEX PXIL'!FD52+'OA&amp;GRIDCO'!KB52</f>
        <v>0</v>
      </c>
      <c r="DG52" s="4">
        <f>'OA&amp;GRIDCO'!JE52+'Day Ahead IEX PXIL'!EU52+RTM!EO52</f>
        <v>10.31</v>
      </c>
      <c r="DH52" s="4">
        <f>'OA&amp;GRIDCO'!JF52+'Day Ahead IEX PXIL'!EV52+RTM!EP52</f>
        <v>0</v>
      </c>
      <c r="DI52" s="4">
        <v>0</v>
      </c>
      <c r="DJ52" s="4">
        <v>0</v>
      </c>
      <c r="DK52" s="74">
        <f>RTM!FM52</f>
        <v>0</v>
      </c>
      <c r="DL52" s="74">
        <f>RTM!FN52</f>
        <v>0</v>
      </c>
      <c r="DM52" s="74">
        <f>'OA&amp;GRIDCO'!LF52+'Day Ahead IEX PXIL'!HU52+'Day Ahead IEX PXIL'!HU52</f>
        <v>0</v>
      </c>
      <c r="DN52" s="74">
        <f>'OA&amp;GRIDCO'!LH52+'Day Ahead IEX PXIL'!HV52+RTM!GV52</f>
        <v>0</v>
      </c>
      <c r="DO52" s="74">
        <f>'OA&amp;GRIDCO'!LS52+'Day Ahead IEX PXIL'!HO52+RTM!IU52</f>
        <v>32.272999999999996</v>
      </c>
      <c r="DP52" s="74">
        <f>'OA&amp;GRIDCO'!LT52+'Day Ahead IEX PXIL'!HP52+RTM!IV52</f>
        <v>0</v>
      </c>
      <c r="DQ52" s="74">
        <f>RTM!HK52</f>
        <v>1.24</v>
      </c>
      <c r="DR52" s="74">
        <f>RTM!HL52</f>
        <v>0</v>
      </c>
      <c r="DS52" s="74">
        <f>RTM!HO52</f>
        <v>0</v>
      </c>
      <c r="DT52" s="74">
        <f>RTM!HP52</f>
        <v>0</v>
      </c>
      <c r="DU52" s="74">
        <f>RTM!HS52</f>
        <v>0</v>
      </c>
      <c r="DV52" s="74">
        <f>RTM!HT52</f>
        <v>0</v>
      </c>
      <c r="DW52" s="74">
        <f>RTM!HW52+'OA&amp;GRIDCO'!MI52</f>
        <v>0</v>
      </c>
      <c r="DX52" s="74">
        <f>RTM!HX52</f>
        <v>0</v>
      </c>
      <c r="DY52" s="74">
        <f>RTM!IA52</f>
        <v>0</v>
      </c>
      <c r="DZ52" s="74">
        <f>RTM!IB52</f>
        <v>0</v>
      </c>
      <c r="EA52" s="74">
        <f>RTM!IC52</f>
        <v>0</v>
      </c>
      <c r="EB52" s="74">
        <f>RTM!ID52</f>
        <v>0</v>
      </c>
      <c r="EC52" s="74">
        <f>'OA&amp;GRIDCO'!MO52</f>
        <v>29.760000000000005</v>
      </c>
      <c r="ED52" s="74">
        <f>'OA&amp;GRIDCO'!MP52</f>
        <v>0</v>
      </c>
      <c r="EE52" s="74">
        <f>'OA&amp;GRIDCO'!MS52</f>
        <v>0</v>
      </c>
      <c r="EF52" s="74">
        <f>'OA&amp;GRIDCO'!MT52</f>
        <v>0</v>
      </c>
      <c r="EG52" s="74">
        <f>'OA&amp;GRIDCO'!MW52+'Day Ahead IEX PXIL'!IM52+GDAM!G52+RTM!II52</f>
        <v>1.22</v>
      </c>
      <c r="EH52" s="74">
        <f>'OA&amp;GRIDCO'!MX52+'Day Ahead IEX PXIL'!IN52+RTM!IJ52+GDAM!H52</f>
        <v>0</v>
      </c>
      <c r="EI52" s="74">
        <f>'Day Ahead IEX PXIL'!IQ52+RTM!IM52+'OA&amp;GRIDCO'!NA52</f>
        <v>6.66</v>
      </c>
      <c r="EJ52" s="74">
        <f>'Day Ahead IEX PXIL'!IR52+RTM!IN52+'OA&amp;GRIDCO'!NB52</f>
        <v>0</v>
      </c>
      <c r="EK52" s="74">
        <f>'OA&amp;GRIDCO'!NE52</f>
        <v>0</v>
      </c>
      <c r="EL52" s="74">
        <f>'OA&amp;GRIDCO'!NF52</f>
        <v>0</v>
      </c>
      <c r="EM52" s="74">
        <f>RTM!IQ52</f>
        <v>0</v>
      </c>
      <c r="EN52" s="74">
        <f>RTM!IR52</f>
        <v>0</v>
      </c>
      <c r="EO52" s="74">
        <f>RTM!JC52</f>
        <v>0</v>
      </c>
      <c r="EP52" s="74">
        <f>RTM!JD52</f>
        <v>0</v>
      </c>
      <c r="EQ52" s="74">
        <f>'OA&amp;GRIDCO'!NI52</f>
        <v>0</v>
      </c>
      <c r="ER52" s="74">
        <f>'OA&amp;GRIDCO'!NJ52</f>
        <v>0</v>
      </c>
      <c r="ES52" s="74">
        <f>'OA&amp;GRIDCO'!NK52+RTM!HC52+'Day Ahead IEX PXIL'!IY52</f>
        <v>4.12</v>
      </c>
      <c r="ET52" s="74">
        <f>'OA&amp;GRIDCO'!NN52+RTM!HD52+'Day Ahead IEX PXIL'!IZ52</f>
        <v>0</v>
      </c>
      <c r="EU52" s="74">
        <f>RTM!JG52</f>
        <v>0</v>
      </c>
      <c r="EV52" s="74">
        <f>RTM!JH52</f>
        <v>0</v>
      </c>
      <c r="EW52" s="74">
        <f>RTM!JK52</f>
        <v>0</v>
      </c>
      <c r="EX52" s="74">
        <f>RTM!JL52</f>
        <v>0</v>
      </c>
      <c r="EY52" s="74">
        <f>GDAM!S52+'OA&amp;GRIDCO'!OG52+RTM!JO52</f>
        <v>25.080000000000002</v>
      </c>
      <c r="EZ52" s="74">
        <f>GDAM!T52+'OA&amp;GRIDCO'!NX52+RTM!JP52</f>
        <v>0</v>
      </c>
      <c r="FA52" s="74">
        <f>GDAM!Y52+RTM!JS52</f>
        <v>12.68</v>
      </c>
      <c r="FB52" s="74">
        <f>GDAM!Z52+RTM!JT52</f>
        <v>0</v>
      </c>
      <c r="FC52" s="74">
        <f>RTM!JW52</f>
        <v>0</v>
      </c>
      <c r="FD52" s="74">
        <f>RTM!JX52</f>
        <v>0</v>
      </c>
      <c r="FE52" s="74">
        <f>GDAM!AE52+'OA&amp;GRIDCO'!OO52</f>
        <v>5.62</v>
      </c>
      <c r="FF52" s="74">
        <f>GDAM!AF52+'OA&amp;GRIDCO'!OP52</f>
        <v>0</v>
      </c>
      <c r="FG52" s="351">
        <f>GDAM!AK52</f>
        <v>0</v>
      </c>
      <c r="FH52" s="351">
        <f>GDAM!AL52</f>
        <v>0</v>
      </c>
      <c r="FI52" s="351">
        <f>GDAM!AQ52</f>
        <v>0</v>
      </c>
      <c r="FJ52" s="351">
        <f>GDAM!AR52</f>
        <v>0</v>
      </c>
      <c r="FK52" s="351">
        <f>GDAM!AW52</f>
        <v>0</v>
      </c>
      <c r="FL52" s="351">
        <f>GDAM!AX52</f>
        <v>0</v>
      </c>
      <c r="FM52" s="351">
        <f>GDAM!BC52</f>
        <v>0</v>
      </c>
      <c r="FN52" s="351">
        <f>GDAM!BD52</f>
        <v>0</v>
      </c>
      <c r="FO52" s="351">
        <f>GDAM!BI52</f>
        <v>0</v>
      </c>
      <c r="FP52" s="351">
        <f>GDAM!BJ52</f>
        <v>0</v>
      </c>
      <c r="FQ52" s="1">
        <f t="shared" si="0"/>
        <v>1441.1234858491428</v>
      </c>
      <c r="FR52" s="1">
        <f t="shared" si="1"/>
        <v>142.8775</v>
      </c>
    </row>
    <row r="53" spans="1:174">
      <c r="A53" s="48" t="s">
        <v>75</v>
      </c>
      <c r="B53" s="38">
        <v>43</v>
      </c>
      <c r="C53" s="114"/>
      <c r="D53" s="75"/>
      <c r="E53" s="75"/>
      <c r="F53" s="75"/>
      <c r="G53" s="75">
        <v>24</v>
      </c>
      <c r="H53" s="75">
        <v>0.9</v>
      </c>
      <c r="I53" s="74">
        <v>11</v>
      </c>
      <c r="J53" s="74">
        <v>3.62</v>
      </c>
      <c r="K53" s="75"/>
      <c r="L53" s="75"/>
      <c r="M53" s="75"/>
      <c r="N53" s="75"/>
      <c r="O53" s="277">
        <v>3</v>
      </c>
      <c r="P53" s="75"/>
      <c r="Q53" s="94">
        <v>3.6</v>
      </c>
      <c r="R53" s="75">
        <v>0.51</v>
      </c>
      <c r="S53" s="74">
        <v>25</v>
      </c>
      <c r="T53" s="75"/>
      <c r="U53" s="74">
        <v>37</v>
      </c>
      <c r="V53" s="75"/>
      <c r="W53" s="275">
        <v>8.59</v>
      </c>
      <c r="X53" s="75"/>
      <c r="Y53" s="75">
        <v>3.71</v>
      </c>
      <c r="Z53" s="75"/>
      <c r="AA53" s="75">
        <v>5.63</v>
      </c>
      <c r="AB53" s="75"/>
      <c r="AC53" s="280">
        <v>3.7182876287491933</v>
      </c>
      <c r="AD53" s="75"/>
      <c r="AE53" s="4">
        <f>'OA&amp;GRIDCO'!W53+'Day Ahead IEX PXIL'!M53+RTM!M53</f>
        <v>20.62</v>
      </c>
      <c r="AF53" s="4">
        <f>'OA&amp;GRIDCO'!X53+'Day Ahead IEX PXIL'!N53+RTM!N53</f>
        <v>20.62</v>
      </c>
      <c r="AG53" s="4">
        <f>'OA&amp;GRIDCO'!AC53+'Day Ahead IEX PXIL'!S53+RTM!S53</f>
        <v>2.79</v>
      </c>
      <c r="AH53" s="4">
        <f>'OA&amp;GRIDCO'!AD53+'Day Ahead IEX PXIL'!T53+RTM!T53</f>
        <v>0</v>
      </c>
      <c r="AI53" s="4">
        <f>'OA&amp;GRIDCO'!AU53+'Day Ahead IEX PXIL'!Y53+RTM!Y53</f>
        <v>55</v>
      </c>
      <c r="AJ53" s="4">
        <f>'OA&amp;GRIDCO'!AV53+'Day Ahead IEX PXIL'!Z53+RTM!Z53</f>
        <v>16.5</v>
      </c>
      <c r="AK53" s="4">
        <f>'OA&amp;GRIDCO'!BS53+'Day Ahead IEX PXIL'!AK53+RTM!AK53</f>
        <v>0</v>
      </c>
      <c r="AL53" s="4">
        <f>'OA&amp;GRIDCO'!BT53+'Day Ahead IEX PXIL'!AL53+RTM!AL53</f>
        <v>0</v>
      </c>
      <c r="AM53" s="4">
        <f>'OA&amp;GRIDCO'!BC53+'Day Ahead IEX PXIL'!AE53+RTM!AE53</f>
        <v>0</v>
      </c>
      <c r="AN53" s="4">
        <f>'OA&amp;GRIDCO'!BD53+'Day Ahead IEX PXIL'!AF53+RTM!AF53</f>
        <v>0</v>
      </c>
      <c r="AO53" s="4">
        <f>'OA&amp;GRIDCO'!CC53+'Day Ahead IEX PXIL'!AQ53+RTM!AQ53</f>
        <v>0</v>
      </c>
      <c r="AP53" s="4">
        <f>'OA&amp;GRIDCO'!CD53+'Day Ahead IEX PXIL'!AR53+RTM!AR53</f>
        <v>0</v>
      </c>
      <c r="AQ53" s="4">
        <f>'OA&amp;GRIDCO'!CO53+'Day Ahead IEX PXIL'!AW53+RTM!AW53</f>
        <v>25.75</v>
      </c>
      <c r="AR53" s="4">
        <f>'OA&amp;GRIDCO'!CP53+'Day Ahead IEX PXIL'!AX53+RTM!AX53</f>
        <v>8</v>
      </c>
      <c r="AS53" s="4">
        <f>'OA&amp;GRIDCO'!DA53+'Day Ahead IEX PXIL'!BC53+RTM!BC53</f>
        <v>329.77738402061857</v>
      </c>
      <c r="AT53" s="4">
        <f>'OA&amp;GRIDCO'!DB53+'Day Ahead IEX PXIL'!BD53+RTM!BD53</f>
        <v>0</v>
      </c>
      <c r="AU53" s="4">
        <f>'Day Ahead IEX PXIL'!BI53+RTM!BI53+'OA&amp;GRIDCO'!OS53</f>
        <v>0</v>
      </c>
      <c r="AV53" s="4">
        <f>'Day Ahead IEX PXIL'!BJ53+RTM!BJ53+'OA&amp;GRIDCO'!OT53</f>
        <v>0</v>
      </c>
      <c r="AW53" s="67"/>
      <c r="AX53" s="67"/>
      <c r="AY53" s="4">
        <v>0</v>
      </c>
      <c r="AZ53" s="4">
        <f>'OA&amp;GRIDCO'!DL53+'Day Ahead IEX PXIL'!BP53+RTM!BP53</f>
        <v>14.12</v>
      </c>
      <c r="BA53" s="4">
        <f>'OA&amp;GRIDCO'!EC53+'Day Ahead IEX PXIL'!BU53+RTM!BU53</f>
        <v>0</v>
      </c>
      <c r="BB53" s="4">
        <f>'OA&amp;GRIDCO'!ED53+'Day Ahead IEX PXIL'!BV53+RTM!BV53</f>
        <v>0</v>
      </c>
      <c r="BC53" s="4">
        <f>'OA&amp;GRIDCO'!EQ53+'Day Ahead IEX PXIL'!CA53+RTM!CA53</f>
        <v>247.43</v>
      </c>
      <c r="BD53" s="4">
        <f>'OA&amp;GRIDCO'!ER53+'Day Ahead IEX PXIL'!CB53+RTM!CB53</f>
        <v>61.857500000000002</v>
      </c>
      <c r="BE53" s="75">
        <f>'OA&amp;GRIDCO'!NW53+GDAM!U53</f>
        <v>24.450000000000003</v>
      </c>
      <c r="BF53" s="75"/>
      <c r="BG53" s="53"/>
      <c r="BH53" s="53"/>
      <c r="BI53" s="4">
        <f>'OA&amp;GRIDCO'!EW53+'Day Ahead IEX PXIL'!CG53+RTM!CG53</f>
        <v>1.44</v>
      </c>
      <c r="BJ53" s="4">
        <f>'OA&amp;GRIDCO'!EX53+'Day Ahead IEX PXIL'!CH53+RTM!CH53</f>
        <v>0</v>
      </c>
      <c r="BK53" s="4">
        <f>'OA&amp;GRIDCO'!KW53+RTM!FG53+'Day Ahead IEX PXIL'!GW53</f>
        <v>0</v>
      </c>
      <c r="BL53" s="4">
        <f>'OA&amp;GRIDCO'!KX53+RTM!FH53+'Day Ahead IEX PXIL'!GX53</f>
        <v>0</v>
      </c>
      <c r="BM53" s="4">
        <f>'Day Ahead IEX PXIL'!CM53+RTM!CM53+'OA&amp;GRIDCO'!FC53</f>
        <v>0</v>
      </c>
      <c r="BN53" s="4">
        <f>'OA&amp;GRIDCO'!FD53+'Day Ahead IEX PXIL'!CN53+RTM!CN53</f>
        <v>0</v>
      </c>
      <c r="BO53" s="69"/>
      <c r="BP53" s="69"/>
      <c r="BQ53" s="4">
        <f>'OA&amp;GRIDCO'!FQ53+'Day Ahead IEX PXIL'!CS53+RTM!CS53</f>
        <v>1.03</v>
      </c>
      <c r="BR53" s="4">
        <f>'OA&amp;GRIDCO'!FR53+'Day Ahead IEX PXIL'!CT53+RTM!CT53</f>
        <v>0</v>
      </c>
      <c r="BS53" s="1">
        <f>'OA&amp;GRIDCO'!JU53+'Day Ahead IEX PXIL'!FA53+RTM!EU53</f>
        <v>79.670400000000001</v>
      </c>
      <c r="BT53" s="4">
        <f>'OA&amp;GRIDCO'!JV53+'Day Ahead IEX PXIL'!FB53+RTM!EV53</f>
        <v>13</v>
      </c>
      <c r="BU53" s="9">
        <f>'OA&amp;GRIDCO'!GG53+RTM!G53</f>
        <v>0</v>
      </c>
      <c r="BV53" s="9">
        <f>'OA&amp;GRIDCO'!GH53</f>
        <v>0</v>
      </c>
      <c r="BW53" s="4">
        <f>'OA&amp;GRIDCO'!HA53+'Day Ahead IEX PXIL'!DK53+RTM!DE53</f>
        <v>5.4</v>
      </c>
      <c r="BX53" s="4">
        <f>'OA&amp;GRIDCO'!HB53</f>
        <v>0</v>
      </c>
      <c r="BY53" s="4">
        <f>'Day Ahead IEX PXIL'!GK53+RTM!FA53+'OA&amp;GRIDCO'!LC53</f>
        <v>0</v>
      </c>
      <c r="BZ53" s="4">
        <f>'Day Ahead IEX PXIL'!GL53+RTM!FB53+'OA&amp;GRIDCO'!LD53</f>
        <v>0</v>
      </c>
      <c r="CA53" s="37"/>
      <c r="CB53" s="37"/>
      <c r="CC53" s="74">
        <f>RTM!GI53+'Day Ahead IEX PXIL'!II53+GDAM!M53</f>
        <v>0</v>
      </c>
      <c r="CD53" s="74">
        <f>RTM!GJ53</f>
        <v>0</v>
      </c>
      <c r="CE53" s="4">
        <f>'OA&amp;GRIDCO'!HI53+'Day Ahead IEX PXIL'!DQ53+RTM!DK53</f>
        <v>0</v>
      </c>
      <c r="CF53" s="4">
        <f>'OA&amp;GRIDCO'!HJ53+'Day Ahead IEX PXIL'!DR53+RTM!DL53</f>
        <v>0</v>
      </c>
      <c r="CG53" s="74">
        <f>'OA&amp;GRIDCO'!HO53+'Day Ahead IEX PXIL'!DW53+RTM!DQ53</f>
        <v>0</v>
      </c>
      <c r="CH53" s="74">
        <f>'OA&amp;GRIDCO'!HP53+'Day Ahead IEX PXIL'!DX53+RTM!DR53</f>
        <v>0</v>
      </c>
      <c r="CI53" s="75">
        <f>'Day Ahead IEX PXIL'!HE53+'OA&amp;GRIDCO'!DI53+RTM!GY53</f>
        <v>5.15</v>
      </c>
      <c r="CJ53" s="75">
        <f>'Day Ahead IEX PXIL'!HF53+'OA&amp;GRIDCO'!DJ53</f>
        <v>0</v>
      </c>
      <c r="CK53" s="54">
        <f>'OA&amp;GRIDCO'!KS53+'Day Ahead IEX PXIL'!DE53</f>
        <v>4.12</v>
      </c>
      <c r="CL53" s="54">
        <f>'OA&amp;GRIDCO'!KT53+'Day Ahead IEX PXIL'!DF53</f>
        <v>0</v>
      </c>
      <c r="CM53" s="54">
        <f>'Day Ahead IEX PXIL'!FS53+RTM!FS53</f>
        <v>0</v>
      </c>
      <c r="CN53" s="54">
        <f>'Day Ahead IEX PXIL'!FT53</f>
        <v>0</v>
      </c>
      <c r="CO53" s="54">
        <f>RTM!IY53+'Day Ahead IEX PXIL'!IU53</f>
        <v>0</v>
      </c>
      <c r="CP53" s="54">
        <f>RTM!IZ53+'Day Ahead IEX PXIL'!IV53</f>
        <v>0</v>
      </c>
      <c r="CQ53" s="4">
        <f>'OA&amp;GRIDCO'!KG53+'Day Ahead IEX PXIL'!FM53+RTM!GE53</f>
        <v>0</v>
      </c>
      <c r="CR53" s="4">
        <f>'OA&amp;GRIDCO'!KH53+'Day Ahead IEX PXIL'!FN53</f>
        <v>0</v>
      </c>
      <c r="CS53" s="4">
        <f>'OA&amp;GRIDCO'!KM53+'Day Ahead IEX PXIL'!FY53+RTM!FY53</f>
        <v>0</v>
      </c>
      <c r="CT53" s="4">
        <f>'Day Ahead IEX PXIL'!FZ53</f>
        <v>0</v>
      </c>
      <c r="CU53" s="4">
        <v>0</v>
      </c>
      <c r="CV53" s="4">
        <f>'Day Ahead IEX PXIL'!GF53</f>
        <v>0</v>
      </c>
      <c r="CW53" s="4">
        <f>'OA&amp;GRIDCO'!HU53+'Day Ahead IEX PXIL'!EC53+RTM!DW53</f>
        <v>400</v>
      </c>
      <c r="CX53" s="4">
        <f>'OA&amp;GRIDCO'!HV53+'Day Ahead IEX PXIL'!ED53+RTM!DX53</f>
        <v>0</v>
      </c>
      <c r="CY53" s="4">
        <f>'OA&amp;GRIDCO'!IG53+'Day Ahead IEX PXIL'!EI53+RTM!EC53</f>
        <v>15</v>
      </c>
      <c r="CZ53" s="4">
        <f>'OA&amp;GRIDCO'!IH53+'Day Ahead IEX PXIL'!EJ53+RTM!ED53</f>
        <v>3.75</v>
      </c>
      <c r="DA53" s="4">
        <f>'OA&amp;GRIDCO'!IU53+'Day Ahead IEX PXIL'!EO53+RTM!EI53</f>
        <v>0</v>
      </c>
      <c r="DB53" s="4">
        <f>'OA&amp;GRIDCO'!IV53+'Day Ahead IEX PXIL'!EP53+RTM!EJ53</f>
        <v>0</v>
      </c>
      <c r="DC53" s="75"/>
      <c r="DD53" s="75"/>
      <c r="DE53" s="4">
        <f>'Day Ahead IEX PXIL'!FC53+'OA&amp;GRIDCO'!KA53+RTM!GM53</f>
        <v>8.76</v>
      </c>
      <c r="DF53" s="4">
        <f>'Day Ahead IEX PXIL'!FD53+'OA&amp;GRIDCO'!KB53</f>
        <v>0</v>
      </c>
      <c r="DG53" s="4">
        <f>'OA&amp;GRIDCO'!JE53+'Day Ahead IEX PXIL'!EU53+RTM!EO53</f>
        <v>10.31</v>
      </c>
      <c r="DH53" s="4">
        <f>'OA&amp;GRIDCO'!JF53+'Day Ahead IEX PXIL'!EV53+RTM!EP53</f>
        <v>0</v>
      </c>
      <c r="DI53" s="4">
        <v>0</v>
      </c>
      <c r="DJ53" s="4">
        <v>0</v>
      </c>
      <c r="DK53" s="74">
        <f>RTM!FM53</f>
        <v>0</v>
      </c>
      <c r="DL53" s="74">
        <f>RTM!FN53</f>
        <v>0</v>
      </c>
      <c r="DM53" s="74">
        <f>'OA&amp;GRIDCO'!LF53+'Day Ahead IEX PXIL'!HU53+'Day Ahead IEX PXIL'!HU53</f>
        <v>0</v>
      </c>
      <c r="DN53" s="74">
        <f>'OA&amp;GRIDCO'!LH53+'Day Ahead IEX PXIL'!HV53+RTM!GV53</f>
        <v>0</v>
      </c>
      <c r="DO53" s="74">
        <f>'OA&amp;GRIDCO'!LS53+'Day Ahead IEX PXIL'!HO53+RTM!IU53</f>
        <v>32.272999999999996</v>
      </c>
      <c r="DP53" s="74">
        <f>'OA&amp;GRIDCO'!LT53+'Day Ahead IEX PXIL'!HP53+RTM!IV53</f>
        <v>0</v>
      </c>
      <c r="DQ53" s="74">
        <f>RTM!HK53</f>
        <v>1.24</v>
      </c>
      <c r="DR53" s="74">
        <f>RTM!HL53</f>
        <v>0</v>
      </c>
      <c r="DS53" s="74">
        <f>RTM!HO53</f>
        <v>0</v>
      </c>
      <c r="DT53" s="74">
        <f>RTM!HP53</f>
        <v>0</v>
      </c>
      <c r="DU53" s="74">
        <f>RTM!HS53</f>
        <v>0</v>
      </c>
      <c r="DV53" s="74">
        <f>RTM!HT53</f>
        <v>0</v>
      </c>
      <c r="DW53" s="74">
        <f>RTM!HW53+'OA&amp;GRIDCO'!MI53</f>
        <v>0</v>
      </c>
      <c r="DX53" s="74">
        <f>RTM!HX53</f>
        <v>0</v>
      </c>
      <c r="DY53" s="74">
        <f>RTM!IA53</f>
        <v>0</v>
      </c>
      <c r="DZ53" s="74">
        <f>RTM!IB53</f>
        <v>0</v>
      </c>
      <c r="EA53" s="74">
        <f>RTM!IC53</f>
        <v>0</v>
      </c>
      <c r="EB53" s="74">
        <f>RTM!ID53</f>
        <v>0</v>
      </c>
      <c r="EC53" s="74">
        <f>'OA&amp;GRIDCO'!MO53</f>
        <v>30.59</v>
      </c>
      <c r="ED53" s="74">
        <f>'OA&amp;GRIDCO'!MP53</f>
        <v>0</v>
      </c>
      <c r="EE53" s="74">
        <f>'OA&amp;GRIDCO'!MS53</f>
        <v>0</v>
      </c>
      <c r="EF53" s="74">
        <f>'OA&amp;GRIDCO'!MT53</f>
        <v>0</v>
      </c>
      <c r="EG53" s="74">
        <f>'OA&amp;GRIDCO'!MW53+'Day Ahead IEX PXIL'!IM53+GDAM!G53+RTM!II53</f>
        <v>1.67</v>
      </c>
      <c r="EH53" s="74">
        <f>'OA&amp;GRIDCO'!MX53+'Day Ahead IEX PXIL'!IN53+RTM!IJ53+GDAM!H53</f>
        <v>0</v>
      </c>
      <c r="EI53" s="74">
        <f>'Day Ahead IEX PXIL'!IQ53+RTM!IM53+'OA&amp;GRIDCO'!NA53</f>
        <v>6.66</v>
      </c>
      <c r="EJ53" s="74">
        <f>'Day Ahead IEX PXIL'!IR53+RTM!IN53+'OA&amp;GRIDCO'!NB53</f>
        <v>0</v>
      </c>
      <c r="EK53" s="74">
        <f>'OA&amp;GRIDCO'!NE53</f>
        <v>0</v>
      </c>
      <c r="EL53" s="74">
        <f>'OA&amp;GRIDCO'!NF53</f>
        <v>0</v>
      </c>
      <c r="EM53" s="74">
        <f>RTM!IQ53</f>
        <v>0</v>
      </c>
      <c r="EN53" s="74">
        <f>RTM!IR53</f>
        <v>0</v>
      </c>
      <c r="EO53" s="74">
        <f>RTM!JC53</f>
        <v>0</v>
      </c>
      <c r="EP53" s="74">
        <f>RTM!JD53</f>
        <v>0</v>
      </c>
      <c r="EQ53" s="74">
        <f>'OA&amp;GRIDCO'!NI53</f>
        <v>0</v>
      </c>
      <c r="ER53" s="74">
        <f>'OA&amp;GRIDCO'!NJ53</f>
        <v>0</v>
      </c>
      <c r="ES53" s="74">
        <f>'OA&amp;GRIDCO'!NK53+RTM!HC53+'Day Ahead IEX PXIL'!IY53</f>
        <v>4.12</v>
      </c>
      <c r="ET53" s="74">
        <f>'OA&amp;GRIDCO'!NN53+RTM!HD53+'Day Ahead IEX PXIL'!IZ53</f>
        <v>0</v>
      </c>
      <c r="EU53" s="74">
        <f>RTM!JG53</f>
        <v>0</v>
      </c>
      <c r="EV53" s="74">
        <f>RTM!JH53</f>
        <v>0</v>
      </c>
      <c r="EW53" s="74">
        <f>RTM!JK53</f>
        <v>0</v>
      </c>
      <c r="EX53" s="74">
        <f>RTM!JL53</f>
        <v>0</v>
      </c>
      <c r="EY53" s="74">
        <f>GDAM!S53+'OA&amp;GRIDCO'!OG53+RTM!JO53</f>
        <v>27.86</v>
      </c>
      <c r="EZ53" s="74">
        <f>GDAM!T53+'OA&amp;GRIDCO'!NX53+RTM!JP53</f>
        <v>0</v>
      </c>
      <c r="FA53" s="74">
        <f>GDAM!Y53+RTM!JS53</f>
        <v>15.879999999999999</v>
      </c>
      <c r="FB53" s="74">
        <f>GDAM!Z53+RTM!JT53</f>
        <v>0</v>
      </c>
      <c r="FC53" s="74">
        <f>RTM!JW53</f>
        <v>0</v>
      </c>
      <c r="FD53" s="74">
        <f>RTM!JX53</f>
        <v>0</v>
      </c>
      <c r="FE53" s="74">
        <f>GDAM!AE53+'OA&amp;GRIDCO'!OO53</f>
        <v>5.57</v>
      </c>
      <c r="FF53" s="74">
        <f>GDAM!AF53+'OA&amp;GRIDCO'!OP53</f>
        <v>0</v>
      </c>
      <c r="FG53" s="351">
        <f>GDAM!AK53</f>
        <v>0</v>
      </c>
      <c r="FH53" s="351">
        <f>GDAM!AL53</f>
        <v>0</v>
      </c>
      <c r="FI53" s="351">
        <f>GDAM!AQ53</f>
        <v>0</v>
      </c>
      <c r="FJ53" s="351">
        <f>GDAM!AR53</f>
        <v>0</v>
      </c>
      <c r="FK53" s="351">
        <f>GDAM!AW53</f>
        <v>0</v>
      </c>
      <c r="FL53" s="351">
        <f>GDAM!AX53</f>
        <v>0</v>
      </c>
      <c r="FM53" s="351">
        <f>GDAM!BC53</f>
        <v>0</v>
      </c>
      <c r="FN53" s="351">
        <f>GDAM!BD53</f>
        <v>0</v>
      </c>
      <c r="FO53" s="351">
        <f>GDAM!BI53</f>
        <v>0</v>
      </c>
      <c r="FP53" s="351">
        <f>GDAM!BJ53</f>
        <v>0</v>
      </c>
      <c r="FQ53" s="1">
        <f t="shared" si="0"/>
        <v>1425.8090716493678</v>
      </c>
      <c r="FR53" s="1">
        <f t="shared" si="1"/>
        <v>142.8775</v>
      </c>
    </row>
    <row r="54" spans="1:174">
      <c r="A54" s="48" t="s">
        <v>76</v>
      </c>
      <c r="B54" s="38">
        <v>44</v>
      </c>
      <c r="C54" s="114"/>
      <c r="D54" s="75"/>
      <c r="E54" s="75"/>
      <c r="F54" s="75"/>
      <c r="G54" s="75">
        <v>24</v>
      </c>
      <c r="H54" s="75">
        <v>0.9</v>
      </c>
      <c r="I54" s="74">
        <v>11</v>
      </c>
      <c r="J54" s="74">
        <v>3.62</v>
      </c>
      <c r="K54" s="75"/>
      <c r="L54" s="75"/>
      <c r="M54" s="75"/>
      <c r="N54" s="75"/>
      <c r="O54" s="277">
        <v>3</v>
      </c>
      <c r="P54" s="75"/>
      <c r="Q54" s="94">
        <v>3.6</v>
      </c>
      <c r="R54" s="75">
        <v>0.51</v>
      </c>
      <c r="S54" s="74">
        <v>25</v>
      </c>
      <c r="T54" s="75"/>
      <c r="U54" s="74">
        <v>37</v>
      </c>
      <c r="V54" s="75"/>
      <c r="W54" s="275">
        <v>10.18</v>
      </c>
      <c r="X54" s="75"/>
      <c r="Y54" s="75">
        <v>4.66</v>
      </c>
      <c r="Z54" s="75"/>
      <c r="AA54" s="75">
        <v>7.07</v>
      </c>
      <c r="AB54" s="75"/>
      <c r="AC54" s="280">
        <v>3.8043148489516172</v>
      </c>
      <c r="AD54" s="75"/>
      <c r="AE54" s="4">
        <f>'OA&amp;GRIDCO'!W54+'Day Ahead IEX PXIL'!M54+RTM!M54</f>
        <v>20.62</v>
      </c>
      <c r="AF54" s="4">
        <f>'OA&amp;GRIDCO'!X54+'Day Ahead IEX PXIL'!N54+RTM!N54</f>
        <v>20.62</v>
      </c>
      <c r="AG54" s="4">
        <f>'OA&amp;GRIDCO'!AC54+'Day Ahead IEX PXIL'!S54+RTM!S54</f>
        <v>2.79</v>
      </c>
      <c r="AH54" s="4">
        <f>'OA&amp;GRIDCO'!AD54+'Day Ahead IEX PXIL'!T54+RTM!T54</f>
        <v>0</v>
      </c>
      <c r="AI54" s="4">
        <f>'OA&amp;GRIDCO'!AU54+'Day Ahead IEX PXIL'!Y54+RTM!Y54</f>
        <v>55</v>
      </c>
      <c r="AJ54" s="4">
        <f>'OA&amp;GRIDCO'!AV54+'Day Ahead IEX PXIL'!Z54+RTM!Z54</f>
        <v>16.5</v>
      </c>
      <c r="AK54" s="4">
        <f>'OA&amp;GRIDCO'!BS54+'Day Ahead IEX PXIL'!AK54+RTM!AK54</f>
        <v>0</v>
      </c>
      <c r="AL54" s="4">
        <f>'OA&amp;GRIDCO'!BT54+'Day Ahead IEX PXIL'!AL54+RTM!AL54</f>
        <v>0</v>
      </c>
      <c r="AM54" s="4">
        <f>'OA&amp;GRIDCO'!BC54+'Day Ahead IEX PXIL'!AE54+RTM!AE54</f>
        <v>0</v>
      </c>
      <c r="AN54" s="4">
        <f>'OA&amp;GRIDCO'!BD54+'Day Ahead IEX PXIL'!AF54+RTM!AF54</f>
        <v>0</v>
      </c>
      <c r="AO54" s="4">
        <f>'OA&amp;GRIDCO'!CC54+'Day Ahead IEX PXIL'!AQ54+RTM!AQ54</f>
        <v>0</v>
      </c>
      <c r="AP54" s="4">
        <f>'OA&amp;GRIDCO'!CD54+'Day Ahead IEX PXIL'!AR54+RTM!AR54</f>
        <v>0</v>
      </c>
      <c r="AQ54" s="4">
        <f>'OA&amp;GRIDCO'!CO54+'Day Ahead IEX PXIL'!AW54+RTM!AW54</f>
        <v>25.75</v>
      </c>
      <c r="AR54" s="4">
        <f>'OA&amp;GRIDCO'!CP54+'Day Ahead IEX PXIL'!AX54+RTM!AX54</f>
        <v>8</v>
      </c>
      <c r="AS54" s="4">
        <f>'OA&amp;GRIDCO'!DA54+'Day Ahead IEX PXIL'!BC54+RTM!BC54</f>
        <v>329.77738402061857</v>
      </c>
      <c r="AT54" s="4">
        <f>'OA&amp;GRIDCO'!DB54+'Day Ahead IEX PXIL'!BD54+RTM!BD54</f>
        <v>0</v>
      </c>
      <c r="AU54" s="4">
        <f>'Day Ahead IEX PXIL'!BI54+RTM!BI54+'OA&amp;GRIDCO'!OS54</f>
        <v>0</v>
      </c>
      <c r="AV54" s="4">
        <f>'Day Ahead IEX PXIL'!BJ54+RTM!BJ54+'OA&amp;GRIDCO'!OT54</f>
        <v>0</v>
      </c>
      <c r="AW54" s="67"/>
      <c r="AX54" s="67"/>
      <c r="AY54" s="4">
        <v>0</v>
      </c>
      <c r="AZ54" s="4">
        <f>'OA&amp;GRIDCO'!DL54+'Day Ahead IEX PXIL'!BP54+RTM!BP54</f>
        <v>14.12</v>
      </c>
      <c r="BA54" s="4">
        <f>'OA&amp;GRIDCO'!EC54+'Day Ahead IEX PXIL'!BU54+RTM!BU54</f>
        <v>0</v>
      </c>
      <c r="BB54" s="4">
        <f>'OA&amp;GRIDCO'!ED54+'Day Ahead IEX PXIL'!BV54+RTM!BV54</f>
        <v>0</v>
      </c>
      <c r="BC54" s="4">
        <f>'OA&amp;GRIDCO'!EQ54+'Day Ahead IEX PXIL'!CA54+RTM!CA54</f>
        <v>247.43</v>
      </c>
      <c r="BD54" s="4">
        <f>'OA&amp;GRIDCO'!ER54+'Day Ahead IEX PXIL'!CB54+RTM!CB54</f>
        <v>61.857500000000002</v>
      </c>
      <c r="BE54" s="75">
        <f>'OA&amp;GRIDCO'!NW54+GDAM!U54</f>
        <v>20.12</v>
      </c>
      <c r="BF54" s="75"/>
      <c r="BG54" s="53"/>
      <c r="BH54" s="53"/>
      <c r="BI54" s="4">
        <f>'OA&amp;GRIDCO'!EW54+'Day Ahead IEX PXIL'!CG54+RTM!CG54</f>
        <v>1.44</v>
      </c>
      <c r="BJ54" s="4">
        <f>'OA&amp;GRIDCO'!EX54+'Day Ahead IEX PXIL'!CH54+RTM!CH54</f>
        <v>0</v>
      </c>
      <c r="BK54" s="4">
        <f>'OA&amp;GRIDCO'!KW54+RTM!FG54+'Day Ahead IEX PXIL'!GW54</f>
        <v>0</v>
      </c>
      <c r="BL54" s="4">
        <f>'OA&amp;GRIDCO'!KX54+RTM!FH54+'Day Ahead IEX PXIL'!GX54</f>
        <v>0</v>
      </c>
      <c r="BM54" s="4">
        <f>'Day Ahead IEX PXIL'!CM54+RTM!CM54+'OA&amp;GRIDCO'!FC54</f>
        <v>0</v>
      </c>
      <c r="BN54" s="4">
        <f>'OA&amp;GRIDCO'!FD54+'Day Ahead IEX PXIL'!CN54+RTM!CN54</f>
        <v>0</v>
      </c>
      <c r="BO54" s="69"/>
      <c r="BP54" s="69"/>
      <c r="BQ54" s="4">
        <f>'OA&amp;GRIDCO'!FQ54+'Day Ahead IEX PXIL'!CS54+RTM!CS54</f>
        <v>1.03</v>
      </c>
      <c r="BR54" s="4">
        <f>'OA&amp;GRIDCO'!FR54+'Day Ahead IEX PXIL'!CT54+RTM!CT54</f>
        <v>0</v>
      </c>
      <c r="BS54" s="1">
        <f>'OA&amp;GRIDCO'!JU54+'Day Ahead IEX PXIL'!FA54+RTM!EU54</f>
        <v>79.670400000000001</v>
      </c>
      <c r="BT54" s="4">
        <f>'OA&amp;GRIDCO'!JV54+'Day Ahead IEX PXIL'!FB54+RTM!EV54</f>
        <v>13</v>
      </c>
      <c r="BU54" s="9">
        <f>'OA&amp;GRIDCO'!GG54+RTM!G54</f>
        <v>0</v>
      </c>
      <c r="BV54" s="9">
        <f>'OA&amp;GRIDCO'!GH54</f>
        <v>0</v>
      </c>
      <c r="BW54" s="4">
        <f>'OA&amp;GRIDCO'!HA54+'Day Ahead IEX PXIL'!DK54+RTM!DE54</f>
        <v>5.4</v>
      </c>
      <c r="BX54" s="4">
        <f>'OA&amp;GRIDCO'!HB54</f>
        <v>0</v>
      </c>
      <c r="BY54" s="4">
        <f>'Day Ahead IEX PXIL'!GK54+RTM!FA54+'OA&amp;GRIDCO'!LC54</f>
        <v>0</v>
      </c>
      <c r="BZ54" s="4">
        <f>'Day Ahead IEX PXIL'!GL54+RTM!FB54+'OA&amp;GRIDCO'!LD54</f>
        <v>0</v>
      </c>
      <c r="CA54" s="37"/>
      <c r="CB54" s="37"/>
      <c r="CC54" s="74">
        <f>RTM!GI54+'Day Ahead IEX PXIL'!II54+GDAM!M54</f>
        <v>0</v>
      </c>
      <c r="CD54" s="74">
        <f>RTM!GJ54</f>
        <v>0</v>
      </c>
      <c r="CE54" s="4">
        <f>'OA&amp;GRIDCO'!HI54+'Day Ahead IEX PXIL'!DQ54+RTM!DK54</f>
        <v>0</v>
      </c>
      <c r="CF54" s="4">
        <f>'OA&amp;GRIDCO'!HJ54+'Day Ahead IEX PXIL'!DR54+RTM!DL54</f>
        <v>0</v>
      </c>
      <c r="CG54" s="74">
        <f>'OA&amp;GRIDCO'!HO54+'Day Ahead IEX PXIL'!DW54+RTM!DQ54</f>
        <v>0</v>
      </c>
      <c r="CH54" s="74">
        <f>'OA&amp;GRIDCO'!HP54+'Day Ahead IEX PXIL'!DX54+RTM!DR54</f>
        <v>0</v>
      </c>
      <c r="CI54" s="75">
        <f>'Day Ahead IEX PXIL'!HE54+'OA&amp;GRIDCO'!DI54+RTM!GY54</f>
        <v>5.15</v>
      </c>
      <c r="CJ54" s="75">
        <f>'Day Ahead IEX PXIL'!HF54+'OA&amp;GRIDCO'!DJ54</f>
        <v>0</v>
      </c>
      <c r="CK54" s="54">
        <f>'OA&amp;GRIDCO'!KS54+'Day Ahead IEX PXIL'!DE54</f>
        <v>4.12</v>
      </c>
      <c r="CL54" s="54">
        <f>'OA&amp;GRIDCO'!KT54+'Day Ahead IEX PXIL'!DF54</f>
        <v>0</v>
      </c>
      <c r="CM54" s="54">
        <f>'Day Ahead IEX PXIL'!FS54+RTM!FS54</f>
        <v>0</v>
      </c>
      <c r="CN54" s="54">
        <f>'Day Ahead IEX PXIL'!FT54</f>
        <v>0</v>
      </c>
      <c r="CO54" s="54">
        <f>RTM!IY54+'Day Ahead IEX PXIL'!IU54</f>
        <v>0</v>
      </c>
      <c r="CP54" s="54">
        <f>RTM!IZ54+'Day Ahead IEX PXIL'!IV54</f>
        <v>0</v>
      </c>
      <c r="CQ54" s="4">
        <f>'OA&amp;GRIDCO'!KG54+'Day Ahead IEX PXIL'!FM54+RTM!GE54</f>
        <v>0</v>
      </c>
      <c r="CR54" s="4">
        <f>'OA&amp;GRIDCO'!KH54+'Day Ahead IEX PXIL'!FN54</f>
        <v>0</v>
      </c>
      <c r="CS54" s="4">
        <f>'OA&amp;GRIDCO'!KM54+'Day Ahead IEX PXIL'!FY54+RTM!FY54</f>
        <v>0</v>
      </c>
      <c r="CT54" s="4">
        <f>'Day Ahead IEX PXIL'!FZ54</f>
        <v>0</v>
      </c>
      <c r="CU54" s="4">
        <v>0</v>
      </c>
      <c r="CV54" s="4">
        <f>'Day Ahead IEX PXIL'!GF54</f>
        <v>0</v>
      </c>
      <c r="CW54" s="4">
        <f>'OA&amp;GRIDCO'!HU54+'Day Ahead IEX PXIL'!EC54+RTM!DW54</f>
        <v>400</v>
      </c>
      <c r="CX54" s="4">
        <f>'OA&amp;GRIDCO'!HV54+'Day Ahead IEX PXIL'!ED54+RTM!DX54</f>
        <v>0</v>
      </c>
      <c r="CY54" s="4">
        <f>'OA&amp;GRIDCO'!IG54+'Day Ahead IEX PXIL'!EI54+RTM!EC54</f>
        <v>15</v>
      </c>
      <c r="CZ54" s="4">
        <f>'OA&amp;GRIDCO'!IH54+'Day Ahead IEX PXIL'!EJ54+RTM!ED54</f>
        <v>3.75</v>
      </c>
      <c r="DA54" s="4">
        <f>'OA&amp;GRIDCO'!IU54+'Day Ahead IEX PXIL'!EO54+RTM!EI54</f>
        <v>0</v>
      </c>
      <c r="DB54" s="4">
        <f>'OA&amp;GRIDCO'!IV54+'Day Ahead IEX PXIL'!EP54+RTM!EJ54</f>
        <v>0</v>
      </c>
      <c r="DC54" s="75"/>
      <c r="DD54" s="75"/>
      <c r="DE54" s="4">
        <f>'Day Ahead IEX PXIL'!FC54+'OA&amp;GRIDCO'!KA54+RTM!GM54</f>
        <v>8.76</v>
      </c>
      <c r="DF54" s="4">
        <f>'Day Ahead IEX PXIL'!FD54+'OA&amp;GRIDCO'!KB54</f>
        <v>0</v>
      </c>
      <c r="DG54" s="4">
        <f>'OA&amp;GRIDCO'!JE54+'Day Ahead IEX PXIL'!EU54+RTM!EO54</f>
        <v>10.31</v>
      </c>
      <c r="DH54" s="4">
        <f>'OA&amp;GRIDCO'!JF54+'Day Ahead IEX PXIL'!EV54+RTM!EP54</f>
        <v>0</v>
      </c>
      <c r="DI54" s="4">
        <v>0</v>
      </c>
      <c r="DJ54" s="4">
        <v>0</v>
      </c>
      <c r="DK54" s="74">
        <f>RTM!FM54</f>
        <v>0</v>
      </c>
      <c r="DL54" s="74">
        <f>RTM!FN54</f>
        <v>0</v>
      </c>
      <c r="DM54" s="74">
        <f>'OA&amp;GRIDCO'!LF54+'Day Ahead IEX PXIL'!HU54+'Day Ahead IEX PXIL'!HU54</f>
        <v>0</v>
      </c>
      <c r="DN54" s="74">
        <f>'OA&amp;GRIDCO'!LH54+'Day Ahead IEX PXIL'!HV54+RTM!GV54</f>
        <v>0</v>
      </c>
      <c r="DO54" s="74">
        <f>'OA&amp;GRIDCO'!LS54+'Day Ahead IEX PXIL'!HO54+RTM!IU54</f>
        <v>32.272999999999996</v>
      </c>
      <c r="DP54" s="74">
        <f>'OA&amp;GRIDCO'!LT54+'Day Ahead IEX PXIL'!HP54+RTM!IV54</f>
        <v>0</v>
      </c>
      <c r="DQ54" s="74">
        <f>RTM!HK54</f>
        <v>1.24</v>
      </c>
      <c r="DR54" s="74">
        <f>RTM!HL54</f>
        <v>0</v>
      </c>
      <c r="DS54" s="74">
        <f>RTM!HO54</f>
        <v>0</v>
      </c>
      <c r="DT54" s="74">
        <f>RTM!HP54</f>
        <v>0</v>
      </c>
      <c r="DU54" s="74">
        <f>RTM!HS54</f>
        <v>0</v>
      </c>
      <c r="DV54" s="74">
        <f>RTM!HT54</f>
        <v>0</v>
      </c>
      <c r="DW54" s="74">
        <f>RTM!HW54+'OA&amp;GRIDCO'!MI54</f>
        <v>0</v>
      </c>
      <c r="DX54" s="74">
        <f>RTM!HX54</f>
        <v>0</v>
      </c>
      <c r="DY54" s="74">
        <f>RTM!IA54</f>
        <v>0</v>
      </c>
      <c r="DZ54" s="74">
        <f>RTM!IB54</f>
        <v>0</v>
      </c>
      <c r="EA54" s="74">
        <f>RTM!IC54</f>
        <v>0</v>
      </c>
      <c r="EB54" s="74">
        <f>RTM!ID54</f>
        <v>0</v>
      </c>
      <c r="EC54" s="74">
        <f>'OA&amp;GRIDCO'!MO54</f>
        <v>31.1</v>
      </c>
      <c r="ED54" s="74">
        <f>'OA&amp;GRIDCO'!MP54</f>
        <v>0</v>
      </c>
      <c r="EE54" s="74">
        <f>'OA&amp;GRIDCO'!MS54</f>
        <v>0</v>
      </c>
      <c r="EF54" s="74">
        <f>'OA&amp;GRIDCO'!MT54</f>
        <v>0</v>
      </c>
      <c r="EG54" s="74">
        <f>'OA&amp;GRIDCO'!MW54+'Day Ahead IEX PXIL'!IM54+GDAM!G54+RTM!II54</f>
        <v>1.88</v>
      </c>
      <c r="EH54" s="74">
        <f>'OA&amp;GRIDCO'!MX54+'Day Ahead IEX PXIL'!IN54+RTM!IJ54+GDAM!H54</f>
        <v>0</v>
      </c>
      <c r="EI54" s="74">
        <f>'Day Ahead IEX PXIL'!IQ54+RTM!IM54+'OA&amp;GRIDCO'!NA54</f>
        <v>6.66</v>
      </c>
      <c r="EJ54" s="74">
        <f>'Day Ahead IEX PXIL'!IR54+RTM!IN54+'OA&amp;GRIDCO'!NB54</f>
        <v>0</v>
      </c>
      <c r="EK54" s="74">
        <f>'OA&amp;GRIDCO'!NE54</f>
        <v>0</v>
      </c>
      <c r="EL54" s="74">
        <f>'OA&amp;GRIDCO'!NF54</f>
        <v>0</v>
      </c>
      <c r="EM54" s="74">
        <f>RTM!IQ54</f>
        <v>0</v>
      </c>
      <c r="EN54" s="74">
        <f>RTM!IR54</f>
        <v>0</v>
      </c>
      <c r="EO54" s="74">
        <f>RTM!JC54</f>
        <v>0</v>
      </c>
      <c r="EP54" s="74">
        <f>RTM!JD54</f>
        <v>0</v>
      </c>
      <c r="EQ54" s="74">
        <f>'OA&amp;GRIDCO'!NI54</f>
        <v>0</v>
      </c>
      <c r="ER54" s="74">
        <f>'OA&amp;GRIDCO'!NJ54</f>
        <v>0</v>
      </c>
      <c r="ES54" s="74">
        <f>'OA&amp;GRIDCO'!NK54+RTM!HC54+'Day Ahead IEX PXIL'!IY54</f>
        <v>4.12</v>
      </c>
      <c r="ET54" s="74">
        <f>'OA&amp;GRIDCO'!NN54+RTM!HD54+'Day Ahead IEX PXIL'!IZ54</f>
        <v>0</v>
      </c>
      <c r="EU54" s="74">
        <f>RTM!JG54</f>
        <v>0</v>
      </c>
      <c r="EV54" s="74">
        <f>RTM!JH54</f>
        <v>0</v>
      </c>
      <c r="EW54" s="74">
        <f>RTM!JK54</f>
        <v>0</v>
      </c>
      <c r="EX54" s="74">
        <f>RTM!JL54</f>
        <v>0</v>
      </c>
      <c r="EY54" s="74">
        <f>GDAM!S54+'OA&amp;GRIDCO'!OG54+RTM!JO54</f>
        <v>33.44</v>
      </c>
      <c r="EZ54" s="74">
        <f>GDAM!T54+'OA&amp;GRIDCO'!NX54+RTM!JP54</f>
        <v>0</v>
      </c>
      <c r="FA54" s="74">
        <f>GDAM!Y54+RTM!JS54</f>
        <v>13.2</v>
      </c>
      <c r="FB54" s="74">
        <f>GDAM!Z54+RTM!JT54</f>
        <v>0</v>
      </c>
      <c r="FC54" s="74">
        <f>RTM!JW54</f>
        <v>0</v>
      </c>
      <c r="FD54" s="74">
        <f>RTM!JX54</f>
        <v>0</v>
      </c>
      <c r="FE54" s="74">
        <f>GDAM!AE54+'OA&amp;GRIDCO'!OO54</f>
        <v>5.34</v>
      </c>
      <c r="FF54" s="74">
        <f>GDAM!AF54+'OA&amp;GRIDCO'!OP54</f>
        <v>0</v>
      </c>
      <c r="FG54" s="351">
        <f>GDAM!AK54</f>
        <v>0</v>
      </c>
      <c r="FH54" s="351">
        <f>GDAM!AL54</f>
        <v>0</v>
      </c>
      <c r="FI54" s="351">
        <f>GDAM!AQ54</f>
        <v>0</v>
      </c>
      <c r="FJ54" s="351">
        <f>GDAM!AR54</f>
        <v>0</v>
      </c>
      <c r="FK54" s="351">
        <f>GDAM!AW54</f>
        <v>0</v>
      </c>
      <c r="FL54" s="351">
        <f>GDAM!AX54</f>
        <v>0</v>
      </c>
      <c r="FM54" s="351">
        <f>GDAM!BC54</f>
        <v>0</v>
      </c>
      <c r="FN54" s="351">
        <f>GDAM!BD54</f>
        <v>0</v>
      </c>
      <c r="FO54" s="351">
        <f>GDAM!BI54</f>
        <v>0</v>
      </c>
      <c r="FP54" s="351">
        <f>GDAM!BJ54</f>
        <v>0</v>
      </c>
      <c r="FQ54" s="1">
        <f t="shared" si="0"/>
        <v>1428.9350988695701</v>
      </c>
      <c r="FR54" s="1">
        <f t="shared" si="1"/>
        <v>142.8775</v>
      </c>
    </row>
    <row r="55" spans="1:174" ht="15" customHeight="1">
      <c r="A55" s="48" t="s">
        <v>77</v>
      </c>
      <c r="B55" s="38">
        <v>45</v>
      </c>
      <c r="C55" s="114"/>
      <c r="D55" s="75"/>
      <c r="E55" s="75"/>
      <c r="F55" s="75"/>
      <c r="G55" s="75">
        <v>24</v>
      </c>
      <c r="H55" s="75">
        <v>0.9</v>
      </c>
      <c r="I55" s="74">
        <v>11</v>
      </c>
      <c r="J55" s="74">
        <v>3.62</v>
      </c>
      <c r="K55" s="75"/>
      <c r="L55" s="75"/>
      <c r="M55" s="75"/>
      <c r="N55" s="75"/>
      <c r="O55" s="277">
        <v>3</v>
      </c>
      <c r="P55" s="75"/>
      <c r="Q55" s="94">
        <v>3.6</v>
      </c>
      <c r="R55" s="75">
        <v>0.51</v>
      </c>
      <c r="S55" s="74">
        <v>25</v>
      </c>
      <c r="T55" s="75"/>
      <c r="U55" s="74">
        <v>37</v>
      </c>
      <c r="V55" s="75"/>
      <c r="W55" s="275">
        <v>14.21</v>
      </c>
      <c r="X55" s="75"/>
      <c r="Y55" s="75">
        <v>4.38</v>
      </c>
      <c r="Z55" s="75"/>
      <c r="AA55" s="75">
        <v>6.64</v>
      </c>
      <c r="AB55" s="75"/>
      <c r="AC55" s="280">
        <v>3.9094592291990242</v>
      </c>
      <c r="AD55" s="75"/>
      <c r="AE55" s="4">
        <f>'OA&amp;GRIDCO'!W55+'Day Ahead IEX PXIL'!M55+RTM!M55</f>
        <v>20.62</v>
      </c>
      <c r="AF55" s="4">
        <f>'OA&amp;GRIDCO'!X55+'Day Ahead IEX PXIL'!N55+RTM!N55</f>
        <v>20.62</v>
      </c>
      <c r="AG55" s="4">
        <f>'OA&amp;GRIDCO'!AC55+'Day Ahead IEX PXIL'!S55+RTM!S55</f>
        <v>3.2</v>
      </c>
      <c r="AH55" s="4">
        <f>'OA&amp;GRIDCO'!AD55+'Day Ahead IEX PXIL'!T55+RTM!T55</f>
        <v>0</v>
      </c>
      <c r="AI55" s="4">
        <f>'OA&amp;GRIDCO'!AU55+'Day Ahead IEX PXIL'!Y55+RTM!Y55</f>
        <v>55</v>
      </c>
      <c r="AJ55" s="4">
        <f>'OA&amp;GRIDCO'!AV55+'Day Ahead IEX PXIL'!Z55+RTM!Z55</f>
        <v>16.5</v>
      </c>
      <c r="AK55" s="4">
        <f>'OA&amp;GRIDCO'!BS55+'Day Ahead IEX PXIL'!AK55+RTM!AK55</f>
        <v>10.31</v>
      </c>
      <c r="AL55" s="4">
        <f>'OA&amp;GRIDCO'!BT55+'Day Ahead IEX PXIL'!AL55+RTM!AL55</f>
        <v>0</v>
      </c>
      <c r="AM55" s="4">
        <f>'OA&amp;GRIDCO'!BC55+'Day Ahead IEX PXIL'!AE55+RTM!AE55</f>
        <v>0</v>
      </c>
      <c r="AN55" s="4">
        <f>'OA&amp;GRIDCO'!BD55+'Day Ahead IEX PXIL'!AF55+RTM!AF55</f>
        <v>0</v>
      </c>
      <c r="AO55" s="4">
        <f>'OA&amp;GRIDCO'!CC55+'Day Ahead IEX PXIL'!AQ55+RTM!AQ55</f>
        <v>0</v>
      </c>
      <c r="AP55" s="4">
        <f>'OA&amp;GRIDCO'!CD55+'Day Ahead IEX PXIL'!AR55+RTM!AR55</f>
        <v>0</v>
      </c>
      <c r="AQ55" s="4">
        <f>'OA&amp;GRIDCO'!CO55+'Day Ahead IEX PXIL'!AW55+RTM!AW55</f>
        <v>25.75</v>
      </c>
      <c r="AR55" s="4">
        <f>'OA&amp;GRIDCO'!CP55+'Day Ahead IEX PXIL'!AX55+RTM!AX55</f>
        <v>8</v>
      </c>
      <c r="AS55" s="4">
        <f>'OA&amp;GRIDCO'!DA55+'Day Ahead IEX PXIL'!BC55+RTM!BC55</f>
        <v>329.77738402061857</v>
      </c>
      <c r="AT55" s="4">
        <f>'OA&amp;GRIDCO'!DB55+'Day Ahead IEX PXIL'!BD55+RTM!BD55</f>
        <v>0</v>
      </c>
      <c r="AU55" s="4">
        <f>'Day Ahead IEX PXIL'!BI55+RTM!BI55+'OA&amp;GRIDCO'!OS55</f>
        <v>0</v>
      </c>
      <c r="AV55" s="4">
        <f>'Day Ahead IEX PXIL'!BJ55+RTM!BJ55+'OA&amp;GRIDCO'!OT55</f>
        <v>0</v>
      </c>
      <c r="AW55" s="67"/>
      <c r="AX55" s="67"/>
      <c r="AY55" s="4">
        <v>0</v>
      </c>
      <c r="AZ55" s="4">
        <f>'OA&amp;GRIDCO'!DL55+'Day Ahead IEX PXIL'!BP55+RTM!BP55</f>
        <v>14.12</v>
      </c>
      <c r="BA55" s="4">
        <f>'OA&amp;GRIDCO'!EC55+'Day Ahead IEX PXIL'!BU55+RTM!BU55</f>
        <v>0</v>
      </c>
      <c r="BB55" s="4">
        <f>'OA&amp;GRIDCO'!ED55+'Day Ahead IEX PXIL'!BV55+RTM!BV55</f>
        <v>0</v>
      </c>
      <c r="BC55" s="4">
        <f>'OA&amp;GRIDCO'!EQ55+'Day Ahead IEX PXIL'!CA55+RTM!CA55</f>
        <v>247.43</v>
      </c>
      <c r="BD55" s="4">
        <f>'OA&amp;GRIDCO'!ER55+'Day Ahead IEX PXIL'!CB55+RTM!CB55</f>
        <v>61.857500000000002</v>
      </c>
      <c r="BE55" s="75">
        <f>'OA&amp;GRIDCO'!NW55+GDAM!U55</f>
        <v>15.07</v>
      </c>
      <c r="BF55" s="75"/>
      <c r="BG55" s="53"/>
      <c r="BH55" s="53"/>
      <c r="BI55" s="4">
        <f>'OA&amp;GRIDCO'!EW55+'Day Ahead IEX PXIL'!CG55+RTM!CG55</f>
        <v>1.44</v>
      </c>
      <c r="BJ55" s="4">
        <f>'OA&amp;GRIDCO'!EX55+'Day Ahead IEX PXIL'!CH55+RTM!CH55</f>
        <v>0</v>
      </c>
      <c r="BK55" s="4">
        <f>'OA&amp;GRIDCO'!KW55+RTM!FG55+'Day Ahead IEX PXIL'!GW55</f>
        <v>0</v>
      </c>
      <c r="BL55" s="4">
        <f>'OA&amp;GRIDCO'!KX55+RTM!FH55+'Day Ahead IEX PXIL'!GX55</f>
        <v>0</v>
      </c>
      <c r="BM55" s="4">
        <f>'Day Ahead IEX PXIL'!CM55+RTM!CM55+'OA&amp;GRIDCO'!FC55</f>
        <v>0</v>
      </c>
      <c r="BN55" s="4">
        <f>'OA&amp;GRIDCO'!FD55+'Day Ahead IEX PXIL'!CN55+RTM!CN55</f>
        <v>0</v>
      </c>
      <c r="BO55" s="69"/>
      <c r="BP55" s="69"/>
      <c r="BQ55" s="4">
        <f>'OA&amp;GRIDCO'!FQ55+'Day Ahead IEX PXIL'!CS55+RTM!CS55</f>
        <v>1.03</v>
      </c>
      <c r="BR55" s="4">
        <f>'OA&amp;GRIDCO'!FR55+'Day Ahead IEX PXIL'!CT55+RTM!CT55</f>
        <v>0</v>
      </c>
      <c r="BS55" s="1">
        <f>'OA&amp;GRIDCO'!JU55+'Day Ahead IEX PXIL'!FA55+RTM!EU55</f>
        <v>79.670400000000001</v>
      </c>
      <c r="BT55" s="4">
        <f>'OA&amp;GRIDCO'!JV55+'Day Ahead IEX PXIL'!FB55+RTM!EV55</f>
        <v>13</v>
      </c>
      <c r="BU55" s="9">
        <f>'OA&amp;GRIDCO'!GG55+RTM!G55</f>
        <v>0</v>
      </c>
      <c r="BV55" s="9">
        <f>'OA&amp;GRIDCO'!GH55</f>
        <v>0</v>
      </c>
      <c r="BW55" s="4">
        <f>'OA&amp;GRIDCO'!HA55+'Day Ahead IEX PXIL'!DK55+RTM!DE55</f>
        <v>5.4</v>
      </c>
      <c r="BX55" s="4">
        <f>'OA&amp;GRIDCO'!HB55</f>
        <v>0</v>
      </c>
      <c r="BY55" s="4">
        <f>'Day Ahead IEX PXIL'!GK55+RTM!FA55+'OA&amp;GRIDCO'!LC55</f>
        <v>0</v>
      </c>
      <c r="BZ55" s="4">
        <f>'Day Ahead IEX PXIL'!GL55+RTM!FB55+'OA&amp;GRIDCO'!LD55</f>
        <v>0</v>
      </c>
      <c r="CA55" s="37"/>
      <c r="CB55" s="37"/>
      <c r="CC55" s="74">
        <f>RTM!GI55+'Day Ahead IEX PXIL'!II55+GDAM!M55</f>
        <v>0</v>
      </c>
      <c r="CD55" s="74">
        <f>RTM!GJ55</f>
        <v>0</v>
      </c>
      <c r="CE55" s="4">
        <f>'OA&amp;GRIDCO'!HI55+'Day Ahead IEX PXIL'!DQ55+RTM!DK55</f>
        <v>0</v>
      </c>
      <c r="CF55" s="4">
        <f>'OA&amp;GRIDCO'!HJ55+'Day Ahead IEX PXIL'!DR55+RTM!DL55</f>
        <v>0</v>
      </c>
      <c r="CG55" s="74">
        <f>'OA&amp;GRIDCO'!HO55+'Day Ahead IEX PXIL'!DW55+RTM!DQ55</f>
        <v>0</v>
      </c>
      <c r="CH55" s="74">
        <f>'OA&amp;GRIDCO'!HP55+'Day Ahead IEX PXIL'!DX55+RTM!DR55</f>
        <v>0</v>
      </c>
      <c r="CI55" s="75">
        <f>'Day Ahead IEX PXIL'!HE55+'OA&amp;GRIDCO'!DI55+RTM!GY55</f>
        <v>2.06</v>
      </c>
      <c r="CJ55" s="75">
        <f>'Day Ahead IEX PXIL'!HF55+'OA&amp;GRIDCO'!DJ55</f>
        <v>0</v>
      </c>
      <c r="CK55" s="54">
        <f>'OA&amp;GRIDCO'!KS55+'Day Ahead IEX PXIL'!DE55</f>
        <v>4.12</v>
      </c>
      <c r="CL55" s="54">
        <f>'OA&amp;GRIDCO'!KT55+'Day Ahead IEX PXIL'!DF55</f>
        <v>0</v>
      </c>
      <c r="CM55" s="54">
        <f>'Day Ahead IEX PXIL'!FS55+RTM!FS55</f>
        <v>0</v>
      </c>
      <c r="CN55" s="54">
        <f>'Day Ahead IEX PXIL'!FT55</f>
        <v>0</v>
      </c>
      <c r="CO55" s="54">
        <f>RTM!IY55+'Day Ahead IEX PXIL'!IU55</f>
        <v>0</v>
      </c>
      <c r="CP55" s="54">
        <f>RTM!IZ55+'Day Ahead IEX PXIL'!IV55</f>
        <v>0</v>
      </c>
      <c r="CQ55" s="4">
        <f>'OA&amp;GRIDCO'!KG55+'Day Ahead IEX PXIL'!FM55+RTM!GE55</f>
        <v>0</v>
      </c>
      <c r="CR55" s="4">
        <f>'OA&amp;GRIDCO'!KH55+'Day Ahead IEX PXIL'!FN55</f>
        <v>0</v>
      </c>
      <c r="CS55" s="4">
        <f>'OA&amp;GRIDCO'!KM55+'Day Ahead IEX PXIL'!FY55+RTM!FY55</f>
        <v>0</v>
      </c>
      <c r="CT55" s="4">
        <f>'Day Ahead IEX PXIL'!FZ55</f>
        <v>0</v>
      </c>
      <c r="CU55" s="4">
        <v>0</v>
      </c>
      <c r="CV55" s="4">
        <f>'Day Ahead IEX PXIL'!GF55</f>
        <v>0</v>
      </c>
      <c r="CW55" s="4">
        <f>'OA&amp;GRIDCO'!HU55+'Day Ahead IEX PXIL'!EC55+RTM!DW55</f>
        <v>400</v>
      </c>
      <c r="CX55" s="4">
        <f>'OA&amp;GRIDCO'!HV55+'Day Ahead IEX PXIL'!ED55+RTM!DX55</f>
        <v>0</v>
      </c>
      <c r="CY55" s="4">
        <f>'OA&amp;GRIDCO'!IG55+'Day Ahead IEX PXIL'!EI55+RTM!EC55</f>
        <v>15</v>
      </c>
      <c r="CZ55" s="4">
        <f>'OA&amp;GRIDCO'!IH55+'Day Ahead IEX PXIL'!EJ55+RTM!ED55</f>
        <v>3.75</v>
      </c>
      <c r="DA55" s="4">
        <f>'OA&amp;GRIDCO'!IU55+'Day Ahead IEX PXIL'!EO55+RTM!EI55</f>
        <v>0</v>
      </c>
      <c r="DB55" s="4">
        <f>'OA&amp;GRIDCO'!IV55+'Day Ahead IEX PXIL'!EP55+RTM!EJ55</f>
        <v>0</v>
      </c>
      <c r="DC55" s="75"/>
      <c r="DD55" s="75"/>
      <c r="DE55" s="4">
        <f>'Day Ahead IEX PXIL'!FC55+'OA&amp;GRIDCO'!KA55+RTM!GM55</f>
        <v>8.9700000000000006</v>
      </c>
      <c r="DF55" s="4">
        <f>'Day Ahead IEX PXIL'!FD55+'OA&amp;GRIDCO'!KB55</f>
        <v>0</v>
      </c>
      <c r="DG55" s="4">
        <f>'OA&amp;GRIDCO'!JE55+'Day Ahead IEX PXIL'!EU55+RTM!EO55</f>
        <v>10.31</v>
      </c>
      <c r="DH55" s="4">
        <f>'OA&amp;GRIDCO'!JF55+'Day Ahead IEX PXIL'!EV55+RTM!EP55</f>
        <v>0</v>
      </c>
      <c r="DI55" s="4">
        <v>0</v>
      </c>
      <c r="DJ55" s="4">
        <v>0</v>
      </c>
      <c r="DK55" s="74">
        <f>RTM!FM55</f>
        <v>0</v>
      </c>
      <c r="DL55" s="74">
        <f>RTM!FN55</f>
        <v>0</v>
      </c>
      <c r="DM55" s="74">
        <f>'OA&amp;GRIDCO'!LF55+'Day Ahead IEX PXIL'!HU55+'Day Ahead IEX PXIL'!HU55</f>
        <v>0</v>
      </c>
      <c r="DN55" s="74">
        <f>'OA&amp;GRIDCO'!LH55+'Day Ahead IEX PXIL'!HV55+RTM!GV55</f>
        <v>0</v>
      </c>
      <c r="DO55" s="74">
        <f>'OA&amp;GRIDCO'!LS55+'Day Ahead IEX PXIL'!HO55+RTM!IU55</f>
        <v>32.272999999999996</v>
      </c>
      <c r="DP55" s="74">
        <f>'OA&amp;GRIDCO'!LT55+'Day Ahead IEX PXIL'!HP55+RTM!IV55</f>
        <v>0</v>
      </c>
      <c r="DQ55" s="74">
        <f>RTM!HK55</f>
        <v>1.24</v>
      </c>
      <c r="DR55" s="74">
        <f>RTM!HL55</f>
        <v>0</v>
      </c>
      <c r="DS55" s="74">
        <f>RTM!HO55</f>
        <v>0</v>
      </c>
      <c r="DT55" s="74">
        <f>RTM!HP55</f>
        <v>0</v>
      </c>
      <c r="DU55" s="74">
        <f>RTM!HS55</f>
        <v>0</v>
      </c>
      <c r="DV55" s="74">
        <f>RTM!HT55</f>
        <v>0</v>
      </c>
      <c r="DW55" s="74">
        <f>RTM!HW55+'OA&amp;GRIDCO'!MI55</f>
        <v>0</v>
      </c>
      <c r="DX55" s="74">
        <f>RTM!HX55</f>
        <v>0</v>
      </c>
      <c r="DY55" s="74">
        <f>RTM!IA55</f>
        <v>0</v>
      </c>
      <c r="DZ55" s="74">
        <f>RTM!IB55</f>
        <v>0</v>
      </c>
      <c r="EA55" s="74">
        <f>RTM!IC55</f>
        <v>0</v>
      </c>
      <c r="EB55" s="74">
        <f>RTM!ID55</f>
        <v>0</v>
      </c>
      <c r="EC55" s="74">
        <f>'OA&amp;GRIDCO'!MO55</f>
        <v>31.42</v>
      </c>
      <c r="ED55" s="74">
        <f>'OA&amp;GRIDCO'!MP55</f>
        <v>0</v>
      </c>
      <c r="EE55" s="74">
        <f>'OA&amp;GRIDCO'!MS55</f>
        <v>0</v>
      </c>
      <c r="EF55" s="74">
        <f>'OA&amp;GRIDCO'!MT55</f>
        <v>0</v>
      </c>
      <c r="EG55" s="74">
        <f>'OA&amp;GRIDCO'!MW55+'Day Ahead IEX PXIL'!IM55+GDAM!G55+RTM!II55</f>
        <v>2.3199999999999998</v>
      </c>
      <c r="EH55" s="74">
        <f>'OA&amp;GRIDCO'!MX55+'Day Ahead IEX PXIL'!IN55+RTM!IJ55+GDAM!H55</f>
        <v>0</v>
      </c>
      <c r="EI55" s="74">
        <f>'Day Ahead IEX PXIL'!IQ55+RTM!IM55+'OA&amp;GRIDCO'!NA55</f>
        <v>6.66</v>
      </c>
      <c r="EJ55" s="74">
        <f>'Day Ahead IEX PXIL'!IR55+RTM!IN55+'OA&amp;GRIDCO'!NB55</f>
        <v>0</v>
      </c>
      <c r="EK55" s="74">
        <f>'OA&amp;GRIDCO'!NE55</f>
        <v>0</v>
      </c>
      <c r="EL55" s="74">
        <f>'OA&amp;GRIDCO'!NF55</f>
        <v>0</v>
      </c>
      <c r="EM55" s="74">
        <f>RTM!IQ55</f>
        <v>0</v>
      </c>
      <c r="EN55" s="74">
        <f>RTM!IR55</f>
        <v>0</v>
      </c>
      <c r="EO55" s="74">
        <f>RTM!JC55</f>
        <v>0</v>
      </c>
      <c r="EP55" s="74">
        <f>RTM!JD55</f>
        <v>0</v>
      </c>
      <c r="EQ55" s="74">
        <f>'OA&amp;GRIDCO'!NI55</f>
        <v>0</v>
      </c>
      <c r="ER55" s="74">
        <f>'OA&amp;GRIDCO'!NJ55</f>
        <v>0</v>
      </c>
      <c r="ES55" s="74">
        <f>'OA&amp;GRIDCO'!NK55+RTM!HC55+'Day Ahead IEX PXIL'!IY55</f>
        <v>4.12</v>
      </c>
      <c r="ET55" s="74">
        <f>'OA&amp;GRIDCO'!NN55+RTM!HD55+'Day Ahead IEX PXIL'!IZ55</f>
        <v>0</v>
      </c>
      <c r="EU55" s="74">
        <f>RTM!JG55</f>
        <v>0</v>
      </c>
      <c r="EV55" s="74">
        <f>RTM!JH55</f>
        <v>0</v>
      </c>
      <c r="EW55" s="74">
        <f>RTM!JK55</f>
        <v>0</v>
      </c>
      <c r="EX55" s="74">
        <f>RTM!JL55</f>
        <v>0</v>
      </c>
      <c r="EY55" s="74">
        <f>GDAM!S55+'OA&amp;GRIDCO'!OG55+RTM!JO55</f>
        <v>32.51</v>
      </c>
      <c r="EZ55" s="74">
        <f>GDAM!T55+'OA&amp;GRIDCO'!NX55+RTM!JP55</f>
        <v>0</v>
      </c>
      <c r="FA55" s="74">
        <f>GDAM!Y55+RTM!JS55</f>
        <v>9.59</v>
      </c>
      <c r="FB55" s="74">
        <f>GDAM!Z55+RTM!JT55</f>
        <v>0</v>
      </c>
      <c r="FC55" s="74">
        <f>RTM!JW55</f>
        <v>0</v>
      </c>
      <c r="FD55" s="74">
        <f>RTM!JX55</f>
        <v>0</v>
      </c>
      <c r="FE55" s="74">
        <f>GDAM!AE55+'OA&amp;GRIDCO'!OO55</f>
        <v>3.67</v>
      </c>
      <c r="FF55" s="74">
        <f>GDAM!AF55+'OA&amp;GRIDCO'!OP55</f>
        <v>0</v>
      </c>
      <c r="FG55" s="351">
        <f>GDAM!AK55</f>
        <v>0</v>
      </c>
      <c r="FH55" s="351">
        <f>GDAM!AL55</f>
        <v>0</v>
      </c>
      <c r="FI55" s="351">
        <f>GDAM!AQ55</f>
        <v>0</v>
      </c>
      <c r="FJ55" s="351">
        <f>GDAM!AR55</f>
        <v>0</v>
      </c>
      <c r="FK55" s="351">
        <f>GDAM!AW55</f>
        <v>0</v>
      </c>
      <c r="FL55" s="351">
        <f>GDAM!AX55</f>
        <v>0</v>
      </c>
      <c r="FM55" s="351">
        <f>GDAM!BC55</f>
        <v>0</v>
      </c>
      <c r="FN55" s="351">
        <f>GDAM!BD55</f>
        <v>0</v>
      </c>
      <c r="FO55" s="351">
        <f>GDAM!BI55</f>
        <v>0</v>
      </c>
      <c r="FP55" s="351">
        <f>GDAM!BJ55</f>
        <v>0</v>
      </c>
      <c r="FQ55" s="1">
        <f t="shared" si="0"/>
        <v>1429.7002432498173</v>
      </c>
      <c r="FR55" s="1">
        <f t="shared" si="1"/>
        <v>142.8775</v>
      </c>
    </row>
    <row r="56" spans="1:174">
      <c r="A56" s="48" t="s">
        <v>78</v>
      </c>
      <c r="B56" s="38">
        <v>46</v>
      </c>
      <c r="C56" s="114"/>
      <c r="D56" s="75"/>
      <c r="E56" s="75"/>
      <c r="F56" s="75"/>
      <c r="G56" s="75">
        <v>24</v>
      </c>
      <c r="H56" s="75">
        <v>0.9</v>
      </c>
      <c r="I56" s="74">
        <v>11</v>
      </c>
      <c r="J56" s="74">
        <v>3.62</v>
      </c>
      <c r="K56" s="75"/>
      <c r="L56" s="75"/>
      <c r="M56" s="75"/>
      <c r="N56" s="75"/>
      <c r="O56" s="277">
        <v>3</v>
      </c>
      <c r="P56" s="75"/>
      <c r="Q56" s="94">
        <v>3.6</v>
      </c>
      <c r="R56" s="75">
        <v>0.51</v>
      </c>
      <c r="S56" s="74">
        <v>25</v>
      </c>
      <c r="T56" s="75"/>
      <c r="U56" s="74">
        <v>37</v>
      </c>
      <c r="V56" s="75"/>
      <c r="W56" s="275">
        <v>12.02</v>
      </c>
      <c r="X56" s="75"/>
      <c r="Y56" s="75">
        <v>4.2</v>
      </c>
      <c r="Z56" s="75"/>
      <c r="AA56" s="75">
        <v>6</v>
      </c>
      <c r="AB56" s="75"/>
      <c r="AC56" s="280">
        <v>3.9668107093339726</v>
      </c>
      <c r="AD56" s="75"/>
      <c r="AE56" s="4">
        <f>'OA&amp;GRIDCO'!W56+'Day Ahead IEX PXIL'!M56+RTM!M56</f>
        <v>20.62</v>
      </c>
      <c r="AF56" s="4">
        <f>'OA&amp;GRIDCO'!X56+'Day Ahead IEX PXIL'!N56+RTM!N56</f>
        <v>20.62</v>
      </c>
      <c r="AG56" s="4">
        <f>'OA&amp;GRIDCO'!AC56+'Day Ahead IEX PXIL'!S56+RTM!S56</f>
        <v>3.2</v>
      </c>
      <c r="AH56" s="4">
        <f>'OA&amp;GRIDCO'!AD56+'Day Ahead IEX PXIL'!T56+RTM!T56</f>
        <v>0</v>
      </c>
      <c r="AI56" s="4">
        <f>'OA&amp;GRIDCO'!AU56+'Day Ahead IEX PXIL'!Y56+RTM!Y56</f>
        <v>55</v>
      </c>
      <c r="AJ56" s="4">
        <f>'OA&amp;GRIDCO'!AV56+'Day Ahead IEX PXIL'!Z56+RTM!Z56</f>
        <v>16.5</v>
      </c>
      <c r="AK56" s="4">
        <f>'OA&amp;GRIDCO'!BS56+'Day Ahead IEX PXIL'!AK56+RTM!AK56</f>
        <v>10.31</v>
      </c>
      <c r="AL56" s="4">
        <f>'OA&amp;GRIDCO'!BT56+'Day Ahead IEX PXIL'!AL56+RTM!AL56</f>
        <v>0</v>
      </c>
      <c r="AM56" s="4">
        <f>'OA&amp;GRIDCO'!BC56+'Day Ahead IEX PXIL'!AE56+RTM!AE56</f>
        <v>0</v>
      </c>
      <c r="AN56" s="4">
        <f>'OA&amp;GRIDCO'!BD56+'Day Ahead IEX PXIL'!AF56+RTM!AF56</f>
        <v>0</v>
      </c>
      <c r="AO56" s="4">
        <f>'OA&amp;GRIDCO'!CC56+'Day Ahead IEX PXIL'!AQ56+RTM!AQ56</f>
        <v>0</v>
      </c>
      <c r="AP56" s="4">
        <f>'OA&amp;GRIDCO'!CD56+'Day Ahead IEX PXIL'!AR56+RTM!AR56</f>
        <v>0</v>
      </c>
      <c r="AQ56" s="4">
        <f>'OA&amp;GRIDCO'!CO56+'Day Ahead IEX PXIL'!AW56+RTM!AW56</f>
        <v>25.75</v>
      </c>
      <c r="AR56" s="4">
        <f>'OA&amp;GRIDCO'!CP56+'Day Ahead IEX PXIL'!AX56+RTM!AX56</f>
        <v>8</v>
      </c>
      <c r="AS56" s="4">
        <f>'OA&amp;GRIDCO'!DA56+'Day Ahead IEX PXIL'!BC56+RTM!BC56</f>
        <v>329.77738402061857</v>
      </c>
      <c r="AT56" s="4">
        <f>'OA&amp;GRIDCO'!DB56+'Day Ahead IEX PXIL'!BD56+RTM!BD56</f>
        <v>0</v>
      </c>
      <c r="AU56" s="4">
        <f>'Day Ahead IEX PXIL'!BI56+RTM!BI56+'OA&amp;GRIDCO'!OS56</f>
        <v>0</v>
      </c>
      <c r="AV56" s="4">
        <f>'Day Ahead IEX PXIL'!BJ56+RTM!BJ56+'OA&amp;GRIDCO'!OT56</f>
        <v>0</v>
      </c>
      <c r="AW56" s="67"/>
      <c r="AX56" s="67"/>
      <c r="AY56" s="4">
        <v>0</v>
      </c>
      <c r="AZ56" s="4">
        <f>'OA&amp;GRIDCO'!DL56+'Day Ahead IEX PXIL'!BP56+RTM!BP56</f>
        <v>14.12</v>
      </c>
      <c r="BA56" s="4">
        <f>'OA&amp;GRIDCO'!EC56+'Day Ahead IEX PXIL'!BU56+RTM!BU56</f>
        <v>0</v>
      </c>
      <c r="BB56" s="4">
        <f>'OA&amp;GRIDCO'!ED56+'Day Ahead IEX PXIL'!BV56+RTM!BV56</f>
        <v>0</v>
      </c>
      <c r="BC56" s="4">
        <f>'OA&amp;GRIDCO'!EQ56+'Day Ahead IEX PXIL'!CA56+RTM!CA56</f>
        <v>247.43</v>
      </c>
      <c r="BD56" s="4">
        <f>'OA&amp;GRIDCO'!ER56+'Day Ahead IEX PXIL'!CB56+RTM!CB56</f>
        <v>61.857500000000002</v>
      </c>
      <c r="BE56" s="75">
        <f>'OA&amp;GRIDCO'!NW56+GDAM!U56</f>
        <v>21.25</v>
      </c>
      <c r="BF56" s="75"/>
      <c r="BG56" s="53"/>
      <c r="BH56" s="53"/>
      <c r="BI56" s="4">
        <f>'OA&amp;GRIDCO'!EW56+'Day Ahead IEX PXIL'!CG56+RTM!CG56</f>
        <v>1.44</v>
      </c>
      <c r="BJ56" s="4">
        <f>'OA&amp;GRIDCO'!EX56+'Day Ahead IEX PXIL'!CH56+RTM!CH56</f>
        <v>0</v>
      </c>
      <c r="BK56" s="4">
        <f>'OA&amp;GRIDCO'!KW56+RTM!FG56+'Day Ahead IEX PXIL'!GW56</f>
        <v>0</v>
      </c>
      <c r="BL56" s="4">
        <f>'OA&amp;GRIDCO'!KX56+RTM!FH56+'Day Ahead IEX PXIL'!GX56</f>
        <v>0</v>
      </c>
      <c r="BM56" s="4">
        <f>'Day Ahead IEX PXIL'!CM56+RTM!CM56+'OA&amp;GRIDCO'!FC56</f>
        <v>0</v>
      </c>
      <c r="BN56" s="4">
        <f>'OA&amp;GRIDCO'!FD56+'Day Ahead IEX PXIL'!CN56+RTM!CN56</f>
        <v>0</v>
      </c>
      <c r="BO56" s="69"/>
      <c r="BP56" s="69"/>
      <c r="BQ56" s="4">
        <f>'OA&amp;GRIDCO'!FQ56+'Day Ahead IEX PXIL'!CS56+RTM!CS56</f>
        <v>1.03</v>
      </c>
      <c r="BR56" s="4">
        <f>'OA&amp;GRIDCO'!FR56+'Day Ahead IEX PXIL'!CT56+RTM!CT56</f>
        <v>0</v>
      </c>
      <c r="BS56" s="1">
        <f>'OA&amp;GRIDCO'!JU56+'Day Ahead IEX PXIL'!FA56+RTM!EU56</f>
        <v>79.670400000000001</v>
      </c>
      <c r="BT56" s="4">
        <f>'OA&amp;GRIDCO'!JV56+'Day Ahead IEX PXIL'!FB56+RTM!EV56</f>
        <v>13</v>
      </c>
      <c r="BU56" s="9">
        <f>'OA&amp;GRIDCO'!GG56+RTM!G56</f>
        <v>0</v>
      </c>
      <c r="BV56" s="9">
        <f>'OA&amp;GRIDCO'!GH56</f>
        <v>0</v>
      </c>
      <c r="BW56" s="4">
        <f>'OA&amp;GRIDCO'!HA56+'Day Ahead IEX PXIL'!DK56+RTM!DE56</f>
        <v>5.4</v>
      </c>
      <c r="BX56" s="4">
        <f>'OA&amp;GRIDCO'!HB56</f>
        <v>0</v>
      </c>
      <c r="BY56" s="4">
        <f>'Day Ahead IEX PXIL'!GK56+RTM!FA56+'OA&amp;GRIDCO'!LC56</f>
        <v>0</v>
      </c>
      <c r="BZ56" s="4">
        <f>'Day Ahead IEX PXIL'!GL56+RTM!FB56+'OA&amp;GRIDCO'!LD56</f>
        <v>0</v>
      </c>
      <c r="CA56" s="37"/>
      <c r="CB56" s="37"/>
      <c r="CC56" s="74">
        <f>RTM!GI56+'Day Ahead IEX PXIL'!II56+GDAM!M56</f>
        <v>0</v>
      </c>
      <c r="CD56" s="74">
        <f>RTM!GJ56</f>
        <v>0</v>
      </c>
      <c r="CE56" s="4">
        <f>'OA&amp;GRIDCO'!HI56+'Day Ahead IEX PXIL'!DQ56+RTM!DK56</f>
        <v>0</v>
      </c>
      <c r="CF56" s="4">
        <f>'OA&amp;GRIDCO'!HJ56+'Day Ahead IEX PXIL'!DR56+RTM!DL56</f>
        <v>0</v>
      </c>
      <c r="CG56" s="74">
        <f>'OA&amp;GRIDCO'!HO56+'Day Ahead IEX PXIL'!DW56+RTM!DQ56</f>
        <v>0</v>
      </c>
      <c r="CH56" s="74">
        <f>'OA&amp;GRIDCO'!HP56+'Day Ahead IEX PXIL'!DX56+RTM!DR56</f>
        <v>0</v>
      </c>
      <c r="CI56" s="75">
        <f>'Day Ahead IEX PXIL'!HE56+'OA&amp;GRIDCO'!DI56+RTM!GY56</f>
        <v>2.06</v>
      </c>
      <c r="CJ56" s="75">
        <f>'Day Ahead IEX PXIL'!HF56+'OA&amp;GRIDCO'!DJ56</f>
        <v>0</v>
      </c>
      <c r="CK56" s="54">
        <f>'OA&amp;GRIDCO'!KS56+'Day Ahead IEX PXIL'!DE56</f>
        <v>4.12</v>
      </c>
      <c r="CL56" s="54">
        <f>'OA&amp;GRIDCO'!KT56+'Day Ahead IEX PXIL'!DF56</f>
        <v>0</v>
      </c>
      <c r="CM56" s="54">
        <f>'Day Ahead IEX PXIL'!FS56+RTM!FS56</f>
        <v>0</v>
      </c>
      <c r="CN56" s="54">
        <f>'Day Ahead IEX PXIL'!FT56</f>
        <v>0</v>
      </c>
      <c r="CO56" s="54">
        <f>RTM!IY56+'Day Ahead IEX PXIL'!IU56</f>
        <v>0</v>
      </c>
      <c r="CP56" s="54">
        <f>RTM!IZ56+'Day Ahead IEX PXIL'!IV56</f>
        <v>0</v>
      </c>
      <c r="CQ56" s="4">
        <f>'OA&amp;GRIDCO'!KG56+'Day Ahead IEX PXIL'!FM56+RTM!GE56</f>
        <v>0</v>
      </c>
      <c r="CR56" s="4">
        <f>'OA&amp;GRIDCO'!KH56+'Day Ahead IEX PXIL'!FN56</f>
        <v>0</v>
      </c>
      <c r="CS56" s="4">
        <f>'OA&amp;GRIDCO'!KM56+'Day Ahead IEX PXIL'!FY56+RTM!FY56</f>
        <v>0</v>
      </c>
      <c r="CT56" s="4">
        <f>'Day Ahead IEX PXIL'!FZ56</f>
        <v>0</v>
      </c>
      <c r="CU56" s="4">
        <v>0</v>
      </c>
      <c r="CV56" s="4">
        <f>'Day Ahead IEX PXIL'!GF56</f>
        <v>0</v>
      </c>
      <c r="CW56" s="4">
        <f>'OA&amp;GRIDCO'!HU56+'Day Ahead IEX PXIL'!EC56+RTM!DW56</f>
        <v>400</v>
      </c>
      <c r="CX56" s="4">
        <f>'OA&amp;GRIDCO'!HV56+'Day Ahead IEX PXIL'!ED56+RTM!DX56</f>
        <v>0</v>
      </c>
      <c r="CY56" s="4">
        <f>'OA&amp;GRIDCO'!IG56+'Day Ahead IEX PXIL'!EI56+RTM!EC56</f>
        <v>15</v>
      </c>
      <c r="CZ56" s="4">
        <f>'OA&amp;GRIDCO'!IH56+'Day Ahead IEX PXIL'!EJ56+RTM!ED56</f>
        <v>3.75</v>
      </c>
      <c r="DA56" s="4">
        <f>'OA&amp;GRIDCO'!IU56+'Day Ahead IEX PXIL'!EO56+RTM!EI56</f>
        <v>0</v>
      </c>
      <c r="DB56" s="4">
        <f>'OA&amp;GRIDCO'!IV56+'Day Ahead IEX PXIL'!EP56+RTM!EJ56</f>
        <v>0</v>
      </c>
      <c r="DC56" s="75"/>
      <c r="DD56" s="75"/>
      <c r="DE56" s="4">
        <f>'Day Ahead IEX PXIL'!FC56+'OA&amp;GRIDCO'!KA56+RTM!GM56</f>
        <v>8.9700000000000006</v>
      </c>
      <c r="DF56" s="4">
        <f>'Day Ahead IEX PXIL'!FD56+'OA&amp;GRIDCO'!KB56</f>
        <v>0</v>
      </c>
      <c r="DG56" s="4">
        <f>'OA&amp;GRIDCO'!JE56+'Day Ahead IEX PXIL'!EU56+RTM!EO56</f>
        <v>10.31</v>
      </c>
      <c r="DH56" s="4">
        <f>'OA&amp;GRIDCO'!JF56+'Day Ahead IEX PXIL'!EV56+RTM!EP56</f>
        <v>0</v>
      </c>
      <c r="DI56" s="4">
        <v>0</v>
      </c>
      <c r="DJ56" s="4">
        <v>0</v>
      </c>
      <c r="DK56" s="74">
        <f>RTM!FM56</f>
        <v>0</v>
      </c>
      <c r="DL56" s="74">
        <f>RTM!FN56</f>
        <v>0</v>
      </c>
      <c r="DM56" s="74">
        <f>'OA&amp;GRIDCO'!LF56+'Day Ahead IEX PXIL'!HU56+'Day Ahead IEX PXIL'!HU56</f>
        <v>0</v>
      </c>
      <c r="DN56" s="74">
        <f>'OA&amp;GRIDCO'!LH56+'Day Ahead IEX PXIL'!HV56+RTM!GV56</f>
        <v>0</v>
      </c>
      <c r="DO56" s="74">
        <f>'OA&amp;GRIDCO'!LS56+'Day Ahead IEX PXIL'!HO56+RTM!IU56</f>
        <v>32.272999999999996</v>
      </c>
      <c r="DP56" s="74">
        <f>'OA&amp;GRIDCO'!LT56+'Day Ahead IEX PXIL'!HP56+RTM!IV56</f>
        <v>0</v>
      </c>
      <c r="DQ56" s="74">
        <f>RTM!HK56</f>
        <v>1.24</v>
      </c>
      <c r="DR56" s="74">
        <f>RTM!HL56</f>
        <v>0</v>
      </c>
      <c r="DS56" s="74">
        <f>RTM!HO56</f>
        <v>0</v>
      </c>
      <c r="DT56" s="74">
        <f>RTM!HP56</f>
        <v>0</v>
      </c>
      <c r="DU56" s="74">
        <f>RTM!HS56</f>
        <v>0</v>
      </c>
      <c r="DV56" s="74">
        <f>RTM!HT56</f>
        <v>0</v>
      </c>
      <c r="DW56" s="74">
        <f>RTM!HW56+'OA&amp;GRIDCO'!MI56</f>
        <v>0</v>
      </c>
      <c r="DX56" s="74">
        <f>RTM!HX56</f>
        <v>0</v>
      </c>
      <c r="DY56" s="74">
        <f>RTM!IA56</f>
        <v>0</v>
      </c>
      <c r="DZ56" s="74">
        <f>RTM!IB56</f>
        <v>0</v>
      </c>
      <c r="EA56" s="74">
        <f>RTM!IC56</f>
        <v>0</v>
      </c>
      <c r="EB56" s="74">
        <f>RTM!ID56</f>
        <v>0</v>
      </c>
      <c r="EC56" s="74">
        <f>'OA&amp;GRIDCO'!MO56</f>
        <v>31.74</v>
      </c>
      <c r="ED56" s="74">
        <f>'OA&amp;GRIDCO'!MP56</f>
        <v>0</v>
      </c>
      <c r="EE56" s="74">
        <f>'OA&amp;GRIDCO'!MS56</f>
        <v>0</v>
      </c>
      <c r="EF56" s="74">
        <f>'OA&amp;GRIDCO'!MT56</f>
        <v>0</v>
      </c>
      <c r="EG56" s="74">
        <f>'OA&amp;GRIDCO'!MW56+'Day Ahead IEX PXIL'!IM56+GDAM!G56+RTM!II56</f>
        <v>2.44</v>
      </c>
      <c r="EH56" s="74">
        <f>'OA&amp;GRIDCO'!MX56+'Day Ahead IEX PXIL'!IN56+RTM!IJ56+GDAM!H56</f>
        <v>0</v>
      </c>
      <c r="EI56" s="74">
        <f>'Day Ahead IEX PXIL'!IQ56+RTM!IM56+'OA&amp;GRIDCO'!NA56</f>
        <v>6.66</v>
      </c>
      <c r="EJ56" s="74">
        <f>'Day Ahead IEX PXIL'!IR56+RTM!IN56+'OA&amp;GRIDCO'!NB56</f>
        <v>0</v>
      </c>
      <c r="EK56" s="74">
        <f>'OA&amp;GRIDCO'!NE56</f>
        <v>0</v>
      </c>
      <c r="EL56" s="74">
        <f>'OA&amp;GRIDCO'!NF56</f>
        <v>0</v>
      </c>
      <c r="EM56" s="74">
        <f>RTM!IQ56</f>
        <v>0</v>
      </c>
      <c r="EN56" s="74">
        <f>RTM!IR56</f>
        <v>0</v>
      </c>
      <c r="EO56" s="74">
        <f>RTM!JC56</f>
        <v>0</v>
      </c>
      <c r="EP56" s="74">
        <f>RTM!JD56</f>
        <v>0</v>
      </c>
      <c r="EQ56" s="74">
        <f>'OA&amp;GRIDCO'!NI56</f>
        <v>0</v>
      </c>
      <c r="ER56" s="74">
        <f>'OA&amp;GRIDCO'!NJ56</f>
        <v>0</v>
      </c>
      <c r="ES56" s="74">
        <f>'OA&amp;GRIDCO'!NK56+RTM!HC56+'Day Ahead IEX PXIL'!IY56</f>
        <v>4.12</v>
      </c>
      <c r="ET56" s="74">
        <f>'OA&amp;GRIDCO'!NN56+RTM!HD56+'Day Ahead IEX PXIL'!IZ56</f>
        <v>0</v>
      </c>
      <c r="EU56" s="74">
        <f>RTM!JG56</f>
        <v>0</v>
      </c>
      <c r="EV56" s="74">
        <f>RTM!JH56</f>
        <v>0</v>
      </c>
      <c r="EW56" s="74">
        <f>RTM!JK56</f>
        <v>0</v>
      </c>
      <c r="EX56" s="74">
        <f>RTM!JL56</f>
        <v>0</v>
      </c>
      <c r="EY56" s="74">
        <f>GDAM!S56+'OA&amp;GRIDCO'!OG56+RTM!JO56</f>
        <v>34.26</v>
      </c>
      <c r="EZ56" s="74">
        <f>GDAM!T56+'OA&amp;GRIDCO'!NX56+RTM!JP56</f>
        <v>0</v>
      </c>
      <c r="FA56" s="74">
        <f>GDAM!Y56+RTM!JS56</f>
        <v>9.3800000000000008</v>
      </c>
      <c r="FB56" s="74">
        <f>GDAM!Z56+RTM!JT56</f>
        <v>0</v>
      </c>
      <c r="FC56" s="74">
        <f>RTM!JW56</f>
        <v>0</v>
      </c>
      <c r="FD56" s="74">
        <f>RTM!JX56</f>
        <v>0</v>
      </c>
      <c r="FE56" s="74">
        <f>GDAM!AE56+'OA&amp;GRIDCO'!OO56</f>
        <v>3.55</v>
      </c>
      <c r="FF56" s="74">
        <f>GDAM!AF56+'OA&amp;GRIDCO'!OP56</f>
        <v>0</v>
      </c>
      <c r="FG56" s="351">
        <f>GDAM!AK56</f>
        <v>0</v>
      </c>
      <c r="FH56" s="351">
        <f>GDAM!AL56</f>
        <v>0</v>
      </c>
      <c r="FI56" s="351">
        <f>GDAM!AQ56</f>
        <v>0</v>
      </c>
      <c r="FJ56" s="351">
        <f>GDAM!AR56</f>
        <v>0</v>
      </c>
      <c r="FK56" s="351">
        <f>GDAM!AW56</f>
        <v>0</v>
      </c>
      <c r="FL56" s="351">
        <f>GDAM!AX56</f>
        <v>0</v>
      </c>
      <c r="FM56" s="351">
        <f>GDAM!BC56</f>
        <v>0</v>
      </c>
      <c r="FN56" s="351">
        <f>GDAM!BD56</f>
        <v>0</v>
      </c>
      <c r="FO56" s="351">
        <f>GDAM!BI56</f>
        <v>0</v>
      </c>
      <c r="FP56" s="351">
        <f>GDAM!BJ56</f>
        <v>0</v>
      </c>
      <c r="FQ56" s="1">
        <f t="shared" si="0"/>
        <v>1434.7875947299524</v>
      </c>
      <c r="FR56" s="1">
        <f t="shared" si="1"/>
        <v>142.8775</v>
      </c>
    </row>
    <row r="57" spans="1:174" ht="15" customHeight="1">
      <c r="A57" s="48" t="s">
        <v>79</v>
      </c>
      <c r="B57" s="38">
        <v>47</v>
      </c>
      <c r="C57" s="114"/>
      <c r="D57" s="75"/>
      <c r="E57" s="75"/>
      <c r="F57" s="75"/>
      <c r="G57" s="75">
        <v>24</v>
      </c>
      <c r="H57" s="75">
        <v>0.9</v>
      </c>
      <c r="I57" s="74">
        <v>11</v>
      </c>
      <c r="J57" s="74">
        <v>3.62</v>
      </c>
      <c r="K57" s="75"/>
      <c r="L57" s="75"/>
      <c r="M57" s="75"/>
      <c r="N57" s="75"/>
      <c r="O57" s="277">
        <v>2.75</v>
      </c>
      <c r="P57" s="75"/>
      <c r="Q57" s="94">
        <v>3.6</v>
      </c>
      <c r="R57" s="75">
        <v>0.51</v>
      </c>
      <c r="S57" s="74">
        <v>25</v>
      </c>
      <c r="T57" s="75"/>
      <c r="U57" s="74">
        <v>37</v>
      </c>
      <c r="V57" s="75"/>
      <c r="W57" s="275">
        <v>10.99</v>
      </c>
      <c r="X57" s="75"/>
      <c r="Y57" s="75">
        <v>4.0999999999999996</v>
      </c>
      <c r="Z57" s="75"/>
      <c r="AA57" s="75">
        <v>5.5</v>
      </c>
      <c r="AB57" s="75"/>
      <c r="AC57" s="280">
        <v>3.9954864494014473</v>
      </c>
      <c r="AD57" s="75"/>
      <c r="AE57" s="4">
        <f>'OA&amp;GRIDCO'!W57+'Day Ahead IEX PXIL'!M57+RTM!M57</f>
        <v>20.62</v>
      </c>
      <c r="AF57" s="4">
        <f>'OA&amp;GRIDCO'!X57+'Day Ahead IEX PXIL'!N57+RTM!N57</f>
        <v>20.62</v>
      </c>
      <c r="AG57" s="4">
        <f>'OA&amp;GRIDCO'!AC57+'Day Ahead IEX PXIL'!S57+RTM!S57</f>
        <v>3.2</v>
      </c>
      <c r="AH57" s="4">
        <f>'OA&amp;GRIDCO'!AD57+'Day Ahead IEX PXIL'!T57+RTM!T57</f>
        <v>0</v>
      </c>
      <c r="AI57" s="4">
        <f>'OA&amp;GRIDCO'!AU57+'Day Ahead IEX PXIL'!Y57+RTM!Y57</f>
        <v>55</v>
      </c>
      <c r="AJ57" s="4">
        <f>'OA&amp;GRIDCO'!AV57+'Day Ahead IEX PXIL'!Z57+RTM!Z57</f>
        <v>16.5</v>
      </c>
      <c r="AK57" s="4">
        <f>'OA&amp;GRIDCO'!BS57+'Day Ahead IEX PXIL'!AK57+RTM!AK57</f>
        <v>0</v>
      </c>
      <c r="AL57" s="4">
        <f>'OA&amp;GRIDCO'!BT57+'Day Ahead IEX PXIL'!AL57+RTM!AL57</f>
        <v>0</v>
      </c>
      <c r="AM57" s="4">
        <f>'OA&amp;GRIDCO'!BC57+'Day Ahead IEX PXIL'!AE57+RTM!AE57</f>
        <v>0</v>
      </c>
      <c r="AN57" s="4">
        <f>'OA&amp;GRIDCO'!BD57+'Day Ahead IEX PXIL'!AF57+RTM!AF57</f>
        <v>0</v>
      </c>
      <c r="AO57" s="4">
        <f>'OA&amp;GRIDCO'!CC57+'Day Ahead IEX PXIL'!AQ57+RTM!AQ57</f>
        <v>0</v>
      </c>
      <c r="AP57" s="4">
        <f>'OA&amp;GRIDCO'!CD57+'Day Ahead IEX PXIL'!AR57+RTM!AR57</f>
        <v>0</v>
      </c>
      <c r="AQ57" s="4">
        <f>'OA&amp;GRIDCO'!CO57+'Day Ahead IEX PXIL'!AW57+RTM!AW57</f>
        <v>25.75</v>
      </c>
      <c r="AR57" s="4">
        <f>'OA&amp;GRIDCO'!CP57+'Day Ahead IEX PXIL'!AX57+RTM!AX57</f>
        <v>8</v>
      </c>
      <c r="AS57" s="4">
        <f>'OA&amp;GRIDCO'!DA57+'Day Ahead IEX PXIL'!BC57+RTM!BC57</f>
        <v>329.77738402061857</v>
      </c>
      <c r="AT57" s="4">
        <f>'OA&amp;GRIDCO'!DB57+'Day Ahead IEX PXIL'!BD57+RTM!BD57</f>
        <v>0</v>
      </c>
      <c r="AU57" s="4">
        <f>'Day Ahead IEX PXIL'!BI57+RTM!BI57+'OA&amp;GRIDCO'!OS57</f>
        <v>0</v>
      </c>
      <c r="AV57" s="4">
        <f>'Day Ahead IEX PXIL'!BJ57+RTM!BJ57+'OA&amp;GRIDCO'!OT57</f>
        <v>0</v>
      </c>
      <c r="AW57" s="67"/>
      <c r="AX57" s="67"/>
      <c r="AY57" s="4">
        <v>0</v>
      </c>
      <c r="AZ57" s="4">
        <f>'OA&amp;GRIDCO'!DL57+'Day Ahead IEX PXIL'!BP57+RTM!BP57</f>
        <v>14.12</v>
      </c>
      <c r="BA57" s="4">
        <f>'OA&amp;GRIDCO'!EC57+'Day Ahead IEX PXIL'!BU57+RTM!BU57</f>
        <v>0</v>
      </c>
      <c r="BB57" s="4">
        <f>'OA&amp;GRIDCO'!ED57+'Day Ahead IEX PXIL'!BV57+RTM!BV57</f>
        <v>0</v>
      </c>
      <c r="BC57" s="4">
        <f>'OA&amp;GRIDCO'!EQ57+'Day Ahead IEX PXIL'!CA57+RTM!CA57</f>
        <v>247.43</v>
      </c>
      <c r="BD57" s="4">
        <f>'OA&amp;GRIDCO'!ER57+'Day Ahead IEX PXIL'!CB57+RTM!CB57</f>
        <v>61.857500000000002</v>
      </c>
      <c r="BE57" s="75">
        <f>'OA&amp;GRIDCO'!NW57+GDAM!U57</f>
        <v>17.130000000000003</v>
      </c>
      <c r="BF57" s="75"/>
      <c r="BG57" s="53"/>
      <c r="BH57" s="53"/>
      <c r="BI57" s="4">
        <f>'OA&amp;GRIDCO'!EW57+'Day Ahead IEX PXIL'!CG57+RTM!CG57</f>
        <v>1.44</v>
      </c>
      <c r="BJ57" s="4">
        <f>'OA&amp;GRIDCO'!EX57+'Day Ahead IEX PXIL'!CH57+RTM!CH57</f>
        <v>0</v>
      </c>
      <c r="BK57" s="4">
        <f>'OA&amp;GRIDCO'!KW57+RTM!FG57+'Day Ahead IEX PXIL'!GW57</f>
        <v>0</v>
      </c>
      <c r="BL57" s="4">
        <f>'OA&amp;GRIDCO'!KX57+RTM!FH57+'Day Ahead IEX PXIL'!GX57</f>
        <v>0</v>
      </c>
      <c r="BM57" s="4">
        <f>'Day Ahead IEX PXIL'!CM57+RTM!CM57+'OA&amp;GRIDCO'!FC57</f>
        <v>0</v>
      </c>
      <c r="BN57" s="4">
        <f>'OA&amp;GRIDCO'!FD57+'Day Ahead IEX PXIL'!CN57+RTM!CN57</f>
        <v>0</v>
      </c>
      <c r="BO57" s="69"/>
      <c r="BP57" s="69"/>
      <c r="BQ57" s="4">
        <f>'OA&amp;GRIDCO'!FQ57+'Day Ahead IEX PXIL'!CS57+RTM!CS57</f>
        <v>1.03</v>
      </c>
      <c r="BR57" s="4">
        <f>'OA&amp;GRIDCO'!FR57+'Day Ahead IEX PXIL'!CT57+RTM!CT57</f>
        <v>0</v>
      </c>
      <c r="BS57" s="1">
        <f>'OA&amp;GRIDCO'!JU57+'Day Ahead IEX PXIL'!FA57+RTM!EU57</f>
        <v>79.670400000000001</v>
      </c>
      <c r="BT57" s="4">
        <f>'OA&amp;GRIDCO'!JV57+'Day Ahead IEX PXIL'!FB57+RTM!EV57</f>
        <v>13</v>
      </c>
      <c r="BU57" s="9">
        <f>'OA&amp;GRIDCO'!GG57+RTM!G57</f>
        <v>0</v>
      </c>
      <c r="BV57" s="9">
        <f>'OA&amp;GRIDCO'!GH57</f>
        <v>0</v>
      </c>
      <c r="BW57" s="4">
        <f>'OA&amp;GRIDCO'!HA57+'Day Ahead IEX PXIL'!DK57+RTM!DE57</f>
        <v>5.4</v>
      </c>
      <c r="BX57" s="4">
        <f>'OA&amp;GRIDCO'!HB57</f>
        <v>0</v>
      </c>
      <c r="BY57" s="4">
        <f>'Day Ahead IEX PXIL'!GK57+RTM!FA57+'OA&amp;GRIDCO'!LC57</f>
        <v>0</v>
      </c>
      <c r="BZ57" s="4">
        <f>'Day Ahead IEX PXIL'!GL57+RTM!FB57+'OA&amp;GRIDCO'!LD57</f>
        <v>0</v>
      </c>
      <c r="CA57" s="37"/>
      <c r="CB57" s="37"/>
      <c r="CC57" s="74">
        <f>RTM!GI57+'Day Ahead IEX PXIL'!II57+GDAM!M57</f>
        <v>0</v>
      </c>
      <c r="CD57" s="74">
        <f>RTM!GJ57</f>
        <v>0</v>
      </c>
      <c r="CE57" s="4">
        <f>'OA&amp;GRIDCO'!HI57+'Day Ahead IEX PXIL'!DQ57+RTM!DK57</f>
        <v>0</v>
      </c>
      <c r="CF57" s="4">
        <f>'OA&amp;GRIDCO'!HJ57+'Day Ahead IEX PXIL'!DR57+RTM!DL57</f>
        <v>0</v>
      </c>
      <c r="CG57" s="74">
        <f>'OA&amp;GRIDCO'!HO57+'Day Ahead IEX PXIL'!DW57+RTM!DQ57</f>
        <v>0</v>
      </c>
      <c r="CH57" s="74">
        <f>'OA&amp;GRIDCO'!HP57+'Day Ahead IEX PXIL'!DX57+RTM!DR57</f>
        <v>0</v>
      </c>
      <c r="CI57" s="75">
        <f>'Day Ahead IEX PXIL'!HE57+'OA&amp;GRIDCO'!DI57+RTM!GY57</f>
        <v>2.06</v>
      </c>
      <c r="CJ57" s="75">
        <f>'Day Ahead IEX PXIL'!HF57+'OA&amp;GRIDCO'!DJ57</f>
        <v>0</v>
      </c>
      <c r="CK57" s="54">
        <f>'OA&amp;GRIDCO'!KS57+'Day Ahead IEX PXIL'!DE57</f>
        <v>4.12</v>
      </c>
      <c r="CL57" s="54">
        <f>'OA&amp;GRIDCO'!KT57+'Day Ahead IEX PXIL'!DF57</f>
        <v>0</v>
      </c>
      <c r="CM57" s="54">
        <f>'Day Ahead IEX PXIL'!FS57+RTM!FS57</f>
        <v>0</v>
      </c>
      <c r="CN57" s="54">
        <f>'Day Ahead IEX PXIL'!FT57</f>
        <v>0</v>
      </c>
      <c r="CO57" s="54">
        <f>RTM!IY57+'Day Ahead IEX PXIL'!IU57</f>
        <v>0</v>
      </c>
      <c r="CP57" s="54">
        <f>RTM!IZ57+'Day Ahead IEX PXIL'!IV57</f>
        <v>0</v>
      </c>
      <c r="CQ57" s="4">
        <f>'OA&amp;GRIDCO'!KG57+'Day Ahead IEX PXIL'!FM57+RTM!GE57</f>
        <v>0</v>
      </c>
      <c r="CR57" s="4">
        <f>'OA&amp;GRIDCO'!KH57+'Day Ahead IEX PXIL'!FN57</f>
        <v>0</v>
      </c>
      <c r="CS57" s="4">
        <f>'OA&amp;GRIDCO'!KM57+'Day Ahead IEX PXIL'!FY57+RTM!FY57</f>
        <v>0</v>
      </c>
      <c r="CT57" s="4">
        <f>'Day Ahead IEX PXIL'!FZ57</f>
        <v>0</v>
      </c>
      <c r="CU57" s="4">
        <v>0</v>
      </c>
      <c r="CV57" s="4">
        <f>'Day Ahead IEX PXIL'!GF57</f>
        <v>0</v>
      </c>
      <c r="CW57" s="4">
        <f>'OA&amp;GRIDCO'!HU57+'Day Ahead IEX PXIL'!EC57+RTM!DW57</f>
        <v>400</v>
      </c>
      <c r="CX57" s="4">
        <f>'OA&amp;GRIDCO'!HV57+'Day Ahead IEX PXIL'!ED57+RTM!DX57</f>
        <v>0</v>
      </c>
      <c r="CY57" s="4">
        <f>'OA&amp;GRIDCO'!IG57+'Day Ahead IEX PXIL'!EI57+RTM!EC57</f>
        <v>15</v>
      </c>
      <c r="CZ57" s="4">
        <f>'OA&amp;GRIDCO'!IH57+'Day Ahead IEX PXIL'!EJ57+RTM!ED57</f>
        <v>3.75</v>
      </c>
      <c r="DA57" s="4">
        <f>'OA&amp;GRIDCO'!IU57+'Day Ahead IEX PXIL'!EO57+RTM!EI57</f>
        <v>0</v>
      </c>
      <c r="DB57" s="4">
        <f>'OA&amp;GRIDCO'!IV57+'Day Ahead IEX PXIL'!EP57+RTM!EJ57</f>
        <v>0</v>
      </c>
      <c r="DC57" s="75"/>
      <c r="DD57" s="75"/>
      <c r="DE57" s="4">
        <f>'Day Ahead IEX PXIL'!FC57+'OA&amp;GRIDCO'!KA57+RTM!GM57</f>
        <v>8.9700000000000006</v>
      </c>
      <c r="DF57" s="4">
        <f>'Day Ahead IEX PXIL'!FD57+'OA&amp;GRIDCO'!KB57</f>
        <v>0</v>
      </c>
      <c r="DG57" s="4">
        <f>'OA&amp;GRIDCO'!JE57+'Day Ahead IEX PXIL'!EU57+RTM!EO57</f>
        <v>10.31</v>
      </c>
      <c r="DH57" s="4">
        <f>'OA&amp;GRIDCO'!JF57+'Day Ahead IEX PXIL'!EV57+RTM!EP57</f>
        <v>0</v>
      </c>
      <c r="DI57" s="4">
        <v>0</v>
      </c>
      <c r="DJ57" s="4">
        <v>0</v>
      </c>
      <c r="DK57" s="74">
        <f>RTM!FM57</f>
        <v>0</v>
      </c>
      <c r="DL57" s="74">
        <f>RTM!FN57</f>
        <v>0</v>
      </c>
      <c r="DM57" s="74">
        <f>'OA&amp;GRIDCO'!LF57+'Day Ahead IEX PXIL'!HU57+'Day Ahead IEX PXIL'!HU57</f>
        <v>0</v>
      </c>
      <c r="DN57" s="74">
        <f>'OA&amp;GRIDCO'!LH57+'Day Ahead IEX PXIL'!HV57+RTM!GV57</f>
        <v>0</v>
      </c>
      <c r="DO57" s="74">
        <f>'OA&amp;GRIDCO'!LS57+'Day Ahead IEX PXIL'!HO57+RTM!IU57</f>
        <v>32.272999999999996</v>
      </c>
      <c r="DP57" s="74">
        <f>'OA&amp;GRIDCO'!LT57+'Day Ahead IEX PXIL'!HP57+RTM!IV57</f>
        <v>0</v>
      </c>
      <c r="DQ57" s="74">
        <f>RTM!HK57</f>
        <v>1.24</v>
      </c>
      <c r="DR57" s="74">
        <f>RTM!HL57</f>
        <v>0</v>
      </c>
      <c r="DS57" s="74">
        <f>RTM!HO57</f>
        <v>0</v>
      </c>
      <c r="DT57" s="74">
        <f>RTM!HP57</f>
        <v>0</v>
      </c>
      <c r="DU57" s="74">
        <f>RTM!HS57</f>
        <v>0</v>
      </c>
      <c r="DV57" s="74">
        <f>RTM!HT57</f>
        <v>0</v>
      </c>
      <c r="DW57" s="74">
        <f>RTM!HW57+'OA&amp;GRIDCO'!MI57</f>
        <v>0</v>
      </c>
      <c r="DX57" s="74">
        <f>RTM!HX57</f>
        <v>0</v>
      </c>
      <c r="DY57" s="74">
        <f>RTM!IA57</f>
        <v>0</v>
      </c>
      <c r="DZ57" s="74">
        <f>RTM!IB57</f>
        <v>0</v>
      </c>
      <c r="EA57" s="74">
        <f>RTM!IC57</f>
        <v>0</v>
      </c>
      <c r="EB57" s="74">
        <f>RTM!ID57</f>
        <v>0</v>
      </c>
      <c r="EC57" s="74">
        <f>'OA&amp;GRIDCO'!MO57</f>
        <v>31.81</v>
      </c>
      <c r="ED57" s="74">
        <f>'OA&amp;GRIDCO'!MP57</f>
        <v>0</v>
      </c>
      <c r="EE57" s="74">
        <f>'OA&amp;GRIDCO'!MS57</f>
        <v>0</v>
      </c>
      <c r="EF57" s="74">
        <f>'OA&amp;GRIDCO'!MT57</f>
        <v>0</v>
      </c>
      <c r="EG57" s="74">
        <f>'OA&amp;GRIDCO'!MW57+'Day Ahead IEX PXIL'!IM57+GDAM!G57+RTM!II57</f>
        <v>2.44</v>
      </c>
      <c r="EH57" s="74">
        <f>'OA&amp;GRIDCO'!MX57+'Day Ahead IEX PXIL'!IN57+RTM!IJ57+GDAM!H57</f>
        <v>0</v>
      </c>
      <c r="EI57" s="74">
        <f>'Day Ahead IEX PXIL'!IQ57+RTM!IM57+'OA&amp;GRIDCO'!NA57</f>
        <v>3.11</v>
      </c>
      <c r="EJ57" s="74">
        <f>'Day Ahead IEX PXIL'!IR57+RTM!IN57+'OA&amp;GRIDCO'!NB57</f>
        <v>0</v>
      </c>
      <c r="EK57" s="74">
        <f>'OA&amp;GRIDCO'!NE57</f>
        <v>0</v>
      </c>
      <c r="EL57" s="74">
        <f>'OA&amp;GRIDCO'!NF57</f>
        <v>0</v>
      </c>
      <c r="EM57" s="74">
        <f>RTM!IQ57</f>
        <v>0</v>
      </c>
      <c r="EN57" s="74">
        <f>RTM!IR57</f>
        <v>0</v>
      </c>
      <c r="EO57" s="74">
        <f>RTM!JC57</f>
        <v>0</v>
      </c>
      <c r="EP57" s="74">
        <f>RTM!JD57</f>
        <v>0</v>
      </c>
      <c r="EQ57" s="74">
        <f>'OA&amp;GRIDCO'!NI57</f>
        <v>0</v>
      </c>
      <c r="ER57" s="74">
        <f>'OA&amp;GRIDCO'!NJ57</f>
        <v>0</v>
      </c>
      <c r="ES57" s="74">
        <f>'OA&amp;GRIDCO'!NK57+RTM!HC57+'Day Ahead IEX PXIL'!IY57</f>
        <v>0</v>
      </c>
      <c r="ET57" s="74">
        <f>'OA&amp;GRIDCO'!NN57+RTM!HD57+'Day Ahead IEX PXIL'!IZ57</f>
        <v>0</v>
      </c>
      <c r="EU57" s="74">
        <f>RTM!JG57</f>
        <v>0</v>
      </c>
      <c r="EV57" s="74">
        <f>RTM!JH57</f>
        <v>0</v>
      </c>
      <c r="EW57" s="74">
        <f>RTM!JK57</f>
        <v>0</v>
      </c>
      <c r="EX57" s="74">
        <f>RTM!JL57</f>
        <v>0</v>
      </c>
      <c r="EY57" s="74">
        <f>GDAM!S57+'OA&amp;GRIDCO'!OG57+RTM!JO57</f>
        <v>36.21</v>
      </c>
      <c r="EZ57" s="74">
        <f>GDAM!T57+'OA&amp;GRIDCO'!NX57+RTM!JP57</f>
        <v>0</v>
      </c>
      <c r="FA57" s="74">
        <f>GDAM!Y57+RTM!JS57</f>
        <v>10</v>
      </c>
      <c r="FB57" s="74">
        <f>GDAM!Z57+RTM!JT57</f>
        <v>0</v>
      </c>
      <c r="FC57" s="74">
        <f>RTM!JW57</f>
        <v>0</v>
      </c>
      <c r="FD57" s="74">
        <f>RTM!JX57</f>
        <v>0</v>
      </c>
      <c r="FE57" s="74">
        <f>GDAM!AE57+'OA&amp;GRIDCO'!OO57</f>
        <v>6.33</v>
      </c>
      <c r="FF57" s="74">
        <f>GDAM!AF57+'OA&amp;GRIDCO'!OP57</f>
        <v>0</v>
      </c>
      <c r="FG57" s="351">
        <f>GDAM!AK57</f>
        <v>0</v>
      </c>
      <c r="FH57" s="351">
        <f>GDAM!AL57</f>
        <v>0</v>
      </c>
      <c r="FI57" s="351">
        <f>GDAM!AQ57</f>
        <v>0</v>
      </c>
      <c r="FJ57" s="351">
        <f>GDAM!AR57</f>
        <v>0</v>
      </c>
      <c r="FK57" s="351">
        <f>GDAM!AW57</f>
        <v>0</v>
      </c>
      <c r="FL57" s="351">
        <f>GDAM!AX57</f>
        <v>0</v>
      </c>
      <c r="FM57" s="351">
        <f>GDAM!BC57</f>
        <v>0</v>
      </c>
      <c r="FN57" s="351">
        <f>GDAM!BD57</f>
        <v>0</v>
      </c>
      <c r="FO57" s="351">
        <f>GDAM!BI57</f>
        <v>0</v>
      </c>
      <c r="FP57" s="351">
        <f>GDAM!BJ57</f>
        <v>0</v>
      </c>
      <c r="FQ57" s="1">
        <f t="shared" si="0"/>
        <v>1416.2562704700199</v>
      </c>
      <c r="FR57" s="1">
        <f t="shared" si="1"/>
        <v>142.8775</v>
      </c>
    </row>
    <row r="58" spans="1:174">
      <c r="A58" s="48" t="s">
        <v>80</v>
      </c>
      <c r="B58" s="38">
        <v>48</v>
      </c>
      <c r="C58" s="114"/>
      <c r="D58" s="75"/>
      <c r="E58" s="75"/>
      <c r="F58" s="75"/>
      <c r="G58" s="75">
        <v>24</v>
      </c>
      <c r="H58" s="75">
        <v>0.9</v>
      </c>
      <c r="I58" s="74">
        <v>11</v>
      </c>
      <c r="J58" s="74">
        <v>3.62</v>
      </c>
      <c r="K58" s="75"/>
      <c r="L58" s="75"/>
      <c r="M58" s="75"/>
      <c r="N58" s="75"/>
      <c r="O58" s="277">
        <v>2.7</v>
      </c>
      <c r="P58" s="75"/>
      <c r="Q58" s="94">
        <v>3.6</v>
      </c>
      <c r="R58" s="75">
        <v>0.51</v>
      </c>
      <c r="S58" s="74">
        <v>25</v>
      </c>
      <c r="T58" s="75"/>
      <c r="U58" s="74">
        <v>37</v>
      </c>
      <c r="V58" s="75"/>
      <c r="W58" s="275">
        <v>9.15</v>
      </c>
      <c r="X58" s="75"/>
      <c r="Y58" s="75">
        <v>1.97</v>
      </c>
      <c r="Z58" s="75"/>
      <c r="AA58" s="75">
        <v>5</v>
      </c>
      <c r="AB58" s="75"/>
      <c r="AC58" s="280">
        <v>4.0337207694914117</v>
      </c>
      <c r="AD58" s="75"/>
      <c r="AE58" s="4">
        <f>'OA&amp;GRIDCO'!W58+'Day Ahead IEX PXIL'!M58+RTM!M58</f>
        <v>29.9</v>
      </c>
      <c r="AF58" s="4">
        <f>'OA&amp;GRIDCO'!X58+'Day Ahead IEX PXIL'!N58+RTM!N58</f>
        <v>20.62</v>
      </c>
      <c r="AG58" s="4">
        <f>'OA&amp;GRIDCO'!AC58+'Day Ahead IEX PXIL'!S58+RTM!S58</f>
        <v>3.2</v>
      </c>
      <c r="AH58" s="4">
        <f>'OA&amp;GRIDCO'!AD58+'Day Ahead IEX PXIL'!T58+RTM!T58</f>
        <v>0</v>
      </c>
      <c r="AI58" s="4">
        <f>'OA&amp;GRIDCO'!AU58+'Day Ahead IEX PXIL'!Y58+RTM!Y58</f>
        <v>55</v>
      </c>
      <c r="AJ58" s="4">
        <f>'OA&amp;GRIDCO'!AV58+'Day Ahead IEX PXIL'!Z58+RTM!Z58</f>
        <v>16.5</v>
      </c>
      <c r="AK58" s="4">
        <f>'OA&amp;GRIDCO'!BS58+'Day Ahead IEX PXIL'!AK58+RTM!AK58</f>
        <v>0</v>
      </c>
      <c r="AL58" s="4">
        <f>'OA&amp;GRIDCO'!BT58+'Day Ahead IEX PXIL'!AL58+RTM!AL58</f>
        <v>0</v>
      </c>
      <c r="AM58" s="4">
        <f>'OA&amp;GRIDCO'!BC58+'Day Ahead IEX PXIL'!AE58+RTM!AE58</f>
        <v>0</v>
      </c>
      <c r="AN58" s="4">
        <f>'OA&amp;GRIDCO'!BD58+'Day Ahead IEX PXIL'!AF58+RTM!AF58</f>
        <v>0</v>
      </c>
      <c r="AO58" s="4">
        <f>'OA&amp;GRIDCO'!CC58+'Day Ahead IEX PXIL'!AQ58+RTM!AQ58</f>
        <v>0</v>
      </c>
      <c r="AP58" s="4">
        <f>'OA&amp;GRIDCO'!CD58+'Day Ahead IEX PXIL'!AR58+RTM!AR58</f>
        <v>0</v>
      </c>
      <c r="AQ58" s="4">
        <f>'OA&amp;GRIDCO'!CO58+'Day Ahead IEX PXIL'!AW58+RTM!AW58</f>
        <v>25.75</v>
      </c>
      <c r="AR58" s="4">
        <f>'OA&amp;GRIDCO'!CP58+'Day Ahead IEX PXIL'!AX58+RTM!AX58</f>
        <v>8</v>
      </c>
      <c r="AS58" s="4">
        <f>'OA&amp;GRIDCO'!DA58+'Day Ahead IEX PXIL'!BC58+RTM!BC58</f>
        <v>329.77738402061857</v>
      </c>
      <c r="AT58" s="4">
        <f>'OA&amp;GRIDCO'!DB58+'Day Ahead IEX PXIL'!BD58+RTM!BD58</f>
        <v>0</v>
      </c>
      <c r="AU58" s="4">
        <f>'Day Ahead IEX PXIL'!BI58+RTM!BI58+'OA&amp;GRIDCO'!OS58</f>
        <v>0</v>
      </c>
      <c r="AV58" s="4">
        <f>'Day Ahead IEX PXIL'!BJ58+RTM!BJ58+'OA&amp;GRIDCO'!OT58</f>
        <v>0</v>
      </c>
      <c r="AW58" s="67"/>
      <c r="AX58" s="67"/>
      <c r="AY58" s="4">
        <v>0</v>
      </c>
      <c r="AZ58" s="4">
        <f>'OA&amp;GRIDCO'!DL58+'Day Ahead IEX PXIL'!BP58+RTM!BP58</f>
        <v>14.12</v>
      </c>
      <c r="BA58" s="4">
        <f>'OA&amp;GRIDCO'!EC58+'Day Ahead IEX PXIL'!BU58+RTM!BU58</f>
        <v>0</v>
      </c>
      <c r="BB58" s="4">
        <f>'OA&amp;GRIDCO'!ED58+'Day Ahead IEX PXIL'!BV58+RTM!BV58</f>
        <v>0</v>
      </c>
      <c r="BC58" s="4">
        <f>'OA&amp;GRIDCO'!EQ58+'Day Ahead IEX PXIL'!CA58+RTM!CA58</f>
        <v>247.43</v>
      </c>
      <c r="BD58" s="4">
        <f>'OA&amp;GRIDCO'!ER58+'Day Ahead IEX PXIL'!CB58+RTM!CB58</f>
        <v>61.857500000000002</v>
      </c>
      <c r="BE58" s="75">
        <f>'OA&amp;GRIDCO'!NW58+GDAM!U58</f>
        <v>20.630000000000003</v>
      </c>
      <c r="BF58" s="75"/>
      <c r="BG58" s="53"/>
      <c r="BH58" s="53"/>
      <c r="BI58" s="4">
        <f>'OA&amp;GRIDCO'!EW58+'Day Ahead IEX PXIL'!CG58+RTM!CG58</f>
        <v>1.44</v>
      </c>
      <c r="BJ58" s="4">
        <f>'OA&amp;GRIDCO'!EX58+'Day Ahead IEX PXIL'!CH58+RTM!CH58</f>
        <v>0</v>
      </c>
      <c r="BK58" s="4">
        <f>'OA&amp;GRIDCO'!KW58+RTM!FG58+'Day Ahead IEX PXIL'!GW58</f>
        <v>0</v>
      </c>
      <c r="BL58" s="4">
        <f>'OA&amp;GRIDCO'!KX58+RTM!FH58+'Day Ahead IEX PXIL'!GX58</f>
        <v>0</v>
      </c>
      <c r="BM58" s="4">
        <f>'Day Ahead IEX PXIL'!CM58+RTM!CM58+'OA&amp;GRIDCO'!FC58</f>
        <v>0</v>
      </c>
      <c r="BN58" s="4">
        <f>'OA&amp;GRIDCO'!FD58+'Day Ahead IEX PXIL'!CN58+RTM!CN58</f>
        <v>0</v>
      </c>
      <c r="BO58" s="69"/>
      <c r="BP58" s="69"/>
      <c r="BQ58" s="4">
        <f>'OA&amp;GRIDCO'!FQ58+'Day Ahead IEX PXIL'!CS58+RTM!CS58</f>
        <v>1.03</v>
      </c>
      <c r="BR58" s="4">
        <f>'OA&amp;GRIDCO'!FR58+'Day Ahead IEX PXIL'!CT58+RTM!CT58</f>
        <v>0</v>
      </c>
      <c r="BS58" s="1">
        <f>'OA&amp;GRIDCO'!JU58+'Day Ahead IEX PXIL'!FA58+RTM!EU58</f>
        <v>79.670400000000001</v>
      </c>
      <c r="BT58" s="4">
        <f>'OA&amp;GRIDCO'!JV58+'Day Ahead IEX PXIL'!FB58+RTM!EV58</f>
        <v>13</v>
      </c>
      <c r="BU58" s="9">
        <f>'OA&amp;GRIDCO'!GG58+RTM!G58</f>
        <v>0</v>
      </c>
      <c r="BV58" s="9">
        <f>'OA&amp;GRIDCO'!GH58</f>
        <v>0</v>
      </c>
      <c r="BW58" s="4">
        <f>'OA&amp;GRIDCO'!HA58+'Day Ahead IEX PXIL'!DK58+RTM!DE58</f>
        <v>5.4</v>
      </c>
      <c r="BX58" s="4">
        <f>'OA&amp;GRIDCO'!HB58</f>
        <v>0</v>
      </c>
      <c r="BY58" s="4">
        <f>'Day Ahead IEX PXIL'!GK58+RTM!FA58+'OA&amp;GRIDCO'!LC58</f>
        <v>0</v>
      </c>
      <c r="BZ58" s="4">
        <f>'Day Ahead IEX PXIL'!GL58+RTM!FB58+'OA&amp;GRIDCO'!LD58</f>
        <v>0</v>
      </c>
      <c r="CA58" s="37"/>
      <c r="CB58" s="37"/>
      <c r="CC58" s="74">
        <f>RTM!GI58+'Day Ahead IEX PXIL'!II58+GDAM!M58</f>
        <v>0</v>
      </c>
      <c r="CD58" s="74">
        <f>RTM!GJ58</f>
        <v>0</v>
      </c>
      <c r="CE58" s="4">
        <f>'OA&amp;GRIDCO'!HI58+'Day Ahead IEX PXIL'!DQ58+RTM!DK58</f>
        <v>0</v>
      </c>
      <c r="CF58" s="4">
        <f>'OA&amp;GRIDCO'!HJ58+'Day Ahead IEX PXIL'!DR58+RTM!DL58</f>
        <v>0</v>
      </c>
      <c r="CG58" s="74">
        <f>'OA&amp;GRIDCO'!HO58+'Day Ahead IEX PXIL'!DW58+RTM!DQ58</f>
        <v>0</v>
      </c>
      <c r="CH58" s="74">
        <f>'OA&amp;GRIDCO'!HP58+'Day Ahead IEX PXIL'!DX58+RTM!DR58</f>
        <v>0</v>
      </c>
      <c r="CI58" s="75">
        <f>'Day Ahead IEX PXIL'!HE58+'OA&amp;GRIDCO'!DI58+RTM!GY58</f>
        <v>2.06</v>
      </c>
      <c r="CJ58" s="75">
        <f>'Day Ahead IEX PXIL'!HF58+'OA&amp;GRIDCO'!DJ58</f>
        <v>0</v>
      </c>
      <c r="CK58" s="54">
        <f>'OA&amp;GRIDCO'!KS58+'Day Ahead IEX PXIL'!DE58</f>
        <v>4.12</v>
      </c>
      <c r="CL58" s="54">
        <f>'OA&amp;GRIDCO'!KT58+'Day Ahead IEX PXIL'!DF58</f>
        <v>0</v>
      </c>
      <c r="CM58" s="54">
        <f>'Day Ahead IEX PXIL'!FS58+RTM!FS58</f>
        <v>0</v>
      </c>
      <c r="CN58" s="54">
        <f>'Day Ahead IEX PXIL'!FT58</f>
        <v>0</v>
      </c>
      <c r="CO58" s="54">
        <f>RTM!IY58+'Day Ahead IEX PXIL'!IU58</f>
        <v>0</v>
      </c>
      <c r="CP58" s="54">
        <f>RTM!IZ58+'Day Ahead IEX PXIL'!IV58</f>
        <v>0</v>
      </c>
      <c r="CQ58" s="4">
        <f>'OA&amp;GRIDCO'!KG58+'Day Ahead IEX PXIL'!FM58+RTM!GE58</f>
        <v>0</v>
      </c>
      <c r="CR58" s="4">
        <f>'OA&amp;GRIDCO'!KH58+'Day Ahead IEX PXIL'!FN58</f>
        <v>0</v>
      </c>
      <c r="CS58" s="4">
        <f>'OA&amp;GRIDCO'!KM58+'Day Ahead IEX PXIL'!FY58+RTM!FY58</f>
        <v>0</v>
      </c>
      <c r="CT58" s="4">
        <f>'Day Ahead IEX PXIL'!FZ58</f>
        <v>0</v>
      </c>
      <c r="CU58" s="4">
        <v>0</v>
      </c>
      <c r="CV58" s="4">
        <f>'Day Ahead IEX PXIL'!GF58</f>
        <v>0</v>
      </c>
      <c r="CW58" s="4">
        <f>'OA&amp;GRIDCO'!HU58+'Day Ahead IEX PXIL'!EC58+RTM!DW58</f>
        <v>400</v>
      </c>
      <c r="CX58" s="4">
        <f>'OA&amp;GRIDCO'!HV58+'Day Ahead IEX PXIL'!ED58+RTM!DX58</f>
        <v>0</v>
      </c>
      <c r="CY58" s="4">
        <f>'OA&amp;GRIDCO'!IG58+'Day Ahead IEX PXIL'!EI58+RTM!EC58</f>
        <v>15</v>
      </c>
      <c r="CZ58" s="4">
        <f>'OA&amp;GRIDCO'!IH58+'Day Ahead IEX PXIL'!EJ58+RTM!ED58</f>
        <v>3.75</v>
      </c>
      <c r="DA58" s="4">
        <f>'OA&amp;GRIDCO'!IU58+'Day Ahead IEX PXIL'!EO58+RTM!EI58</f>
        <v>0</v>
      </c>
      <c r="DB58" s="4">
        <f>'OA&amp;GRIDCO'!IV58+'Day Ahead IEX PXIL'!EP58+RTM!EJ58</f>
        <v>0</v>
      </c>
      <c r="DC58" s="75"/>
      <c r="DD58" s="75"/>
      <c r="DE58" s="4">
        <f>'Day Ahead IEX PXIL'!FC58+'OA&amp;GRIDCO'!KA58+RTM!GM58</f>
        <v>8.9700000000000006</v>
      </c>
      <c r="DF58" s="4">
        <f>'Day Ahead IEX PXIL'!FD58+'OA&amp;GRIDCO'!KB58</f>
        <v>0</v>
      </c>
      <c r="DG58" s="4">
        <f>'OA&amp;GRIDCO'!JE58+'Day Ahead IEX PXIL'!EU58+RTM!EO58</f>
        <v>10.31</v>
      </c>
      <c r="DH58" s="4">
        <f>'OA&amp;GRIDCO'!JF58+'Day Ahead IEX PXIL'!EV58+RTM!EP58</f>
        <v>0</v>
      </c>
      <c r="DI58" s="4">
        <v>0</v>
      </c>
      <c r="DJ58" s="4">
        <v>0</v>
      </c>
      <c r="DK58" s="74">
        <f>RTM!FM58</f>
        <v>0</v>
      </c>
      <c r="DL58" s="74">
        <f>RTM!FN58</f>
        <v>0</v>
      </c>
      <c r="DM58" s="74">
        <f>'OA&amp;GRIDCO'!LF58+'Day Ahead IEX PXIL'!HU58+'Day Ahead IEX PXIL'!HU58</f>
        <v>0</v>
      </c>
      <c r="DN58" s="74">
        <f>'OA&amp;GRIDCO'!LH58+'Day Ahead IEX PXIL'!HV58+RTM!GV58</f>
        <v>0</v>
      </c>
      <c r="DO58" s="74">
        <f>'OA&amp;GRIDCO'!LS58+'Day Ahead IEX PXIL'!HO58+RTM!IU58</f>
        <v>32.272999999999996</v>
      </c>
      <c r="DP58" s="74">
        <f>'OA&amp;GRIDCO'!LT58+'Day Ahead IEX PXIL'!HP58+RTM!IV58</f>
        <v>0</v>
      </c>
      <c r="DQ58" s="74">
        <f>RTM!HK58</f>
        <v>1.24</v>
      </c>
      <c r="DR58" s="74">
        <f>RTM!HL58</f>
        <v>0</v>
      </c>
      <c r="DS58" s="74">
        <f>RTM!HO58</f>
        <v>0</v>
      </c>
      <c r="DT58" s="74">
        <f>RTM!HP58</f>
        <v>0</v>
      </c>
      <c r="DU58" s="74">
        <f>RTM!HS58</f>
        <v>0</v>
      </c>
      <c r="DV58" s="74">
        <f>RTM!HT58</f>
        <v>0</v>
      </c>
      <c r="DW58" s="74">
        <f>RTM!HW58+'OA&amp;GRIDCO'!MI58</f>
        <v>0</v>
      </c>
      <c r="DX58" s="74">
        <f>RTM!HX58</f>
        <v>0</v>
      </c>
      <c r="DY58" s="74">
        <f>RTM!IA58</f>
        <v>0</v>
      </c>
      <c r="DZ58" s="74">
        <f>RTM!IB58</f>
        <v>0</v>
      </c>
      <c r="EA58" s="74">
        <f>RTM!IC58</f>
        <v>0</v>
      </c>
      <c r="EB58" s="74">
        <f>RTM!ID58</f>
        <v>0</v>
      </c>
      <c r="EC58" s="74">
        <f>'OA&amp;GRIDCO'!MO58</f>
        <v>32</v>
      </c>
      <c r="ED58" s="74">
        <f>'OA&amp;GRIDCO'!MP58</f>
        <v>0</v>
      </c>
      <c r="EE58" s="74">
        <f>'OA&amp;GRIDCO'!MS58</f>
        <v>0</v>
      </c>
      <c r="EF58" s="74">
        <f>'OA&amp;GRIDCO'!MT58</f>
        <v>0</v>
      </c>
      <c r="EG58" s="74">
        <f>'OA&amp;GRIDCO'!MW58+'Day Ahead IEX PXIL'!IM58+GDAM!G58+RTM!II58</f>
        <v>2.44</v>
      </c>
      <c r="EH58" s="74">
        <f>'OA&amp;GRIDCO'!MX58+'Day Ahead IEX PXIL'!IN58+RTM!IJ58+GDAM!H58</f>
        <v>0</v>
      </c>
      <c r="EI58" s="74">
        <f>'Day Ahead IEX PXIL'!IQ58+RTM!IM58+'OA&amp;GRIDCO'!NA58</f>
        <v>2.0499999999999998</v>
      </c>
      <c r="EJ58" s="74">
        <f>'Day Ahead IEX PXIL'!IR58+RTM!IN58+'OA&amp;GRIDCO'!NB58</f>
        <v>0</v>
      </c>
      <c r="EK58" s="74">
        <f>'OA&amp;GRIDCO'!NE58</f>
        <v>0</v>
      </c>
      <c r="EL58" s="74">
        <f>'OA&amp;GRIDCO'!NF58</f>
        <v>0</v>
      </c>
      <c r="EM58" s="74">
        <f>RTM!IQ58</f>
        <v>0</v>
      </c>
      <c r="EN58" s="74">
        <f>RTM!IR58</f>
        <v>0</v>
      </c>
      <c r="EO58" s="74">
        <f>RTM!JC58</f>
        <v>0</v>
      </c>
      <c r="EP58" s="74">
        <f>RTM!JD58</f>
        <v>0</v>
      </c>
      <c r="EQ58" s="74">
        <f>'OA&amp;GRIDCO'!NI58</f>
        <v>0</v>
      </c>
      <c r="ER58" s="74">
        <f>'OA&amp;GRIDCO'!NJ58</f>
        <v>0</v>
      </c>
      <c r="ES58" s="74">
        <f>'OA&amp;GRIDCO'!NK58+RTM!HC58+'Day Ahead IEX PXIL'!IY58</f>
        <v>0</v>
      </c>
      <c r="ET58" s="74">
        <f>'OA&amp;GRIDCO'!NN58+RTM!HD58+'Day Ahead IEX PXIL'!IZ58</f>
        <v>0</v>
      </c>
      <c r="EU58" s="74">
        <f>RTM!JG58</f>
        <v>0</v>
      </c>
      <c r="EV58" s="74">
        <f>RTM!JH58</f>
        <v>0</v>
      </c>
      <c r="EW58" s="74">
        <f>RTM!JK58</f>
        <v>0</v>
      </c>
      <c r="EX58" s="74">
        <f>RTM!JL58</f>
        <v>0</v>
      </c>
      <c r="EY58" s="74">
        <f>GDAM!S58+'OA&amp;GRIDCO'!OG58+RTM!JO58</f>
        <v>36.11</v>
      </c>
      <c r="EZ58" s="74">
        <f>GDAM!T58+'OA&amp;GRIDCO'!NX58+RTM!JP58</f>
        <v>0</v>
      </c>
      <c r="FA58" s="74">
        <f>GDAM!Y58+RTM!JS58</f>
        <v>12.57</v>
      </c>
      <c r="FB58" s="74">
        <f>GDAM!Z58+RTM!JT58</f>
        <v>0</v>
      </c>
      <c r="FC58" s="74">
        <f>RTM!JW58</f>
        <v>0</v>
      </c>
      <c r="FD58" s="74">
        <f>RTM!JX58</f>
        <v>0</v>
      </c>
      <c r="FE58" s="74">
        <f>GDAM!AE58+'OA&amp;GRIDCO'!OO58</f>
        <v>5.69</v>
      </c>
      <c r="FF58" s="74">
        <f>GDAM!AF58+'OA&amp;GRIDCO'!OP58</f>
        <v>0</v>
      </c>
      <c r="FG58" s="351">
        <f>GDAM!AK58</f>
        <v>0</v>
      </c>
      <c r="FH58" s="351">
        <f>GDAM!AL58</f>
        <v>0</v>
      </c>
      <c r="FI58" s="351">
        <f>GDAM!AQ58</f>
        <v>0</v>
      </c>
      <c r="FJ58" s="351">
        <f>GDAM!AR58</f>
        <v>0</v>
      </c>
      <c r="FK58" s="351">
        <f>GDAM!AW58</f>
        <v>0</v>
      </c>
      <c r="FL58" s="351">
        <f>GDAM!AX58</f>
        <v>0</v>
      </c>
      <c r="FM58" s="351">
        <f>GDAM!BC58</f>
        <v>0</v>
      </c>
      <c r="FN58" s="351">
        <f>GDAM!BD58</f>
        <v>0</v>
      </c>
      <c r="FO58" s="351">
        <f>GDAM!BI58</f>
        <v>0</v>
      </c>
      <c r="FP58" s="351">
        <f>GDAM!BJ58</f>
        <v>0</v>
      </c>
      <c r="FQ58" s="1">
        <f t="shared" si="0"/>
        <v>1425.5145047901096</v>
      </c>
      <c r="FR58" s="1">
        <f t="shared" si="1"/>
        <v>142.8775</v>
      </c>
    </row>
    <row r="59" spans="1:174" ht="15" customHeight="1">
      <c r="A59" s="48" t="s">
        <v>81</v>
      </c>
      <c r="B59" s="38">
        <v>49</v>
      </c>
      <c r="C59" s="114"/>
      <c r="D59" s="75"/>
      <c r="E59" s="75"/>
      <c r="F59" s="75"/>
      <c r="G59" s="75">
        <v>24</v>
      </c>
      <c r="H59" s="75">
        <v>0.9</v>
      </c>
      <c r="I59" s="74">
        <v>11</v>
      </c>
      <c r="J59" s="74">
        <v>3.62</v>
      </c>
      <c r="K59" s="75"/>
      <c r="L59" s="75"/>
      <c r="M59" s="75"/>
      <c r="N59" s="75"/>
      <c r="O59" s="277">
        <v>1.26</v>
      </c>
      <c r="P59" s="75"/>
      <c r="Q59" s="94">
        <v>3.6</v>
      </c>
      <c r="R59" s="75">
        <v>0.51</v>
      </c>
      <c r="S59" s="74">
        <v>25</v>
      </c>
      <c r="T59" s="75"/>
      <c r="U59" s="74">
        <v>37</v>
      </c>
      <c r="V59" s="75"/>
      <c r="W59" s="275">
        <v>8.41</v>
      </c>
      <c r="X59" s="75"/>
      <c r="Y59" s="75">
        <v>2.3199999999999998</v>
      </c>
      <c r="Z59" s="75"/>
      <c r="AA59" s="75">
        <v>4.5</v>
      </c>
      <c r="AB59" s="75"/>
      <c r="AC59" s="280">
        <v>4.0910722496263627</v>
      </c>
      <c r="AD59" s="75"/>
      <c r="AE59" s="4">
        <f>'OA&amp;GRIDCO'!W59+'Day Ahead IEX PXIL'!M59+RTM!M59</f>
        <v>20.62</v>
      </c>
      <c r="AF59" s="4">
        <f>'OA&amp;GRIDCO'!X59+'Day Ahead IEX PXIL'!N59+RTM!N59</f>
        <v>20.62</v>
      </c>
      <c r="AG59" s="4">
        <f>'OA&amp;GRIDCO'!AC59+'Day Ahead IEX PXIL'!S59+RTM!S59</f>
        <v>3.2</v>
      </c>
      <c r="AH59" s="4">
        <f>'OA&amp;GRIDCO'!AD59+'Day Ahead IEX PXIL'!T59+RTM!T59</f>
        <v>0</v>
      </c>
      <c r="AI59" s="4">
        <f>'OA&amp;GRIDCO'!AU59+'Day Ahead IEX PXIL'!Y59+RTM!Y59</f>
        <v>55</v>
      </c>
      <c r="AJ59" s="4">
        <f>'OA&amp;GRIDCO'!AV59+'Day Ahead IEX PXIL'!Z59+RTM!Z59</f>
        <v>16.5</v>
      </c>
      <c r="AK59" s="4">
        <f>'OA&amp;GRIDCO'!BS59+'Day Ahead IEX PXIL'!AK59+RTM!AK59</f>
        <v>0</v>
      </c>
      <c r="AL59" s="4">
        <f>'OA&amp;GRIDCO'!BT59+'Day Ahead IEX PXIL'!AL59+RTM!AL59</f>
        <v>0</v>
      </c>
      <c r="AM59" s="4">
        <f>'OA&amp;GRIDCO'!BC59+'Day Ahead IEX PXIL'!AE59+RTM!AE59</f>
        <v>0</v>
      </c>
      <c r="AN59" s="4">
        <f>'OA&amp;GRIDCO'!BD59+'Day Ahead IEX PXIL'!AF59+RTM!AF59</f>
        <v>0</v>
      </c>
      <c r="AO59" s="4">
        <f>'OA&amp;GRIDCO'!CC59+'Day Ahead IEX PXIL'!AQ59+RTM!AQ59</f>
        <v>0</v>
      </c>
      <c r="AP59" s="4">
        <f>'OA&amp;GRIDCO'!CD59+'Day Ahead IEX PXIL'!AR59+RTM!AR59</f>
        <v>0</v>
      </c>
      <c r="AQ59" s="4">
        <f>'OA&amp;GRIDCO'!CO59+'Day Ahead IEX PXIL'!AW59+RTM!AW59</f>
        <v>25.75</v>
      </c>
      <c r="AR59" s="4">
        <f>'OA&amp;GRIDCO'!CP59+'Day Ahead IEX PXIL'!AX59+RTM!AX59</f>
        <v>8</v>
      </c>
      <c r="AS59" s="4">
        <f>'OA&amp;GRIDCO'!DA59+'Day Ahead IEX PXIL'!BC59+RTM!BC59</f>
        <v>329.77738402061857</v>
      </c>
      <c r="AT59" s="4">
        <f>'OA&amp;GRIDCO'!DB59+'Day Ahead IEX PXIL'!BD59+RTM!BD59</f>
        <v>0</v>
      </c>
      <c r="AU59" s="4">
        <f>'Day Ahead IEX PXIL'!BI59+RTM!BI59+'OA&amp;GRIDCO'!OS59</f>
        <v>0</v>
      </c>
      <c r="AV59" s="4">
        <f>'Day Ahead IEX PXIL'!BJ59+RTM!BJ59+'OA&amp;GRIDCO'!OT59</f>
        <v>0</v>
      </c>
      <c r="AW59" s="67"/>
      <c r="AX59" s="67"/>
      <c r="AY59" s="4">
        <v>0</v>
      </c>
      <c r="AZ59" s="4">
        <f>'OA&amp;GRIDCO'!DL59+'Day Ahead IEX PXIL'!BP59+RTM!BP59</f>
        <v>14.12</v>
      </c>
      <c r="BA59" s="4">
        <f>'OA&amp;GRIDCO'!EC59+'Day Ahead IEX PXIL'!BU59+RTM!BU59</f>
        <v>0</v>
      </c>
      <c r="BB59" s="4">
        <f>'OA&amp;GRIDCO'!ED59+'Day Ahead IEX PXIL'!BV59+RTM!BV59</f>
        <v>0</v>
      </c>
      <c r="BC59" s="4">
        <f>'OA&amp;GRIDCO'!EQ59+'Day Ahead IEX PXIL'!CA59+RTM!CA59</f>
        <v>247.43</v>
      </c>
      <c r="BD59" s="4">
        <f>'OA&amp;GRIDCO'!ER59+'Day Ahead IEX PXIL'!CB59+RTM!CB59</f>
        <v>61.857500000000002</v>
      </c>
      <c r="BE59" s="75">
        <f>'OA&amp;GRIDCO'!NW59+GDAM!U59</f>
        <v>20.010000000000002</v>
      </c>
      <c r="BF59" s="75"/>
      <c r="BG59" s="53"/>
      <c r="BH59" s="53"/>
      <c r="BI59" s="4">
        <f>'OA&amp;GRIDCO'!EW59+'Day Ahead IEX PXIL'!CG59+RTM!CG59</f>
        <v>1.44</v>
      </c>
      <c r="BJ59" s="4">
        <f>'OA&amp;GRIDCO'!EX59+'Day Ahead IEX PXIL'!CH59+RTM!CH59</f>
        <v>0</v>
      </c>
      <c r="BK59" s="4">
        <f>'OA&amp;GRIDCO'!KW59+RTM!FG59+'Day Ahead IEX PXIL'!GW59</f>
        <v>0</v>
      </c>
      <c r="BL59" s="4">
        <f>'OA&amp;GRIDCO'!KX59+RTM!FH59+'Day Ahead IEX PXIL'!GX59</f>
        <v>0</v>
      </c>
      <c r="BM59" s="4">
        <f>'Day Ahead IEX PXIL'!CM59+RTM!CM59+'OA&amp;GRIDCO'!FC59</f>
        <v>0</v>
      </c>
      <c r="BN59" s="4">
        <f>'OA&amp;GRIDCO'!FD59+'Day Ahead IEX PXIL'!CN59+RTM!CN59</f>
        <v>0</v>
      </c>
      <c r="BO59" s="69"/>
      <c r="BP59" s="69"/>
      <c r="BQ59" s="4">
        <f>'OA&amp;GRIDCO'!FQ59+'Day Ahead IEX PXIL'!CS59+RTM!CS59</f>
        <v>1.03</v>
      </c>
      <c r="BR59" s="4">
        <f>'OA&amp;GRIDCO'!FR59+'Day Ahead IEX PXIL'!CT59+RTM!CT59</f>
        <v>0</v>
      </c>
      <c r="BS59" s="1">
        <f>'OA&amp;GRIDCO'!JU59+'Day Ahead IEX PXIL'!FA59+RTM!EU59</f>
        <v>79.670400000000001</v>
      </c>
      <c r="BT59" s="4">
        <f>'OA&amp;GRIDCO'!JV59+'Day Ahead IEX PXIL'!FB59+RTM!EV59</f>
        <v>13</v>
      </c>
      <c r="BU59" s="9">
        <f>'OA&amp;GRIDCO'!GG59+RTM!G59</f>
        <v>0</v>
      </c>
      <c r="BV59" s="9">
        <f>'OA&amp;GRIDCO'!GH59</f>
        <v>0</v>
      </c>
      <c r="BW59" s="4">
        <f>'OA&amp;GRIDCO'!HA59+'Day Ahead IEX PXIL'!DK59+RTM!DE59</f>
        <v>3</v>
      </c>
      <c r="BX59" s="4">
        <f>'OA&amp;GRIDCO'!HB59</f>
        <v>0</v>
      </c>
      <c r="BY59" s="4">
        <f>'Day Ahead IEX PXIL'!GK59+RTM!FA59+'OA&amp;GRIDCO'!LC59</f>
        <v>0</v>
      </c>
      <c r="BZ59" s="4">
        <f>'Day Ahead IEX PXIL'!GL59+RTM!FB59+'OA&amp;GRIDCO'!LD59</f>
        <v>0</v>
      </c>
      <c r="CA59" s="37"/>
      <c r="CB59" s="37"/>
      <c r="CC59" s="74">
        <f>RTM!GI59+'Day Ahead IEX PXIL'!II59+GDAM!M59</f>
        <v>0</v>
      </c>
      <c r="CD59" s="74">
        <f>RTM!GJ59</f>
        <v>0</v>
      </c>
      <c r="CE59" s="4">
        <f>'OA&amp;GRIDCO'!HI59+'Day Ahead IEX PXIL'!DQ59+RTM!DK59</f>
        <v>0</v>
      </c>
      <c r="CF59" s="4">
        <f>'OA&amp;GRIDCO'!HJ59+'Day Ahead IEX PXIL'!DR59+RTM!DL59</f>
        <v>0</v>
      </c>
      <c r="CG59" s="74">
        <f>'OA&amp;GRIDCO'!HO59+'Day Ahead IEX PXIL'!DW59+RTM!DQ59</f>
        <v>0</v>
      </c>
      <c r="CH59" s="74">
        <f>'OA&amp;GRIDCO'!HP59+'Day Ahead IEX PXIL'!DX59+RTM!DR59</f>
        <v>0</v>
      </c>
      <c r="CI59" s="75">
        <f>'Day Ahead IEX PXIL'!HE59+'OA&amp;GRIDCO'!DI59+RTM!GY59</f>
        <v>2.06</v>
      </c>
      <c r="CJ59" s="75">
        <f>'Day Ahead IEX PXIL'!HF59+'OA&amp;GRIDCO'!DJ59</f>
        <v>0</v>
      </c>
      <c r="CK59" s="54">
        <f>'OA&amp;GRIDCO'!KS59+'Day Ahead IEX PXIL'!DE59</f>
        <v>4.12</v>
      </c>
      <c r="CL59" s="54">
        <f>'OA&amp;GRIDCO'!KT59+'Day Ahead IEX PXIL'!DF59</f>
        <v>0</v>
      </c>
      <c r="CM59" s="54">
        <f>'Day Ahead IEX PXIL'!FS59+RTM!FS59</f>
        <v>0</v>
      </c>
      <c r="CN59" s="54">
        <f>'Day Ahead IEX PXIL'!FT59</f>
        <v>0</v>
      </c>
      <c r="CO59" s="54">
        <f>RTM!IY59+'Day Ahead IEX PXIL'!IU59</f>
        <v>0</v>
      </c>
      <c r="CP59" s="54">
        <f>RTM!IZ59+'Day Ahead IEX PXIL'!IV59</f>
        <v>0</v>
      </c>
      <c r="CQ59" s="4">
        <f>'OA&amp;GRIDCO'!KG59+'Day Ahead IEX PXIL'!FM59+RTM!GE59</f>
        <v>0</v>
      </c>
      <c r="CR59" s="4">
        <f>'OA&amp;GRIDCO'!KH59+'Day Ahead IEX PXIL'!FN59</f>
        <v>0</v>
      </c>
      <c r="CS59" s="4">
        <f>'OA&amp;GRIDCO'!KM59+'Day Ahead IEX PXIL'!FY59+RTM!FY59</f>
        <v>0</v>
      </c>
      <c r="CT59" s="4">
        <f>'Day Ahead IEX PXIL'!FZ59</f>
        <v>0</v>
      </c>
      <c r="CU59" s="4">
        <v>0</v>
      </c>
      <c r="CV59" s="4">
        <f>'Day Ahead IEX PXIL'!GF59</f>
        <v>0</v>
      </c>
      <c r="CW59" s="4">
        <f>'OA&amp;GRIDCO'!HU59+'Day Ahead IEX PXIL'!EC59+RTM!DW59</f>
        <v>400</v>
      </c>
      <c r="CX59" s="4">
        <f>'OA&amp;GRIDCO'!HV59+'Day Ahead IEX PXIL'!ED59+RTM!DX59</f>
        <v>0</v>
      </c>
      <c r="CY59" s="4">
        <f>'OA&amp;GRIDCO'!IG59+'Day Ahead IEX PXIL'!EI59+RTM!EC59</f>
        <v>15</v>
      </c>
      <c r="CZ59" s="4">
        <f>'OA&amp;GRIDCO'!IH59+'Day Ahead IEX PXIL'!EJ59+RTM!ED59</f>
        <v>3.75</v>
      </c>
      <c r="DA59" s="4">
        <f>'OA&amp;GRIDCO'!IU59+'Day Ahead IEX PXIL'!EO59+RTM!EI59</f>
        <v>0</v>
      </c>
      <c r="DB59" s="4">
        <f>'OA&amp;GRIDCO'!IV59+'Day Ahead IEX PXIL'!EP59+RTM!EJ59</f>
        <v>0</v>
      </c>
      <c r="DC59" s="75"/>
      <c r="DD59" s="75"/>
      <c r="DE59" s="4">
        <f>'Day Ahead IEX PXIL'!FC59+'OA&amp;GRIDCO'!KA59+RTM!GM59</f>
        <v>8.9700000000000006</v>
      </c>
      <c r="DF59" s="4">
        <f>'Day Ahead IEX PXIL'!FD59+'OA&amp;GRIDCO'!KB59</f>
        <v>0</v>
      </c>
      <c r="DG59" s="4">
        <f>'OA&amp;GRIDCO'!JE59+'Day Ahead IEX PXIL'!EU59+RTM!EO59</f>
        <v>10.31</v>
      </c>
      <c r="DH59" s="4">
        <f>'OA&amp;GRIDCO'!JF59+'Day Ahead IEX PXIL'!EV59+RTM!EP59</f>
        <v>0</v>
      </c>
      <c r="DI59" s="4">
        <v>0</v>
      </c>
      <c r="DJ59" s="4">
        <v>0</v>
      </c>
      <c r="DK59" s="74">
        <f>RTM!FM59</f>
        <v>0</v>
      </c>
      <c r="DL59" s="74">
        <f>RTM!FN59</f>
        <v>0</v>
      </c>
      <c r="DM59" s="74">
        <f>'OA&amp;GRIDCO'!LF59+'Day Ahead IEX PXIL'!HU59+'Day Ahead IEX PXIL'!HU59</f>
        <v>0</v>
      </c>
      <c r="DN59" s="74">
        <f>'OA&amp;GRIDCO'!LH59+'Day Ahead IEX PXIL'!HV59+RTM!GV59</f>
        <v>0</v>
      </c>
      <c r="DO59" s="74">
        <f>'OA&amp;GRIDCO'!LS59+'Day Ahead IEX PXIL'!HO59+RTM!IU59</f>
        <v>32.272999999999996</v>
      </c>
      <c r="DP59" s="74">
        <f>'OA&amp;GRIDCO'!LT59+'Day Ahead IEX PXIL'!HP59+RTM!IV59</f>
        <v>0</v>
      </c>
      <c r="DQ59" s="74">
        <f>RTM!HK59</f>
        <v>1.24</v>
      </c>
      <c r="DR59" s="74">
        <f>RTM!HL59</f>
        <v>0</v>
      </c>
      <c r="DS59" s="74">
        <f>RTM!HO59</f>
        <v>0</v>
      </c>
      <c r="DT59" s="74">
        <f>RTM!HP59</f>
        <v>0</v>
      </c>
      <c r="DU59" s="74">
        <f>RTM!HS59</f>
        <v>0</v>
      </c>
      <c r="DV59" s="74">
        <f>RTM!HT59</f>
        <v>0</v>
      </c>
      <c r="DW59" s="74">
        <f>RTM!HW59+'OA&amp;GRIDCO'!MI59</f>
        <v>0</v>
      </c>
      <c r="DX59" s="74">
        <f>RTM!HX59</f>
        <v>0</v>
      </c>
      <c r="DY59" s="74">
        <f>RTM!IA59</f>
        <v>0</v>
      </c>
      <c r="DZ59" s="74">
        <f>RTM!IB59</f>
        <v>0</v>
      </c>
      <c r="EA59" s="74">
        <f>RTM!IC59</f>
        <v>0</v>
      </c>
      <c r="EB59" s="74">
        <f>RTM!ID59</f>
        <v>0</v>
      </c>
      <c r="EC59" s="74">
        <f>'OA&amp;GRIDCO'!MO59</f>
        <v>30.5</v>
      </c>
      <c r="ED59" s="74">
        <f>'OA&amp;GRIDCO'!MP59</f>
        <v>0</v>
      </c>
      <c r="EE59" s="74">
        <f>'OA&amp;GRIDCO'!MS59</f>
        <v>0</v>
      </c>
      <c r="EF59" s="74">
        <f>'OA&amp;GRIDCO'!MT59</f>
        <v>0</v>
      </c>
      <c r="EG59" s="74">
        <f>'OA&amp;GRIDCO'!MW59+'Day Ahead IEX PXIL'!IM59+GDAM!G59+RTM!II59</f>
        <v>2.44</v>
      </c>
      <c r="EH59" s="74">
        <f>'OA&amp;GRIDCO'!MX59+'Day Ahead IEX PXIL'!IN59+RTM!IJ59+GDAM!H59</f>
        <v>0</v>
      </c>
      <c r="EI59" s="74">
        <f>'Day Ahead IEX PXIL'!IQ59+RTM!IM59+'OA&amp;GRIDCO'!NA59</f>
        <v>6.66</v>
      </c>
      <c r="EJ59" s="74">
        <f>'Day Ahead IEX PXIL'!IR59+RTM!IN59+'OA&amp;GRIDCO'!NB59</f>
        <v>0</v>
      </c>
      <c r="EK59" s="74">
        <f>'OA&amp;GRIDCO'!NE59</f>
        <v>0</v>
      </c>
      <c r="EL59" s="74">
        <f>'OA&amp;GRIDCO'!NF59</f>
        <v>0</v>
      </c>
      <c r="EM59" s="74">
        <f>RTM!IQ59</f>
        <v>0</v>
      </c>
      <c r="EN59" s="74">
        <f>RTM!IR59</f>
        <v>0</v>
      </c>
      <c r="EO59" s="74">
        <f>RTM!JC59</f>
        <v>0</v>
      </c>
      <c r="EP59" s="74">
        <f>RTM!JD59</f>
        <v>0</v>
      </c>
      <c r="EQ59" s="74">
        <f>'OA&amp;GRIDCO'!NI59</f>
        <v>0</v>
      </c>
      <c r="ER59" s="74">
        <f>'OA&amp;GRIDCO'!NJ59</f>
        <v>0</v>
      </c>
      <c r="ES59" s="74">
        <f>'OA&amp;GRIDCO'!NK59+RTM!HC59+'Day Ahead IEX PXIL'!IY59</f>
        <v>0</v>
      </c>
      <c r="ET59" s="74">
        <f>'OA&amp;GRIDCO'!NN59+RTM!HD59+'Day Ahead IEX PXIL'!IZ59</f>
        <v>0</v>
      </c>
      <c r="EU59" s="74">
        <f>RTM!JG59</f>
        <v>0</v>
      </c>
      <c r="EV59" s="74">
        <f>RTM!JH59</f>
        <v>0</v>
      </c>
      <c r="EW59" s="74">
        <f>RTM!JK59</f>
        <v>0</v>
      </c>
      <c r="EX59" s="74">
        <f>RTM!JL59</f>
        <v>0</v>
      </c>
      <c r="EY59" s="74">
        <f>GDAM!S59+'OA&amp;GRIDCO'!OG59+RTM!JO59</f>
        <v>33.119999999999997</v>
      </c>
      <c r="EZ59" s="74">
        <f>GDAM!T59+'OA&amp;GRIDCO'!NX59+RTM!JP59</f>
        <v>0</v>
      </c>
      <c r="FA59" s="74">
        <f>GDAM!Y59+RTM!JS59</f>
        <v>9.48</v>
      </c>
      <c r="FB59" s="74">
        <f>GDAM!Z59+RTM!JT59</f>
        <v>0</v>
      </c>
      <c r="FC59" s="74">
        <f>RTM!JW59</f>
        <v>0</v>
      </c>
      <c r="FD59" s="74">
        <f>RTM!JX59</f>
        <v>0</v>
      </c>
      <c r="FE59" s="74">
        <f>GDAM!AE59+'OA&amp;GRIDCO'!OO59</f>
        <v>5.57</v>
      </c>
      <c r="FF59" s="74">
        <f>GDAM!AF59+'OA&amp;GRIDCO'!OP59</f>
        <v>0</v>
      </c>
      <c r="FG59" s="351">
        <f>GDAM!AK59</f>
        <v>0</v>
      </c>
      <c r="FH59" s="351">
        <f>GDAM!AL59</f>
        <v>0</v>
      </c>
      <c r="FI59" s="351">
        <f>GDAM!AQ59</f>
        <v>0</v>
      </c>
      <c r="FJ59" s="351">
        <f>GDAM!AR59</f>
        <v>0</v>
      </c>
      <c r="FK59" s="351">
        <f>GDAM!AW59</f>
        <v>0</v>
      </c>
      <c r="FL59" s="351">
        <f>GDAM!AX59</f>
        <v>0</v>
      </c>
      <c r="FM59" s="351">
        <f>GDAM!BC59</f>
        <v>0</v>
      </c>
      <c r="FN59" s="351">
        <f>GDAM!BD59</f>
        <v>0</v>
      </c>
      <c r="FO59" s="351">
        <f>GDAM!BI59</f>
        <v>0</v>
      </c>
      <c r="FP59" s="351">
        <f>GDAM!BJ59</f>
        <v>0</v>
      </c>
      <c r="FQ59" s="1">
        <f t="shared" si="0"/>
        <v>1407.8518562702448</v>
      </c>
      <c r="FR59" s="1">
        <f t="shared" si="1"/>
        <v>142.8775</v>
      </c>
    </row>
    <row r="60" spans="1:174">
      <c r="A60" s="48" t="s">
        <v>82</v>
      </c>
      <c r="B60" s="38">
        <v>50</v>
      </c>
      <c r="C60" s="114"/>
      <c r="D60" s="75"/>
      <c r="E60" s="75"/>
      <c r="F60" s="75"/>
      <c r="G60" s="75">
        <v>24</v>
      </c>
      <c r="H60" s="75">
        <v>0.9</v>
      </c>
      <c r="I60" s="74">
        <v>11</v>
      </c>
      <c r="J60" s="74">
        <v>3.62</v>
      </c>
      <c r="K60" s="75"/>
      <c r="L60" s="75"/>
      <c r="M60" s="75"/>
      <c r="N60" s="75"/>
      <c r="O60" s="277">
        <v>1.28</v>
      </c>
      <c r="P60" s="75"/>
      <c r="Q60" s="94">
        <v>3.6</v>
      </c>
      <c r="R60" s="75">
        <v>0.51</v>
      </c>
      <c r="S60" s="74">
        <v>25</v>
      </c>
      <c r="T60" s="75"/>
      <c r="U60" s="74">
        <v>37</v>
      </c>
      <c r="V60" s="75"/>
      <c r="W60" s="275">
        <v>9.0500000000000007</v>
      </c>
      <c r="X60" s="75"/>
      <c r="Y60" s="75">
        <v>1.97</v>
      </c>
      <c r="Z60" s="75"/>
      <c r="AA60" s="75">
        <v>3.5</v>
      </c>
      <c r="AB60" s="75"/>
      <c r="AC60" s="280">
        <v>3.832990589019091</v>
      </c>
      <c r="AD60" s="75"/>
      <c r="AE60" s="4">
        <f>'OA&amp;GRIDCO'!W60+'Day Ahead IEX PXIL'!M60+RTM!M60</f>
        <v>20.62</v>
      </c>
      <c r="AF60" s="4">
        <f>'OA&amp;GRIDCO'!X60+'Day Ahead IEX PXIL'!N60+RTM!N60</f>
        <v>20.62</v>
      </c>
      <c r="AG60" s="4">
        <f>'OA&amp;GRIDCO'!AC60+'Day Ahead IEX PXIL'!S60+RTM!S60</f>
        <v>3.2</v>
      </c>
      <c r="AH60" s="4">
        <f>'OA&amp;GRIDCO'!AD60+'Day Ahead IEX PXIL'!T60+RTM!T60</f>
        <v>0</v>
      </c>
      <c r="AI60" s="4">
        <f>'OA&amp;GRIDCO'!AU60+'Day Ahead IEX PXIL'!Y60+RTM!Y60</f>
        <v>55</v>
      </c>
      <c r="AJ60" s="4">
        <f>'OA&amp;GRIDCO'!AV60+'Day Ahead IEX PXIL'!Z60+RTM!Z60</f>
        <v>16.5</v>
      </c>
      <c r="AK60" s="4">
        <f>'OA&amp;GRIDCO'!BS60+'Day Ahead IEX PXIL'!AK60+RTM!AK60</f>
        <v>0</v>
      </c>
      <c r="AL60" s="4">
        <f>'OA&amp;GRIDCO'!BT60+'Day Ahead IEX PXIL'!AL60+RTM!AL60</f>
        <v>0</v>
      </c>
      <c r="AM60" s="4">
        <f>'OA&amp;GRIDCO'!BC60+'Day Ahead IEX PXIL'!AE60+RTM!AE60</f>
        <v>0</v>
      </c>
      <c r="AN60" s="4">
        <f>'OA&amp;GRIDCO'!BD60+'Day Ahead IEX PXIL'!AF60+RTM!AF60</f>
        <v>0</v>
      </c>
      <c r="AO60" s="4">
        <f>'OA&amp;GRIDCO'!CC60+'Day Ahead IEX PXIL'!AQ60+RTM!AQ60</f>
        <v>0</v>
      </c>
      <c r="AP60" s="4">
        <f>'OA&amp;GRIDCO'!CD60+'Day Ahead IEX PXIL'!AR60+RTM!AR60</f>
        <v>0</v>
      </c>
      <c r="AQ60" s="4">
        <f>'OA&amp;GRIDCO'!CO60+'Day Ahead IEX PXIL'!AW60+RTM!AW60</f>
        <v>25.75</v>
      </c>
      <c r="AR60" s="4">
        <f>'OA&amp;GRIDCO'!CP60+'Day Ahead IEX PXIL'!AX60+RTM!AX60</f>
        <v>8</v>
      </c>
      <c r="AS60" s="4">
        <f>'OA&amp;GRIDCO'!DA60+'Day Ahead IEX PXIL'!BC60+RTM!BC60</f>
        <v>329.77738402061857</v>
      </c>
      <c r="AT60" s="4">
        <f>'OA&amp;GRIDCO'!DB60+'Day Ahead IEX PXIL'!BD60+RTM!BD60</f>
        <v>0</v>
      </c>
      <c r="AU60" s="4">
        <f>'Day Ahead IEX PXIL'!BI60+RTM!BI60+'OA&amp;GRIDCO'!OS60</f>
        <v>0</v>
      </c>
      <c r="AV60" s="4">
        <f>'Day Ahead IEX PXIL'!BJ60+RTM!BJ60+'OA&amp;GRIDCO'!OT60</f>
        <v>0</v>
      </c>
      <c r="AW60" s="67"/>
      <c r="AX60" s="67"/>
      <c r="AY60" s="4">
        <v>0</v>
      </c>
      <c r="AZ60" s="4">
        <f>'OA&amp;GRIDCO'!DL60+'Day Ahead IEX PXIL'!BP60+RTM!BP60</f>
        <v>14.12</v>
      </c>
      <c r="BA60" s="4">
        <f>'OA&amp;GRIDCO'!EC60+'Day Ahead IEX PXIL'!BU60+RTM!BU60</f>
        <v>0</v>
      </c>
      <c r="BB60" s="4">
        <f>'OA&amp;GRIDCO'!ED60+'Day Ahead IEX PXIL'!BV60+RTM!BV60</f>
        <v>0</v>
      </c>
      <c r="BC60" s="4">
        <f>'OA&amp;GRIDCO'!EQ60+'Day Ahead IEX PXIL'!CA60+RTM!CA60</f>
        <v>247.43</v>
      </c>
      <c r="BD60" s="4">
        <f>'OA&amp;GRIDCO'!ER60+'Day Ahead IEX PXIL'!CB60+RTM!CB60</f>
        <v>61.857500000000002</v>
      </c>
      <c r="BE60" s="75">
        <f>'OA&amp;GRIDCO'!NW60+GDAM!U60</f>
        <v>18.47</v>
      </c>
      <c r="BF60" s="75"/>
      <c r="BG60" s="53"/>
      <c r="BH60" s="53"/>
      <c r="BI60" s="4">
        <f>'OA&amp;GRIDCO'!EW60+'Day Ahead IEX PXIL'!CG60+RTM!CG60</f>
        <v>1.44</v>
      </c>
      <c r="BJ60" s="4">
        <f>'OA&amp;GRIDCO'!EX60+'Day Ahead IEX PXIL'!CH60+RTM!CH60</f>
        <v>0</v>
      </c>
      <c r="BK60" s="4">
        <f>'OA&amp;GRIDCO'!KW60+RTM!FG60+'Day Ahead IEX PXIL'!GW60</f>
        <v>0</v>
      </c>
      <c r="BL60" s="4">
        <f>'OA&amp;GRIDCO'!KX60+RTM!FH60+'Day Ahead IEX PXIL'!GX60</f>
        <v>0</v>
      </c>
      <c r="BM60" s="4">
        <f>'Day Ahead IEX PXIL'!CM60+RTM!CM60+'OA&amp;GRIDCO'!FC60</f>
        <v>0</v>
      </c>
      <c r="BN60" s="4">
        <f>'OA&amp;GRIDCO'!FD60+'Day Ahead IEX PXIL'!CN60+RTM!CN60</f>
        <v>0</v>
      </c>
      <c r="BO60" s="69"/>
      <c r="BP60" s="69"/>
      <c r="BQ60" s="4">
        <f>'OA&amp;GRIDCO'!FQ60+'Day Ahead IEX PXIL'!CS60+RTM!CS60</f>
        <v>1.03</v>
      </c>
      <c r="BR60" s="4">
        <f>'OA&amp;GRIDCO'!FR60+'Day Ahead IEX PXIL'!CT60+RTM!CT60</f>
        <v>0</v>
      </c>
      <c r="BS60" s="1">
        <f>'OA&amp;GRIDCO'!JU60+'Day Ahead IEX PXIL'!FA60+RTM!EU60</f>
        <v>79.670400000000001</v>
      </c>
      <c r="BT60" s="4">
        <f>'OA&amp;GRIDCO'!JV60+'Day Ahead IEX PXIL'!FB60+RTM!EV60</f>
        <v>13</v>
      </c>
      <c r="BU60" s="9">
        <f>'OA&amp;GRIDCO'!GG60+RTM!G60</f>
        <v>0</v>
      </c>
      <c r="BV60" s="9">
        <f>'OA&amp;GRIDCO'!GH60</f>
        <v>0</v>
      </c>
      <c r="BW60" s="4">
        <f>'OA&amp;GRIDCO'!HA60+'Day Ahead IEX PXIL'!DK60+RTM!DE60</f>
        <v>3</v>
      </c>
      <c r="BX60" s="4">
        <f>'OA&amp;GRIDCO'!HB60</f>
        <v>0</v>
      </c>
      <c r="BY60" s="4">
        <f>'Day Ahead IEX PXIL'!GK60+RTM!FA60+'OA&amp;GRIDCO'!LC60</f>
        <v>0</v>
      </c>
      <c r="BZ60" s="4">
        <f>'Day Ahead IEX PXIL'!GL60+RTM!FB60+'OA&amp;GRIDCO'!LD60</f>
        <v>0</v>
      </c>
      <c r="CA60" s="37"/>
      <c r="CB60" s="37"/>
      <c r="CC60" s="74">
        <f>RTM!GI60+'Day Ahead IEX PXIL'!II60+GDAM!M60</f>
        <v>0</v>
      </c>
      <c r="CD60" s="74">
        <f>RTM!GJ60</f>
        <v>0</v>
      </c>
      <c r="CE60" s="4">
        <f>'OA&amp;GRIDCO'!HI60+'Day Ahead IEX PXIL'!DQ60+RTM!DK60</f>
        <v>0</v>
      </c>
      <c r="CF60" s="4">
        <f>'OA&amp;GRIDCO'!HJ60+'Day Ahead IEX PXIL'!DR60+RTM!DL60</f>
        <v>0</v>
      </c>
      <c r="CG60" s="74">
        <f>'OA&amp;GRIDCO'!HO60+'Day Ahead IEX PXIL'!DW60+RTM!DQ60</f>
        <v>0</v>
      </c>
      <c r="CH60" s="74">
        <f>'OA&amp;GRIDCO'!HP60+'Day Ahead IEX PXIL'!DX60+RTM!DR60</f>
        <v>0</v>
      </c>
      <c r="CI60" s="75">
        <f>'Day Ahead IEX PXIL'!HE60+'OA&amp;GRIDCO'!DI60+RTM!GY60</f>
        <v>2.06</v>
      </c>
      <c r="CJ60" s="75">
        <f>'Day Ahead IEX PXIL'!HF60+'OA&amp;GRIDCO'!DJ60</f>
        <v>0</v>
      </c>
      <c r="CK60" s="54">
        <f>'OA&amp;GRIDCO'!KS60+'Day Ahead IEX PXIL'!DE60</f>
        <v>4.12</v>
      </c>
      <c r="CL60" s="54">
        <f>'OA&amp;GRIDCO'!KT60+'Day Ahead IEX PXIL'!DF60</f>
        <v>0</v>
      </c>
      <c r="CM60" s="54">
        <f>'Day Ahead IEX PXIL'!FS60+RTM!FS60</f>
        <v>0</v>
      </c>
      <c r="CN60" s="54">
        <f>'Day Ahead IEX PXIL'!FT60</f>
        <v>0</v>
      </c>
      <c r="CO60" s="54">
        <f>RTM!IY60+'Day Ahead IEX PXIL'!IU60</f>
        <v>0</v>
      </c>
      <c r="CP60" s="54">
        <f>RTM!IZ60+'Day Ahead IEX PXIL'!IV60</f>
        <v>0</v>
      </c>
      <c r="CQ60" s="4">
        <f>'OA&amp;GRIDCO'!KG60+'Day Ahead IEX PXIL'!FM60+RTM!GE60</f>
        <v>0</v>
      </c>
      <c r="CR60" s="4">
        <f>'OA&amp;GRIDCO'!KH60+'Day Ahead IEX PXIL'!FN60</f>
        <v>0</v>
      </c>
      <c r="CS60" s="4">
        <f>'OA&amp;GRIDCO'!KM60+'Day Ahead IEX PXIL'!FY60+RTM!FY60</f>
        <v>0</v>
      </c>
      <c r="CT60" s="4">
        <f>'Day Ahead IEX PXIL'!FZ60</f>
        <v>0</v>
      </c>
      <c r="CU60" s="4">
        <v>0</v>
      </c>
      <c r="CV60" s="4">
        <f>'Day Ahead IEX PXIL'!GF60</f>
        <v>0</v>
      </c>
      <c r="CW60" s="4">
        <f>'OA&amp;GRIDCO'!HU60+'Day Ahead IEX PXIL'!EC60+RTM!DW60</f>
        <v>400</v>
      </c>
      <c r="CX60" s="4">
        <f>'OA&amp;GRIDCO'!HV60+'Day Ahead IEX PXIL'!ED60+RTM!DX60</f>
        <v>0</v>
      </c>
      <c r="CY60" s="4">
        <f>'OA&amp;GRIDCO'!IG60+'Day Ahead IEX PXIL'!EI60+RTM!EC60</f>
        <v>15</v>
      </c>
      <c r="CZ60" s="4">
        <f>'OA&amp;GRIDCO'!IH60+'Day Ahead IEX PXIL'!EJ60+RTM!ED60</f>
        <v>3.75</v>
      </c>
      <c r="DA60" s="4">
        <f>'OA&amp;GRIDCO'!IU60+'Day Ahead IEX PXIL'!EO60+RTM!EI60</f>
        <v>0</v>
      </c>
      <c r="DB60" s="4">
        <f>'OA&amp;GRIDCO'!IV60+'Day Ahead IEX PXIL'!EP60+RTM!EJ60</f>
        <v>0</v>
      </c>
      <c r="DC60" s="75"/>
      <c r="DD60" s="75"/>
      <c r="DE60" s="4">
        <f>'Day Ahead IEX PXIL'!FC60+'OA&amp;GRIDCO'!KA60+RTM!GM60</f>
        <v>8.9700000000000006</v>
      </c>
      <c r="DF60" s="4">
        <f>'Day Ahead IEX PXIL'!FD60+'OA&amp;GRIDCO'!KB60</f>
        <v>0</v>
      </c>
      <c r="DG60" s="4">
        <f>'OA&amp;GRIDCO'!JE60+'Day Ahead IEX PXIL'!EU60+RTM!EO60</f>
        <v>10.31</v>
      </c>
      <c r="DH60" s="4">
        <f>'OA&amp;GRIDCO'!JF60+'Day Ahead IEX PXIL'!EV60+RTM!EP60</f>
        <v>0</v>
      </c>
      <c r="DI60" s="4">
        <v>0</v>
      </c>
      <c r="DJ60" s="4">
        <v>0</v>
      </c>
      <c r="DK60" s="74">
        <f>RTM!FM60</f>
        <v>0</v>
      </c>
      <c r="DL60" s="74">
        <f>RTM!FN60</f>
        <v>0</v>
      </c>
      <c r="DM60" s="74">
        <f>'OA&amp;GRIDCO'!LF60+'Day Ahead IEX PXIL'!HU60+'Day Ahead IEX PXIL'!HU60</f>
        <v>0</v>
      </c>
      <c r="DN60" s="74">
        <f>'OA&amp;GRIDCO'!LH60+'Day Ahead IEX PXIL'!HV60+RTM!GV60</f>
        <v>0</v>
      </c>
      <c r="DO60" s="74">
        <f>'OA&amp;GRIDCO'!LS60+'Day Ahead IEX PXIL'!HO60+RTM!IU60</f>
        <v>32.272999999999996</v>
      </c>
      <c r="DP60" s="74">
        <f>'OA&amp;GRIDCO'!LT60+'Day Ahead IEX PXIL'!HP60+RTM!IV60</f>
        <v>0</v>
      </c>
      <c r="DQ60" s="74">
        <f>RTM!HK60</f>
        <v>1.24</v>
      </c>
      <c r="DR60" s="74">
        <f>RTM!HL60</f>
        <v>0</v>
      </c>
      <c r="DS60" s="74">
        <f>RTM!HO60</f>
        <v>0</v>
      </c>
      <c r="DT60" s="74">
        <f>RTM!HP60</f>
        <v>0</v>
      </c>
      <c r="DU60" s="74">
        <f>RTM!HS60</f>
        <v>0</v>
      </c>
      <c r="DV60" s="74">
        <f>RTM!HT60</f>
        <v>0</v>
      </c>
      <c r="DW60" s="74">
        <f>RTM!HW60+'OA&amp;GRIDCO'!MI60</f>
        <v>0</v>
      </c>
      <c r="DX60" s="74">
        <f>RTM!HX60</f>
        <v>0</v>
      </c>
      <c r="DY60" s="74">
        <f>RTM!IA60</f>
        <v>0</v>
      </c>
      <c r="DZ60" s="74">
        <f>RTM!IB60</f>
        <v>0</v>
      </c>
      <c r="EA60" s="74">
        <f>RTM!IC60</f>
        <v>0</v>
      </c>
      <c r="EB60" s="74">
        <f>RTM!ID60</f>
        <v>0</v>
      </c>
      <c r="EC60" s="74">
        <f>'OA&amp;GRIDCO'!MO60</f>
        <v>27.5</v>
      </c>
      <c r="ED60" s="74">
        <f>'OA&amp;GRIDCO'!MP60</f>
        <v>0</v>
      </c>
      <c r="EE60" s="74">
        <f>'OA&amp;GRIDCO'!MS60</f>
        <v>0</v>
      </c>
      <c r="EF60" s="74">
        <f>'OA&amp;GRIDCO'!MT60</f>
        <v>0</v>
      </c>
      <c r="EG60" s="74">
        <f>'OA&amp;GRIDCO'!MW60+'Day Ahead IEX PXIL'!IM60+GDAM!G60+RTM!II60</f>
        <v>2.2200000000000002</v>
      </c>
      <c r="EH60" s="74">
        <f>'OA&amp;GRIDCO'!MX60+'Day Ahead IEX PXIL'!IN60+RTM!IJ60+GDAM!H60</f>
        <v>0</v>
      </c>
      <c r="EI60" s="74">
        <f>'Day Ahead IEX PXIL'!IQ60+RTM!IM60+'OA&amp;GRIDCO'!NA60</f>
        <v>6.66</v>
      </c>
      <c r="EJ60" s="74">
        <f>'Day Ahead IEX PXIL'!IR60+RTM!IN60+'OA&amp;GRIDCO'!NB60</f>
        <v>0</v>
      </c>
      <c r="EK60" s="74">
        <f>'OA&amp;GRIDCO'!NE60</f>
        <v>0</v>
      </c>
      <c r="EL60" s="74">
        <f>'OA&amp;GRIDCO'!NF60</f>
        <v>0</v>
      </c>
      <c r="EM60" s="74">
        <f>RTM!IQ60</f>
        <v>0</v>
      </c>
      <c r="EN60" s="74">
        <f>RTM!IR60</f>
        <v>0</v>
      </c>
      <c r="EO60" s="74">
        <f>RTM!JC60</f>
        <v>0</v>
      </c>
      <c r="EP60" s="74">
        <f>RTM!JD60</f>
        <v>0</v>
      </c>
      <c r="EQ60" s="74">
        <f>'OA&amp;GRIDCO'!NI60</f>
        <v>0</v>
      </c>
      <c r="ER60" s="74">
        <f>'OA&amp;GRIDCO'!NJ60</f>
        <v>0</v>
      </c>
      <c r="ES60" s="74">
        <f>'OA&amp;GRIDCO'!NK60+RTM!HC60+'Day Ahead IEX PXIL'!IY60</f>
        <v>0</v>
      </c>
      <c r="ET60" s="74">
        <f>'OA&amp;GRIDCO'!NN60+RTM!HD60+'Day Ahead IEX PXIL'!IZ60</f>
        <v>0</v>
      </c>
      <c r="EU60" s="74">
        <f>RTM!JG60</f>
        <v>0</v>
      </c>
      <c r="EV60" s="74">
        <f>RTM!JH60</f>
        <v>0</v>
      </c>
      <c r="EW60" s="74">
        <f>RTM!JK60</f>
        <v>0</v>
      </c>
      <c r="EX60" s="74">
        <f>RTM!JL60</f>
        <v>0</v>
      </c>
      <c r="EY60" s="74">
        <f>GDAM!S60+'OA&amp;GRIDCO'!OG60+RTM!JO60</f>
        <v>31.78</v>
      </c>
      <c r="EZ60" s="74">
        <f>GDAM!T60+'OA&amp;GRIDCO'!NX60+RTM!JP60</f>
        <v>0</v>
      </c>
      <c r="FA60" s="74">
        <f>GDAM!Y60+RTM!JS60</f>
        <v>7.5299999999999994</v>
      </c>
      <c r="FB60" s="74">
        <f>GDAM!Z60+RTM!JT60</f>
        <v>0</v>
      </c>
      <c r="FC60" s="74">
        <f>RTM!JW60</f>
        <v>0</v>
      </c>
      <c r="FD60" s="74">
        <f>RTM!JX60</f>
        <v>0</v>
      </c>
      <c r="FE60" s="74">
        <f>GDAM!AE60+'OA&amp;GRIDCO'!OO60</f>
        <v>7.19</v>
      </c>
      <c r="FF60" s="74">
        <f>GDAM!AF60+'OA&amp;GRIDCO'!OP60</f>
        <v>0</v>
      </c>
      <c r="FG60" s="351">
        <f>GDAM!AK60</f>
        <v>0</v>
      </c>
      <c r="FH60" s="351">
        <f>GDAM!AL60</f>
        <v>0</v>
      </c>
      <c r="FI60" s="351">
        <f>GDAM!AQ60</f>
        <v>0</v>
      </c>
      <c r="FJ60" s="351">
        <f>GDAM!AR60</f>
        <v>0</v>
      </c>
      <c r="FK60" s="351">
        <f>GDAM!AW60</f>
        <v>0</v>
      </c>
      <c r="FL60" s="351">
        <f>GDAM!AX60</f>
        <v>0</v>
      </c>
      <c r="FM60" s="351">
        <f>GDAM!BC60</f>
        <v>0</v>
      </c>
      <c r="FN60" s="351">
        <f>GDAM!BD60</f>
        <v>0</v>
      </c>
      <c r="FO60" s="351">
        <f>GDAM!BI60</f>
        <v>0</v>
      </c>
      <c r="FP60" s="351">
        <f>GDAM!BJ60</f>
        <v>0</v>
      </c>
      <c r="FQ60" s="1">
        <f t="shared" si="0"/>
        <v>1400.4737746096378</v>
      </c>
      <c r="FR60" s="1">
        <f t="shared" si="1"/>
        <v>142.8775</v>
      </c>
    </row>
    <row r="61" spans="1:174" ht="15" customHeight="1">
      <c r="A61" s="48" t="s">
        <v>83</v>
      </c>
      <c r="B61" s="38">
        <v>51</v>
      </c>
      <c r="C61" s="114"/>
      <c r="D61" s="75"/>
      <c r="E61" s="75"/>
      <c r="F61" s="75"/>
      <c r="G61" s="75">
        <v>24</v>
      </c>
      <c r="H61" s="75">
        <v>0.9</v>
      </c>
      <c r="I61" s="74">
        <v>11</v>
      </c>
      <c r="J61" s="74">
        <v>3.62</v>
      </c>
      <c r="K61" s="75"/>
      <c r="L61" s="75"/>
      <c r="M61" s="75"/>
      <c r="N61" s="75"/>
      <c r="O61" s="277">
        <v>1.3</v>
      </c>
      <c r="P61" s="75"/>
      <c r="Q61" s="94">
        <v>3.6</v>
      </c>
      <c r="R61" s="75">
        <v>0.51</v>
      </c>
      <c r="S61" s="74">
        <v>25</v>
      </c>
      <c r="T61" s="75"/>
      <c r="U61" s="74">
        <v>37</v>
      </c>
      <c r="V61" s="75"/>
      <c r="W61" s="275">
        <v>11.94</v>
      </c>
      <c r="X61" s="75"/>
      <c r="Y61" s="75">
        <v>1.1399999999999999</v>
      </c>
      <c r="Z61" s="75"/>
      <c r="AA61" s="75">
        <v>3</v>
      </c>
      <c r="AB61" s="75"/>
      <c r="AC61" s="280">
        <v>3.7374047887941773</v>
      </c>
      <c r="AD61" s="75"/>
      <c r="AE61" s="4">
        <f>'OA&amp;GRIDCO'!W61+'Day Ahead IEX PXIL'!M61+RTM!M61</f>
        <v>20.62</v>
      </c>
      <c r="AF61" s="4">
        <f>'OA&amp;GRIDCO'!X61+'Day Ahead IEX PXIL'!N61+RTM!N61</f>
        <v>20.62</v>
      </c>
      <c r="AG61" s="4">
        <f>'OA&amp;GRIDCO'!AC61+'Day Ahead IEX PXIL'!S61+RTM!S61</f>
        <v>3.2</v>
      </c>
      <c r="AH61" s="4">
        <f>'OA&amp;GRIDCO'!AD61+'Day Ahead IEX PXIL'!T61+RTM!T61</f>
        <v>0</v>
      </c>
      <c r="AI61" s="4">
        <f>'OA&amp;GRIDCO'!AU61+'Day Ahead IEX PXIL'!Y61+RTM!Y61</f>
        <v>55</v>
      </c>
      <c r="AJ61" s="4">
        <f>'OA&amp;GRIDCO'!AV61+'Day Ahead IEX PXIL'!Z61+RTM!Z61</f>
        <v>16.5</v>
      </c>
      <c r="AK61" s="4">
        <f>'OA&amp;GRIDCO'!BS61+'Day Ahead IEX PXIL'!AK61+RTM!AK61</f>
        <v>10.31</v>
      </c>
      <c r="AL61" s="4">
        <f>'OA&amp;GRIDCO'!BT61+'Day Ahead IEX PXIL'!AL61+RTM!AL61</f>
        <v>0</v>
      </c>
      <c r="AM61" s="4">
        <f>'OA&amp;GRIDCO'!BC61+'Day Ahead IEX PXIL'!AE61+RTM!AE61</f>
        <v>0</v>
      </c>
      <c r="AN61" s="4">
        <f>'OA&amp;GRIDCO'!BD61+'Day Ahead IEX PXIL'!AF61+RTM!AF61</f>
        <v>0</v>
      </c>
      <c r="AO61" s="4">
        <f>'OA&amp;GRIDCO'!CC61+'Day Ahead IEX PXIL'!AQ61+RTM!AQ61</f>
        <v>0</v>
      </c>
      <c r="AP61" s="4">
        <f>'OA&amp;GRIDCO'!CD61+'Day Ahead IEX PXIL'!AR61+RTM!AR61</f>
        <v>0</v>
      </c>
      <c r="AQ61" s="4">
        <f>'OA&amp;GRIDCO'!CO61+'Day Ahead IEX PXIL'!AW61+RTM!AW61</f>
        <v>25.75</v>
      </c>
      <c r="AR61" s="4">
        <f>'OA&amp;GRIDCO'!CP61+'Day Ahead IEX PXIL'!AX61+RTM!AX61</f>
        <v>8</v>
      </c>
      <c r="AS61" s="4">
        <f>'OA&amp;GRIDCO'!DA61+'Day Ahead IEX PXIL'!BC61+RTM!BC61</f>
        <v>329.77738402061857</v>
      </c>
      <c r="AT61" s="4">
        <f>'OA&amp;GRIDCO'!DB61+'Day Ahead IEX PXIL'!BD61+RTM!BD61</f>
        <v>0</v>
      </c>
      <c r="AU61" s="4">
        <f>'Day Ahead IEX PXIL'!BI61+RTM!BI61+'OA&amp;GRIDCO'!OS61</f>
        <v>0</v>
      </c>
      <c r="AV61" s="4">
        <f>'Day Ahead IEX PXIL'!BJ61+RTM!BJ61+'OA&amp;GRIDCO'!OT61</f>
        <v>0</v>
      </c>
      <c r="AW61" s="67"/>
      <c r="AX61" s="67"/>
      <c r="AY61" s="4">
        <v>0</v>
      </c>
      <c r="AZ61" s="4">
        <f>'OA&amp;GRIDCO'!DL61+'Day Ahead IEX PXIL'!BP61+RTM!BP61</f>
        <v>14.12</v>
      </c>
      <c r="BA61" s="4">
        <f>'OA&amp;GRIDCO'!EC61+'Day Ahead IEX PXIL'!BU61+RTM!BU61</f>
        <v>0</v>
      </c>
      <c r="BB61" s="4">
        <f>'OA&amp;GRIDCO'!ED61+'Day Ahead IEX PXIL'!BV61+RTM!BV61</f>
        <v>0</v>
      </c>
      <c r="BC61" s="4">
        <f>'OA&amp;GRIDCO'!EQ61+'Day Ahead IEX PXIL'!CA61+RTM!CA61</f>
        <v>247.43</v>
      </c>
      <c r="BD61" s="4">
        <f>'OA&amp;GRIDCO'!ER61+'Day Ahead IEX PXIL'!CB61+RTM!CB61</f>
        <v>61.857500000000002</v>
      </c>
      <c r="BE61" s="75">
        <f>'OA&amp;GRIDCO'!NW61+GDAM!U61</f>
        <v>24.55</v>
      </c>
      <c r="BF61" s="75"/>
      <c r="BG61" s="53"/>
      <c r="BH61" s="53"/>
      <c r="BI61" s="4">
        <f>'OA&amp;GRIDCO'!EW61+'Day Ahead IEX PXIL'!CG61+RTM!CG61</f>
        <v>1.44</v>
      </c>
      <c r="BJ61" s="4">
        <f>'OA&amp;GRIDCO'!EX61+'Day Ahead IEX PXIL'!CH61+RTM!CH61</f>
        <v>0</v>
      </c>
      <c r="BK61" s="4">
        <f>'OA&amp;GRIDCO'!KW61+RTM!FG61+'Day Ahead IEX PXIL'!GW61</f>
        <v>0</v>
      </c>
      <c r="BL61" s="4">
        <f>'OA&amp;GRIDCO'!KX61+RTM!FH61+'Day Ahead IEX PXIL'!GX61</f>
        <v>0</v>
      </c>
      <c r="BM61" s="4">
        <f>'Day Ahead IEX PXIL'!CM61+RTM!CM61+'OA&amp;GRIDCO'!FC61</f>
        <v>0</v>
      </c>
      <c r="BN61" s="4">
        <f>'OA&amp;GRIDCO'!FD61+'Day Ahead IEX PXIL'!CN61+RTM!CN61</f>
        <v>0</v>
      </c>
      <c r="BO61" s="69"/>
      <c r="BP61" s="69"/>
      <c r="BQ61" s="4">
        <f>'OA&amp;GRIDCO'!FQ61+'Day Ahead IEX PXIL'!CS61+RTM!CS61</f>
        <v>1.03</v>
      </c>
      <c r="BR61" s="4">
        <f>'OA&amp;GRIDCO'!FR61+'Day Ahead IEX PXIL'!CT61+RTM!CT61</f>
        <v>0</v>
      </c>
      <c r="BS61" s="1">
        <f>'OA&amp;GRIDCO'!JU61+'Day Ahead IEX PXIL'!FA61+RTM!EU61</f>
        <v>79.670400000000001</v>
      </c>
      <c r="BT61" s="4">
        <f>'OA&amp;GRIDCO'!JV61+'Day Ahead IEX PXIL'!FB61+RTM!EV61</f>
        <v>13</v>
      </c>
      <c r="BU61" s="9">
        <f>'OA&amp;GRIDCO'!GG61+RTM!G61</f>
        <v>0</v>
      </c>
      <c r="BV61" s="9">
        <f>'OA&amp;GRIDCO'!GH61</f>
        <v>0</v>
      </c>
      <c r="BW61" s="4">
        <f>'OA&amp;GRIDCO'!HA61+'Day Ahead IEX PXIL'!DK61+RTM!DE61</f>
        <v>3</v>
      </c>
      <c r="BX61" s="4">
        <f>'OA&amp;GRIDCO'!HB61</f>
        <v>0</v>
      </c>
      <c r="BY61" s="4">
        <f>'Day Ahead IEX PXIL'!GK61+RTM!FA61+'OA&amp;GRIDCO'!LC61</f>
        <v>0</v>
      </c>
      <c r="BZ61" s="4">
        <f>'Day Ahead IEX PXIL'!GL61+RTM!FB61+'OA&amp;GRIDCO'!LD61</f>
        <v>0</v>
      </c>
      <c r="CA61" s="37"/>
      <c r="CB61" s="37"/>
      <c r="CC61" s="74">
        <f>RTM!GI61+'Day Ahead IEX PXIL'!II61+GDAM!M61</f>
        <v>0</v>
      </c>
      <c r="CD61" s="74">
        <f>RTM!GJ61</f>
        <v>0</v>
      </c>
      <c r="CE61" s="4">
        <f>'OA&amp;GRIDCO'!HI61+'Day Ahead IEX PXIL'!DQ61+RTM!DK61</f>
        <v>0</v>
      </c>
      <c r="CF61" s="4">
        <f>'OA&amp;GRIDCO'!HJ61+'Day Ahead IEX PXIL'!DR61+RTM!DL61</f>
        <v>0</v>
      </c>
      <c r="CG61" s="74">
        <f>'OA&amp;GRIDCO'!HO61+'Day Ahead IEX PXIL'!DW61+RTM!DQ61</f>
        <v>0</v>
      </c>
      <c r="CH61" s="74">
        <f>'OA&amp;GRIDCO'!HP61+'Day Ahead IEX PXIL'!DX61+RTM!DR61</f>
        <v>0</v>
      </c>
      <c r="CI61" s="75">
        <f>'Day Ahead IEX PXIL'!HE61+'OA&amp;GRIDCO'!DI61+RTM!GY61</f>
        <v>0</v>
      </c>
      <c r="CJ61" s="75">
        <f>'Day Ahead IEX PXIL'!HF61+'OA&amp;GRIDCO'!DJ61</f>
        <v>0</v>
      </c>
      <c r="CK61" s="54">
        <f>'OA&amp;GRIDCO'!KS61+'Day Ahead IEX PXIL'!DE61</f>
        <v>4.12</v>
      </c>
      <c r="CL61" s="54">
        <f>'OA&amp;GRIDCO'!KT61+'Day Ahead IEX PXIL'!DF61</f>
        <v>0</v>
      </c>
      <c r="CM61" s="54">
        <f>'Day Ahead IEX PXIL'!FS61+RTM!FS61</f>
        <v>0</v>
      </c>
      <c r="CN61" s="54">
        <f>'Day Ahead IEX PXIL'!FT61</f>
        <v>0</v>
      </c>
      <c r="CO61" s="54">
        <f>RTM!IY61+'Day Ahead IEX PXIL'!IU61</f>
        <v>0</v>
      </c>
      <c r="CP61" s="54">
        <f>RTM!IZ61+'Day Ahead IEX PXIL'!IV61</f>
        <v>0</v>
      </c>
      <c r="CQ61" s="4">
        <f>'OA&amp;GRIDCO'!KG61+'Day Ahead IEX PXIL'!FM61+RTM!GE61</f>
        <v>0</v>
      </c>
      <c r="CR61" s="4">
        <f>'OA&amp;GRIDCO'!KH61+'Day Ahead IEX PXIL'!FN61</f>
        <v>0</v>
      </c>
      <c r="CS61" s="4">
        <f>'OA&amp;GRIDCO'!KM61+'Day Ahead IEX PXIL'!FY61+RTM!FY61</f>
        <v>0</v>
      </c>
      <c r="CT61" s="4">
        <f>'Day Ahead IEX PXIL'!FZ61</f>
        <v>0</v>
      </c>
      <c r="CU61" s="4">
        <v>0</v>
      </c>
      <c r="CV61" s="4">
        <f>'Day Ahead IEX PXIL'!GF61</f>
        <v>0</v>
      </c>
      <c r="CW61" s="4">
        <f>'OA&amp;GRIDCO'!HU61+'Day Ahead IEX PXIL'!EC61+RTM!DW61</f>
        <v>400</v>
      </c>
      <c r="CX61" s="4">
        <f>'OA&amp;GRIDCO'!HV61+'Day Ahead IEX PXIL'!ED61+RTM!DX61</f>
        <v>0</v>
      </c>
      <c r="CY61" s="4">
        <f>'OA&amp;GRIDCO'!IG61+'Day Ahead IEX PXIL'!EI61+RTM!EC61</f>
        <v>15</v>
      </c>
      <c r="CZ61" s="4">
        <f>'OA&amp;GRIDCO'!IH61+'Day Ahead IEX PXIL'!EJ61+RTM!ED61</f>
        <v>3.75</v>
      </c>
      <c r="DA61" s="4">
        <f>'OA&amp;GRIDCO'!IU61+'Day Ahead IEX PXIL'!EO61+RTM!EI61</f>
        <v>0</v>
      </c>
      <c r="DB61" s="4">
        <f>'OA&amp;GRIDCO'!IV61+'Day Ahead IEX PXIL'!EP61+RTM!EJ61</f>
        <v>0</v>
      </c>
      <c r="DC61" s="75"/>
      <c r="DD61" s="75"/>
      <c r="DE61" s="4">
        <f>'Day Ahead IEX PXIL'!FC61+'OA&amp;GRIDCO'!KA61+RTM!GM61</f>
        <v>8.9700000000000006</v>
      </c>
      <c r="DF61" s="4">
        <f>'Day Ahead IEX PXIL'!FD61+'OA&amp;GRIDCO'!KB61</f>
        <v>0</v>
      </c>
      <c r="DG61" s="4">
        <f>'OA&amp;GRIDCO'!JE61+'Day Ahead IEX PXIL'!EU61+RTM!EO61</f>
        <v>10.31</v>
      </c>
      <c r="DH61" s="4">
        <f>'OA&amp;GRIDCO'!JF61+'Day Ahead IEX PXIL'!EV61+RTM!EP61</f>
        <v>0</v>
      </c>
      <c r="DI61" s="4">
        <v>0</v>
      </c>
      <c r="DJ61" s="4">
        <v>0</v>
      </c>
      <c r="DK61" s="74">
        <f>RTM!FM61</f>
        <v>0</v>
      </c>
      <c r="DL61" s="74">
        <f>RTM!FN61</f>
        <v>0</v>
      </c>
      <c r="DM61" s="74">
        <f>'OA&amp;GRIDCO'!LF61+'Day Ahead IEX PXIL'!HU61+'Day Ahead IEX PXIL'!HU61</f>
        <v>0</v>
      </c>
      <c r="DN61" s="74">
        <f>'OA&amp;GRIDCO'!LH61+'Day Ahead IEX PXIL'!HV61+RTM!GV61</f>
        <v>0</v>
      </c>
      <c r="DO61" s="74">
        <f>'OA&amp;GRIDCO'!LS61+'Day Ahead IEX PXIL'!HO61+RTM!IU61</f>
        <v>32.272999999999996</v>
      </c>
      <c r="DP61" s="74">
        <f>'OA&amp;GRIDCO'!LT61+'Day Ahead IEX PXIL'!HP61+RTM!IV61</f>
        <v>0</v>
      </c>
      <c r="DQ61" s="74">
        <f>RTM!HK61</f>
        <v>1.24</v>
      </c>
      <c r="DR61" s="74">
        <f>RTM!HL61</f>
        <v>0</v>
      </c>
      <c r="DS61" s="74">
        <f>RTM!HO61</f>
        <v>0</v>
      </c>
      <c r="DT61" s="74">
        <f>RTM!HP61</f>
        <v>0</v>
      </c>
      <c r="DU61" s="74">
        <f>RTM!HS61</f>
        <v>0</v>
      </c>
      <c r="DV61" s="74">
        <f>RTM!HT61</f>
        <v>0</v>
      </c>
      <c r="DW61" s="74">
        <f>RTM!HW61+'OA&amp;GRIDCO'!MI61</f>
        <v>0</v>
      </c>
      <c r="DX61" s="74">
        <f>RTM!HX61</f>
        <v>0</v>
      </c>
      <c r="DY61" s="74">
        <f>RTM!IA61</f>
        <v>0</v>
      </c>
      <c r="DZ61" s="74">
        <f>RTM!IB61</f>
        <v>0</v>
      </c>
      <c r="EA61" s="74">
        <f>RTM!IC61</f>
        <v>0</v>
      </c>
      <c r="EB61" s="74">
        <f>RTM!ID61</f>
        <v>0</v>
      </c>
      <c r="EC61" s="74">
        <f>'OA&amp;GRIDCO'!MO61</f>
        <v>25.3</v>
      </c>
      <c r="ED61" s="74">
        <f>'OA&amp;GRIDCO'!MP61</f>
        <v>0</v>
      </c>
      <c r="EE61" s="74">
        <f>'OA&amp;GRIDCO'!MS61</f>
        <v>0</v>
      </c>
      <c r="EF61" s="74">
        <f>'OA&amp;GRIDCO'!MT61</f>
        <v>0</v>
      </c>
      <c r="EG61" s="74">
        <f>'OA&amp;GRIDCO'!MW61+'Day Ahead IEX PXIL'!IM61+GDAM!G61+RTM!II61</f>
        <v>2.11</v>
      </c>
      <c r="EH61" s="74">
        <f>'OA&amp;GRIDCO'!MX61+'Day Ahead IEX PXIL'!IN61+RTM!IJ61+GDAM!H61</f>
        <v>0</v>
      </c>
      <c r="EI61" s="74">
        <f>'Day Ahead IEX PXIL'!IQ61+RTM!IM61+'OA&amp;GRIDCO'!NA61</f>
        <v>6.66</v>
      </c>
      <c r="EJ61" s="74">
        <f>'Day Ahead IEX PXIL'!IR61+RTM!IN61+'OA&amp;GRIDCO'!NB61</f>
        <v>0</v>
      </c>
      <c r="EK61" s="74">
        <f>'OA&amp;GRIDCO'!NE61</f>
        <v>0</v>
      </c>
      <c r="EL61" s="74">
        <f>'OA&amp;GRIDCO'!NF61</f>
        <v>0</v>
      </c>
      <c r="EM61" s="74">
        <f>RTM!IQ61</f>
        <v>0</v>
      </c>
      <c r="EN61" s="74">
        <f>RTM!IR61</f>
        <v>0</v>
      </c>
      <c r="EO61" s="74">
        <f>RTM!JC61</f>
        <v>0</v>
      </c>
      <c r="EP61" s="74">
        <f>RTM!JD61</f>
        <v>0</v>
      </c>
      <c r="EQ61" s="74">
        <f>'OA&amp;GRIDCO'!NI61</f>
        <v>0</v>
      </c>
      <c r="ER61" s="74">
        <f>'OA&amp;GRIDCO'!NJ61</f>
        <v>0</v>
      </c>
      <c r="ES61" s="74">
        <f>'OA&amp;GRIDCO'!NK61+RTM!HC61+'Day Ahead IEX PXIL'!IY61</f>
        <v>0</v>
      </c>
      <c r="ET61" s="74">
        <f>'OA&amp;GRIDCO'!NN61+RTM!HD61+'Day Ahead IEX PXIL'!IZ61</f>
        <v>0</v>
      </c>
      <c r="EU61" s="74">
        <f>RTM!JG61</f>
        <v>0</v>
      </c>
      <c r="EV61" s="74">
        <f>RTM!JH61</f>
        <v>0</v>
      </c>
      <c r="EW61" s="74">
        <f>RTM!JK61</f>
        <v>0</v>
      </c>
      <c r="EX61" s="74">
        <f>RTM!JL61</f>
        <v>0</v>
      </c>
      <c r="EY61" s="74">
        <f>GDAM!S61+'OA&amp;GRIDCO'!OG61+RTM!JO61</f>
        <v>28.28</v>
      </c>
      <c r="EZ61" s="74">
        <f>GDAM!T61+'OA&amp;GRIDCO'!NX61+RTM!JP61</f>
        <v>0</v>
      </c>
      <c r="FA61" s="74">
        <f>GDAM!Y61+RTM!JS61</f>
        <v>12.68</v>
      </c>
      <c r="FB61" s="74">
        <f>GDAM!Z61+RTM!JT61</f>
        <v>0</v>
      </c>
      <c r="FC61" s="74">
        <f>RTM!JW61</f>
        <v>0</v>
      </c>
      <c r="FD61" s="74">
        <f>RTM!JX61</f>
        <v>0</v>
      </c>
      <c r="FE61" s="74">
        <f>GDAM!AE61+'OA&amp;GRIDCO'!OO61</f>
        <v>7.27</v>
      </c>
      <c r="FF61" s="74">
        <f>GDAM!AF61+'OA&amp;GRIDCO'!OP61</f>
        <v>0</v>
      </c>
      <c r="FG61" s="351">
        <f>GDAM!AK61</f>
        <v>0</v>
      </c>
      <c r="FH61" s="351">
        <f>GDAM!AL61</f>
        <v>0</v>
      </c>
      <c r="FI61" s="351">
        <f>GDAM!AQ61</f>
        <v>0</v>
      </c>
      <c r="FJ61" s="351">
        <f>GDAM!AR61</f>
        <v>0</v>
      </c>
      <c r="FK61" s="351">
        <f>GDAM!AW61</f>
        <v>0</v>
      </c>
      <c r="FL61" s="351">
        <f>GDAM!AX61</f>
        <v>0</v>
      </c>
      <c r="FM61" s="351">
        <f>GDAM!BC61</f>
        <v>0</v>
      </c>
      <c r="FN61" s="351">
        <f>GDAM!BD61</f>
        <v>0</v>
      </c>
      <c r="FO61" s="351">
        <f>GDAM!BI61</f>
        <v>0</v>
      </c>
      <c r="FP61" s="351">
        <f>GDAM!BJ61</f>
        <v>0</v>
      </c>
      <c r="FQ61" s="1">
        <f t="shared" si="0"/>
        <v>1415.7081888094126</v>
      </c>
      <c r="FR61" s="1">
        <f t="shared" si="1"/>
        <v>142.8775</v>
      </c>
    </row>
    <row r="62" spans="1:174">
      <c r="A62" s="48" t="s">
        <v>84</v>
      </c>
      <c r="B62" s="38">
        <v>52</v>
      </c>
      <c r="C62" s="114"/>
      <c r="D62" s="75"/>
      <c r="E62" s="75"/>
      <c r="F62" s="75"/>
      <c r="G62" s="75">
        <v>24</v>
      </c>
      <c r="H62" s="75">
        <v>0.9</v>
      </c>
      <c r="I62" s="74">
        <v>11</v>
      </c>
      <c r="J62" s="74">
        <v>3.62</v>
      </c>
      <c r="K62" s="75"/>
      <c r="L62" s="75"/>
      <c r="M62" s="75"/>
      <c r="N62" s="75"/>
      <c r="O62" s="277">
        <v>1.3</v>
      </c>
      <c r="P62" s="75"/>
      <c r="Q62" s="94">
        <v>3.6</v>
      </c>
      <c r="R62" s="75">
        <v>0.51</v>
      </c>
      <c r="S62" s="74">
        <v>25</v>
      </c>
      <c r="T62" s="75"/>
      <c r="U62" s="74">
        <v>37</v>
      </c>
      <c r="V62" s="75"/>
      <c r="W62" s="275">
        <v>10.82</v>
      </c>
      <c r="X62" s="75"/>
      <c r="Y62" s="75">
        <v>1.1000000000000001</v>
      </c>
      <c r="Z62" s="75"/>
      <c r="AA62" s="75">
        <v>2.5</v>
      </c>
      <c r="AB62" s="75"/>
      <c r="AC62" s="280">
        <v>3.6513775685917533</v>
      </c>
      <c r="AD62" s="75"/>
      <c r="AE62" s="4">
        <f>'OA&amp;GRIDCO'!W62+'Day Ahead IEX PXIL'!M62+RTM!M62</f>
        <v>20.62</v>
      </c>
      <c r="AF62" s="4">
        <f>'OA&amp;GRIDCO'!X62+'Day Ahead IEX PXIL'!N62+RTM!N62</f>
        <v>20.62</v>
      </c>
      <c r="AG62" s="4">
        <f>'OA&amp;GRIDCO'!AC62+'Day Ahead IEX PXIL'!S62+RTM!S62</f>
        <v>3.2</v>
      </c>
      <c r="AH62" s="4">
        <f>'OA&amp;GRIDCO'!AD62+'Day Ahead IEX PXIL'!T62+RTM!T62</f>
        <v>0</v>
      </c>
      <c r="AI62" s="4">
        <f>'OA&amp;GRIDCO'!AU62+'Day Ahead IEX PXIL'!Y62+RTM!Y62</f>
        <v>55</v>
      </c>
      <c r="AJ62" s="4">
        <f>'OA&amp;GRIDCO'!AV62+'Day Ahead IEX PXIL'!Z62+RTM!Z62</f>
        <v>16.5</v>
      </c>
      <c r="AK62" s="4">
        <f>'OA&amp;GRIDCO'!BS62+'Day Ahead IEX PXIL'!AK62+RTM!AK62</f>
        <v>10.31</v>
      </c>
      <c r="AL62" s="4">
        <f>'OA&amp;GRIDCO'!BT62+'Day Ahead IEX PXIL'!AL62+RTM!AL62</f>
        <v>0</v>
      </c>
      <c r="AM62" s="4">
        <f>'OA&amp;GRIDCO'!BC62+'Day Ahead IEX PXIL'!AE62+RTM!AE62</f>
        <v>0</v>
      </c>
      <c r="AN62" s="4">
        <f>'OA&amp;GRIDCO'!BD62+'Day Ahead IEX PXIL'!AF62+RTM!AF62</f>
        <v>0</v>
      </c>
      <c r="AO62" s="4">
        <f>'OA&amp;GRIDCO'!CC62+'Day Ahead IEX PXIL'!AQ62+RTM!AQ62</f>
        <v>0</v>
      </c>
      <c r="AP62" s="4">
        <f>'OA&amp;GRIDCO'!CD62+'Day Ahead IEX PXIL'!AR62+RTM!AR62</f>
        <v>0</v>
      </c>
      <c r="AQ62" s="4">
        <f>'OA&amp;GRIDCO'!CO62+'Day Ahead IEX PXIL'!AW62+RTM!AW62</f>
        <v>25.75</v>
      </c>
      <c r="AR62" s="4">
        <f>'OA&amp;GRIDCO'!CP62+'Day Ahead IEX PXIL'!AX62+RTM!AX62</f>
        <v>8</v>
      </c>
      <c r="AS62" s="4">
        <f>'OA&amp;GRIDCO'!DA62+'Day Ahead IEX PXIL'!BC62+RTM!BC62</f>
        <v>329.77738402061857</v>
      </c>
      <c r="AT62" s="4">
        <f>'OA&amp;GRIDCO'!DB62+'Day Ahead IEX PXIL'!BD62+RTM!BD62</f>
        <v>0</v>
      </c>
      <c r="AU62" s="4">
        <f>'Day Ahead IEX PXIL'!BI62+RTM!BI62+'OA&amp;GRIDCO'!OS62</f>
        <v>0</v>
      </c>
      <c r="AV62" s="4">
        <f>'Day Ahead IEX PXIL'!BJ62+RTM!BJ62+'OA&amp;GRIDCO'!OT62</f>
        <v>0</v>
      </c>
      <c r="AW62" s="67"/>
      <c r="AX62" s="67"/>
      <c r="AY62" s="4">
        <v>0</v>
      </c>
      <c r="AZ62" s="4">
        <f>'OA&amp;GRIDCO'!DL62+'Day Ahead IEX PXIL'!BP62+RTM!BP62</f>
        <v>14.12</v>
      </c>
      <c r="BA62" s="4">
        <f>'OA&amp;GRIDCO'!EC62+'Day Ahead IEX PXIL'!BU62+RTM!BU62</f>
        <v>0</v>
      </c>
      <c r="BB62" s="4">
        <f>'OA&amp;GRIDCO'!ED62+'Day Ahead IEX PXIL'!BV62+RTM!BV62</f>
        <v>0</v>
      </c>
      <c r="BC62" s="4">
        <f>'OA&amp;GRIDCO'!EQ62+'Day Ahead IEX PXIL'!CA62+RTM!CA62</f>
        <v>247.43</v>
      </c>
      <c r="BD62" s="4">
        <f>'OA&amp;GRIDCO'!ER62+'Day Ahead IEX PXIL'!CB62+RTM!CB62</f>
        <v>61.857500000000002</v>
      </c>
      <c r="BE62" s="75">
        <f>'OA&amp;GRIDCO'!NW62+GDAM!U62</f>
        <v>20.53</v>
      </c>
      <c r="BF62" s="75"/>
      <c r="BG62" s="53"/>
      <c r="BH62" s="53"/>
      <c r="BI62" s="4">
        <f>'OA&amp;GRIDCO'!EW62+'Day Ahead IEX PXIL'!CG62+RTM!CG62</f>
        <v>1.44</v>
      </c>
      <c r="BJ62" s="4">
        <f>'OA&amp;GRIDCO'!EX62+'Day Ahead IEX PXIL'!CH62+RTM!CH62</f>
        <v>0</v>
      </c>
      <c r="BK62" s="4">
        <f>'OA&amp;GRIDCO'!KW62+RTM!FG62+'Day Ahead IEX PXIL'!GW62</f>
        <v>0</v>
      </c>
      <c r="BL62" s="4">
        <f>'OA&amp;GRIDCO'!KX62+RTM!FH62+'Day Ahead IEX PXIL'!GX62</f>
        <v>0</v>
      </c>
      <c r="BM62" s="4">
        <f>'Day Ahead IEX PXIL'!CM62+RTM!CM62+'OA&amp;GRIDCO'!FC62</f>
        <v>0</v>
      </c>
      <c r="BN62" s="4">
        <f>'OA&amp;GRIDCO'!FD62+'Day Ahead IEX PXIL'!CN62+RTM!CN62</f>
        <v>0</v>
      </c>
      <c r="BO62" s="69"/>
      <c r="BP62" s="69"/>
      <c r="BQ62" s="4">
        <f>'OA&amp;GRIDCO'!FQ62+'Day Ahead IEX PXIL'!CS62+RTM!CS62</f>
        <v>1.03</v>
      </c>
      <c r="BR62" s="4">
        <f>'OA&amp;GRIDCO'!FR62+'Day Ahead IEX PXIL'!CT62+RTM!CT62</f>
        <v>0</v>
      </c>
      <c r="BS62" s="1">
        <f>'OA&amp;GRIDCO'!JU62+'Day Ahead IEX PXIL'!FA62+RTM!EU62</f>
        <v>79.670400000000001</v>
      </c>
      <c r="BT62" s="4">
        <f>'OA&amp;GRIDCO'!JV62+'Day Ahead IEX PXIL'!FB62+RTM!EV62</f>
        <v>13</v>
      </c>
      <c r="BU62" s="9">
        <f>'OA&amp;GRIDCO'!GG62+RTM!G62</f>
        <v>0</v>
      </c>
      <c r="BV62" s="9">
        <f>'OA&amp;GRIDCO'!GH62</f>
        <v>0</v>
      </c>
      <c r="BW62" s="4">
        <f>'OA&amp;GRIDCO'!HA62+'Day Ahead IEX PXIL'!DK62+RTM!DE62</f>
        <v>3</v>
      </c>
      <c r="BX62" s="4">
        <f>'OA&amp;GRIDCO'!HB62</f>
        <v>0</v>
      </c>
      <c r="BY62" s="4">
        <f>'Day Ahead IEX PXIL'!GK62+RTM!FA62+'OA&amp;GRIDCO'!LC62</f>
        <v>0</v>
      </c>
      <c r="BZ62" s="4">
        <f>'Day Ahead IEX PXIL'!GL62+RTM!FB62+'OA&amp;GRIDCO'!LD62</f>
        <v>0</v>
      </c>
      <c r="CA62" s="37"/>
      <c r="CB62" s="37"/>
      <c r="CC62" s="74">
        <f>RTM!GI62+'Day Ahead IEX PXIL'!II62+GDAM!M62</f>
        <v>0</v>
      </c>
      <c r="CD62" s="74">
        <f>RTM!GJ62</f>
        <v>0</v>
      </c>
      <c r="CE62" s="4">
        <f>'OA&amp;GRIDCO'!HI62+'Day Ahead IEX PXIL'!DQ62+RTM!DK62</f>
        <v>0</v>
      </c>
      <c r="CF62" s="4">
        <f>'OA&amp;GRIDCO'!HJ62+'Day Ahead IEX PXIL'!DR62+RTM!DL62</f>
        <v>0</v>
      </c>
      <c r="CG62" s="74">
        <f>'OA&amp;GRIDCO'!HO62+'Day Ahead IEX PXIL'!DW62+RTM!DQ62</f>
        <v>0</v>
      </c>
      <c r="CH62" s="74">
        <f>'OA&amp;GRIDCO'!HP62+'Day Ahead IEX PXIL'!DX62+RTM!DR62</f>
        <v>0</v>
      </c>
      <c r="CI62" s="75">
        <f>'Day Ahead IEX PXIL'!HE62+'OA&amp;GRIDCO'!DI62+RTM!GY62</f>
        <v>0</v>
      </c>
      <c r="CJ62" s="75">
        <f>'Day Ahead IEX PXIL'!HF62+'OA&amp;GRIDCO'!DJ62</f>
        <v>0</v>
      </c>
      <c r="CK62" s="54">
        <f>'OA&amp;GRIDCO'!KS62+'Day Ahead IEX PXIL'!DE62</f>
        <v>4.12</v>
      </c>
      <c r="CL62" s="54">
        <f>'OA&amp;GRIDCO'!KT62+'Day Ahead IEX PXIL'!DF62</f>
        <v>0</v>
      </c>
      <c r="CM62" s="54">
        <f>'Day Ahead IEX PXIL'!FS62+RTM!FS62</f>
        <v>0</v>
      </c>
      <c r="CN62" s="54">
        <f>'Day Ahead IEX PXIL'!FT62</f>
        <v>0</v>
      </c>
      <c r="CO62" s="54">
        <f>RTM!IY62+'Day Ahead IEX PXIL'!IU62</f>
        <v>0</v>
      </c>
      <c r="CP62" s="54">
        <f>RTM!IZ62+'Day Ahead IEX PXIL'!IV62</f>
        <v>0</v>
      </c>
      <c r="CQ62" s="4">
        <f>'OA&amp;GRIDCO'!KG62+'Day Ahead IEX PXIL'!FM62+RTM!GE62</f>
        <v>0</v>
      </c>
      <c r="CR62" s="4">
        <f>'OA&amp;GRIDCO'!KH62+'Day Ahead IEX PXIL'!FN62</f>
        <v>0</v>
      </c>
      <c r="CS62" s="4">
        <f>'OA&amp;GRIDCO'!KM62+'Day Ahead IEX PXIL'!FY62+RTM!FY62</f>
        <v>0</v>
      </c>
      <c r="CT62" s="4">
        <f>'Day Ahead IEX PXIL'!FZ62</f>
        <v>0</v>
      </c>
      <c r="CU62" s="4">
        <v>0</v>
      </c>
      <c r="CV62" s="4">
        <f>'Day Ahead IEX PXIL'!GF62</f>
        <v>0</v>
      </c>
      <c r="CW62" s="4">
        <f>'OA&amp;GRIDCO'!HU62+'Day Ahead IEX PXIL'!EC62+RTM!DW62</f>
        <v>400</v>
      </c>
      <c r="CX62" s="4">
        <f>'OA&amp;GRIDCO'!HV62+'Day Ahead IEX PXIL'!ED62+RTM!DX62</f>
        <v>0</v>
      </c>
      <c r="CY62" s="4">
        <f>'OA&amp;GRIDCO'!IG62+'Day Ahead IEX PXIL'!EI62+RTM!EC62</f>
        <v>15</v>
      </c>
      <c r="CZ62" s="4">
        <f>'OA&amp;GRIDCO'!IH62+'Day Ahead IEX PXIL'!EJ62+RTM!ED62</f>
        <v>3.75</v>
      </c>
      <c r="DA62" s="4">
        <f>'OA&amp;GRIDCO'!IU62+'Day Ahead IEX PXIL'!EO62+RTM!EI62</f>
        <v>0</v>
      </c>
      <c r="DB62" s="4">
        <f>'OA&amp;GRIDCO'!IV62+'Day Ahead IEX PXIL'!EP62+RTM!EJ62</f>
        <v>0</v>
      </c>
      <c r="DC62" s="75"/>
      <c r="DD62" s="75"/>
      <c r="DE62" s="4">
        <f>'Day Ahead IEX PXIL'!FC62+'OA&amp;GRIDCO'!KA62+RTM!GM62</f>
        <v>8.9700000000000006</v>
      </c>
      <c r="DF62" s="4">
        <f>'Day Ahead IEX PXIL'!FD62+'OA&amp;GRIDCO'!KB62</f>
        <v>0</v>
      </c>
      <c r="DG62" s="4">
        <f>'OA&amp;GRIDCO'!JE62+'Day Ahead IEX PXIL'!EU62+RTM!EO62</f>
        <v>10.31</v>
      </c>
      <c r="DH62" s="4">
        <f>'OA&amp;GRIDCO'!JF62+'Day Ahead IEX PXIL'!EV62+RTM!EP62</f>
        <v>0</v>
      </c>
      <c r="DI62" s="4">
        <v>0</v>
      </c>
      <c r="DJ62" s="4">
        <v>0</v>
      </c>
      <c r="DK62" s="74">
        <f>RTM!FM62</f>
        <v>0</v>
      </c>
      <c r="DL62" s="74">
        <f>RTM!FN62</f>
        <v>0</v>
      </c>
      <c r="DM62" s="74">
        <f>'OA&amp;GRIDCO'!LF62+'Day Ahead IEX PXIL'!HU62+'Day Ahead IEX PXIL'!HU62</f>
        <v>0</v>
      </c>
      <c r="DN62" s="74">
        <f>'OA&amp;GRIDCO'!LH62+'Day Ahead IEX PXIL'!HV62+RTM!GV62</f>
        <v>0</v>
      </c>
      <c r="DO62" s="74">
        <f>'OA&amp;GRIDCO'!LS62+'Day Ahead IEX PXIL'!HO62+RTM!IU62</f>
        <v>32.272999999999996</v>
      </c>
      <c r="DP62" s="74">
        <f>'OA&amp;GRIDCO'!LT62+'Day Ahead IEX PXIL'!HP62+RTM!IV62</f>
        <v>0</v>
      </c>
      <c r="DQ62" s="74">
        <f>RTM!HK62</f>
        <v>1.24</v>
      </c>
      <c r="DR62" s="74">
        <f>RTM!HL62</f>
        <v>0</v>
      </c>
      <c r="DS62" s="74">
        <f>RTM!HO62</f>
        <v>0</v>
      </c>
      <c r="DT62" s="74">
        <f>RTM!HP62</f>
        <v>0</v>
      </c>
      <c r="DU62" s="74">
        <f>RTM!HS62</f>
        <v>0</v>
      </c>
      <c r="DV62" s="74">
        <f>RTM!HT62</f>
        <v>0</v>
      </c>
      <c r="DW62" s="74">
        <f>RTM!HW62+'OA&amp;GRIDCO'!MI62</f>
        <v>0</v>
      </c>
      <c r="DX62" s="74">
        <f>RTM!HX62</f>
        <v>0</v>
      </c>
      <c r="DY62" s="74">
        <f>RTM!IA62</f>
        <v>0</v>
      </c>
      <c r="DZ62" s="74">
        <f>RTM!IB62</f>
        <v>0</v>
      </c>
      <c r="EA62" s="74">
        <f>RTM!IC62</f>
        <v>0</v>
      </c>
      <c r="EB62" s="74">
        <f>RTM!ID62</f>
        <v>0</v>
      </c>
      <c r="EC62" s="74">
        <f>'OA&amp;GRIDCO'!MO62</f>
        <v>23.1</v>
      </c>
      <c r="ED62" s="74">
        <f>'OA&amp;GRIDCO'!MP62</f>
        <v>0</v>
      </c>
      <c r="EE62" s="74">
        <f>'OA&amp;GRIDCO'!MS62</f>
        <v>0</v>
      </c>
      <c r="EF62" s="74">
        <f>'OA&amp;GRIDCO'!MT62</f>
        <v>0</v>
      </c>
      <c r="EG62" s="74">
        <f>'OA&amp;GRIDCO'!MW62+'Day Ahead IEX PXIL'!IM62+GDAM!G62+RTM!II62</f>
        <v>1.88</v>
      </c>
      <c r="EH62" s="74">
        <f>'OA&amp;GRIDCO'!MX62+'Day Ahead IEX PXIL'!IN62+RTM!IJ62+GDAM!H62</f>
        <v>0</v>
      </c>
      <c r="EI62" s="74">
        <f>'Day Ahead IEX PXIL'!IQ62+RTM!IM62+'OA&amp;GRIDCO'!NA62</f>
        <v>6.66</v>
      </c>
      <c r="EJ62" s="74">
        <f>'Day Ahead IEX PXIL'!IR62+RTM!IN62+'OA&amp;GRIDCO'!NB62</f>
        <v>0</v>
      </c>
      <c r="EK62" s="74">
        <f>'OA&amp;GRIDCO'!NE62</f>
        <v>0</v>
      </c>
      <c r="EL62" s="74">
        <f>'OA&amp;GRIDCO'!NF62</f>
        <v>0</v>
      </c>
      <c r="EM62" s="74">
        <f>RTM!IQ62</f>
        <v>0</v>
      </c>
      <c r="EN62" s="74">
        <f>RTM!IR62</f>
        <v>0</v>
      </c>
      <c r="EO62" s="74">
        <f>RTM!JC62</f>
        <v>0</v>
      </c>
      <c r="EP62" s="74">
        <f>RTM!JD62</f>
        <v>0</v>
      </c>
      <c r="EQ62" s="74">
        <f>'OA&amp;GRIDCO'!NI62</f>
        <v>0</v>
      </c>
      <c r="ER62" s="74">
        <f>'OA&amp;GRIDCO'!NJ62</f>
        <v>0</v>
      </c>
      <c r="ES62" s="74">
        <f>'OA&amp;GRIDCO'!NK62+RTM!HC62+'Day Ahead IEX PXIL'!IY62</f>
        <v>0</v>
      </c>
      <c r="ET62" s="74">
        <f>'OA&amp;GRIDCO'!NN62+RTM!HD62+'Day Ahead IEX PXIL'!IZ62</f>
        <v>0</v>
      </c>
      <c r="EU62" s="74">
        <f>RTM!JG62</f>
        <v>0</v>
      </c>
      <c r="EV62" s="74">
        <f>RTM!JH62</f>
        <v>0</v>
      </c>
      <c r="EW62" s="74">
        <f>RTM!JK62</f>
        <v>0</v>
      </c>
      <c r="EX62" s="74">
        <f>RTM!JL62</f>
        <v>0</v>
      </c>
      <c r="EY62" s="74">
        <f>GDAM!S62+'OA&amp;GRIDCO'!OG62+RTM!JO62</f>
        <v>24.98</v>
      </c>
      <c r="EZ62" s="74">
        <f>GDAM!T62+'OA&amp;GRIDCO'!NX62+RTM!JP62</f>
        <v>0</v>
      </c>
      <c r="FA62" s="74">
        <f>GDAM!Y62+RTM!JS62</f>
        <v>8.66</v>
      </c>
      <c r="FB62" s="74">
        <f>GDAM!Z62+RTM!JT62</f>
        <v>0</v>
      </c>
      <c r="FC62" s="74">
        <f>RTM!JW62</f>
        <v>0</v>
      </c>
      <c r="FD62" s="74">
        <f>RTM!JX62</f>
        <v>0</v>
      </c>
      <c r="FE62" s="74">
        <f>GDAM!AE62+'OA&amp;GRIDCO'!OO62</f>
        <v>7.3000000000000007</v>
      </c>
      <c r="FF62" s="74">
        <f>GDAM!AF62+'OA&amp;GRIDCO'!OP62</f>
        <v>0</v>
      </c>
      <c r="FG62" s="351">
        <f>GDAM!AK62</f>
        <v>0</v>
      </c>
      <c r="FH62" s="351">
        <f>GDAM!AL62</f>
        <v>0</v>
      </c>
      <c r="FI62" s="351">
        <f>GDAM!AQ62</f>
        <v>0</v>
      </c>
      <c r="FJ62" s="351">
        <f>GDAM!AR62</f>
        <v>0</v>
      </c>
      <c r="FK62" s="351">
        <f>GDAM!AW62</f>
        <v>0</v>
      </c>
      <c r="FL62" s="351">
        <f>GDAM!AX62</f>
        <v>0</v>
      </c>
      <c r="FM62" s="351">
        <f>GDAM!BC62</f>
        <v>0</v>
      </c>
      <c r="FN62" s="351">
        <f>GDAM!BD62</f>
        <v>0</v>
      </c>
      <c r="FO62" s="351">
        <f>GDAM!BI62</f>
        <v>0</v>
      </c>
      <c r="FP62" s="351">
        <f>GDAM!BJ62</f>
        <v>0</v>
      </c>
      <c r="FQ62" s="1">
        <f t="shared" si="0"/>
        <v>1400.2221615892104</v>
      </c>
      <c r="FR62" s="1">
        <f t="shared" si="1"/>
        <v>142.8775</v>
      </c>
    </row>
    <row r="63" spans="1:174" ht="15" customHeight="1">
      <c r="A63" s="48" t="s">
        <v>85</v>
      </c>
      <c r="B63" s="38">
        <v>53</v>
      </c>
      <c r="C63" s="114"/>
      <c r="D63" s="75"/>
      <c r="E63" s="75"/>
      <c r="F63" s="75"/>
      <c r="G63" s="75">
        <v>24</v>
      </c>
      <c r="H63" s="75">
        <v>0.9</v>
      </c>
      <c r="I63" s="74">
        <v>11</v>
      </c>
      <c r="J63" s="74">
        <v>3.62</v>
      </c>
      <c r="K63" s="75"/>
      <c r="L63" s="75"/>
      <c r="M63" s="75"/>
      <c r="N63" s="75"/>
      <c r="O63" s="277">
        <v>1.2</v>
      </c>
      <c r="P63" s="75"/>
      <c r="Q63" s="94">
        <v>3.6</v>
      </c>
      <c r="R63" s="75">
        <v>0.51</v>
      </c>
      <c r="S63" s="74">
        <v>25</v>
      </c>
      <c r="T63" s="75"/>
      <c r="U63" s="74">
        <v>37</v>
      </c>
      <c r="V63" s="75"/>
      <c r="W63" s="275">
        <v>9.2100000000000009</v>
      </c>
      <c r="X63" s="75"/>
      <c r="Y63" s="75">
        <v>1.49</v>
      </c>
      <c r="Z63" s="75"/>
      <c r="AA63" s="75">
        <v>2.27</v>
      </c>
      <c r="AB63" s="75"/>
      <c r="AC63" s="280">
        <v>3.5557917683668379</v>
      </c>
      <c r="AD63" s="75"/>
      <c r="AE63" s="4">
        <f>'OA&amp;GRIDCO'!W63+'Day Ahead IEX PXIL'!M63+RTM!M63</f>
        <v>25.770000000000003</v>
      </c>
      <c r="AF63" s="4">
        <f>'OA&amp;GRIDCO'!X63+'Day Ahead IEX PXIL'!N63+RTM!N63</f>
        <v>20.62</v>
      </c>
      <c r="AG63" s="4">
        <f>'OA&amp;GRIDCO'!AC63+'Day Ahead IEX PXIL'!S63+RTM!S63</f>
        <v>3.6100000000000003</v>
      </c>
      <c r="AH63" s="4">
        <f>'OA&amp;GRIDCO'!AD63+'Day Ahead IEX PXIL'!T63+RTM!T63</f>
        <v>0</v>
      </c>
      <c r="AI63" s="4">
        <f>'OA&amp;GRIDCO'!AU63+'Day Ahead IEX PXIL'!Y63+RTM!Y63</f>
        <v>55</v>
      </c>
      <c r="AJ63" s="4">
        <f>'OA&amp;GRIDCO'!AV63+'Day Ahead IEX PXIL'!Z63+RTM!Z63</f>
        <v>16.5</v>
      </c>
      <c r="AK63" s="4">
        <f>'OA&amp;GRIDCO'!BS63+'Day Ahead IEX PXIL'!AK63+RTM!AK63</f>
        <v>0</v>
      </c>
      <c r="AL63" s="4">
        <f>'OA&amp;GRIDCO'!BT63+'Day Ahead IEX PXIL'!AL63+RTM!AL63</f>
        <v>0</v>
      </c>
      <c r="AM63" s="4">
        <f>'OA&amp;GRIDCO'!BC63+'Day Ahead IEX PXIL'!AE63+RTM!AE63</f>
        <v>0</v>
      </c>
      <c r="AN63" s="4">
        <f>'OA&amp;GRIDCO'!BD63+'Day Ahead IEX PXIL'!AF63+RTM!AF63</f>
        <v>0</v>
      </c>
      <c r="AO63" s="4">
        <f>'OA&amp;GRIDCO'!CC63+'Day Ahead IEX PXIL'!AQ63+RTM!AQ63</f>
        <v>0</v>
      </c>
      <c r="AP63" s="4">
        <f>'OA&amp;GRIDCO'!CD63+'Day Ahead IEX PXIL'!AR63+RTM!AR63</f>
        <v>0</v>
      </c>
      <c r="AQ63" s="4">
        <f>'OA&amp;GRIDCO'!CO63+'Day Ahead IEX PXIL'!AW63+RTM!AW63</f>
        <v>25.75</v>
      </c>
      <c r="AR63" s="4">
        <f>'OA&amp;GRIDCO'!CP63+'Day Ahead IEX PXIL'!AX63+RTM!AX63</f>
        <v>8</v>
      </c>
      <c r="AS63" s="4">
        <f>'OA&amp;GRIDCO'!DA63+'Day Ahead IEX PXIL'!BC63+RTM!BC63</f>
        <v>329.77738402061857</v>
      </c>
      <c r="AT63" s="4">
        <f>'OA&amp;GRIDCO'!DB63+'Day Ahead IEX PXIL'!BD63+RTM!BD63</f>
        <v>0</v>
      </c>
      <c r="AU63" s="4">
        <f>'Day Ahead IEX PXIL'!BI63+RTM!BI63+'OA&amp;GRIDCO'!OS63</f>
        <v>0</v>
      </c>
      <c r="AV63" s="4">
        <f>'Day Ahead IEX PXIL'!BJ63+RTM!BJ63+'OA&amp;GRIDCO'!OT63</f>
        <v>0</v>
      </c>
      <c r="AW63" s="67"/>
      <c r="AX63" s="67"/>
      <c r="AY63" s="4">
        <v>0</v>
      </c>
      <c r="AZ63" s="4">
        <f>'OA&amp;GRIDCO'!DL63+'Day Ahead IEX PXIL'!BP63+RTM!BP63</f>
        <v>14.12</v>
      </c>
      <c r="BA63" s="4">
        <f>'OA&amp;GRIDCO'!EC63+'Day Ahead IEX PXIL'!BU63+RTM!BU63</f>
        <v>0</v>
      </c>
      <c r="BB63" s="4">
        <f>'OA&amp;GRIDCO'!ED63+'Day Ahead IEX PXIL'!BV63+RTM!BV63</f>
        <v>0</v>
      </c>
      <c r="BC63" s="4">
        <f>'OA&amp;GRIDCO'!EQ63+'Day Ahead IEX PXIL'!CA63+RTM!CA63</f>
        <v>247.43</v>
      </c>
      <c r="BD63" s="4">
        <f>'OA&amp;GRIDCO'!ER63+'Day Ahead IEX PXIL'!CB63+RTM!CB63</f>
        <v>61.857500000000002</v>
      </c>
      <c r="BE63" s="75">
        <f>'OA&amp;GRIDCO'!NW63+GDAM!U63</f>
        <v>20.010000000000002</v>
      </c>
      <c r="BF63" s="75"/>
      <c r="BG63" s="53"/>
      <c r="BH63" s="53"/>
      <c r="BI63" s="4">
        <f>'OA&amp;GRIDCO'!EW63+'Day Ahead IEX PXIL'!CG63+RTM!CG63</f>
        <v>1.44</v>
      </c>
      <c r="BJ63" s="4">
        <f>'OA&amp;GRIDCO'!EX63+'Day Ahead IEX PXIL'!CH63+RTM!CH63</f>
        <v>0</v>
      </c>
      <c r="BK63" s="4">
        <f>'OA&amp;GRIDCO'!KW63+RTM!FG63+'Day Ahead IEX PXIL'!GW63</f>
        <v>0</v>
      </c>
      <c r="BL63" s="4">
        <f>'OA&amp;GRIDCO'!KX63+RTM!FH63+'Day Ahead IEX PXIL'!GX63</f>
        <v>0</v>
      </c>
      <c r="BM63" s="4">
        <f>'Day Ahead IEX PXIL'!CM63+RTM!CM63+'OA&amp;GRIDCO'!FC63</f>
        <v>0</v>
      </c>
      <c r="BN63" s="4">
        <f>'OA&amp;GRIDCO'!FD63+'Day Ahead IEX PXIL'!CN63+RTM!CN63</f>
        <v>0</v>
      </c>
      <c r="BO63" s="69"/>
      <c r="BP63" s="69"/>
      <c r="BQ63" s="4">
        <f>'OA&amp;GRIDCO'!FQ63+'Day Ahead IEX PXIL'!CS63+RTM!CS63</f>
        <v>1.03</v>
      </c>
      <c r="BR63" s="4">
        <f>'OA&amp;GRIDCO'!FR63+'Day Ahead IEX PXIL'!CT63+RTM!CT63</f>
        <v>0</v>
      </c>
      <c r="BS63" s="1">
        <f>'OA&amp;GRIDCO'!JU63+'Day Ahead IEX PXIL'!FA63+RTM!EU63</f>
        <v>79.670400000000001</v>
      </c>
      <c r="BT63" s="4">
        <f>'OA&amp;GRIDCO'!JV63+'Day Ahead IEX PXIL'!FB63+RTM!EV63</f>
        <v>13</v>
      </c>
      <c r="BU63" s="9">
        <f>'OA&amp;GRIDCO'!GG63+RTM!G63</f>
        <v>0</v>
      </c>
      <c r="BV63" s="9">
        <f>'OA&amp;GRIDCO'!GH63</f>
        <v>0</v>
      </c>
      <c r="BW63" s="4">
        <f>'OA&amp;GRIDCO'!HA63+'Day Ahead IEX PXIL'!DK63+RTM!DE63</f>
        <v>5.4</v>
      </c>
      <c r="BX63" s="4">
        <f>'OA&amp;GRIDCO'!HB63</f>
        <v>0</v>
      </c>
      <c r="BY63" s="4">
        <f>'Day Ahead IEX PXIL'!GK63+RTM!FA63+'OA&amp;GRIDCO'!LC63</f>
        <v>0</v>
      </c>
      <c r="BZ63" s="4">
        <f>'Day Ahead IEX PXIL'!GL63+RTM!FB63+'OA&amp;GRIDCO'!LD63</f>
        <v>0</v>
      </c>
      <c r="CA63" s="37"/>
      <c r="CB63" s="37"/>
      <c r="CC63" s="74">
        <f>RTM!GI63+'Day Ahead IEX PXIL'!II63+GDAM!M63</f>
        <v>0</v>
      </c>
      <c r="CD63" s="74">
        <f>RTM!GJ63</f>
        <v>0</v>
      </c>
      <c r="CE63" s="4">
        <f>'OA&amp;GRIDCO'!HI63+'Day Ahead IEX PXIL'!DQ63+RTM!DK63</f>
        <v>0</v>
      </c>
      <c r="CF63" s="4">
        <f>'OA&amp;GRIDCO'!HJ63+'Day Ahead IEX PXIL'!DR63+RTM!DL63</f>
        <v>0</v>
      </c>
      <c r="CG63" s="74">
        <f>'OA&amp;GRIDCO'!HO63+'Day Ahead IEX PXIL'!DW63+RTM!DQ63</f>
        <v>0</v>
      </c>
      <c r="CH63" s="74">
        <f>'OA&amp;GRIDCO'!HP63+'Day Ahead IEX PXIL'!DX63+RTM!DR63</f>
        <v>0</v>
      </c>
      <c r="CI63" s="75">
        <f>'Day Ahead IEX PXIL'!HE63+'OA&amp;GRIDCO'!DI63+RTM!GY63</f>
        <v>0</v>
      </c>
      <c r="CJ63" s="75">
        <f>'Day Ahead IEX PXIL'!HF63+'OA&amp;GRIDCO'!DJ63</f>
        <v>0</v>
      </c>
      <c r="CK63" s="54">
        <f>'OA&amp;GRIDCO'!KS63+'Day Ahead IEX PXIL'!DE63</f>
        <v>4.12</v>
      </c>
      <c r="CL63" s="54">
        <f>'OA&amp;GRIDCO'!KT63+'Day Ahead IEX PXIL'!DF63</f>
        <v>0</v>
      </c>
      <c r="CM63" s="54">
        <f>'Day Ahead IEX PXIL'!FS63+RTM!FS63</f>
        <v>0</v>
      </c>
      <c r="CN63" s="54">
        <f>'Day Ahead IEX PXIL'!FT63</f>
        <v>0</v>
      </c>
      <c r="CO63" s="54">
        <f>RTM!IY63+'Day Ahead IEX PXIL'!IU63</f>
        <v>0</v>
      </c>
      <c r="CP63" s="54">
        <f>RTM!IZ63+'Day Ahead IEX PXIL'!IV63</f>
        <v>0</v>
      </c>
      <c r="CQ63" s="4">
        <f>'OA&amp;GRIDCO'!KG63+'Day Ahead IEX PXIL'!FM63+RTM!GE63</f>
        <v>0</v>
      </c>
      <c r="CR63" s="4">
        <f>'OA&amp;GRIDCO'!KH63+'Day Ahead IEX PXIL'!FN63</f>
        <v>0</v>
      </c>
      <c r="CS63" s="4">
        <f>'OA&amp;GRIDCO'!KM63+'Day Ahead IEX PXIL'!FY63+RTM!FY63</f>
        <v>0</v>
      </c>
      <c r="CT63" s="4">
        <f>'Day Ahead IEX PXIL'!FZ63</f>
        <v>0</v>
      </c>
      <c r="CU63" s="4">
        <v>0</v>
      </c>
      <c r="CV63" s="4">
        <f>'Day Ahead IEX PXIL'!GF63</f>
        <v>0</v>
      </c>
      <c r="CW63" s="4">
        <f>'OA&amp;GRIDCO'!HU63+'Day Ahead IEX PXIL'!EC63+RTM!DW63</f>
        <v>400</v>
      </c>
      <c r="CX63" s="4">
        <f>'OA&amp;GRIDCO'!HV63+'Day Ahead IEX PXIL'!ED63+RTM!DX63</f>
        <v>0</v>
      </c>
      <c r="CY63" s="4">
        <f>'OA&amp;GRIDCO'!IG63+'Day Ahead IEX PXIL'!EI63+RTM!EC63</f>
        <v>15</v>
      </c>
      <c r="CZ63" s="4">
        <f>'OA&amp;GRIDCO'!IH63+'Day Ahead IEX PXIL'!EJ63+RTM!ED63</f>
        <v>3.75</v>
      </c>
      <c r="DA63" s="4">
        <f>'OA&amp;GRIDCO'!IU63+'Day Ahead IEX PXIL'!EO63+RTM!EI63</f>
        <v>0</v>
      </c>
      <c r="DB63" s="4">
        <f>'OA&amp;GRIDCO'!IV63+'Day Ahead IEX PXIL'!EP63+RTM!EJ63</f>
        <v>0</v>
      </c>
      <c r="DC63" s="75"/>
      <c r="DD63" s="75"/>
      <c r="DE63" s="4">
        <f>'Day Ahead IEX PXIL'!FC63+'OA&amp;GRIDCO'!KA63+RTM!GM63</f>
        <v>8.9700000000000006</v>
      </c>
      <c r="DF63" s="4">
        <f>'Day Ahead IEX PXIL'!FD63+'OA&amp;GRIDCO'!KB63</f>
        <v>0</v>
      </c>
      <c r="DG63" s="4">
        <f>'OA&amp;GRIDCO'!JE63+'Day Ahead IEX PXIL'!EU63+RTM!EO63</f>
        <v>10.31</v>
      </c>
      <c r="DH63" s="4">
        <f>'OA&amp;GRIDCO'!JF63+'Day Ahead IEX PXIL'!EV63+RTM!EP63</f>
        <v>0</v>
      </c>
      <c r="DI63" s="4">
        <v>0</v>
      </c>
      <c r="DJ63" s="4">
        <v>0</v>
      </c>
      <c r="DK63" s="74">
        <f>RTM!FM63</f>
        <v>0</v>
      </c>
      <c r="DL63" s="74">
        <f>RTM!FN63</f>
        <v>0</v>
      </c>
      <c r="DM63" s="74">
        <f>'OA&amp;GRIDCO'!LF63+'Day Ahead IEX PXIL'!HU63+'Day Ahead IEX PXIL'!HU63</f>
        <v>0</v>
      </c>
      <c r="DN63" s="74">
        <f>'OA&amp;GRIDCO'!LH63+'Day Ahead IEX PXIL'!HV63+RTM!GV63</f>
        <v>0</v>
      </c>
      <c r="DO63" s="74">
        <f>'OA&amp;GRIDCO'!LS63+'Day Ahead IEX PXIL'!HO63+RTM!IU63</f>
        <v>32.272999999999996</v>
      </c>
      <c r="DP63" s="74">
        <f>'OA&amp;GRIDCO'!LT63+'Day Ahead IEX PXIL'!HP63+RTM!IV63</f>
        <v>0</v>
      </c>
      <c r="DQ63" s="74">
        <f>RTM!HK63</f>
        <v>1.24</v>
      </c>
      <c r="DR63" s="74">
        <f>RTM!HL63</f>
        <v>0</v>
      </c>
      <c r="DS63" s="74">
        <f>RTM!HO63</f>
        <v>0</v>
      </c>
      <c r="DT63" s="74">
        <f>RTM!HP63</f>
        <v>0</v>
      </c>
      <c r="DU63" s="74">
        <f>RTM!HS63</f>
        <v>0</v>
      </c>
      <c r="DV63" s="74">
        <f>RTM!HT63</f>
        <v>0</v>
      </c>
      <c r="DW63" s="74">
        <f>RTM!HW63+'OA&amp;GRIDCO'!MI63</f>
        <v>0</v>
      </c>
      <c r="DX63" s="74">
        <f>RTM!HX63</f>
        <v>0</v>
      </c>
      <c r="DY63" s="74">
        <f>RTM!IA63</f>
        <v>0</v>
      </c>
      <c r="DZ63" s="74">
        <f>RTM!IB63</f>
        <v>0</v>
      </c>
      <c r="EA63" s="74">
        <f>RTM!IC63</f>
        <v>0</v>
      </c>
      <c r="EB63" s="74">
        <f>RTM!ID63</f>
        <v>0</v>
      </c>
      <c r="EC63" s="74">
        <f>'OA&amp;GRIDCO'!MO63</f>
        <v>20.2</v>
      </c>
      <c r="ED63" s="74">
        <f>'OA&amp;GRIDCO'!MP63</f>
        <v>0</v>
      </c>
      <c r="EE63" s="74">
        <f>'OA&amp;GRIDCO'!MS63</f>
        <v>0</v>
      </c>
      <c r="EF63" s="74">
        <f>'OA&amp;GRIDCO'!MT63</f>
        <v>0</v>
      </c>
      <c r="EG63" s="74">
        <f>'OA&amp;GRIDCO'!MW63+'Day Ahead IEX PXIL'!IM63+GDAM!G63+RTM!II63</f>
        <v>0.77</v>
      </c>
      <c r="EH63" s="74">
        <f>'OA&amp;GRIDCO'!MX63+'Day Ahead IEX PXIL'!IN63+RTM!IJ63+GDAM!H63</f>
        <v>0</v>
      </c>
      <c r="EI63" s="74">
        <f>'Day Ahead IEX PXIL'!IQ63+RTM!IM63+'OA&amp;GRIDCO'!NA63</f>
        <v>6.66</v>
      </c>
      <c r="EJ63" s="74">
        <f>'Day Ahead IEX PXIL'!IR63+RTM!IN63+'OA&amp;GRIDCO'!NB63</f>
        <v>0</v>
      </c>
      <c r="EK63" s="74">
        <f>'OA&amp;GRIDCO'!NE63</f>
        <v>0</v>
      </c>
      <c r="EL63" s="74">
        <f>'OA&amp;GRIDCO'!NF63</f>
        <v>0</v>
      </c>
      <c r="EM63" s="74">
        <f>RTM!IQ63</f>
        <v>0</v>
      </c>
      <c r="EN63" s="74">
        <f>RTM!IR63</f>
        <v>0</v>
      </c>
      <c r="EO63" s="74">
        <f>RTM!JC63</f>
        <v>0</v>
      </c>
      <c r="EP63" s="74">
        <f>RTM!JD63</f>
        <v>0</v>
      </c>
      <c r="EQ63" s="74">
        <f>'OA&amp;GRIDCO'!NI63</f>
        <v>0</v>
      </c>
      <c r="ER63" s="74">
        <f>'OA&amp;GRIDCO'!NJ63</f>
        <v>0</v>
      </c>
      <c r="ES63" s="74">
        <f>'OA&amp;GRIDCO'!NK63+RTM!HC63+'Day Ahead IEX PXIL'!IY63</f>
        <v>0</v>
      </c>
      <c r="ET63" s="74">
        <f>'OA&amp;GRIDCO'!NN63+RTM!HD63+'Day Ahead IEX PXIL'!IZ63</f>
        <v>0</v>
      </c>
      <c r="EU63" s="74">
        <f>RTM!JG63</f>
        <v>0</v>
      </c>
      <c r="EV63" s="74">
        <f>RTM!JH63</f>
        <v>0</v>
      </c>
      <c r="EW63" s="74">
        <f>RTM!JK63</f>
        <v>0</v>
      </c>
      <c r="EX63" s="74">
        <f>RTM!JL63</f>
        <v>0</v>
      </c>
      <c r="EY63" s="74">
        <f>GDAM!S63+'OA&amp;GRIDCO'!OG63+RTM!JO63</f>
        <v>23.64</v>
      </c>
      <c r="EZ63" s="74">
        <f>GDAM!T63+'OA&amp;GRIDCO'!NX63+RTM!JP63</f>
        <v>0</v>
      </c>
      <c r="FA63" s="74">
        <f>GDAM!Y63+RTM!JS63</f>
        <v>8.14</v>
      </c>
      <c r="FB63" s="74">
        <f>GDAM!Z63+RTM!JT63</f>
        <v>0</v>
      </c>
      <c r="FC63" s="74">
        <f>RTM!JW63</f>
        <v>0</v>
      </c>
      <c r="FD63" s="74">
        <f>RTM!JX63</f>
        <v>0</v>
      </c>
      <c r="FE63" s="74">
        <f>GDAM!AE63+'OA&amp;GRIDCO'!OO63</f>
        <v>6.96</v>
      </c>
      <c r="FF63" s="74">
        <f>GDAM!AF63+'OA&amp;GRIDCO'!OP63</f>
        <v>0</v>
      </c>
      <c r="FG63" s="351">
        <f>GDAM!AK63</f>
        <v>0</v>
      </c>
      <c r="FH63" s="351">
        <f>GDAM!AL63</f>
        <v>0</v>
      </c>
      <c r="FI63" s="351">
        <f>GDAM!AQ63</f>
        <v>0</v>
      </c>
      <c r="FJ63" s="351">
        <f>GDAM!AR63</f>
        <v>0</v>
      </c>
      <c r="FK63" s="351">
        <f>GDAM!AW63</f>
        <v>0</v>
      </c>
      <c r="FL63" s="351">
        <f>GDAM!AX63</f>
        <v>0</v>
      </c>
      <c r="FM63" s="351">
        <f>GDAM!BC63</f>
        <v>0</v>
      </c>
      <c r="FN63" s="351">
        <f>GDAM!BD63</f>
        <v>0</v>
      </c>
      <c r="FO63" s="351">
        <f>GDAM!BI63</f>
        <v>0</v>
      </c>
      <c r="FP63" s="351">
        <f>GDAM!BJ63</f>
        <v>0</v>
      </c>
      <c r="FQ63" s="1">
        <f t="shared" si="0"/>
        <v>1389.4965757889856</v>
      </c>
      <c r="FR63" s="1">
        <f t="shared" si="1"/>
        <v>142.8775</v>
      </c>
    </row>
    <row r="64" spans="1:174">
      <c r="A64" s="48" t="s">
        <v>86</v>
      </c>
      <c r="B64" s="38">
        <v>54</v>
      </c>
      <c r="C64" s="114"/>
      <c r="D64" s="75"/>
      <c r="E64" s="75"/>
      <c r="F64" s="75"/>
      <c r="G64" s="75">
        <v>24</v>
      </c>
      <c r="H64" s="75">
        <v>0.9</v>
      </c>
      <c r="I64" s="74">
        <v>11</v>
      </c>
      <c r="J64" s="74">
        <v>3.62</v>
      </c>
      <c r="K64" s="75"/>
      <c r="L64" s="75"/>
      <c r="M64" s="75"/>
      <c r="N64" s="75"/>
      <c r="O64" s="277">
        <v>1.18</v>
      </c>
      <c r="P64" s="75"/>
      <c r="Q64" s="94">
        <v>3.6</v>
      </c>
      <c r="R64" s="75">
        <v>0.51</v>
      </c>
      <c r="S64" s="74">
        <v>25</v>
      </c>
      <c r="T64" s="75"/>
      <c r="U64" s="74">
        <v>37</v>
      </c>
      <c r="V64" s="75"/>
      <c r="W64" s="275">
        <v>7.49</v>
      </c>
      <c r="X64" s="75"/>
      <c r="Y64" s="75">
        <v>1.37</v>
      </c>
      <c r="Z64" s="75"/>
      <c r="AA64" s="75">
        <v>2.08</v>
      </c>
      <c r="AB64" s="75"/>
      <c r="AC64" s="280">
        <v>3.4793231281869073</v>
      </c>
      <c r="AD64" s="75"/>
      <c r="AE64" s="4">
        <f>'OA&amp;GRIDCO'!W64+'Day Ahead IEX PXIL'!M64+RTM!M64</f>
        <v>23.71</v>
      </c>
      <c r="AF64" s="4">
        <f>'OA&amp;GRIDCO'!X64+'Day Ahead IEX PXIL'!N64+RTM!N64</f>
        <v>20.62</v>
      </c>
      <c r="AG64" s="4">
        <f>'OA&amp;GRIDCO'!AC64+'Day Ahead IEX PXIL'!S64+RTM!S64</f>
        <v>3.6100000000000003</v>
      </c>
      <c r="AH64" s="4">
        <f>'OA&amp;GRIDCO'!AD64+'Day Ahead IEX PXIL'!T64+RTM!T64</f>
        <v>0</v>
      </c>
      <c r="AI64" s="4">
        <f>'OA&amp;GRIDCO'!AU64+'Day Ahead IEX PXIL'!Y64+RTM!Y64</f>
        <v>55</v>
      </c>
      <c r="AJ64" s="4">
        <f>'OA&amp;GRIDCO'!AV64+'Day Ahead IEX PXIL'!Z64+RTM!Z64</f>
        <v>16.5</v>
      </c>
      <c r="AK64" s="4">
        <f>'OA&amp;GRIDCO'!BS64+'Day Ahead IEX PXIL'!AK64+RTM!AK64</f>
        <v>0</v>
      </c>
      <c r="AL64" s="4">
        <f>'OA&amp;GRIDCO'!BT64+'Day Ahead IEX PXIL'!AL64+RTM!AL64</f>
        <v>0</v>
      </c>
      <c r="AM64" s="4">
        <f>'OA&amp;GRIDCO'!BC64+'Day Ahead IEX PXIL'!AE64+RTM!AE64</f>
        <v>0</v>
      </c>
      <c r="AN64" s="4">
        <f>'OA&amp;GRIDCO'!BD64+'Day Ahead IEX PXIL'!AF64+RTM!AF64</f>
        <v>0</v>
      </c>
      <c r="AO64" s="4">
        <f>'OA&amp;GRIDCO'!CC64+'Day Ahead IEX PXIL'!AQ64+RTM!AQ64</f>
        <v>0</v>
      </c>
      <c r="AP64" s="4">
        <f>'OA&amp;GRIDCO'!CD64+'Day Ahead IEX PXIL'!AR64+RTM!AR64</f>
        <v>0</v>
      </c>
      <c r="AQ64" s="4">
        <f>'OA&amp;GRIDCO'!CO64+'Day Ahead IEX PXIL'!AW64+RTM!AW64</f>
        <v>25.75</v>
      </c>
      <c r="AR64" s="4">
        <f>'OA&amp;GRIDCO'!CP64+'Day Ahead IEX PXIL'!AX64+RTM!AX64</f>
        <v>8</v>
      </c>
      <c r="AS64" s="4">
        <f>'OA&amp;GRIDCO'!DA64+'Day Ahead IEX PXIL'!BC64+RTM!BC64</f>
        <v>329.77738402061857</v>
      </c>
      <c r="AT64" s="4">
        <f>'OA&amp;GRIDCO'!DB64+'Day Ahead IEX PXIL'!BD64+RTM!BD64</f>
        <v>0</v>
      </c>
      <c r="AU64" s="4">
        <f>'Day Ahead IEX PXIL'!BI64+RTM!BI64+'OA&amp;GRIDCO'!OS64</f>
        <v>0</v>
      </c>
      <c r="AV64" s="4">
        <f>'Day Ahead IEX PXIL'!BJ64+RTM!BJ64+'OA&amp;GRIDCO'!OT64</f>
        <v>0</v>
      </c>
      <c r="AW64" s="67"/>
      <c r="AX64" s="67"/>
      <c r="AY64" s="4">
        <v>0</v>
      </c>
      <c r="AZ64" s="4">
        <f>'OA&amp;GRIDCO'!DL64+'Day Ahead IEX PXIL'!BP64+RTM!BP64</f>
        <v>14.12</v>
      </c>
      <c r="BA64" s="4">
        <f>'OA&amp;GRIDCO'!EC64+'Day Ahead IEX PXIL'!BU64+RTM!BU64</f>
        <v>0</v>
      </c>
      <c r="BB64" s="4">
        <f>'OA&amp;GRIDCO'!ED64+'Day Ahead IEX PXIL'!BV64+RTM!BV64</f>
        <v>0</v>
      </c>
      <c r="BC64" s="4">
        <f>'OA&amp;GRIDCO'!EQ64+'Day Ahead IEX PXIL'!CA64+RTM!CA64</f>
        <v>247.43</v>
      </c>
      <c r="BD64" s="4">
        <f>'OA&amp;GRIDCO'!ER64+'Day Ahead IEX PXIL'!CB64+RTM!CB64</f>
        <v>61.857500000000002</v>
      </c>
      <c r="BE64" s="75">
        <f>'OA&amp;GRIDCO'!NW64+GDAM!U64</f>
        <v>22.590000000000003</v>
      </c>
      <c r="BF64" s="75"/>
      <c r="BG64" s="53"/>
      <c r="BH64" s="53"/>
      <c r="BI64" s="4">
        <f>'OA&amp;GRIDCO'!EW64+'Day Ahead IEX PXIL'!CG64+RTM!CG64</f>
        <v>1.44</v>
      </c>
      <c r="BJ64" s="4">
        <f>'OA&amp;GRIDCO'!EX64+'Day Ahead IEX PXIL'!CH64+RTM!CH64</f>
        <v>0</v>
      </c>
      <c r="BK64" s="4">
        <f>'OA&amp;GRIDCO'!KW64+RTM!FG64+'Day Ahead IEX PXIL'!GW64</f>
        <v>0</v>
      </c>
      <c r="BL64" s="4">
        <f>'OA&amp;GRIDCO'!KX64+RTM!FH64+'Day Ahead IEX PXIL'!GX64</f>
        <v>0</v>
      </c>
      <c r="BM64" s="4">
        <f>'Day Ahead IEX PXIL'!CM64+RTM!CM64+'OA&amp;GRIDCO'!FC64</f>
        <v>0</v>
      </c>
      <c r="BN64" s="4">
        <f>'OA&amp;GRIDCO'!FD64+'Day Ahead IEX PXIL'!CN64+RTM!CN64</f>
        <v>0</v>
      </c>
      <c r="BO64" s="69"/>
      <c r="BP64" s="69"/>
      <c r="BQ64" s="4">
        <f>'OA&amp;GRIDCO'!FQ64+'Day Ahead IEX PXIL'!CS64+RTM!CS64</f>
        <v>1.03</v>
      </c>
      <c r="BR64" s="4">
        <f>'OA&amp;GRIDCO'!FR64+'Day Ahead IEX PXIL'!CT64+RTM!CT64</f>
        <v>0</v>
      </c>
      <c r="BS64" s="1">
        <f>'OA&amp;GRIDCO'!JU64+'Day Ahead IEX PXIL'!FA64+RTM!EU64</f>
        <v>79.670400000000001</v>
      </c>
      <c r="BT64" s="4">
        <f>'OA&amp;GRIDCO'!JV64+'Day Ahead IEX PXIL'!FB64+RTM!EV64</f>
        <v>13</v>
      </c>
      <c r="BU64" s="9">
        <f>'OA&amp;GRIDCO'!GG64+RTM!G64</f>
        <v>0</v>
      </c>
      <c r="BV64" s="9">
        <f>'OA&amp;GRIDCO'!GH64</f>
        <v>0</v>
      </c>
      <c r="BW64" s="4">
        <f>'OA&amp;GRIDCO'!HA64+'Day Ahead IEX PXIL'!DK64+RTM!DE64</f>
        <v>5.4</v>
      </c>
      <c r="BX64" s="4">
        <f>'OA&amp;GRIDCO'!HB64</f>
        <v>0</v>
      </c>
      <c r="BY64" s="4">
        <f>'Day Ahead IEX PXIL'!GK64+RTM!FA64+'OA&amp;GRIDCO'!LC64</f>
        <v>0</v>
      </c>
      <c r="BZ64" s="4">
        <f>'Day Ahead IEX PXIL'!GL64+RTM!FB64+'OA&amp;GRIDCO'!LD64</f>
        <v>0</v>
      </c>
      <c r="CA64" s="37"/>
      <c r="CB64" s="37"/>
      <c r="CC64" s="74">
        <f>RTM!GI64+'Day Ahead IEX PXIL'!II64+GDAM!M64</f>
        <v>0</v>
      </c>
      <c r="CD64" s="74">
        <f>RTM!GJ64</f>
        <v>0</v>
      </c>
      <c r="CE64" s="4">
        <f>'OA&amp;GRIDCO'!HI64+'Day Ahead IEX PXIL'!DQ64+RTM!DK64</f>
        <v>0</v>
      </c>
      <c r="CF64" s="4">
        <f>'OA&amp;GRIDCO'!HJ64+'Day Ahead IEX PXIL'!DR64+RTM!DL64</f>
        <v>0</v>
      </c>
      <c r="CG64" s="74">
        <f>'OA&amp;GRIDCO'!HO64+'Day Ahead IEX PXIL'!DW64+RTM!DQ64</f>
        <v>0</v>
      </c>
      <c r="CH64" s="74">
        <f>'OA&amp;GRIDCO'!HP64+'Day Ahead IEX PXIL'!DX64+RTM!DR64</f>
        <v>0</v>
      </c>
      <c r="CI64" s="75">
        <f>'Day Ahead IEX PXIL'!HE64+'OA&amp;GRIDCO'!DI64+RTM!GY64</f>
        <v>0</v>
      </c>
      <c r="CJ64" s="75">
        <f>'Day Ahead IEX PXIL'!HF64+'OA&amp;GRIDCO'!DJ64</f>
        <v>0</v>
      </c>
      <c r="CK64" s="54">
        <f>'OA&amp;GRIDCO'!KS64+'Day Ahead IEX PXIL'!DE64</f>
        <v>4.12</v>
      </c>
      <c r="CL64" s="54">
        <f>'OA&amp;GRIDCO'!KT64+'Day Ahead IEX PXIL'!DF64</f>
        <v>0</v>
      </c>
      <c r="CM64" s="54">
        <f>'Day Ahead IEX PXIL'!FS64+RTM!FS64</f>
        <v>0</v>
      </c>
      <c r="CN64" s="54">
        <f>'Day Ahead IEX PXIL'!FT64</f>
        <v>0</v>
      </c>
      <c r="CO64" s="54">
        <f>RTM!IY64+'Day Ahead IEX PXIL'!IU64</f>
        <v>0</v>
      </c>
      <c r="CP64" s="54">
        <f>RTM!IZ64+'Day Ahead IEX PXIL'!IV64</f>
        <v>0</v>
      </c>
      <c r="CQ64" s="4">
        <f>'OA&amp;GRIDCO'!KG64+'Day Ahead IEX PXIL'!FM64+RTM!GE64</f>
        <v>0</v>
      </c>
      <c r="CR64" s="4">
        <f>'OA&amp;GRIDCO'!KH64+'Day Ahead IEX PXIL'!FN64</f>
        <v>0</v>
      </c>
      <c r="CS64" s="4">
        <f>'OA&amp;GRIDCO'!KM64+'Day Ahead IEX PXIL'!FY64+RTM!FY64</f>
        <v>0</v>
      </c>
      <c r="CT64" s="4">
        <f>'Day Ahead IEX PXIL'!FZ64</f>
        <v>0</v>
      </c>
      <c r="CU64" s="4">
        <v>0</v>
      </c>
      <c r="CV64" s="4">
        <f>'Day Ahead IEX PXIL'!GF64</f>
        <v>0</v>
      </c>
      <c r="CW64" s="4">
        <f>'OA&amp;GRIDCO'!HU64+'Day Ahead IEX PXIL'!EC64+RTM!DW64</f>
        <v>400</v>
      </c>
      <c r="CX64" s="4">
        <f>'OA&amp;GRIDCO'!HV64+'Day Ahead IEX PXIL'!ED64+RTM!DX64</f>
        <v>0</v>
      </c>
      <c r="CY64" s="4">
        <f>'OA&amp;GRIDCO'!IG64+'Day Ahead IEX PXIL'!EI64+RTM!EC64</f>
        <v>15</v>
      </c>
      <c r="CZ64" s="4">
        <f>'OA&amp;GRIDCO'!IH64+'Day Ahead IEX PXIL'!EJ64+RTM!ED64</f>
        <v>3.75</v>
      </c>
      <c r="DA64" s="4">
        <f>'OA&amp;GRIDCO'!IU64+'Day Ahead IEX PXIL'!EO64+RTM!EI64</f>
        <v>0</v>
      </c>
      <c r="DB64" s="4">
        <f>'OA&amp;GRIDCO'!IV64+'Day Ahead IEX PXIL'!EP64+RTM!EJ64</f>
        <v>0</v>
      </c>
      <c r="DC64" s="75"/>
      <c r="DD64" s="75"/>
      <c r="DE64" s="4">
        <f>'Day Ahead IEX PXIL'!FC64+'OA&amp;GRIDCO'!KA64+RTM!GM64</f>
        <v>8.9700000000000006</v>
      </c>
      <c r="DF64" s="4">
        <f>'Day Ahead IEX PXIL'!FD64+'OA&amp;GRIDCO'!KB64</f>
        <v>0</v>
      </c>
      <c r="DG64" s="4">
        <f>'OA&amp;GRIDCO'!JE64+'Day Ahead IEX PXIL'!EU64+RTM!EO64</f>
        <v>10.31</v>
      </c>
      <c r="DH64" s="4">
        <f>'OA&amp;GRIDCO'!JF64+'Day Ahead IEX PXIL'!EV64+RTM!EP64</f>
        <v>0</v>
      </c>
      <c r="DI64" s="4">
        <v>0</v>
      </c>
      <c r="DJ64" s="4">
        <v>0</v>
      </c>
      <c r="DK64" s="74">
        <f>RTM!FM64</f>
        <v>0</v>
      </c>
      <c r="DL64" s="74">
        <f>RTM!FN64</f>
        <v>0</v>
      </c>
      <c r="DM64" s="74">
        <f>'OA&amp;GRIDCO'!LF64+'Day Ahead IEX PXIL'!HU64+'Day Ahead IEX PXIL'!HU64</f>
        <v>0</v>
      </c>
      <c r="DN64" s="74">
        <f>'OA&amp;GRIDCO'!LH64+'Day Ahead IEX PXIL'!HV64+RTM!GV64</f>
        <v>0</v>
      </c>
      <c r="DO64" s="74">
        <f>'OA&amp;GRIDCO'!LS64+'Day Ahead IEX PXIL'!HO64+RTM!IU64</f>
        <v>32.272999999999996</v>
      </c>
      <c r="DP64" s="74">
        <f>'OA&amp;GRIDCO'!LT64+'Day Ahead IEX PXIL'!HP64+RTM!IV64</f>
        <v>0</v>
      </c>
      <c r="DQ64" s="74">
        <f>RTM!HK64</f>
        <v>1.24</v>
      </c>
      <c r="DR64" s="74">
        <f>RTM!HL64</f>
        <v>0</v>
      </c>
      <c r="DS64" s="74">
        <f>RTM!HO64</f>
        <v>0</v>
      </c>
      <c r="DT64" s="74">
        <f>RTM!HP64</f>
        <v>0</v>
      </c>
      <c r="DU64" s="74">
        <f>RTM!HS64</f>
        <v>0</v>
      </c>
      <c r="DV64" s="74">
        <f>RTM!HT64</f>
        <v>0</v>
      </c>
      <c r="DW64" s="74">
        <f>RTM!HW64+'OA&amp;GRIDCO'!MI64</f>
        <v>0</v>
      </c>
      <c r="DX64" s="74">
        <f>RTM!HX64</f>
        <v>0</v>
      </c>
      <c r="DY64" s="74">
        <f>RTM!IA64</f>
        <v>0</v>
      </c>
      <c r="DZ64" s="74">
        <f>RTM!IB64</f>
        <v>0</v>
      </c>
      <c r="EA64" s="74">
        <f>RTM!IC64</f>
        <v>0</v>
      </c>
      <c r="EB64" s="74">
        <f>RTM!ID64</f>
        <v>0</v>
      </c>
      <c r="EC64" s="74">
        <f>'OA&amp;GRIDCO'!MO64</f>
        <v>17.5</v>
      </c>
      <c r="ED64" s="74">
        <f>'OA&amp;GRIDCO'!MP64</f>
        <v>0</v>
      </c>
      <c r="EE64" s="74">
        <f>'OA&amp;GRIDCO'!MS64</f>
        <v>0</v>
      </c>
      <c r="EF64" s="74">
        <f>'OA&amp;GRIDCO'!MT64</f>
        <v>0</v>
      </c>
      <c r="EG64" s="74">
        <f>'OA&amp;GRIDCO'!MW64+'Day Ahead IEX PXIL'!IM64+GDAM!G64+RTM!II64</f>
        <v>0.77</v>
      </c>
      <c r="EH64" s="74">
        <f>'OA&amp;GRIDCO'!MX64+'Day Ahead IEX PXIL'!IN64+RTM!IJ64+GDAM!H64</f>
        <v>0</v>
      </c>
      <c r="EI64" s="74">
        <f>'Day Ahead IEX PXIL'!IQ64+RTM!IM64+'OA&amp;GRIDCO'!NA64</f>
        <v>6.66</v>
      </c>
      <c r="EJ64" s="74">
        <f>'Day Ahead IEX PXIL'!IR64+RTM!IN64+'OA&amp;GRIDCO'!NB64</f>
        <v>0</v>
      </c>
      <c r="EK64" s="74">
        <f>'OA&amp;GRIDCO'!NE64</f>
        <v>0</v>
      </c>
      <c r="EL64" s="74">
        <f>'OA&amp;GRIDCO'!NF64</f>
        <v>0</v>
      </c>
      <c r="EM64" s="74">
        <f>RTM!IQ64</f>
        <v>0</v>
      </c>
      <c r="EN64" s="74">
        <f>RTM!IR64</f>
        <v>0</v>
      </c>
      <c r="EO64" s="74">
        <f>RTM!JC64</f>
        <v>0</v>
      </c>
      <c r="EP64" s="74">
        <f>RTM!JD64</f>
        <v>0</v>
      </c>
      <c r="EQ64" s="74">
        <f>'OA&amp;GRIDCO'!NI64</f>
        <v>0</v>
      </c>
      <c r="ER64" s="74">
        <f>'OA&amp;GRIDCO'!NJ64</f>
        <v>0</v>
      </c>
      <c r="ES64" s="74">
        <f>'OA&amp;GRIDCO'!NK64+RTM!HC64+'Day Ahead IEX PXIL'!IY64</f>
        <v>0</v>
      </c>
      <c r="ET64" s="74">
        <f>'OA&amp;GRIDCO'!NN64+RTM!HD64+'Day Ahead IEX PXIL'!IZ64</f>
        <v>0</v>
      </c>
      <c r="EU64" s="74">
        <f>RTM!JG64</f>
        <v>0</v>
      </c>
      <c r="EV64" s="74">
        <f>RTM!JH64</f>
        <v>0</v>
      </c>
      <c r="EW64" s="74">
        <f>RTM!JK64</f>
        <v>0</v>
      </c>
      <c r="EX64" s="74">
        <f>RTM!JL64</f>
        <v>0</v>
      </c>
      <c r="EY64" s="74">
        <f>GDAM!S64+'OA&amp;GRIDCO'!OG64+RTM!JO64</f>
        <v>23.740000000000002</v>
      </c>
      <c r="EZ64" s="74">
        <f>GDAM!T64+'OA&amp;GRIDCO'!NX64+RTM!JP64</f>
        <v>0</v>
      </c>
      <c r="FA64" s="74">
        <f>GDAM!Y64+RTM!JS64</f>
        <v>11.030000000000001</v>
      </c>
      <c r="FB64" s="74">
        <f>GDAM!Z64+RTM!JT64</f>
        <v>0</v>
      </c>
      <c r="FC64" s="74">
        <f>RTM!JW64</f>
        <v>0</v>
      </c>
      <c r="FD64" s="74">
        <f>RTM!JX64</f>
        <v>0</v>
      </c>
      <c r="FE64" s="74">
        <f>GDAM!AE64+'OA&amp;GRIDCO'!OO64</f>
        <v>6.3199999999999994</v>
      </c>
      <c r="FF64" s="74">
        <f>GDAM!AF64+'OA&amp;GRIDCO'!OP64</f>
        <v>0</v>
      </c>
      <c r="FG64" s="351">
        <f>GDAM!AK64</f>
        <v>0</v>
      </c>
      <c r="FH64" s="351">
        <f>GDAM!AL64</f>
        <v>0</v>
      </c>
      <c r="FI64" s="351">
        <f>GDAM!AQ64</f>
        <v>0</v>
      </c>
      <c r="FJ64" s="351">
        <f>GDAM!AR64</f>
        <v>0</v>
      </c>
      <c r="FK64" s="351">
        <f>GDAM!AW64</f>
        <v>0</v>
      </c>
      <c r="FL64" s="351">
        <f>GDAM!AX64</f>
        <v>0</v>
      </c>
      <c r="FM64" s="351">
        <f>GDAM!BC64</f>
        <v>0</v>
      </c>
      <c r="FN64" s="351">
        <f>GDAM!BD64</f>
        <v>0</v>
      </c>
      <c r="FO64" s="351">
        <f>GDAM!BI64</f>
        <v>0</v>
      </c>
      <c r="FP64" s="351">
        <f>GDAM!BJ64</f>
        <v>0</v>
      </c>
      <c r="FQ64" s="1">
        <f t="shared" si="0"/>
        <v>1387.5401071488052</v>
      </c>
      <c r="FR64" s="1">
        <f t="shared" si="1"/>
        <v>142.8775</v>
      </c>
    </row>
    <row r="65" spans="1:174" ht="15" customHeight="1">
      <c r="A65" s="48" t="s">
        <v>87</v>
      </c>
      <c r="B65" s="38">
        <v>55</v>
      </c>
      <c r="C65" s="114"/>
      <c r="D65" s="75"/>
      <c r="E65" s="75"/>
      <c r="F65" s="75"/>
      <c r="G65" s="75">
        <v>24</v>
      </c>
      <c r="H65" s="75">
        <v>0.9</v>
      </c>
      <c r="I65" s="74">
        <v>11</v>
      </c>
      <c r="J65" s="74">
        <v>3.62</v>
      </c>
      <c r="K65" s="75"/>
      <c r="L65" s="75"/>
      <c r="M65" s="75"/>
      <c r="N65" s="75"/>
      <c r="O65" s="277">
        <v>1.1000000000000001</v>
      </c>
      <c r="P65" s="75"/>
      <c r="Q65" s="94">
        <v>3.6</v>
      </c>
      <c r="R65" s="75">
        <v>0.51</v>
      </c>
      <c r="S65" s="74">
        <v>25</v>
      </c>
      <c r="T65" s="75"/>
      <c r="U65" s="74">
        <v>37</v>
      </c>
      <c r="V65" s="75"/>
      <c r="W65" s="275">
        <v>6.38</v>
      </c>
      <c r="X65" s="75"/>
      <c r="Y65" s="75">
        <v>1.21</v>
      </c>
      <c r="Z65" s="75"/>
      <c r="AA65" s="75">
        <v>1.83</v>
      </c>
      <c r="AB65" s="75"/>
      <c r="AC65" s="280">
        <v>3.2690343676920932</v>
      </c>
      <c r="AD65" s="75"/>
      <c r="AE65" s="4">
        <f>'OA&amp;GRIDCO'!W65+'Day Ahead IEX PXIL'!M65+RTM!M65</f>
        <v>20.62</v>
      </c>
      <c r="AF65" s="4">
        <f>'OA&amp;GRIDCO'!X65+'Day Ahead IEX PXIL'!N65+RTM!N65</f>
        <v>20.62</v>
      </c>
      <c r="AG65" s="4">
        <f>'OA&amp;GRIDCO'!AC65+'Day Ahead IEX PXIL'!S65+RTM!S65</f>
        <v>3.6100000000000003</v>
      </c>
      <c r="AH65" s="4">
        <f>'OA&amp;GRIDCO'!AD65+'Day Ahead IEX PXIL'!T65+RTM!T65</f>
        <v>0</v>
      </c>
      <c r="AI65" s="4">
        <f>'OA&amp;GRIDCO'!AU65+'Day Ahead IEX PXIL'!Y65+RTM!Y65</f>
        <v>55</v>
      </c>
      <c r="AJ65" s="4">
        <f>'OA&amp;GRIDCO'!AV65+'Day Ahead IEX PXIL'!Z65+RTM!Z65</f>
        <v>16.5</v>
      </c>
      <c r="AK65" s="4">
        <f>'OA&amp;GRIDCO'!BS65+'Day Ahead IEX PXIL'!AK65+RTM!AK65</f>
        <v>0</v>
      </c>
      <c r="AL65" s="4">
        <f>'OA&amp;GRIDCO'!BT65+'Day Ahead IEX PXIL'!AL65+RTM!AL65</f>
        <v>0</v>
      </c>
      <c r="AM65" s="4">
        <f>'OA&amp;GRIDCO'!BC65+'Day Ahead IEX PXIL'!AE65+RTM!AE65</f>
        <v>0</v>
      </c>
      <c r="AN65" s="4">
        <f>'OA&amp;GRIDCO'!BD65+'Day Ahead IEX PXIL'!AF65+RTM!AF65</f>
        <v>0</v>
      </c>
      <c r="AO65" s="4">
        <f>'OA&amp;GRIDCO'!CC65+'Day Ahead IEX PXIL'!AQ65+RTM!AQ65</f>
        <v>0</v>
      </c>
      <c r="AP65" s="4">
        <f>'OA&amp;GRIDCO'!CD65+'Day Ahead IEX PXIL'!AR65+RTM!AR65</f>
        <v>0</v>
      </c>
      <c r="AQ65" s="4">
        <f>'OA&amp;GRIDCO'!CO65+'Day Ahead IEX PXIL'!AW65+RTM!AW65</f>
        <v>25.75</v>
      </c>
      <c r="AR65" s="4">
        <f>'OA&amp;GRIDCO'!CP65+'Day Ahead IEX PXIL'!AX65+RTM!AX65</f>
        <v>8</v>
      </c>
      <c r="AS65" s="4">
        <f>'OA&amp;GRIDCO'!DA65+'Day Ahead IEX PXIL'!BC65+RTM!BC65</f>
        <v>329.77738402061857</v>
      </c>
      <c r="AT65" s="4">
        <f>'OA&amp;GRIDCO'!DB65+'Day Ahead IEX PXIL'!BD65+RTM!BD65</f>
        <v>0</v>
      </c>
      <c r="AU65" s="4">
        <f>'Day Ahead IEX PXIL'!BI65+RTM!BI65+'OA&amp;GRIDCO'!OS65</f>
        <v>0</v>
      </c>
      <c r="AV65" s="4">
        <f>'Day Ahead IEX PXIL'!BJ65+RTM!BJ65+'OA&amp;GRIDCO'!OT65</f>
        <v>0</v>
      </c>
      <c r="AW65" s="67"/>
      <c r="AX65" s="67"/>
      <c r="AY65" s="4">
        <v>0</v>
      </c>
      <c r="AZ65" s="4">
        <f>'OA&amp;GRIDCO'!DL65+'Day Ahead IEX PXIL'!BP65+RTM!BP65</f>
        <v>14.12</v>
      </c>
      <c r="BA65" s="4">
        <f>'OA&amp;GRIDCO'!EC65+'Day Ahead IEX PXIL'!BU65+RTM!BU65</f>
        <v>0</v>
      </c>
      <c r="BB65" s="4">
        <f>'OA&amp;GRIDCO'!ED65+'Day Ahead IEX PXIL'!BV65+RTM!BV65</f>
        <v>0</v>
      </c>
      <c r="BC65" s="4">
        <f>'OA&amp;GRIDCO'!EQ65+'Day Ahead IEX PXIL'!CA65+RTM!CA65</f>
        <v>247.43</v>
      </c>
      <c r="BD65" s="4">
        <f>'OA&amp;GRIDCO'!ER65+'Day Ahead IEX PXIL'!CB65+RTM!CB65</f>
        <v>61.857500000000002</v>
      </c>
      <c r="BE65" s="75">
        <f>'OA&amp;GRIDCO'!NW65+GDAM!U65</f>
        <v>20.840000000000003</v>
      </c>
      <c r="BF65" s="75"/>
      <c r="BG65" s="53"/>
      <c r="BH65" s="53"/>
      <c r="BI65" s="4">
        <f>'OA&amp;GRIDCO'!EW65+'Day Ahead IEX PXIL'!CG65+RTM!CG65</f>
        <v>1.44</v>
      </c>
      <c r="BJ65" s="4">
        <f>'OA&amp;GRIDCO'!EX65+'Day Ahead IEX PXIL'!CH65+RTM!CH65</f>
        <v>0</v>
      </c>
      <c r="BK65" s="4">
        <f>'OA&amp;GRIDCO'!KW65+RTM!FG65+'Day Ahead IEX PXIL'!GW65</f>
        <v>0</v>
      </c>
      <c r="BL65" s="4">
        <f>'OA&amp;GRIDCO'!KX65+RTM!FH65+'Day Ahead IEX PXIL'!GX65</f>
        <v>0</v>
      </c>
      <c r="BM65" s="4">
        <f>'Day Ahead IEX PXIL'!CM65+RTM!CM65+'OA&amp;GRIDCO'!FC65</f>
        <v>0</v>
      </c>
      <c r="BN65" s="4">
        <f>'OA&amp;GRIDCO'!FD65+'Day Ahead IEX PXIL'!CN65+RTM!CN65</f>
        <v>0</v>
      </c>
      <c r="BO65" s="69"/>
      <c r="BP65" s="69"/>
      <c r="BQ65" s="4">
        <f>'OA&amp;GRIDCO'!FQ65+'Day Ahead IEX PXIL'!CS65+RTM!CS65</f>
        <v>1.03</v>
      </c>
      <c r="BR65" s="4">
        <f>'OA&amp;GRIDCO'!FR65+'Day Ahead IEX PXIL'!CT65+RTM!CT65</f>
        <v>0</v>
      </c>
      <c r="BS65" s="1">
        <f>'OA&amp;GRIDCO'!JU65+'Day Ahead IEX PXIL'!FA65+RTM!EU65</f>
        <v>79.670400000000001</v>
      </c>
      <c r="BT65" s="4">
        <f>'OA&amp;GRIDCO'!JV65+'Day Ahead IEX PXIL'!FB65+RTM!EV65</f>
        <v>13</v>
      </c>
      <c r="BU65" s="9">
        <f>'OA&amp;GRIDCO'!GG65+RTM!G65</f>
        <v>0</v>
      </c>
      <c r="BV65" s="9">
        <f>'OA&amp;GRIDCO'!GH65</f>
        <v>0</v>
      </c>
      <c r="BW65" s="4">
        <f>'OA&amp;GRIDCO'!HA65+'Day Ahead IEX PXIL'!DK65+RTM!DE65</f>
        <v>5.4</v>
      </c>
      <c r="BX65" s="4">
        <f>'OA&amp;GRIDCO'!HB65</f>
        <v>0</v>
      </c>
      <c r="BY65" s="4">
        <f>'Day Ahead IEX PXIL'!GK65+RTM!FA65+'OA&amp;GRIDCO'!LC65</f>
        <v>0</v>
      </c>
      <c r="BZ65" s="4">
        <f>'Day Ahead IEX PXIL'!GL65+RTM!FB65+'OA&amp;GRIDCO'!LD65</f>
        <v>0</v>
      </c>
      <c r="CA65" s="37"/>
      <c r="CB65" s="37"/>
      <c r="CC65" s="74">
        <f>RTM!GI65+'Day Ahead IEX PXIL'!II65+GDAM!M65</f>
        <v>0</v>
      </c>
      <c r="CD65" s="74">
        <f>RTM!GJ65</f>
        <v>0</v>
      </c>
      <c r="CE65" s="4">
        <f>'OA&amp;GRIDCO'!HI65+'Day Ahead IEX PXIL'!DQ65+RTM!DK65</f>
        <v>0</v>
      </c>
      <c r="CF65" s="4">
        <f>'OA&amp;GRIDCO'!HJ65+'Day Ahead IEX PXIL'!DR65+RTM!DL65</f>
        <v>0</v>
      </c>
      <c r="CG65" s="74">
        <f>'OA&amp;GRIDCO'!HO65+'Day Ahead IEX PXIL'!DW65+RTM!DQ65</f>
        <v>0</v>
      </c>
      <c r="CH65" s="74">
        <f>'OA&amp;GRIDCO'!HP65+'Day Ahead IEX PXIL'!DX65+RTM!DR65</f>
        <v>0</v>
      </c>
      <c r="CI65" s="75">
        <f>'Day Ahead IEX PXIL'!HE65+'OA&amp;GRIDCO'!DI65+RTM!GY65</f>
        <v>0</v>
      </c>
      <c r="CJ65" s="75">
        <f>'Day Ahead IEX PXIL'!HF65+'OA&amp;GRIDCO'!DJ65</f>
        <v>0</v>
      </c>
      <c r="CK65" s="54">
        <f>'OA&amp;GRIDCO'!KS65+'Day Ahead IEX PXIL'!DE65</f>
        <v>4.12</v>
      </c>
      <c r="CL65" s="54">
        <f>'OA&amp;GRIDCO'!KT65+'Day Ahead IEX PXIL'!DF65</f>
        <v>0</v>
      </c>
      <c r="CM65" s="54">
        <f>'Day Ahead IEX PXIL'!FS65+RTM!FS65</f>
        <v>0</v>
      </c>
      <c r="CN65" s="54">
        <f>'Day Ahead IEX PXIL'!FT65</f>
        <v>0</v>
      </c>
      <c r="CO65" s="54">
        <f>RTM!IY65+'Day Ahead IEX PXIL'!IU65</f>
        <v>0</v>
      </c>
      <c r="CP65" s="54">
        <f>RTM!IZ65+'Day Ahead IEX PXIL'!IV65</f>
        <v>0</v>
      </c>
      <c r="CQ65" s="4">
        <f>'OA&amp;GRIDCO'!KG65+'Day Ahead IEX PXIL'!FM65+RTM!GE65</f>
        <v>0</v>
      </c>
      <c r="CR65" s="4">
        <f>'OA&amp;GRIDCO'!KH65+'Day Ahead IEX PXIL'!FN65</f>
        <v>0</v>
      </c>
      <c r="CS65" s="4">
        <f>'OA&amp;GRIDCO'!KM65+'Day Ahead IEX PXIL'!FY65+RTM!FY65</f>
        <v>0</v>
      </c>
      <c r="CT65" s="4">
        <f>'Day Ahead IEX PXIL'!FZ65</f>
        <v>0</v>
      </c>
      <c r="CU65" s="4">
        <v>0</v>
      </c>
      <c r="CV65" s="4">
        <f>'Day Ahead IEX PXIL'!GF65</f>
        <v>0</v>
      </c>
      <c r="CW65" s="4">
        <f>'OA&amp;GRIDCO'!HU65+'Day Ahead IEX PXIL'!EC65+RTM!DW65</f>
        <v>400</v>
      </c>
      <c r="CX65" s="4">
        <f>'OA&amp;GRIDCO'!HV65+'Day Ahead IEX PXIL'!ED65+RTM!DX65</f>
        <v>0</v>
      </c>
      <c r="CY65" s="4">
        <f>'OA&amp;GRIDCO'!IG65+'Day Ahead IEX PXIL'!EI65+RTM!EC65</f>
        <v>15</v>
      </c>
      <c r="CZ65" s="4">
        <f>'OA&amp;GRIDCO'!IH65+'Day Ahead IEX PXIL'!EJ65+RTM!ED65</f>
        <v>3.75</v>
      </c>
      <c r="DA65" s="4">
        <f>'OA&amp;GRIDCO'!IU65+'Day Ahead IEX PXIL'!EO65+RTM!EI65</f>
        <v>0</v>
      </c>
      <c r="DB65" s="4">
        <f>'OA&amp;GRIDCO'!IV65+'Day Ahead IEX PXIL'!EP65+RTM!EJ65</f>
        <v>0</v>
      </c>
      <c r="DC65" s="75"/>
      <c r="DD65" s="75"/>
      <c r="DE65" s="4">
        <f>'Day Ahead IEX PXIL'!FC65+'OA&amp;GRIDCO'!KA65+RTM!GM65</f>
        <v>8.9700000000000006</v>
      </c>
      <c r="DF65" s="4">
        <f>'Day Ahead IEX PXIL'!FD65+'OA&amp;GRIDCO'!KB65</f>
        <v>0</v>
      </c>
      <c r="DG65" s="4">
        <f>'OA&amp;GRIDCO'!JE65+'Day Ahead IEX PXIL'!EU65+RTM!EO65</f>
        <v>10.31</v>
      </c>
      <c r="DH65" s="4">
        <f>'OA&amp;GRIDCO'!JF65+'Day Ahead IEX PXIL'!EV65+RTM!EP65</f>
        <v>0</v>
      </c>
      <c r="DI65" s="4">
        <v>0</v>
      </c>
      <c r="DJ65" s="4">
        <v>0</v>
      </c>
      <c r="DK65" s="74">
        <f>RTM!FM65</f>
        <v>0</v>
      </c>
      <c r="DL65" s="74">
        <f>RTM!FN65</f>
        <v>0</v>
      </c>
      <c r="DM65" s="74">
        <f>'OA&amp;GRIDCO'!LF65+'Day Ahead IEX PXIL'!HU65+'Day Ahead IEX PXIL'!HU65</f>
        <v>0</v>
      </c>
      <c r="DN65" s="74">
        <f>'OA&amp;GRIDCO'!LH65+'Day Ahead IEX PXIL'!HV65+RTM!GV65</f>
        <v>0</v>
      </c>
      <c r="DO65" s="74">
        <f>'OA&amp;GRIDCO'!LS65+'Day Ahead IEX PXIL'!HO65+RTM!IU65</f>
        <v>32.272999999999996</v>
      </c>
      <c r="DP65" s="74">
        <f>'OA&amp;GRIDCO'!LT65+'Day Ahead IEX PXIL'!HP65+RTM!IV65</f>
        <v>0</v>
      </c>
      <c r="DQ65" s="74">
        <f>RTM!HK65</f>
        <v>1.24</v>
      </c>
      <c r="DR65" s="74">
        <f>RTM!HL65</f>
        <v>0</v>
      </c>
      <c r="DS65" s="74">
        <f>RTM!HO65</f>
        <v>0</v>
      </c>
      <c r="DT65" s="74">
        <f>RTM!HP65</f>
        <v>0</v>
      </c>
      <c r="DU65" s="74">
        <f>RTM!HS65</f>
        <v>0</v>
      </c>
      <c r="DV65" s="74">
        <f>RTM!HT65</f>
        <v>0</v>
      </c>
      <c r="DW65" s="74">
        <f>RTM!HW65+'OA&amp;GRIDCO'!MI65</f>
        <v>0</v>
      </c>
      <c r="DX65" s="74">
        <f>RTM!HX65</f>
        <v>0</v>
      </c>
      <c r="DY65" s="74">
        <f>RTM!IA65</f>
        <v>0</v>
      </c>
      <c r="DZ65" s="74">
        <f>RTM!IB65</f>
        <v>0</v>
      </c>
      <c r="EA65" s="74">
        <f>RTM!IC65</f>
        <v>0</v>
      </c>
      <c r="EB65" s="74">
        <f>RTM!ID65</f>
        <v>0</v>
      </c>
      <c r="EC65" s="74">
        <f>'OA&amp;GRIDCO'!MO65</f>
        <v>15.5</v>
      </c>
      <c r="ED65" s="74">
        <f>'OA&amp;GRIDCO'!MP65</f>
        <v>0</v>
      </c>
      <c r="EE65" s="74">
        <f>'OA&amp;GRIDCO'!MS65</f>
        <v>0</v>
      </c>
      <c r="EF65" s="74">
        <f>'OA&amp;GRIDCO'!MT65</f>
        <v>0</v>
      </c>
      <c r="EG65" s="74">
        <f>'OA&amp;GRIDCO'!MW65+'Day Ahead IEX PXIL'!IM65+GDAM!G65+RTM!II65</f>
        <v>0.33</v>
      </c>
      <c r="EH65" s="74">
        <f>'OA&amp;GRIDCO'!MX65+'Day Ahead IEX PXIL'!IN65+RTM!IJ65+GDAM!H65</f>
        <v>0</v>
      </c>
      <c r="EI65" s="74">
        <f>'Day Ahead IEX PXIL'!IQ65+RTM!IM65+'OA&amp;GRIDCO'!NA65</f>
        <v>6.66</v>
      </c>
      <c r="EJ65" s="74">
        <f>'Day Ahead IEX PXIL'!IR65+RTM!IN65+'OA&amp;GRIDCO'!NB65</f>
        <v>0</v>
      </c>
      <c r="EK65" s="74">
        <f>'OA&amp;GRIDCO'!NE65</f>
        <v>0</v>
      </c>
      <c r="EL65" s="74">
        <f>'OA&amp;GRIDCO'!NF65</f>
        <v>0</v>
      </c>
      <c r="EM65" s="74">
        <f>RTM!IQ65</f>
        <v>0</v>
      </c>
      <c r="EN65" s="74">
        <f>RTM!IR65</f>
        <v>0</v>
      </c>
      <c r="EO65" s="74">
        <f>RTM!JC65</f>
        <v>0</v>
      </c>
      <c r="EP65" s="74">
        <f>RTM!JD65</f>
        <v>0</v>
      </c>
      <c r="EQ65" s="74">
        <f>'OA&amp;GRIDCO'!NI65</f>
        <v>0</v>
      </c>
      <c r="ER65" s="74">
        <f>'OA&amp;GRIDCO'!NJ65</f>
        <v>0</v>
      </c>
      <c r="ES65" s="74">
        <f>'OA&amp;GRIDCO'!NK65+RTM!HC65+'Day Ahead IEX PXIL'!IY65</f>
        <v>0</v>
      </c>
      <c r="ET65" s="74">
        <f>'OA&amp;GRIDCO'!NN65+RTM!HD65+'Day Ahead IEX PXIL'!IZ65</f>
        <v>0</v>
      </c>
      <c r="EU65" s="74">
        <f>RTM!JG65</f>
        <v>0</v>
      </c>
      <c r="EV65" s="74">
        <f>RTM!JH65</f>
        <v>0</v>
      </c>
      <c r="EW65" s="74">
        <f>RTM!JK65</f>
        <v>0</v>
      </c>
      <c r="EX65" s="74">
        <f>RTM!JL65</f>
        <v>0</v>
      </c>
      <c r="EY65" s="74">
        <f>GDAM!S65+'OA&amp;GRIDCO'!OG65+RTM!JO65</f>
        <v>23.54</v>
      </c>
      <c r="EZ65" s="74">
        <f>GDAM!T65+'OA&amp;GRIDCO'!NX65+RTM!JP65</f>
        <v>0</v>
      </c>
      <c r="FA65" s="74">
        <f>GDAM!Y65+RTM!JS65</f>
        <v>12.780000000000001</v>
      </c>
      <c r="FB65" s="74">
        <f>GDAM!Z65+RTM!JT65</f>
        <v>0</v>
      </c>
      <c r="FC65" s="74">
        <f>RTM!JW65</f>
        <v>0</v>
      </c>
      <c r="FD65" s="74">
        <f>RTM!JX65</f>
        <v>0</v>
      </c>
      <c r="FE65" s="74">
        <f>GDAM!AE65+'OA&amp;GRIDCO'!OO65</f>
        <v>5.72</v>
      </c>
      <c r="FF65" s="74">
        <f>GDAM!AF65+'OA&amp;GRIDCO'!OP65</f>
        <v>0</v>
      </c>
      <c r="FG65" s="351">
        <f>GDAM!AK65</f>
        <v>0</v>
      </c>
      <c r="FH65" s="351">
        <f>GDAM!AL65</f>
        <v>0</v>
      </c>
      <c r="FI65" s="351">
        <f>GDAM!AQ65</f>
        <v>0</v>
      </c>
      <c r="FJ65" s="351">
        <f>GDAM!AR65</f>
        <v>0</v>
      </c>
      <c r="FK65" s="351">
        <f>GDAM!AW65</f>
        <v>0</v>
      </c>
      <c r="FL65" s="351">
        <f>GDAM!AX65</f>
        <v>0</v>
      </c>
      <c r="FM65" s="351">
        <f>GDAM!BC65</f>
        <v>0</v>
      </c>
      <c r="FN65" s="351">
        <f>GDAM!BD65</f>
        <v>0</v>
      </c>
      <c r="FO65" s="351">
        <f>GDAM!BI65</f>
        <v>0</v>
      </c>
      <c r="FP65" s="351">
        <f>GDAM!BJ65</f>
        <v>0</v>
      </c>
      <c r="FQ65" s="1">
        <f t="shared" si="0"/>
        <v>1379.3998183883105</v>
      </c>
      <c r="FR65" s="1">
        <f t="shared" si="1"/>
        <v>142.8775</v>
      </c>
    </row>
    <row r="66" spans="1:174">
      <c r="A66" s="48" t="s">
        <v>88</v>
      </c>
      <c r="B66" s="38">
        <v>56</v>
      </c>
      <c r="C66" s="114"/>
      <c r="D66" s="75"/>
      <c r="E66" s="75"/>
      <c r="F66" s="75"/>
      <c r="G66" s="75">
        <v>24</v>
      </c>
      <c r="H66" s="75">
        <v>0.9</v>
      </c>
      <c r="I66" s="74">
        <v>11</v>
      </c>
      <c r="J66" s="74">
        <v>3.62</v>
      </c>
      <c r="K66" s="75"/>
      <c r="L66" s="75"/>
      <c r="M66" s="75"/>
      <c r="N66" s="75"/>
      <c r="O66" s="277">
        <v>1.05</v>
      </c>
      <c r="P66" s="75"/>
      <c r="Q66" s="94">
        <v>3.6</v>
      </c>
      <c r="R66" s="75">
        <v>0.51</v>
      </c>
      <c r="S66" s="74">
        <v>25</v>
      </c>
      <c r="T66" s="75"/>
      <c r="U66" s="74">
        <v>37</v>
      </c>
      <c r="V66" s="75"/>
      <c r="W66" s="275">
        <v>6.77</v>
      </c>
      <c r="X66" s="75"/>
      <c r="Y66" s="75">
        <v>1.18</v>
      </c>
      <c r="Z66" s="75"/>
      <c r="AA66" s="75">
        <v>1.8</v>
      </c>
      <c r="AB66" s="75"/>
      <c r="AC66" s="280">
        <v>3.0109527070848223</v>
      </c>
      <c r="AD66" s="75"/>
      <c r="AE66" s="4">
        <f>'OA&amp;GRIDCO'!W66+'Day Ahead IEX PXIL'!M66+RTM!M66</f>
        <v>20.62</v>
      </c>
      <c r="AF66" s="4">
        <f>'OA&amp;GRIDCO'!X66+'Day Ahead IEX PXIL'!N66+RTM!N66</f>
        <v>20.62</v>
      </c>
      <c r="AG66" s="4">
        <f>'OA&amp;GRIDCO'!AC66+'Day Ahead IEX PXIL'!S66+RTM!S66</f>
        <v>3.6100000000000003</v>
      </c>
      <c r="AH66" s="4">
        <f>'OA&amp;GRIDCO'!AD66+'Day Ahead IEX PXIL'!T66+RTM!T66</f>
        <v>0</v>
      </c>
      <c r="AI66" s="4">
        <f>'OA&amp;GRIDCO'!AU66+'Day Ahead IEX PXIL'!Y66+RTM!Y66</f>
        <v>55</v>
      </c>
      <c r="AJ66" s="4">
        <f>'OA&amp;GRIDCO'!AV66+'Day Ahead IEX PXIL'!Z66+RTM!Z66</f>
        <v>16.5</v>
      </c>
      <c r="AK66" s="4">
        <f>'OA&amp;GRIDCO'!BS66+'Day Ahead IEX PXIL'!AK66+RTM!AK66</f>
        <v>10.31</v>
      </c>
      <c r="AL66" s="4">
        <f>'OA&amp;GRIDCO'!BT66+'Day Ahead IEX PXIL'!AL66+RTM!AL66</f>
        <v>0</v>
      </c>
      <c r="AM66" s="4">
        <f>'OA&amp;GRIDCO'!BC66+'Day Ahead IEX PXIL'!AE66+RTM!AE66</f>
        <v>0</v>
      </c>
      <c r="AN66" s="4">
        <f>'OA&amp;GRIDCO'!BD66+'Day Ahead IEX PXIL'!AF66+RTM!AF66</f>
        <v>0</v>
      </c>
      <c r="AO66" s="4">
        <f>'OA&amp;GRIDCO'!CC66+'Day Ahead IEX PXIL'!AQ66+RTM!AQ66</f>
        <v>0</v>
      </c>
      <c r="AP66" s="4">
        <f>'OA&amp;GRIDCO'!CD66+'Day Ahead IEX PXIL'!AR66+RTM!AR66</f>
        <v>0</v>
      </c>
      <c r="AQ66" s="4">
        <f>'OA&amp;GRIDCO'!CO66+'Day Ahead IEX PXIL'!AW66+RTM!AW66</f>
        <v>25.75</v>
      </c>
      <c r="AR66" s="4">
        <f>'OA&amp;GRIDCO'!CP66+'Day Ahead IEX PXIL'!AX66+RTM!AX66</f>
        <v>8</v>
      </c>
      <c r="AS66" s="4">
        <f>'OA&amp;GRIDCO'!DA66+'Day Ahead IEX PXIL'!BC66+RTM!BC66</f>
        <v>329.77738402061857</v>
      </c>
      <c r="AT66" s="4">
        <f>'OA&amp;GRIDCO'!DB66+'Day Ahead IEX PXIL'!BD66+RTM!BD66</f>
        <v>0</v>
      </c>
      <c r="AU66" s="4">
        <f>'Day Ahead IEX PXIL'!BI66+RTM!BI66+'OA&amp;GRIDCO'!OS66</f>
        <v>0</v>
      </c>
      <c r="AV66" s="4">
        <f>'Day Ahead IEX PXIL'!BJ66+RTM!BJ66+'OA&amp;GRIDCO'!OT66</f>
        <v>0</v>
      </c>
      <c r="AW66" s="67"/>
      <c r="AX66" s="67"/>
      <c r="AY66" s="4">
        <v>0</v>
      </c>
      <c r="AZ66" s="4">
        <f>'OA&amp;GRIDCO'!DL66+'Day Ahead IEX PXIL'!BP66+RTM!BP66</f>
        <v>14.12</v>
      </c>
      <c r="BA66" s="4">
        <f>'OA&amp;GRIDCO'!EC66+'Day Ahead IEX PXIL'!BU66+RTM!BU66</f>
        <v>0</v>
      </c>
      <c r="BB66" s="4">
        <f>'OA&amp;GRIDCO'!ED66+'Day Ahead IEX PXIL'!BV66+RTM!BV66</f>
        <v>0</v>
      </c>
      <c r="BC66" s="4">
        <f>'OA&amp;GRIDCO'!EQ66+'Day Ahead IEX PXIL'!CA66+RTM!CA66</f>
        <v>247.43</v>
      </c>
      <c r="BD66" s="4">
        <f>'OA&amp;GRIDCO'!ER66+'Day Ahead IEX PXIL'!CB66+RTM!CB66</f>
        <v>61.857500000000002</v>
      </c>
      <c r="BE66" s="75">
        <f>'OA&amp;GRIDCO'!NW66+GDAM!U66</f>
        <v>23.73</v>
      </c>
      <c r="BF66" s="75"/>
      <c r="BG66" s="53"/>
      <c r="BH66" s="53"/>
      <c r="BI66" s="4">
        <f>'OA&amp;GRIDCO'!EW66+'Day Ahead IEX PXIL'!CG66+RTM!CG66</f>
        <v>1.44</v>
      </c>
      <c r="BJ66" s="4">
        <f>'OA&amp;GRIDCO'!EX66+'Day Ahead IEX PXIL'!CH66+RTM!CH66</f>
        <v>0</v>
      </c>
      <c r="BK66" s="4">
        <f>'OA&amp;GRIDCO'!KW66+RTM!FG66+'Day Ahead IEX PXIL'!GW66</f>
        <v>0</v>
      </c>
      <c r="BL66" s="4">
        <f>'OA&amp;GRIDCO'!KX66+RTM!FH66+'Day Ahead IEX PXIL'!GX66</f>
        <v>0</v>
      </c>
      <c r="BM66" s="4">
        <f>'Day Ahead IEX PXIL'!CM66+RTM!CM66+'OA&amp;GRIDCO'!FC66</f>
        <v>0</v>
      </c>
      <c r="BN66" s="4">
        <f>'OA&amp;GRIDCO'!FD66+'Day Ahead IEX PXIL'!CN66+RTM!CN66</f>
        <v>0</v>
      </c>
      <c r="BO66" s="69"/>
      <c r="BP66" s="69"/>
      <c r="BQ66" s="4">
        <f>'OA&amp;GRIDCO'!FQ66+'Day Ahead IEX PXIL'!CS66+RTM!CS66</f>
        <v>1.03</v>
      </c>
      <c r="BR66" s="4">
        <f>'OA&amp;GRIDCO'!FR66+'Day Ahead IEX PXIL'!CT66+RTM!CT66</f>
        <v>0</v>
      </c>
      <c r="BS66" s="1">
        <f>'OA&amp;GRIDCO'!JU66+'Day Ahead IEX PXIL'!FA66+RTM!EU66</f>
        <v>79.670400000000001</v>
      </c>
      <c r="BT66" s="4">
        <f>'OA&amp;GRIDCO'!JV66+'Day Ahead IEX PXIL'!FB66+RTM!EV66</f>
        <v>13</v>
      </c>
      <c r="BU66" s="9">
        <f>'OA&amp;GRIDCO'!GG66+RTM!G66</f>
        <v>0</v>
      </c>
      <c r="BV66" s="9">
        <f>'OA&amp;GRIDCO'!GH66</f>
        <v>0</v>
      </c>
      <c r="BW66" s="4">
        <f>'OA&amp;GRIDCO'!HA66+'Day Ahead IEX PXIL'!DK66+RTM!DE66</f>
        <v>5.4</v>
      </c>
      <c r="BX66" s="4">
        <f>'OA&amp;GRIDCO'!HB66</f>
        <v>0</v>
      </c>
      <c r="BY66" s="4">
        <f>'Day Ahead IEX PXIL'!GK66+RTM!FA66+'OA&amp;GRIDCO'!LC66</f>
        <v>0</v>
      </c>
      <c r="BZ66" s="4">
        <f>'Day Ahead IEX PXIL'!GL66+RTM!FB66+'OA&amp;GRIDCO'!LD66</f>
        <v>0</v>
      </c>
      <c r="CA66" s="37"/>
      <c r="CB66" s="37"/>
      <c r="CC66" s="74">
        <f>RTM!GI66+'Day Ahead IEX PXIL'!II66+GDAM!M66</f>
        <v>0</v>
      </c>
      <c r="CD66" s="74">
        <f>RTM!GJ66</f>
        <v>0</v>
      </c>
      <c r="CE66" s="4">
        <f>'OA&amp;GRIDCO'!HI66+'Day Ahead IEX PXIL'!DQ66+RTM!DK66</f>
        <v>0</v>
      </c>
      <c r="CF66" s="4">
        <f>'OA&amp;GRIDCO'!HJ66+'Day Ahead IEX PXIL'!DR66+RTM!DL66</f>
        <v>0</v>
      </c>
      <c r="CG66" s="74">
        <f>'OA&amp;GRIDCO'!HO66+'Day Ahead IEX PXIL'!DW66+RTM!DQ66</f>
        <v>0</v>
      </c>
      <c r="CH66" s="74">
        <f>'OA&amp;GRIDCO'!HP66+'Day Ahead IEX PXIL'!DX66+RTM!DR66</f>
        <v>0</v>
      </c>
      <c r="CI66" s="75">
        <f>'Day Ahead IEX PXIL'!HE66+'OA&amp;GRIDCO'!DI66+RTM!GY66</f>
        <v>0</v>
      </c>
      <c r="CJ66" s="75">
        <f>'Day Ahead IEX PXIL'!HF66+'OA&amp;GRIDCO'!DJ66</f>
        <v>0</v>
      </c>
      <c r="CK66" s="54">
        <f>'OA&amp;GRIDCO'!KS66+'Day Ahead IEX PXIL'!DE66</f>
        <v>4.12</v>
      </c>
      <c r="CL66" s="54">
        <f>'OA&amp;GRIDCO'!KT66+'Day Ahead IEX PXIL'!DF66</f>
        <v>0</v>
      </c>
      <c r="CM66" s="54">
        <f>'Day Ahead IEX PXIL'!FS66+RTM!FS66</f>
        <v>0</v>
      </c>
      <c r="CN66" s="54">
        <f>'Day Ahead IEX PXIL'!FT66</f>
        <v>0</v>
      </c>
      <c r="CO66" s="54">
        <f>RTM!IY66+'Day Ahead IEX PXIL'!IU66</f>
        <v>0</v>
      </c>
      <c r="CP66" s="54">
        <f>RTM!IZ66+'Day Ahead IEX PXIL'!IV66</f>
        <v>0</v>
      </c>
      <c r="CQ66" s="4">
        <f>'OA&amp;GRIDCO'!KG66+'Day Ahead IEX PXIL'!FM66+RTM!GE66</f>
        <v>0</v>
      </c>
      <c r="CR66" s="4">
        <f>'OA&amp;GRIDCO'!KH66+'Day Ahead IEX PXIL'!FN66</f>
        <v>0</v>
      </c>
      <c r="CS66" s="4">
        <f>'OA&amp;GRIDCO'!KM66+'Day Ahead IEX PXIL'!FY66+RTM!FY66</f>
        <v>0</v>
      </c>
      <c r="CT66" s="4">
        <f>'Day Ahead IEX PXIL'!FZ66</f>
        <v>0</v>
      </c>
      <c r="CU66" s="4">
        <v>0</v>
      </c>
      <c r="CV66" s="4">
        <f>'Day Ahead IEX PXIL'!GF66</f>
        <v>0</v>
      </c>
      <c r="CW66" s="4">
        <f>'OA&amp;GRIDCO'!HU66+'Day Ahead IEX PXIL'!EC66+RTM!DW66</f>
        <v>400</v>
      </c>
      <c r="CX66" s="4">
        <f>'OA&amp;GRIDCO'!HV66+'Day Ahead IEX PXIL'!ED66+RTM!DX66</f>
        <v>0</v>
      </c>
      <c r="CY66" s="4">
        <f>'OA&amp;GRIDCO'!IG66+'Day Ahead IEX PXIL'!EI66+RTM!EC66</f>
        <v>15</v>
      </c>
      <c r="CZ66" s="4">
        <f>'OA&amp;GRIDCO'!IH66+'Day Ahead IEX PXIL'!EJ66+RTM!ED66</f>
        <v>3.75</v>
      </c>
      <c r="DA66" s="4">
        <f>'OA&amp;GRIDCO'!IU66+'Day Ahead IEX PXIL'!EO66+RTM!EI66</f>
        <v>0</v>
      </c>
      <c r="DB66" s="4">
        <f>'OA&amp;GRIDCO'!IV66+'Day Ahead IEX PXIL'!EP66+RTM!EJ66</f>
        <v>0</v>
      </c>
      <c r="DC66" s="75"/>
      <c r="DD66" s="75"/>
      <c r="DE66" s="4">
        <f>'Day Ahead IEX PXIL'!FC66+'OA&amp;GRIDCO'!KA66+RTM!GM66</f>
        <v>8.9700000000000006</v>
      </c>
      <c r="DF66" s="4">
        <f>'Day Ahead IEX PXIL'!FD66+'OA&amp;GRIDCO'!KB66</f>
        <v>0</v>
      </c>
      <c r="DG66" s="4">
        <f>'OA&amp;GRIDCO'!JE66+'Day Ahead IEX PXIL'!EU66+RTM!EO66</f>
        <v>10.31</v>
      </c>
      <c r="DH66" s="4">
        <f>'OA&amp;GRIDCO'!JF66+'Day Ahead IEX PXIL'!EV66+RTM!EP66</f>
        <v>0</v>
      </c>
      <c r="DI66" s="4">
        <v>0</v>
      </c>
      <c r="DJ66" s="4">
        <v>0</v>
      </c>
      <c r="DK66" s="74">
        <f>RTM!FM66</f>
        <v>0</v>
      </c>
      <c r="DL66" s="74">
        <f>RTM!FN66</f>
        <v>0</v>
      </c>
      <c r="DM66" s="74">
        <f>'OA&amp;GRIDCO'!LF66+'Day Ahead IEX PXIL'!HU66+'Day Ahead IEX PXIL'!HU66</f>
        <v>0</v>
      </c>
      <c r="DN66" s="74">
        <f>'OA&amp;GRIDCO'!LH66+'Day Ahead IEX PXIL'!HV66+RTM!GV66</f>
        <v>0</v>
      </c>
      <c r="DO66" s="74">
        <f>'OA&amp;GRIDCO'!LS66+'Day Ahead IEX PXIL'!HO66+RTM!IU66</f>
        <v>32.272999999999996</v>
      </c>
      <c r="DP66" s="74">
        <f>'OA&amp;GRIDCO'!LT66+'Day Ahead IEX PXIL'!HP66+RTM!IV66</f>
        <v>0</v>
      </c>
      <c r="DQ66" s="74">
        <f>RTM!HK66</f>
        <v>1.24</v>
      </c>
      <c r="DR66" s="74">
        <f>RTM!HL66</f>
        <v>0</v>
      </c>
      <c r="DS66" s="74">
        <f>RTM!HO66</f>
        <v>0</v>
      </c>
      <c r="DT66" s="74">
        <f>RTM!HP66</f>
        <v>0</v>
      </c>
      <c r="DU66" s="74">
        <f>RTM!HS66</f>
        <v>0</v>
      </c>
      <c r="DV66" s="74">
        <f>RTM!HT66</f>
        <v>0</v>
      </c>
      <c r="DW66" s="74">
        <f>RTM!HW66+'OA&amp;GRIDCO'!MI66</f>
        <v>0</v>
      </c>
      <c r="DX66" s="74">
        <f>RTM!HX66</f>
        <v>0</v>
      </c>
      <c r="DY66" s="74">
        <f>RTM!IA66</f>
        <v>0</v>
      </c>
      <c r="DZ66" s="74">
        <f>RTM!IB66</f>
        <v>0</v>
      </c>
      <c r="EA66" s="74">
        <f>RTM!IC66</f>
        <v>0</v>
      </c>
      <c r="EB66" s="74">
        <f>RTM!ID66</f>
        <v>0</v>
      </c>
      <c r="EC66" s="74">
        <f>'OA&amp;GRIDCO'!MO66</f>
        <v>13.29</v>
      </c>
      <c r="ED66" s="74">
        <f>'OA&amp;GRIDCO'!MP66</f>
        <v>0</v>
      </c>
      <c r="EE66" s="74">
        <f>'OA&amp;GRIDCO'!MS66</f>
        <v>0</v>
      </c>
      <c r="EF66" s="74">
        <f>'OA&amp;GRIDCO'!MT66</f>
        <v>0</v>
      </c>
      <c r="EG66" s="74">
        <f>'OA&amp;GRIDCO'!MW66+'Day Ahead IEX PXIL'!IM66+GDAM!G66+RTM!II66</f>
        <v>0.33</v>
      </c>
      <c r="EH66" s="74">
        <f>'OA&amp;GRIDCO'!MX66+'Day Ahead IEX PXIL'!IN66+RTM!IJ66+GDAM!H66</f>
        <v>0</v>
      </c>
      <c r="EI66" s="74">
        <f>'Day Ahead IEX PXIL'!IQ66+RTM!IM66+'OA&amp;GRIDCO'!NA66</f>
        <v>6.66</v>
      </c>
      <c r="EJ66" s="74">
        <f>'Day Ahead IEX PXIL'!IR66+RTM!IN66+'OA&amp;GRIDCO'!NB66</f>
        <v>0</v>
      </c>
      <c r="EK66" s="74">
        <f>'OA&amp;GRIDCO'!NE66</f>
        <v>0</v>
      </c>
      <c r="EL66" s="74">
        <f>'OA&amp;GRIDCO'!NF66</f>
        <v>0</v>
      </c>
      <c r="EM66" s="74">
        <f>RTM!IQ66</f>
        <v>0</v>
      </c>
      <c r="EN66" s="74">
        <f>RTM!IR66</f>
        <v>0</v>
      </c>
      <c r="EO66" s="74">
        <f>RTM!JC66</f>
        <v>0</v>
      </c>
      <c r="EP66" s="74">
        <f>RTM!JD66</f>
        <v>0</v>
      </c>
      <c r="EQ66" s="74">
        <f>'OA&amp;GRIDCO'!NI66</f>
        <v>0</v>
      </c>
      <c r="ER66" s="74">
        <f>'OA&amp;GRIDCO'!NJ66</f>
        <v>0</v>
      </c>
      <c r="ES66" s="74">
        <f>'OA&amp;GRIDCO'!NK66+RTM!HC66+'Day Ahead IEX PXIL'!IY66</f>
        <v>0</v>
      </c>
      <c r="ET66" s="74">
        <f>'OA&amp;GRIDCO'!NN66+RTM!HD66+'Day Ahead IEX PXIL'!IZ66</f>
        <v>0</v>
      </c>
      <c r="EU66" s="74">
        <f>RTM!JG66</f>
        <v>0</v>
      </c>
      <c r="EV66" s="74">
        <f>RTM!JH66</f>
        <v>0</v>
      </c>
      <c r="EW66" s="74">
        <f>RTM!JK66</f>
        <v>0</v>
      </c>
      <c r="EX66" s="74">
        <f>RTM!JL66</f>
        <v>0</v>
      </c>
      <c r="EY66" s="74">
        <f>GDAM!S66+'OA&amp;GRIDCO'!OG66+RTM!JO66</f>
        <v>27.25</v>
      </c>
      <c r="EZ66" s="74">
        <f>GDAM!T66+'OA&amp;GRIDCO'!NX66+RTM!JP66</f>
        <v>0</v>
      </c>
      <c r="FA66" s="74">
        <f>GDAM!Y66+RTM!JS66</f>
        <v>15.98</v>
      </c>
      <c r="FB66" s="74">
        <f>GDAM!Z66+RTM!JT66</f>
        <v>0</v>
      </c>
      <c r="FC66" s="74">
        <f>RTM!JW66</f>
        <v>0</v>
      </c>
      <c r="FD66" s="74">
        <f>RTM!JX66</f>
        <v>0</v>
      </c>
      <c r="FE66" s="74">
        <f>GDAM!AE66+'OA&amp;GRIDCO'!OO66</f>
        <v>5.29</v>
      </c>
      <c r="FF66" s="74">
        <f>GDAM!AF66+'OA&amp;GRIDCO'!OP66</f>
        <v>0</v>
      </c>
      <c r="FG66" s="351">
        <f>GDAM!AK66</f>
        <v>0</v>
      </c>
      <c r="FH66" s="351">
        <f>GDAM!AL66</f>
        <v>0</v>
      </c>
      <c r="FI66" s="351">
        <f>GDAM!AQ66</f>
        <v>0</v>
      </c>
      <c r="FJ66" s="351">
        <f>GDAM!AR66</f>
        <v>0</v>
      </c>
      <c r="FK66" s="351">
        <f>GDAM!AW66</f>
        <v>0</v>
      </c>
      <c r="FL66" s="351">
        <f>GDAM!AX66</f>
        <v>0</v>
      </c>
      <c r="FM66" s="351">
        <f>GDAM!BC66</f>
        <v>0</v>
      </c>
      <c r="FN66" s="351">
        <f>GDAM!BD66</f>
        <v>0</v>
      </c>
      <c r="FO66" s="351">
        <f>GDAM!BI66</f>
        <v>0</v>
      </c>
      <c r="FP66" s="351">
        <f>GDAM!BJ66</f>
        <v>0</v>
      </c>
      <c r="FQ66" s="1">
        <f t="shared" si="0"/>
        <v>1396.8917367277031</v>
      </c>
      <c r="FR66" s="1">
        <f t="shared" si="1"/>
        <v>142.8775</v>
      </c>
    </row>
    <row r="67" spans="1:174" ht="15" customHeight="1">
      <c r="A67" s="48" t="s">
        <v>89</v>
      </c>
      <c r="B67" s="38">
        <v>57</v>
      </c>
      <c r="C67" s="114"/>
      <c r="D67" s="75"/>
      <c r="E67" s="75"/>
      <c r="F67" s="75"/>
      <c r="G67" s="75">
        <v>24</v>
      </c>
      <c r="H67" s="75">
        <v>0.9</v>
      </c>
      <c r="I67" s="74">
        <v>11</v>
      </c>
      <c r="J67" s="74">
        <v>3.62</v>
      </c>
      <c r="K67" s="75"/>
      <c r="L67" s="75"/>
      <c r="M67" s="75"/>
      <c r="N67" s="75"/>
      <c r="O67" s="277">
        <v>1.01</v>
      </c>
      <c r="P67" s="75"/>
      <c r="Q67" s="94">
        <v>3.6</v>
      </c>
      <c r="R67" s="75">
        <v>0.51</v>
      </c>
      <c r="S67" s="74">
        <v>25</v>
      </c>
      <c r="T67" s="75"/>
      <c r="U67" s="74">
        <v>37</v>
      </c>
      <c r="V67" s="75"/>
      <c r="W67" s="275">
        <v>7.43</v>
      </c>
      <c r="X67" s="75"/>
      <c r="Y67" s="75">
        <v>1.02</v>
      </c>
      <c r="Z67" s="75"/>
      <c r="AA67" s="75">
        <v>1.54</v>
      </c>
      <c r="AB67" s="75"/>
      <c r="AC67" s="280">
        <v>1.9470827505815187</v>
      </c>
      <c r="AD67" s="75"/>
      <c r="AE67" s="4">
        <f>'OA&amp;GRIDCO'!W67+'Day Ahead IEX PXIL'!M67+RTM!M67</f>
        <v>29.9</v>
      </c>
      <c r="AF67" s="4">
        <f>'OA&amp;GRIDCO'!X67+'Day Ahead IEX PXIL'!N67+RTM!N67</f>
        <v>20.62</v>
      </c>
      <c r="AG67" s="4">
        <f>'OA&amp;GRIDCO'!AC67+'Day Ahead IEX PXIL'!S67+RTM!S67</f>
        <v>3.6100000000000003</v>
      </c>
      <c r="AH67" s="4">
        <f>'OA&amp;GRIDCO'!AD67+'Day Ahead IEX PXIL'!T67+RTM!T67</f>
        <v>0</v>
      </c>
      <c r="AI67" s="4">
        <f>'OA&amp;GRIDCO'!AU67+'Day Ahead IEX PXIL'!Y67+RTM!Y67</f>
        <v>55</v>
      </c>
      <c r="AJ67" s="4">
        <f>'OA&amp;GRIDCO'!AV67+'Day Ahead IEX PXIL'!Z67+RTM!Z67</f>
        <v>16.5</v>
      </c>
      <c r="AK67" s="4">
        <f>'OA&amp;GRIDCO'!BS67+'Day Ahead IEX PXIL'!AK67+RTM!AK67</f>
        <v>5.15</v>
      </c>
      <c r="AL67" s="4">
        <f>'OA&amp;GRIDCO'!BT67+'Day Ahead IEX PXIL'!AL67+RTM!AL67</f>
        <v>0</v>
      </c>
      <c r="AM67" s="4">
        <f>'OA&amp;GRIDCO'!BC67+'Day Ahead IEX PXIL'!AE67+RTM!AE67</f>
        <v>0</v>
      </c>
      <c r="AN67" s="4">
        <f>'OA&amp;GRIDCO'!BD67+'Day Ahead IEX PXIL'!AF67+RTM!AF67</f>
        <v>0</v>
      </c>
      <c r="AO67" s="4">
        <f>'OA&amp;GRIDCO'!CC67+'Day Ahead IEX PXIL'!AQ67+RTM!AQ67</f>
        <v>0</v>
      </c>
      <c r="AP67" s="4">
        <f>'OA&amp;GRIDCO'!CD67+'Day Ahead IEX PXIL'!AR67+RTM!AR67</f>
        <v>0</v>
      </c>
      <c r="AQ67" s="4">
        <f>'OA&amp;GRIDCO'!CO67+'Day Ahead IEX PXIL'!AW67+RTM!AW67</f>
        <v>25.75</v>
      </c>
      <c r="AR67" s="4">
        <f>'OA&amp;GRIDCO'!CP67+'Day Ahead IEX PXIL'!AX67+RTM!AX67</f>
        <v>8</v>
      </c>
      <c r="AS67" s="4">
        <f>'OA&amp;GRIDCO'!DA67+'Day Ahead IEX PXIL'!BC67+RTM!BC67</f>
        <v>329.77738402061857</v>
      </c>
      <c r="AT67" s="4">
        <f>'OA&amp;GRIDCO'!DB67+'Day Ahead IEX PXIL'!BD67+RTM!BD67</f>
        <v>0</v>
      </c>
      <c r="AU67" s="4">
        <f>'Day Ahead IEX PXIL'!BI67+RTM!BI67+'OA&amp;GRIDCO'!OS67</f>
        <v>0</v>
      </c>
      <c r="AV67" s="4">
        <f>'Day Ahead IEX PXIL'!BJ67+RTM!BJ67+'OA&amp;GRIDCO'!OT67</f>
        <v>0</v>
      </c>
      <c r="AW67" s="67"/>
      <c r="AX67" s="67"/>
      <c r="AY67" s="4">
        <v>0</v>
      </c>
      <c r="AZ67" s="4">
        <f>'OA&amp;GRIDCO'!DL67+'Day Ahead IEX PXIL'!BP67+RTM!BP67</f>
        <v>14.12</v>
      </c>
      <c r="BA67" s="4">
        <f>'OA&amp;GRIDCO'!EC67+'Day Ahead IEX PXIL'!BU67+RTM!BU67</f>
        <v>0</v>
      </c>
      <c r="BB67" s="4">
        <f>'OA&amp;GRIDCO'!ED67+'Day Ahead IEX PXIL'!BV67+RTM!BV67</f>
        <v>0</v>
      </c>
      <c r="BC67" s="4">
        <f>'OA&amp;GRIDCO'!EQ67+'Day Ahead IEX PXIL'!CA67+RTM!CA67</f>
        <v>247.43</v>
      </c>
      <c r="BD67" s="4">
        <f>'OA&amp;GRIDCO'!ER67+'Day Ahead IEX PXIL'!CB67+RTM!CB67</f>
        <v>61.857500000000002</v>
      </c>
      <c r="BE67" s="75">
        <f>'OA&amp;GRIDCO'!NW67+GDAM!U67</f>
        <v>12.39</v>
      </c>
      <c r="BF67" s="75"/>
      <c r="BG67" s="53"/>
      <c r="BH67" s="53"/>
      <c r="BI67" s="4">
        <f>'OA&amp;GRIDCO'!EW67+'Day Ahead IEX PXIL'!CG67+RTM!CG67</f>
        <v>1.44</v>
      </c>
      <c r="BJ67" s="4">
        <f>'OA&amp;GRIDCO'!EX67+'Day Ahead IEX PXIL'!CH67+RTM!CH67</f>
        <v>0</v>
      </c>
      <c r="BK67" s="4">
        <f>'OA&amp;GRIDCO'!KW67+RTM!FG67+'Day Ahead IEX PXIL'!GW67</f>
        <v>0</v>
      </c>
      <c r="BL67" s="4">
        <f>'OA&amp;GRIDCO'!KX67+RTM!FH67+'Day Ahead IEX PXIL'!GX67</f>
        <v>0</v>
      </c>
      <c r="BM67" s="4">
        <f>'Day Ahead IEX PXIL'!CM67+RTM!CM67+'OA&amp;GRIDCO'!FC67</f>
        <v>0</v>
      </c>
      <c r="BN67" s="4">
        <f>'OA&amp;GRIDCO'!FD67+'Day Ahead IEX PXIL'!CN67+RTM!CN67</f>
        <v>0</v>
      </c>
      <c r="BO67" s="69"/>
      <c r="BP67" s="69"/>
      <c r="BQ67" s="4">
        <f>'OA&amp;GRIDCO'!FQ67+'Day Ahead IEX PXIL'!CS67+RTM!CS67</f>
        <v>1.03</v>
      </c>
      <c r="BR67" s="4">
        <f>'OA&amp;GRIDCO'!FR67+'Day Ahead IEX PXIL'!CT67+RTM!CT67</f>
        <v>0</v>
      </c>
      <c r="BS67" s="1">
        <f>'OA&amp;GRIDCO'!JU67+'Day Ahead IEX PXIL'!FA67+RTM!EU67</f>
        <v>79.670400000000001</v>
      </c>
      <c r="BT67" s="4">
        <f>'OA&amp;GRIDCO'!JV67+'Day Ahead IEX PXIL'!FB67+RTM!EV67</f>
        <v>13</v>
      </c>
      <c r="BU67" s="9">
        <f>'OA&amp;GRIDCO'!GG67+RTM!G67</f>
        <v>0</v>
      </c>
      <c r="BV67" s="9">
        <f>'OA&amp;GRIDCO'!GH67</f>
        <v>0</v>
      </c>
      <c r="BW67" s="4">
        <f>'OA&amp;GRIDCO'!HA67+'Day Ahead IEX PXIL'!DK67+RTM!DE67</f>
        <v>5.4</v>
      </c>
      <c r="BX67" s="4">
        <f>'OA&amp;GRIDCO'!HB67</f>
        <v>0</v>
      </c>
      <c r="BY67" s="4">
        <f>'Day Ahead IEX PXIL'!GK67+RTM!FA67+'OA&amp;GRIDCO'!LC67</f>
        <v>0</v>
      </c>
      <c r="BZ67" s="4">
        <f>'Day Ahead IEX PXIL'!GL67+RTM!FB67+'OA&amp;GRIDCO'!LD67</f>
        <v>0</v>
      </c>
      <c r="CA67" s="37"/>
      <c r="CB67" s="37"/>
      <c r="CC67" s="74">
        <f>RTM!GI67+'Day Ahead IEX PXIL'!II67+GDAM!M67</f>
        <v>0</v>
      </c>
      <c r="CD67" s="74">
        <f>RTM!GJ67</f>
        <v>0</v>
      </c>
      <c r="CE67" s="4">
        <f>'OA&amp;GRIDCO'!HI67+'Day Ahead IEX PXIL'!DQ67+RTM!DK67</f>
        <v>0</v>
      </c>
      <c r="CF67" s="4">
        <f>'OA&amp;GRIDCO'!HJ67+'Day Ahead IEX PXIL'!DR67+RTM!DL67</f>
        <v>0</v>
      </c>
      <c r="CG67" s="74">
        <f>'OA&amp;GRIDCO'!HO67+'Day Ahead IEX PXIL'!DW67+RTM!DQ67</f>
        <v>0</v>
      </c>
      <c r="CH67" s="74">
        <f>'OA&amp;GRIDCO'!HP67+'Day Ahead IEX PXIL'!DX67+RTM!DR67</f>
        <v>0</v>
      </c>
      <c r="CI67" s="75">
        <f>'Day Ahead IEX PXIL'!HE67+'OA&amp;GRIDCO'!DI67+RTM!GY67</f>
        <v>0</v>
      </c>
      <c r="CJ67" s="75">
        <f>'Day Ahead IEX PXIL'!HF67+'OA&amp;GRIDCO'!DJ67</f>
        <v>0</v>
      </c>
      <c r="CK67" s="54">
        <f>'OA&amp;GRIDCO'!KS67+'Day Ahead IEX PXIL'!DE67</f>
        <v>4.12</v>
      </c>
      <c r="CL67" s="54">
        <f>'OA&amp;GRIDCO'!KT67+'Day Ahead IEX PXIL'!DF67</f>
        <v>0</v>
      </c>
      <c r="CM67" s="54">
        <f>'Day Ahead IEX PXIL'!FS67+RTM!FS67</f>
        <v>0</v>
      </c>
      <c r="CN67" s="54">
        <f>'Day Ahead IEX PXIL'!FT67</f>
        <v>0</v>
      </c>
      <c r="CO67" s="54">
        <f>RTM!IY67+'Day Ahead IEX PXIL'!IU67</f>
        <v>0</v>
      </c>
      <c r="CP67" s="54">
        <f>RTM!IZ67+'Day Ahead IEX PXIL'!IV67</f>
        <v>0</v>
      </c>
      <c r="CQ67" s="4">
        <f>'OA&amp;GRIDCO'!KG67+'Day Ahead IEX PXIL'!FM67+RTM!GE67</f>
        <v>0</v>
      </c>
      <c r="CR67" s="4">
        <f>'OA&amp;GRIDCO'!KH67+'Day Ahead IEX PXIL'!FN67</f>
        <v>0</v>
      </c>
      <c r="CS67" s="4">
        <f>'OA&amp;GRIDCO'!KM67+'Day Ahead IEX PXIL'!FY67+RTM!FY67</f>
        <v>0</v>
      </c>
      <c r="CT67" s="4">
        <f>'Day Ahead IEX PXIL'!FZ67</f>
        <v>0</v>
      </c>
      <c r="CU67" s="4">
        <v>0</v>
      </c>
      <c r="CV67" s="4">
        <f>'Day Ahead IEX PXIL'!GF67</f>
        <v>0</v>
      </c>
      <c r="CW67" s="4">
        <f>'OA&amp;GRIDCO'!HU67+'Day Ahead IEX PXIL'!EC67+RTM!DW67</f>
        <v>400</v>
      </c>
      <c r="CX67" s="4">
        <f>'OA&amp;GRIDCO'!HV67+'Day Ahead IEX PXIL'!ED67+RTM!DX67</f>
        <v>0</v>
      </c>
      <c r="CY67" s="4">
        <f>'OA&amp;GRIDCO'!IG67+'Day Ahead IEX PXIL'!EI67+RTM!EC67</f>
        <v>15</v>
      </c>
      <c r="CZ67" s="4">
        <f>'OA&amp;GRIDCO'!IH67+'Day Ahead IEX PXIL'!EJ67+RTM!ED67</f>
        <v>3.75</v>
      </c>
      <c r="DA67" s="4">
        <f>'OA&amp;GRIDCO'!IU67+'Day Ahead IEX PXIL'!EO67+RTM!EI67</f>
        <v>0</v>
      </c>
      <c r="DB67" s="4">
        <f>'OA&amp;GRIDCO'!IV67+'Day Ahead IEX PXIL'!EP67+RTM!EJ67</f>
        <v>0</v>
      </c>
      <c r="DC67" s="75"/>
      <c r="DD67" s="75"/>
      <c r="DE67" s="4">
        <f>'Day Ahead IEX PXIL'!FC67+'OA&amp;GRIDCO'!KA67+RTM!GM67</f>
        <v>8.9700000000000006</v>
      </c>
      <c r="DF67" s="4">
        <f>'Day Ahead IEX PXIL'!FD67+'OA&amp;GRIDCO'!KB67</f>
        <v>0</v>
      </c>
      <c r="DG67" s="4">
        <f>'OA&amp;GRIDCO'!JE67+'Day Ahead IEX PXIL'!EU67+RTM!EO67</f>
        <v>10.31</v>
      </c>
      <c r="DH67" s="4">
        <f>'OA&amp;GRIDCO'!JF67+'Day Ahead IEX PXIL'!EV67+RTM!EP67</f>
        <v>0</v>
      </c>
      <c r="DI67" s="4">
        <v>0</v>
      </c>
      <c r="DJ67" s="4">
        <v>0</v>
      </c>
      <c r="DK67" s="74">
        <f>RTM!FM67</f>
        <v>0</v>
      </c>
      <c r="DL67" s="74">
        <f>RTM!FN67</f>
        <v>0</v>
      </c>
      <c r="DM67" s="74">
        <f>'OA&amp;GRIDCO'!LF67+'Day Ahead IEX PXIL'!HU67+'Day Ahead IEX PXIL'!HU67</f>
        <v>0</v>
      </c>
      <c r="DN67" s="74">
        <f>'OA&amp;GRIDCO'!LH67+'Day Ahead IEX PXIL'!HV67+RTM!GV67</f>
        <v>0</v>
      </c>
      <c r="DO67" s="74">
        <f>'OA&amp;GRIDCO'!LS67+'Day Ahead IEX PXIL'!HO67+RTM!IU67</f>
        <v>32.272999999999996</v>
      </c>
      <c r="DP67" s="74">
        <f>'OA&amp;GRIDCO'!LT67+'Day Ahead IEX PXIL'!HP67+RTM!IV67</f>
        <v>0</v>
      </c>
      <c r="DQ67" s="74">
        <f>RTM!HK67</f>
        <v>1.24</v>
      </c>
      <c r="DR67" s="74">
        <f>RTM!HL67</f>
        <v>0</v>
      </c>
      <c r="DS67" s="74">
        <f>RTM!HO67</f>
        <v>0</v>
      </c>
      <c r="DT67" s="74">
        <f>RTM!HP67</f>
        <v>0</v>
      </c>
      <c r="DU67" s="74">
        <f>RTM!HS67</f>
        <v>0</v>
      </c>
      <c r="DV67" s="74">
        <f>RTM!HT67</f>
        <v>0</v>
      </c>
      <c r="DW67" s="74">
        <f>RTM!HW67+'OA&amp;GRIDCO'!MI67</f>
        <v>0</v>
      </c>
      <c r="DX67" s="74">
        <f>RTM!HX67</f>
        <v>0</v>
      </c>
      <c r="DY67" s="74">
        <f>RTM!IA67</f>
        <v>0</v>
      </c>
      <c r="DZ67" s="74">
        <f>RTM!IB67</f>
        <v>0</v>
      </c>
      <c r="EA67" s="74">
        <f>RTM!IC67</f>
        <v>0</v>
      </c>
      <c r="EB67" s="74">
        <f>RTM!ID67</f>
        <v>0</v>
      </c>
      <c r="EC67" s="74">
        <f>'OA&amp;GRIDCO'!MO67</f>
        <v>12.81</v>
      </c>
      <c r="ED67" s="74">
        <f>'OA&amp;GRIDCO'!MP67</f>
        <v>0</v>
      </c>
      <c r="EE67" s="74">
        <f>'OA&amp;GRIDCO'!MS67</f>
        <v>0</v>
      </c>
      <c r="EF67" s="74">
        <f>'OA&amp;GRIDCO'!MT67</f>
        <v>0</v>
      </c>
      <c r="EG67" s="74">
        <f>'OA&amp;GRIDCO'!MW67+'Day Ahead IEX PXIL'!IM67+GDAM!G67+RTM!II67</f>
        <v>0.11</v>
      </c>
      <c r="EH67" s="74">
        <f>'OA&amp;GRIDCO'!MX67+'Day Ahead IEX PXIL'!IN67+RTM!IJ67+GDAM!H67</f>
        <v>0</v>
      </c>
      <c r="EI67" s="74">
        <f>'Day Ahead IEX PXIL'!IQ67+RTM!IM67+'OA&amp;GRIDCO'!NA67</f>
        <v>6.66</v>
      </c>
      <c r="EJ67" s="74">
        <f>'Day Ahead IEX PXIL'!IR67+RTM!IN67+'OA&amp;GRIDCO'!NB67</f>
        <v>0</v>
      </c>
      <c r="EK67" s="74">
        <f>'OA&amp;GRIDCO'!NE67</f>
        <v>0</v>
      </c>
      <c r="EL67" s="74">
        <f>'OA&amp;GRIDCO'!NF67</f>
        <v>0</v>
      </c>
      <c r="EM67" s="74">
        <f>RTM!IQ67</f>
        <v>0</v>
      </c>
      <c r="EN67" s="74">
        <f>RTM!IR67</f>
        <v>0</v>
      </c>
      <c r="EO67" s="74">
        <f>RTM!JC67</f>
        <v>0</v>
      </c>
      <c r="EP67" s="74">
        <f>RTM!JD67</f>
        <v>0</v>
      </c>
      <c r="EQ67" s="74">
        <f>'OA&amp;GRIDCO'!NI67</f>
        <v>0</v>
      </c>
      <c r="ER67" s="74">
        <f>'OA&amp;GRIDCO'!NJ67</f>
        <v>0</v>
      </c>
      <c r="ES67" s="74">
        <f>'OA&amp;GRIDCO'!NK67+RTM!HC67+'Day Ahead IEX PXIL'!IY67</f>
        <v>0</v>
      </c>
      <c r="ET67" s="74">
        <f>'OA&amp;GRIDCO'!NN67+RTM!HD67+'Day Ahead IEX PXIL'!IZ67</f>
        <v>0</v>
      </c>
      <c r="EU67" s="74">
        <f>RTM!JG67</f>
        <v>0</v>
      </c>
      <c r="EV67" s="74">
        <f>RTM!JH67</f>
        <v>0</v>
      </c>
      <c r="EW67" s="74">
        <f>RTM!JK67</f>
        <v>0</v>
      </c>
      <c r="EX67" s="74">
        <f>RTM!JL67</f>
        <v>0</v>
      </c>
      <c r="EY67" s="74">
        <f>GDAM!S67+'OA&amp;GRIDCO'!OG67+RTM!JO67</f>
        <v>22.72</v>
      </c>
      <c r="EZ67" s="74">
        <f>GDAM!T67+'OA&amp;GRIDCO'!NX67+RTM!JP67</f>
        <v>0</v>
      </c>
      <c r="FA67" s="74">
        <f>GDAM!Y67+RTM!JS67</f>
        <v>4.6400000000000006</v>
      </c>
      <c r="FB67" s="74">
        <f>GDAM!Z67+RTM!JT67</f>
        <v>0</v>
      </c>
      <c r="FC67" s="74">
        <f>RTM!JW67</f>
        <v>0</v>
      </c>
      <c r="FD67" s="74">
        <f>RTM!JX67</f>
        <v>0</v>
      </c>
      <c r="FE67" s="74">
        <f>GDAM!AE67+'OA&amp;GRIDCO'!OO67</f>
        <v>5.21</v>
      </c>
      <c r="FF67" s="74">
        <f>GDAM!AF67+'OA&amp;GRIDCO'!OP67</f>
        <v>0</v>
      </c>
      <c r="FG67" s="351">
        <f>GDAM!AK67</f>
        <v>0</v>
      </c>
      <c r="FH67" s="351">
        <f>GDAM!AL67</f>
        <v>0</v>
      </c>
      <c r="FI67" s="351">
        <f>GDAM!AQ67</f>
        <v>0</v>
      </c>
      <c r="FJ67" s="351">
        <f>GDAM!AR67</f>
        <v>0</v>
      </c>
      <c r="FK67" s="351">
        <f>GDAM!AW67</f>
        <v>0</v>
      </c>
      <c r="FL67" s="351">
        <f>GDAM!AX67</f>
        <v>0</v>
      </c>
      <c r="FM67" s="351">
        <f>GDAM!BC67</f>
        <v>0</v>
      </c>
      <c r="FN67" s="351">
        <f>GDAM!BD67</f>
        <v>0</v>
      </c>
      <c r="FO67" s="351">
        <f>GDAM!BI67</f>
        <v>0</v>
      </c>
      <c r="FP67" s="351">
        <f>GDAM!BJ67</f>
        <v>0</v>
      </c>
      <c r="FQ67" s="1">
        <f t="shared" si="0"/>
        <v>1372.1578667711999</v>
      </c>
      <c r="FR67" s="1">
        <f t="shared" si="1"/>
        <v>142.8775</v>
      </c>
    </row>
    <row r="68" spans="1:174">
      <c r="A68" s="48" t="s">
        <v>90</v>
      </c>
      <c r="B68" s="38">
        <v>58</v>
      </c>
      <c r="C68" s="114"/>
      <c r="D68" s="75"/>
      <c r="E68" s="75"/>
      <c r="F68" s="75"/>
      <c r="G68" s="75">
        <v>24</v>
      </c>
      <c r="H68" s="75">
        <v>0.9</v>
      </c>
      <c r="I68" s="74">
        <v>11</v>
      </c>
      <c r="J68" s="74">
        <v>3.62</v>
      </c>
      <c r="K68" s="75"/>
      <c r="L68" s="75"/>
      <c r="M68" s="75"/>
      <c r="N68" s="75"/>
      <c r="O68" s="277">
        <v>0.9</v>
      </c>
      <c r="P68" s="75"/>
      <c r="Q68" s="94">
        <v>3.6</v>
      </c>
      <c r="R68" s="75">
        <v>0.51</v>
      </c>
      <c r="S68" s="74">
        <v>25</v>
      </c>
      <c r="T68" s="75"/>
      <c r="U68" s="74">
        <v>37</v>
      </c>
      <c r="V68" s="75"/>
      <c r="W68" s="275">
        <v>10.24</v>
      </c>
      <c r="X68" s="75"/>
      <c r="Y68" s="75">
        <v>0.85</v>
      </c>
      <c r="Z68" s="75"/>
      <c r="AA68" s="75">
        <v>1.29</v>
      </c>
      <c r="AB68" s="75"/>
      <c r="AC68" s="280">
        <v>1.8600996723768457</v>
      </c>
      <c r="AD68" s="75"/>
      <c r="AE68" s="4">
        <f>'OA&amp;GRIDCO'!W68+'Day Ahead IEX PXIL'!M68+RTM!M68</f>
        <v>20.62</v>
      </c>
      <c r="AF68" s="4">
        <f>'OA&amp;GRIDCO'!X68+'Day Ahead IEX PXIL'!N68+RTM!N68</f>
        <v>20.62</v>
      </c>
      <c r="AG68" s="4">
        <f>'OA&amp;GRIDCO'!AC68+'Day Ahead IEX PXIL'!S68+RTM!S68</f>
        <v>3.6100000000000003</v>
      </c>
      <c r="AH68" s="4">
        <f>'OA&amp;GRIDCO'!AD68+'Day Ahead IEX PXIL'!T68+RTM!T68</f>
        <v>0</v>
      </c>
      <c r="AI68" s="4">
        <f>'OA&amp;GRIDCO'!AU68+'Day Ahead IEX PXIL'!Y68+RTM!Y68</f>
        <v>55</v>
      </c>
      <c r="AJ68" s="4">
        <f>'OA&amp;GRIDCO'!AV68+'Day Ahead IEX PXIL'!Z68+RTM!Z68</f>
        <v>16.5</v>
      </c>
      <c r="AK68" s="4">
        <f>'OA&amp;GRIDCO'!BS68+'Day Ahead IEX PXIL'!AK68+RTM!AK68</f>
        <v>5.15</v>
      </c>
      <c r="AL68" s="4">
        <f>'OA&amp;GRIDCO'!BT68+'Day Ahead IEX PXIL'!AL68+RTM!AL68</f>
        <v>0</v>
      </c>
      <c r="AM68" s="4">
        <f>'OA&amp;GRIDCO'!BC68+'Day Ahead IEX PXIL'!AE68+RTM!AE68</f>
        <v>0</v>
      </c>
      <c r="AN68" s="4">
        <f>'OA&amp;GRIDCO'!BD68+'Day Ahead IEX PXIL'!AF68+RTM!AF68</f>
        <v>0</v>
      </c>
      <c r="AO68" s="4">
        <f>'OA&amp;GRIDCO'!CC68+'Day Ahead IEX PXIL'!AQ68+RTM!AQ68</f>
        <v>0</v>
      </c>
      <c r="AP68" s="4">
        <f>'OA&amp;GRIDCO'!CD68+'Day Ahead IEX PXIL'!AR68+RTM!AR68</f>
        <v>0</v>
      </c>
      <c r="AQ68" s="4">
        <f>'OA&amp;GRIDCO'!CO68+'Day Ahead IEX PXIL'!AW68+RTM!AW68</f>
        <v>25.75</v>
      </c>
      <c r="AR68" s="4">
        <f>'OA&amp;GRIDCO'!CP68+'Day Ahead IEX PXIL'!AX68+RTM!AX68</f>
        <v>8</v>
      </c>
      <c r="AS68" s="4">
        <f>'OA&amp;GRIDCO'!DA68+'Day Ahead IEX PXIL'!BC68+RTM!BC68</f>
        <v>329.77738402061857</v>
      </c>
      <c r="AT68" s="4">
        <f>'OA&amp;GRIDCO'!DB68+'Day Ahead IEX PXIL'!BD68+RTM!BD68</f>
        <v>0</v>
      </c>
      <c r="AU68" s="4">
        <f>'Day Ahead IEX PXIL'!BI68+RTM!BI68+'OA&amp;GRIDCO'!OS68</f>
        <v>0</v>
      </c>
      <c r="AV68" s="4">
        <f>'Day Ahead IEX PXIL'!BJ68+RTM!BJ68+'OA&amp;GRIDCO'!OT68</f>
        <v>0</v>
      </c>
      <c r="AW68" s="67"/>
      <c r="AX68" s="67"/>
      <c r="AY68" s="4">
        <v>0</v>
      </c>
      <c r="AZ68" s="4">
        <f>'OA&amp;GRIDCO'!DL68+'Day Ahead IEX PXIL'!BP68+RTM!BP68</f>
        <v>14.12</v>
      </c>
      <c r="BA68" s="4">
        <f>'OA&amp;GRIDCO'!EC68+'Day Ahead IEX PXIL'!BU68+RTM!BU68</f>
        <v>0</v>
      </c>
      <c r="BB68" s="4">
        <f>'OA&amp;GRIDCO'!ED68+'Day Ahead IEX PXIL'!BV68+RTM!BV68</f>
        <v>0</v>
      </c>
      <c r="BC68" s="4">
        <f>'OA&amp;GRIDCO'!EQ68+'Day Ahead IEX PXIL'!CA68+RTM!CA68</f>
        <v>247.43</v>
      </c>
      <c r="BD68" s="4">
        <f>'OA&amp;GRIDCO'!ER68+'Day Ahead IEX PXIL'!CB68+RTM!CB68</f>
        <v>61.857500000000002</v>
      </c>
      <c r="BE68" s="75">
        <f>'OA&amp;GRIDCO'!NW68+GDAM!U68</f>
        <v>17.440000000000001</v>
      </c>
      <c r="BF68" s="75"/>
      <c r="BG68" s="53"/>
      <c r="BH68" s="53"/>
      <c r="BI68" s="4">
        <f>'OA&amp;GRIDCO'!EW68+'Day Ahead IEX PXIL'!CG68+RTM!CG68</f>
        <v>1.44</v>
      </c>
      <c r="BJ68" s="4">
        <f>'OA&amp;GRIDCO'!EX68+'Day Ahead IEX PXIL'!CH68+RTM!CH68</f>
        <v>0</v>
      </c>
      <c r="BK68" s="4">
        <f>'OA&amp;GRIDCO'!KW68+RTM!FG68+'Day Ahead IEX PXIL'!GW68</f>
        <v>0</v>
      </c>
      <c r="BL68" s="4">
        <f>'OA&amp;GRIDCO'!KX68+RTM!FH68+'Day Ahead IEX PXIL'!GX68</f>
        <v>0</v>
      </c>
      <c r="BM68" s="4">
        <f>'Day Ahead IEX PXIL'!CM68+RTM!CM68+'OA&amp;GRIDCO'!FC68</f>
        <v>0</v>
      </c>
      <c r="BN68" s="4">
        <f>'OA&amp;GRIDCO'!FD68+'Day Ahead IEX PXIL'!CN68+RTM!CN68</f>
        <v>0</v>
      </c>
      <c r="BO68" s="69"/>
      <c r="BP68" s="69"/>
      <c r="BQ68" s="4">
        <f>'OA&amp;GRIDCO'!FQ68+'Day Ahead IEX PXIL'!CS68+RTM!CS68</f>
        <v>1.03</v>
      </c>
      <c r="BR68" s="4">
        <f>'OA&amp;GRIDCO'!FR68+'Day Ahead IEX PXIL'!CT68+RTM!CT68</f>
        <v>0</v>
      </c>
      <c r="BS68" s="1">
        <f>'OA&amp;GRIDCO'!JU68+'Day Ahead IEX PXIL'!FA68+RTM!EU68</f>
        <v>79.670400000000001</v>
      </c>
      <c r="BT68" s="4">
        <f>'OA&amp;GRIDCO'!JV68+'Day Ahead IEX PXIL'!FB68+RTM!EV68</f>
        <v>13</v>
      </c>
      <c r="BU68" s="9">
        <f>'OA&amp;GRIDCO'!GG68+RTM!G68</f>
        <v>0</v>
      </c>
      <c r="BV68" s="9">
        <f>'OA&amp;GRIDCO'!GH68</f>
        <v>0</v>
      </c>
      <c r="BW68" s="4">
        <f>'OA&amp;GRIDCO'!HA68+'Day Ahead IEX PXIL'!DK68+RTM!DE68</f>
        <v>5.4</v>
      </c>
      <c r="BX68" s="4">
        <f>'OA&amp;GRIDCO'!HB68</f>
        <v>0</v>
      </c>
      <c r="BY68" s="4">
        <f>'Day Ahead IEX PXIL'!GK68+RTM!FA68+'OA&amp;GRIDCO'!LC68</f>
        <v>0</v>
      </c>
      <c r="BZ68" s="4">
        <f>'Day Ahead IEX PXIL'!GL68+RTM!FB68+'OA&amp;GRIDCO'!LD68</f>
        <v>0</v>
      </c>
      <c r="CA68" s="37"/>
      <c r="CB68" s="37"/>
      <c r="CC68" s="74">
        <f>RTM!GI68+'Day Ahead IEX PXIL'!II68+GDAM!M68</f>
        <v>0</v>
      </c>
      <c r="CD68" s="74">
        <f>RTM!GJ68</f>
        <v>0</v>
      </c>
      <c r="CE68" s="4">
        <f>'OA&amp;GRIDCO'!HI68+'Day Ahead IEX PXIL'!DQ68+RTM!DK68</f>
        <v>0</v>
      </c>
      <c r="CF68" s="4">
        <f>'OA&amp;GRIDCO'!HJ68+'Day Ahead IEX PXIL'!DR68+RTM!DL68</f>
        <v>0</v>
      </c>
      <c r="CG68" s="74">
        <f>'OA&amp;GRIDCO'!HO68+'Day Ahead IEX PXIL'!DW68+RTM!DQ68</f>
        <v>0</v>
      </c>
      <c r="CH68" s="74">
        <f>'OA&amp;GRIDCO'!HP68+'Day Ahead IEX PXIL'!DX68+RTM!DR68</f>
        <v>0</v>
      </c>
      <c r="CI68" s="75">
        <f>'Day Ahead IEX PXIL'!HE68+'OA&amp;GRIDCO'!DI68+RTM!GY68</f>
        <v>0</v>
      </c>
      <c r="CJ68" s="75">
        <f>'Day Ahead IEX PXIL'!HF68+'OA&amp;GRIDCO'!DJ68</f>
        <v>0</v>
      </c>
      <c r="CK68" s="54">
        <f>'OA&amp;GRIDCO'!KS68+'Day Ahead IEX PXIL'!DE68</f>
        <v>4.12</v>
      </c>
      <c r="CL68" s="54">
        <f>'OA&amp;GRIDCO'!KT68+'Day Ahead IEX PXIL'!DF68</f>
        <v>0</v>
      </c>
      <c r="CM68" s="54">
        <f>'Day Ahead IEX PXIL'!FS68+RTM!FS68</f>
        <v>0</v>
      </c>
      <c r="CN68" s="54">
        <f>'Day Ahead IEX PXIL'!FT68</f>
        <v>0</v>
      </c>
      <c r="CO68" s="54">
        <f>RTM!IY68+'Day Ahead IEX PXIL'!IU68</f>
        <v>0</v>
      </c>
      <c r="CP68" s="54">
        <f>RTM!IZ68+'Day Ahead IEX PXIL'!IV68</f>
        <v>0</v>
      </c>
      <c r="CQ68" s="4">
        <f>'OA&amp;GRIDCO'!KG68+'Day Ahead IEX PXIL'!FM68+RTM!GE68</f>
        <v>0</v>
      </c>
      <c r="CR68" s="4">
        <f>'OA&amp;GRIDCO'!KH68+'Day Ahead IEX PXIL'!FN68</f>
        <v>0</v>
      </c>
      <c r="CS68" s="4">
        <f>'OA&amp;GRIDCO'!KM68+'Day Ahead IEX PXIL'!FY68+RTM!FY68</f>
        <v>0</v>
      </c>
      <c r="CT68" s="4">
        <f>'Day Ahead IEX PXIL'!FZ68</f>
        <v>0</v>
      </c>
      <c r="CU68" s="4">
        <v>0</v>
      </c>
      <c r="CV68" s="4">
        <f>'Day Ahead IEX PXIL'!GF68</f>
        <v>0</v>
      </c>
      <c r="CW68" s="4">
        <f>'OA&amp;GRIDCO'!HU68+'Day Ahead IEX PXIL'!EC68+RTM!DW68</f>
        <v>400</v>
      </c>
      <c r="CX68" s="4">
        <f>'OA&amp;GRIDCO'!HV68+'Day Ahead IEX PXIL'!ED68+RTM!DX68</f>
        <v>0</v>
      </c>
      <c r="CY68" s="4">
        <f>'OA&amp;GRIDCO'!IG68+'Day Ahead IEX PXIL'!EI68+RTM!EC68</f>
        <v>15</v>
      </c>
      <c r="CZ68" s="4">
        <f>'OA&amp;GRIDCO'!IH68+'Day Ahead IEX PXIL'!EJ68+RTM!ED68</f>
        <v>3.75</v>
      </c>
      <c r="DA68" s="4">
        <f>'OA&amp;GRIDCO'!IU68+'Day Ahead IEX PXIL'!EO68+RTM!EI68</f>
        <v>0</v>
      </c>
      <c r="DB68" s="4">
        <f>'OA&amp;GRIDCO'!IV68+'Day Ahead IEX PXIL'!EP68+RTM!EJ68</f>
        <v>0</v>
      </c>
      <c r="DC68" s="75"/>
      <c r="DD68" s="75"/>
      <c r="DE68" s="4">
        <f>'Day Ahead IEX PXIL'!FC68+'OA&amp;GRIDCO'!KA68+RTM!GM68</f>
        <v>8.9700000000000006</v>
      </c>
      <c r="DF68" s="4">
        <f>'Day Ahead IEX PXIL'!FD68+'OA&amp;GRIDCO'!KB68</f>
        <v>0</v>
      </c>
      <c r="DG68" s="4">
        <f>'OA&amp;GRIDCO'!JE68+'Day Ahead IEX PXIL'!EU68+RTM!EO68</f>
        <v>10.31</v>
      </c>
      <c r="DH68" s="4">
        <f>'OA&amp;GRIDCO'!JF68+'Day Ahead IEX PXIL'!EV68+RTM!EP68</f>
        <v>0</v>
      </c>
      <c r="DI68" s="4">
        <v>0</v>
      </c>
      <c r="DJ68" s="4">
        <v>0</v>
      </c>
      <c r="DK68" s="74">
        <f>RTM!FM68</f>
        <v>0</v>
      </c>
      <c r="DL68" s="74">
        <f>RTM!FN68</f>
        <v>0</v>
      </c>
      <c r="DM68" s="74">
        <f>'OA&amp;GRIDCO'!LF68+'Day Ahead IEX PXIL'!HU68+'Day Ahead IEX PXIL'!HU68</f>
        <v>0</v>
      </c>
      <c r="DN68" s="74">
        <f>'OA&amp;GRIDCO'!LH68+'Day Ahead IEX PXIL'!HV68+RTM!GV68</f>
        <v>0</v>
      </c>
      <c r="DO68" s="74">
        <f>'OA&amp;GRIDCO'!LS68+'Day Ahead IEX PXIL'!HO68+RTM!IU68</f>
        <v>32.272999999999996</v>
      </c>
      <c r="DP68" s="74">
        <f>'OA&amp;GRIDCO'!LT68+'Day Ahead IEX PXIL'!HP68+RTM!IV68</f>
        <v>0</v>
      </c>
      <c r="DQ68" s="74">
        <f>RTM!HK68</f>
        <v>1.24</v>
      </c>
      <c r="DR68" s="74">
        <f>RTM!HL68</f>
        <v>0</v>
      </c>
      <c r="DS68" s="74">
        <f>RTM!HO68</f>
        <v>0</v>
      </c>
      <c r="DT68" s="74">
        <f>RTM!HP68</f>
        <v>0</v>
      </c>
      <c r="DU68" s="74">
        <f>RTM!HS68</f>
        <v>0</v>
      </c>
      <c r="DV68" s="74">
        <f>RTM!HT68</f>
        <v>0</v>
      </c>
      <c r="DW68" s="74">
        <f>RTM!HW68+'OA&amp;GRIDCO'!MI68</f>
        <v>0</v>
      </c>
      <c r="DX68" s="74">
        <f>RTM!HX68</f>
        <v>0</v>
      </c>
      <c r="DY68" s="74">
        <f>RTM!IA68</f>
        <v>0</v>
      </c>
      <c r="DZ68" s="74">
        <f>RTM!IB68</f>
        <v>0</v>
      </c>
      <c r="EA68" s="74">
        <f>RTM!IC68</f>
        <v>0</v>
      </c>
      <c r="EB68" s="74">
        <f>RTM!ID68</f>
        <v>0</v>
      </c>
      <c r="EC68" s="74">
        <f>'OA&amp;GRIDCO'!MO68</f>
        <v>12.15</v>
      </c>
      <c r="ED68" s="74">
        <f>'OA&amp;GRIDCO'!MP68</f>
        <v>0</v>
      </c>
      <c r="EE68" s="74">
        <f>'OA&amp;GRIDCO'!MS68</f>
        <v>0</v>
      </c>
      <c r="EF68" s="74">
        <f>'OA&amp;GRIDCO'!MT68</f>
        <v>0</v>
      </c>
      <c r="EG68" s="74">
        <f>'OA&amp;GRIDCO'!MW68+'Day Ahead IEX PXIL'!IM68+GDAM!G68+RTM!II68</f>
        <v>0</v>
      </c>
      <c r="EH68" s="74">
        <f>'OA&amp;GRIDCO'!MX68+'Day Ahead IEX PXIL'!IN68+RTM!IJ68+GDAM!H68</f>
        <v>0</v>
      </c>
      <c r="EI68" s="74">
        <f>'Day Ahead IEX PXIL'!IQ68+RTM!IM68+'OA&amp;GRIDCO'!NA68</f>
        <v>6.66</v>
      </c>
      <c r="EJ68" s="74">
        <f>'Day Ahead IEX PXIL'!IR68+RTM!IN68+'OA&amp;GRIDCO'!NB68</f>
        <v>0</v>
      </c>
      <c r="EK68" s="74">
        <f>'OA&amp;GRIDCO'!NE68</f>
        <v>0</v>
      </c>
      <c r="EL68" s="74">
        <f>'OA&amp;GRIDCO'!NF68</f>
        <v>0</v>
      </c>
      <c r="EM68" s="74">
        <f>RTM!IQ68</f>
        <v>0</v>
      </c>
      <c r="EN68" s="74">
        <f>RTM!IR68</f>
        <v>0</v>
      </c>
      <c r="EO68" s="74">
        <f>RTM!JC68</f>
        <v>0</v>
      </c>
      <c r="EP68" s="74">
        <f>RTM!JD68</f>
        <v>0</v>
      </c>
      <c r="EQ68" s="74">
        <f>'OA&amp;GRIDCO'!NI68</f>
        <v>0</v>
      </c>
      <c r="ER68" s="74">
        <f>'OA&amp;GRIDCO'!NJ68</f>
        <v>0</v>
      </c>
      <c r="ES68" s="74">
        <f>'OA&amp;GRIDCO'!NK68+RTM!HC68+'Day Ahead IEX PXIL'!IY68</f>
        <v>0</v>
      </c>
      <c r="ET68" s="74">
        <f>'OA&amp;GRIDCO'!NN68+RTM!HD68+'Day Ahead IEX PXIL'!IZ68</f>
        <v>0</v>
      </c>
      <c r="EU68" s="74">
        <f>RTM!JG68</f>
        <v>0</v>
      </c>
      <c r="EV68" s="74">
        <f>RTM!JH68</f>
        <v>0</v>
      </c>
      <c r="EW68" s="74">
        <f>RTM!JK68</f>
        <v>0</v>
      </c>
      <c r="EX68" s="74">
        <f>RTM!JL68</f>
        <v>0</v>
      </c>
      <c r="EY68" s="74">
        <f>GDAM!S68+'OA&amp;GRIDCO'!OG68+RTM!JO68</f>
        <v>21.68</v>
      </c>
      <c r="EZ68" s="74">
        <f>GDAM!T68+'OA&amp;GRIDCO'!NX68+RTM!JP68</f>
        <v>0</v>
      </c>
      <c r="FA68" s="74">
        <f>GDAM!Y68+RTM!JS68</f>
        <v>9.59</v>
      </c>
      <c r="FB68" s="74">
        <f>GDAM!Z68+RTM!JT68</f>
        <v>0</v>
      </c>
      <c r="FC68" s="74">
        <f>RTM!JW68</f>
        <v>0</v>
      </c>
      <c r="FD68" s="74">
        <f>RTM!JX68</f>
        <v>0</v>
      </c>
      <c r="FE68" s="74">
        <f>GDAM!AE68+'OA&amp;GRIDCO'!OO68</f>
        <v>5.08</v>
      </c>
      <c r="FF68" s="74">
        <f>GDAM!AF68+'OA&amp;GRIDCO'!OP68</f>
        <v>0</v>
      </c>
      <c r="FG68" s="351">
        <f>GDAM!AK68</f>
        <v>0</v>
      </c>
      <c r="FH68" s="351">
        <f>GDAM!AL68</f>
        <v>0</v>
      </c>
      <c r="FI68" s="351">
        <f>GDAM!AQ68</f>
        <v>0</v>
      </c>
      <c r="FJ68" s="351">
        <f>GDAM!AR68</f>
        <v>0</v>
      </c>
      <c r="FK68" s="351">
        <f>GDAM!AW68</f>
        <v>0</v>
      </c>
      <c r="FL68" s="351">
        <f>GDAM!AX68</f>
        <v>0</v>
      </c>
      <c r="FM68" s="351">
        <f>GDAM!BC68</f>
        <v>0</v>
      </c>
      <c r="FN68" s="351">
        <f>GDAM!BD68</f>
        <v>0</v>
      </c>
      <c r="FO68" s="351">
        <f>GDAM!BI68</f>
        <v>0</v>
      </c>
      <c r="FP68" s="351">
        <f>GDAM!BJ68</f>
        <v>0</v>
      </c>
      <c r="FQ68" s="1">
        <f t="shared" si="0"/>
        <v>1373.1308836929954</v>
      </c>
      <c r="FR68" s="1">
        <f t="shared" si="1"/>
        <v>142.8775</v>
      </c>
    </row>
    <row r="69" spans="1:174" ht="15" customHeight="1">
      <c r="A69" s="48" t="s">
        <v>91</v>
      </c>
      <c r="B69" s="38">
        <v>59</v>
      </c>
      <c r="C69" s="114"/>
      <c r="D69" s="75"/>
      <c r="E69" s="75"/>
      <c r="F69" s="75"/>
      <c r="G69" s="75">
        <v>24</v>
      </c>
      <c r="H69" s="75">
        <v>0.9</v>
      </c>
      <c r="I69" s="74">
        <v>11</v>
      </c>
      <c r="J69" s="74">
        <v>3.62</v>
      </c>
      <c r="K69" s="75"/>
      <c r="L69" s="75"/>
      <c r="M69" s="75"/>
      <c r="N69" s="75"/>
      <c r="O69" s="277">
        <v>0.8</v>
      </c>
      <c r="P69" s="75"/>
      <c r="Q69" s="94">
        <v>3.6</v>
      </c>
      <c r="R69" s="75">
        <v>0.51</v>
      </c>
      <c r="S69" s="74">
        <v>25</v>
      </c>
      <c r="T69" s="75"/>
      <c r="U69" s="74">
        <v>37</v>
      </c>
      <c r="V69" s="75"/>
      <c r="W69" s="275">
        <v>12.48</v>
      </c>
      <c r="X69" s="75"/>
      <c r="Y69" s="75">
        <v>0.8</v>
      </c>
      <c r="Z69" s="75"/>
      <c r="AA69" s="75">
        <v>1.2</v>
      </c>
      <c r="AB69" s="75"/>
      <c r="AC69" s="280">
        <v>1.7731165941721732</v>
      </c>
      <c r="AD69" s="75"/>
      <c r="AE69" s="4">
        <f>'OA&amp;GRIDCO'!W69+'Day Ahead IEX PXIL'!M69+RTM!M69</f>
        <v>20.62</v>
      </c>
      <c r="AF69" s="4">
        <f>'OA&amp;GRIDCO'!X69+'Day Ahead IEX PXIL'!N69+RTM!N69</f>
        <v>20.62</v>
      </c>
      <c r="AG69" s="4">
        <f>'OA&amp;GRIDCO'!AC69+'Day Ahead IEX PXIL'!S69+RTM!S69</f>
        <v>3.6100000000000003</v>
      </c>
      <c r="AH69" s="4">
        <f>'OA&amp;GRIDCO'!AD69+'Day Ahead IEX PXIL'!T69+RTM!T69</f>
        <v>0</v>
      </c>
      <c r="AI69" s="4">
        <f>'OA&amp;GRIDCO'!AU69+'Day Ahead IEX PXIL'!Y69+RTM!Y69</f>
        <v>55</v>
      </c>
      <c r="AJ69" s="4">
        <f>'OA&amp;GRIDCO'!AV69+'Day Ahead IEX PXIL'!Z69+RTM!Z69</f>
        <v>16.5</v>
      </c>
      <c r="AK69" s="4">
        <f>'OA&amp;GRIDCO'!BS69+'Day Ahead IEX PXIL'!AK69+RTM!AK69</f>
        <v>0</v>
      </c>
      <c r="AL69" s="4">
        <f>'OA&amp;GRIDCO'!BT69+'Day Ahead IEX PXIL'!AL69+RTM!AL69</f>
        <v>0</v>
      </c>
      <c r="AM69" s="4">
        <f>'OA&amp;GRIDCO'!BC69+'Day Ahead IEX PXIL'!AE69+RTM!AE69</f>
        <v>0</v>
      </c>
      <c r="AN69" s="4">
        <f>'OA&amp;GRIDCO'!BD69+'Day Ahead IEX PXIL'!AF69+RTM!AF69</f>
        <v>0</v>
      </c>
      <c r="AO69" s="4">
        <f>'OA&amp;GRIDCO'!CC69+'Day Ahead IEX PXIL'!AQ69+RTM!AQ69</f>
        <v>0</v>
      </c>
      <c r="AP69" s="4">
        <f>'OA&amp;GRIDCO'!CD69+'Day Ahead IEX PXIL'!AR69+RTM!AR69</f>
        <v>0</v>
      </c>
      <c r="AQ69" s="4">
        <f>'OA&amp;GRIDCO'!CO69+'Day Ahead IEX PXIL'!AW69+RTM!AW69</f>
        <v>25.75</v>
      </c>
      <c r="AR69" s="4">
        <f>'OA&amp;GRIDCO'!CP69+'Day Ahead IEX PXIL'!AX69+RTM!AX69</f>
        <v>8</v>
      </c>
      <c r="AS69" s="4">
        <f>'OA&amp;GRIDCO'!DA69+'Day Ahead IEX PXIL'!BC69+RTM!BC69</f>
        <v>329.77738402061857</v>
      </c>
      <c r="AT69" s="4">
        <f>'OA&amp;GRIDCO'!DB69+'Day Ahead IEX PXIL'!BD69+RTM!BD69</f>
        <v>0</v>
      </c>
      <c r="AU69" s="4">
        <f>'Day Ahead IEX PXIL'!BI69+RTM!BI69+'OA&amp;GRIDCO'!OS69</f>
        <v>0</v>
      </c>
      <c r="AV69" s="4">
        <f>'Day Ahead IEX PXIL'!BJ69+RTM!BJ69+'OA&amp;GRIDCO'!OT69</f>
        <v>0</v>
      </c>
      <c r="AW69" s="67"/>
      <c r="AX69" s="67"/>
      <c r="AY69" s="4">
        <v>0</v>
      </c>
      <c r="AZ69" s="4">
        <f>'OA&amp;GRIDCO'!DL69+'Day Ahead IEX PXIL'!BP69+RTM!BP69</f>
        <v>14.12</v>
      </c>
      <c r="BA69" s="4">
        <f>'OA&amp;GRIDCO'!EC69+'Day Ahead IEX PXIL'!BU69+RTM!BU69</f>
        <v>0</v>
      </c>
      <c r="BB69" s="4">
        <f>'OA&amp;GRIDCO'!ED69+'Day Ahead IEX PXIL'!BV69+RTM!BV69</f>
        <v>0</v>
      </c>
      <c r="BC69" s="4">
        <f>'OA&amp;GRIDCO'!EQ69+'Day Ahead IEX PXIL'!CA69+RTM!CA69</f>
        <v>247.43</v>
      </c>
      <c r="BD69" s="4">
        <f>'OA&amp;GRIDCO'!ER69+'Day Ahead IEX PXIL'!CB69+RTM!CB69</f>
        <v>61.857500000000002</v>
      </c>
      <c r="BE69" s="75">
        <f>'OA&amp;GRIDCO'!NW69+GDAM!U69</f>
        <v>14.55</v>
      </c>
      <c r="BF69" s="75"/>
      <c r="BG69" s="53"/>
      <c r="BH69" s="53"/>
      <c r="BI69" s="4">
        <f>'OA&amp;GRIDCO'!EW69+'Day Ahead IEX PXIL'!CG69+RTM!CG69</f>
        <v>1.44</v>
      </c>
      <c r="BJ69" s="4">
        <f>'OA&amp;GRIDCO'!EX69+'Day Ahead IEX PXIL'!CH69+RTM!CH69</f>
        <v>0</v>
      </c>
      <c r="BK69" s="4">
        <f>'OA&amp;GRIDCO'!KW69+RTM!FG69+'Day Ahead IEX PXIL'!GW69</f>
        <v>0</v>
      </c>
      <c r="BL69" s="4">
        <f>'OA&amp;GRIDCO'!KX69+RTM!FH69+'Day Ahead IEX PXIL'!GX69</f>
        <v>0</v>
      </c>
      <c r="BM69" s="4">
        <f>'Day Ahead IEX PXIL'!CM69+RTM!CM69+'OA&amp;GRIDCO'!FC69</f>
        <v>0</v>
      </c>
      <c r="BN69" s="4">
        <f>'OA&amp;GRIDCO'!FD69+'Day Ahead IEX PXIL'!CN69+RTM!CN69</f>
        <v>0</v>
      </c>
      <c r="BO69" s="69"/>
      <c r="BP69" s="69"/>
      <c r="BQ69" s="4">
        <f>'OA&amp;GRIDCO'!FQ69+'Day Ahead IEX PXIL'!CS69+RTM!CS69</f>
        <v>1.03</v>
      </c>
      <c r="BR69" s="4">
        <f>'OA&amp;GRIDCO'!FR69+'Day Ahead IEX PXIL'!CT69+RTM!CT69</f>
        <v>0</v>
      </c>
      <c r="BS69" s="1">
        <f>'OA&amp;GRIDCO'!JU69+'Day Ahead IEX PXIL'!FA69+RTM!EU69</f>
        <v>79.670400000000001</v>
      </c>
      <c r="BT69" s="4">
        <f>'OA&amp;GRIDCO'!JV69+'Day Ahead IEX PXIL'!FB69+RTM!EV69</f>
        <v>13</v>
      </c>
      <c r="BU69" s="9">
        <f>'OA&amp;GRIDCO'!GG69+RTM!G69</f>
        <v>0</v>
      </c>
      <c r="BV69" s="9">
        <f>'OA&amp;GRIDCO'!GH69</f>
        <v>0</v>
      </c>
      <c r="BW69" s="4">
        <f>'OA&amp;GRIDCO'!HA69+'Day Ahead IEX PXIL'!DK69+RTM!DE69</f>
        <v>5.4</v>
      </c>
      <c r="BX69" s="4">
        <f>'OA&amp;GRIDCO'!HB69</f>
        <v>0</v>
      </c>
      <c r="BY69" s="4">
        <f>'Day Ahead IEX PXIL'!GK69+RTM!FA69+'OA&amp;GRIDCO'!LC69</f>
        <v>0</v>
      </c>
      <c r="BZ69" s="4">
        <f>'Day Ahead IEX PXIL'!GL69+RTM!FB69+'OA&amp;GRIDCO'!LD69</f>
        <v>0</v>
      </c>
      <c r="CA69" s="37"/>
      <c r="CB69" s="37"/>
      <c r="CC69" s="74">
        <f>RTM!GI69+'Day Ahead IEX PXIL'!II69+GDAM!M69</f>
        <v>0</v>
      </c>
      <c r="CD69" s="74">
        <f>RTM!GJ69</f>
        <v>0</v>
      </c>
      <c r="CE69" s="4">
        <f>'OA&amp;GRIDCO'!HI69+'Day Ahead IEX PXIL'!DQ69+RTM!DK69</f>
        <v>0</v>
      </c>
      <c r="CF69" s="4">
        <f>'OA&amp;GRIDCO'!HJ69+'Day Ahead IEX PXIL'!DR69+RTM!DL69</f>
        <v>0</v>
      </c>
      <c r="CG69" s="74">
        <f>'OA&amp;GRIDCO'!HO69+'Day Ahead IEX PXIL'!DW69+RTM!DQ69</f>
        <v>0</v>
      </c>
      <c r="CH69" s="74">
        <f>'OA&amp;GRIDCO'!HP69+'Day Ahead IEX PXIL'!DX69+RTM!DR69</f>
        <v>0</v>
      </c>
      <c r="CI69" s="75">
        <f>'Day Ahead IEX PXIL'!HE69+'OA&amp;GRIDCO'!DI69+RTM!GY69</f>
        <v>0</v>
      </c>
      <c r="CJ69" s="75">
        <f>'Day Ahead IEX PXIL'!HF69+'OA&amp;GRIDCO'!DJ69</f>
        <v>0</v>
      </c>
      <c r="CK69" s="54">
        <f>'OA&amp;GRIDCO'!KS69+'Day Ahead IEX PXIL'!DE69</f>
        <v>4.12</v>
      </c>
      <c r="CL69" s="54">
        <f>'OA&amp;GRIDCO'!KT69+'Day Ahead IEX PXIL'!DF69</f>
        <v>0</v>
      </c>
      <c r="CM69" s="54">
        <f>'Day Ahead IEX PXIL'!FS69+RTM!FS69</f>
        <v>0</v>
      </c>
      <c r="CN69" s="54">
        <f>'Day Ahead IEX PXIL'!FT69</f>
        <v>0</v>
      </c>
      <c r="CO69" s="54">
        <f>RTM!IY69+'Day Ahead IEX PXIL'!IU69</f>
        <v>0</v>
      </c>
      <c r="CP69" s="54">
        <f>RTM!IZ69+'Day Ahead IEX PXIL'!IV69</f>
        <v>0</v>
      </c>
      <c r="CQ69" s="4">
        <f>'OA&amp;GRIDCO'!KG69+'Day Ahead IEX PXIL'!FM69+RTM!GE69</f>
        <v>0</v>
      </c>
      <c r="CR69" s="4">
        <f>'OA&amp;GRIDCO'!KH69+'Day Ahead IEX PXIL'!FN69</f>
        <v>0</v>
      </c>
      <c r="CS69" s="4">
        <f>'OA&amp;GRIDCO'!KM69+'Day Ahead IEX PXIL'!FY69+RTM!FY69</f>
        <v>0</v>
      </c>
      <c r="CT69" s="4">
        <f>'Day Ahead IEX PXIL'!FZ69</f>
        <v>0</v>
      </c>
      <c r="CU69" s="4">
        <v>0</v>
      </c>
      <c r="CV69" s="4">
        <f>'Day Ahead IEX PXIL'!GF69</f>
        <v>0</v>
      </c>
      <c r="CW69" s="4">
        <f>'OA&amp;GRIDCO'!HU69+'Day Ahead IEX PXIL'!EC69+RTM!DW69</f>
        <v>400</v>
      </c>
      <c r="CX69" s="4">
        <f>'OA&amp;GRIDCO'!HV69+'Day Ahead IEX PXIL'!ED69+RTM!DX69</f>
        <v>0</v>
      </c>
      <c r="CY69" s="4">
        <f>'OA&amp;GRIDCO'!IG69+'Day Ahead IEX PXIL'!EI69+RTM!EC69</f>
        <v>15</v>
      </c>
      <c r="CZ69" s="4">
        <f>'OA&amp;GRIDCO'!IH69+'Day Ahead IEX PXIL'!EJ69+RTM!ED69</f>
        <v>3.75</v>
      </c>
      <c r="DA69" s="4">
        <f>'OA&amp;GRIDCO'!IU69+'Day Ahead IEX PXIL'!EO69+RTM!EI69</f>
        <v>0</v>
      </c>
      <c r="DB69" s="4">
        <f>'OA&amp;GRIDCO'!IV69+'Day Ahead IEX PXIL'!EP69+RTM!EJ69</f>
        <v>0</v>
      </c>
      <c r="DC69" s="75"/>
      <c r="DD69" s="75"/>
      <c r="DE69" s="4">
        <f>'Day Ahead IEX PXIL'!FC69+'OA&amp;GRIDCO'!KA69+RTM!GM69</f>
        <v>8.9700000000000006</v>
      </c>
      <c r="DF69" s="4">
        <f>'Day Ahead IEX PXIL'!FD69+'OA&amp;GRIDCO'!KB69</f>
        <v>0</v>
      </c>
      <c r="DG69" s="4">
        <f>'OA&amp;GRIDCO'!JE69+'Day Ahead IEX PXIL'!EU69+RTM!EO69</f>
        <v>10.31</v>
      </c>
      <c r="DH69" s="4">
        <f>'OA&amp;GRIDCO'!JF69+'Day Ahead IEX PXIL'!EV69+RTM!EP69</f>
        <v>0</v>
      </c>
      <c r="DI69" s="4">
        <v>0</v>
      </c>
      <c r="DJ69" s="4">
        <v>0</v>
      </c>
      <c r="DK69" s="74">
        <f>RTM!FM69</f>
        <v>0</v>
      </c>
      <c r="DL69" s="74">
        <f>RTM!FN69</f>
        <v>0</v>
      </c>
      <c r="DM69" s="74">
        <f>'OA&amp;GRIDCO'!LF69+'Day Ahead IEX PXIL'!HU69+'Day Ahead IEX PXIL'!HU69</f>
        <v>0</v>
      </c>
      <c r="DN69" s="74">
        <f>'OA&amp;GRIDCO'!LH69+'Day Ahead IEX PXIL'!HV69+RTM!GV69</f>
        <v>0</v>
      </c>
      <c r="DO69" s="74">
        <f>'OA&amp;GRIDCO'!LS69+'Day Ahead IEX PXIL'!HO69+RTM!IU69</f>
        <v>32.272999999999996</v>
      </c>
      <c r="DP69" s="74">
        <f>'OA&amp;GRIDCO'!LT69+'Day Ahead IEX PXIL'!HP69+RTM!IV69</f>
        <v>0</v>
      </c>
      <c r="DQ69" s="74">
        <f>RTM!HK69</f>
        <v>1.24</v>
      </c>
      <c r="DR69" s="74">
        <f>RTM!HL69</f>
        <v>0</v>
      </c>
      <c r="DS69" s="74">
        <f>RTM!HO69</f>
        <v>0</v>
      </c>
      <c r="DT69" s="74">
        <f>RTM!HP69</f>
        <v>0</v>
      </c>
      <c r="DU69" s="74">
        <f>RTM!HS69</f>
        <v>0</v>
      </c>
      <c r="DV69" s="74">
        <f>RTM!HT69</f>
        <v>0</v>
      </c>
      <c r="DW69" s="74">
        <f>RTM!HW69+'OA&amp;GRIDCO'!MI69</f>
        <v>0</v>
      </c>
      <c r="DX69" s="74">
        <f>RTM!HX69</f>
        <v>0</v>
      </c>
      <c r="DY69" s="74">
        <f>RTM!IA69</f>
        <v>0</v>
      </c>
      <c r="DZ69" s="74">
        <f>RTM!IB69</f>
        <v>0</v>
      </c>
      <c r="EA69" s="74">
        <f>RTM!IC69</f>
        <v>0</v>
      </c>
      <c r="EB69" s="74">
        <f>RTM!ID69</f>
        <v>0</v>
      </c>
      <c r="EC69" s="74">
        <f>'OA&amp;GRIDCO'!MO69</f>
        <v>11.61</v>
      </c>
      <c r="ED69" s="74">
        <f>'OA&amp;GRIDCO'!MP69</f>
        <v>0</v>
      </c>
      <c r="EE69" s="74">
        <f>'OA&amp;GRIDCO'!MS69</f>
        <v>0</v>
      </c>
      <c r="EF69" s="74">
        <f>'OA&amp;GRIDCO'!MT69</f>
        <v>0</v>
      </c>
      <c r="EG69" s="74">
        <f>'OA&amp;GRIDCO'!MW69+'Day Ahead IEX PXIL'!IM69+GDAM!G69+RTM!II69</f>
        <v>0</v>
      </c>
      <c r="EH69" s="74">
        <f>'OA&amp;GRIDCO'!MX69+'Day Ahead IEX PXIL'!IN69+RTM!IJ69+GDAM!H69</f>
        <v>0</v>
      </c>
      <c r="EI69" s="74">
        <f>'Day Ahead IEX PXIL'!IQ69+RTM!IM69+'OA&amp;GRIDCO'!NA69</f>
        <v>6.66</v>
      </c>
      <c r="EJ69" s="74">
        <f>'Day Ahead IEX PXIL'!IR69+RTM!IN69+'OA&amp;GRIDCO'!NB69</f>
        <v>0</v>
      </c>
      <c r="EK69" s="74">
        <f>'OA&amp;GRIDCO'!NE69</f>
        <v>0</v>
      </c>
      <c r="EL69" s="74">
        <f>'OA&amp;GRIDCO'!NF69</f>
        <v>0</v>
      </c>
      <c r="EM69" s="74">
        <f>RTM!IQ69</f>
        <v>0</v>
      </c>
      <c r="EN69" s="74">
        <f>RTM!IR69</f>
        <v>0</v>
      </c>
      <c r="EO69" s="74">
        <f>RTM!JC69</f>
        <v>0</v>
      </c>
      <c r="EP69" s="74">
        <f>RTM!JD69</f>
        <v>0</v>
      </c>
      <c r="EQ69" s="74">
        <f>'OA&amp;GRIDCO'!NI69</f>
        <v>0</v>
      </c>
      <c r="ER69" s="74">
        <f>'OA&amp;GRIDCO'!NJ69</f>
        <v>0</v>
      </c>
      <c r="ES69" s="74">
        <f>'OA&amp;GRIDCO'!NK69+RTM!HC69+'Day Ahead IEX PXIL'!IY69</f>
        <v>0</v>
      </c>
      <c r="ET69" s="74">
        <f>'OA&amp;GRIDCO'!NN69+RTM!HD69+'Day Ahead IEX PXIL'!IZ69</f>
        <v>0</v>
      </c>
      <c r="EU69" s="74">
        <f>RTM!JG69</f>
        <v>0</v>
      </c>
      <c r="EV69" s="74">
        <f>RTM!JH69</f>
        <v>0</v>
      </c>
      <c r="EW69" s="74">
        <f>RTM!JK69</f>
        <v>0</v>
      </c>
      <c r="EX69" s="74">
        <f>RTM!JL69</f>
        <v>0</v>
      </c>
      <c r="EY69" s="74">
        <f>GDAM!S69+'OA&amp;GRIDCO'!OG69+RTM!JO69</f>
        <v>22.61</v>
      </c>
      <c r="EZ69" s="74">
        <f>GDAM!T69+'OA&amp;GRIDCO'!NX69+RTM!JP69</f>
        <v>0</v>
      </c>
      <c r="FA69" s="74">
        <f>GDAM!Y69+RTM!JS69</f>
        <v>8.4499999999999993</v>
      </c>
      <c r="FB69" s="74">
        <f>GDAM!Z69+RTM!JT69</f>
        <v>0</v>
      </c>
      <c r="FC69" s="74">
        <f>RTM!JW69</f>
        <v>0</v>
      </c>
      <c r="FD69" s="74">
        <f>RTM!JX69</f>
        <v>0</v>
      </c>
      <c r="FE69" s="74">
        <f>GDAM!AE69+'OA&amp;GRIDCO'!OO69</f>
        <v>4.5</v>
      </c>
      <c r="FF69" s="74">
        <f>GDAM!AF69+'OA&amp;GRIDCO'!OP69</f>
        <v>0</v>
      </c>
      <c r="FG69" s="351">
        <f>GDAM!AK69</f>
        <v>0</v>
      </c>
      <c r="FH69" s="351">
        <f>GDAM!AL69</f>
        <v>0</v>
      </c>
      <c r="FI69" s="351">
        <f>GDAM!AQ69</f>
        <v>0</v>
      </c>
      <c r="FJ69" s="351">
        <f>GDAM!AR69</f>
        <v>0</v>
      </c>
      <c r="FK69" s="351">
        <f>GDAM!AW69</f>
        <v>0</v>
      </c>
      <c r="FL69" s="351">
        <f>GDAM!AX69</f>
        <v>0</v>
      </c>
      <c r="FM69" s="351">
        <f>GDAM!BC69</f>
        <v>0</v>
      </c>
      <c r="FN69" s="351">
        <f>GDAM!BD69</f>
        <v>0</v>
      </c>
      <c r="FO69" s="351">
        <f>GDAM!BI69</f>
        <v>0</v>
      </c>
      <c r="FP69" s="351">
        <f>GDAM!BJ69</f>
        <v>0</v>
      </c>
      <c r="FQ69" s="1">
        <f t="shared" si="0"/>
        <v>1365.6739006147905</v>
      </c>
      <c r="FR69" s="1">
        <f t="shared" si="1"/>
        <v>142.8775</v>
      </c>
    </row>
    <row r="70" spans="1:174">
      <c r="A70" s="48" t="s">
        <v>92</v>
      </c>
      <c r="B70" s="38">
        <v>60</v>
      </c>
      <c r="C70" s="114"/>
      <c r="D70" s="75"/>
      <c r="E70" s="75"/>
      <c r="F70" s="75"/>
      <c r="G70" s="75">
        <v>24</v>
      </c>
      <c r="H70" s="75">
        <v>0.9</v>
      </c>
      <c r="I70" s="74">
        <v>11</v>
      </c>
      <c r="J70" s="74">
        <v>3.62</v>
      </c>
      <c r="K70" s="75"/>
      <c r="L70" s="75"/>
      <c r="M70" s="75"/>
      <c r="N70" s="75"/>
      <c r="O70" s="277">
        <v>0.8</v>
      </c>
      <c r="P70" s="75"/>
      <c r="Q70" s="94">
        <v>3.6</v>
      </c>
      <c r="R70" s="75">
        <v>0.51</v>
      </c>
      <c r="S70" s="74">
        <v>25</v>
      </c>
      <c r="T70" s="75"/>
      <c r="U70" s="74">
        <v>37</v>
      </c>
      <c r="V70" s="75"/>
      <c r="W70" s="275">
        <v>9.39</v>
      </c>
      <c r="X70" s="75"/>
      <c r="Y70" s="75">
        <v>0.9</v>
      </c>
      <c r="Z70" s="75"/>
      <c r="AA70" s="75">
        <v>1</v>
      </c>
      <c r="AB70" s="75"/>
      <c r="AC70" s="280">
        <v>1.5924594317470837</v>
      </c>
      <c r="AD70" s="75"/>
      <c r="AE70" s="4">
        <f>'OA&amp;GRIDCO'!W70+'Day Ahead IEX PXIL'!M70+RTM!M70</f>
        <v>20.62</v>
      </c>
      <c r="AF70" s="4">
        <f>'OA&amp;GRIDCO'!X70+'Day Ahead IEX PXIL'!N70+RTM!N70</f>
        <v>20.62</v>
      </c>
      <c r="AG70" s="4">
        <f>'OA&amp;GRIDCO'!AC70+'Day Ahead IEX PXIL'!S70+RTM!S70</f>
        <v>3.6100000000000003</v>
      </c>
      <c r="AH70" s="4">
        <f>'OA&amp;GRIDCO'!AD70+'Day Ahead IEX PXIL'!T70+RTM!T70</f>
        <v>0</v>
      </c>
      <c r="AI70" s="4">
        <f>'OA&amp;GRIDCO'!AU70+'Day Ahead IEX PXIL'!Y70+RTM!Y70</f>
        <v>55</v>
      </c>
      <c r="AJ70" s="4">
        <f>'OA&amp;GRIDCO'!AV70+'Day Ahead IEX PXIL'!Z70+RTM!Z70</f>
        <v>16.5</v>
      </c>
      <c r="AK70" s="4">
        <f>'OA&amp;GRIDCO'!BS70+'Day Ahead IEX PXIL'!AK70+RTM!AK70</f>
        <v>0</v>
      </c>
      <c r="AL70" s="4">
        <f>'OA&amp;GRIDCO'!BT70+'Day Ahead IEX PXIL'!AL70+RTM!AL70</f>
        <v>0</v>
      </c>
      <c r="AM70" s="4">
        <f>'OA&amp;GRIDCO'!BC70+'Day Ahead IEX PXIL'!AE70+RTM!AE70</f>
        <v>0</v>
      </c>
      <c r="AN70" s="4">
        <f>'OA&amp;GRIDCO'!BD70+'Day Ahead IEX PXIL'!AF70+RTM!AF70</f>
        <v>0</v>
      </c>
      <c r="AO70" s="4">
        <f>'OA&amp;GRIDCO'!CC70+'Day Ahead IEX PXIL'!AQ70+RTM!AQ70</f>
        <v>0</v>
      </c>
      <c r="AP70" s="4">
        <f>'OA&amp;GRIDCO'!CD70+'Day Ahead IEX PXIL'!AR70+RTM!AR70</f>
        <v>0</v>
      </c>
      <c r="AQ70" s="4">
        <f>'OA&amp;GRIDCO'!CO70+'Day Ahead IEX PXIL'!AW70+RTM!AW70</f>
        <v>25.75</v>
      </c>
      <c r="AR70" s="4">
        <f>'OA&amp;GRIDCO'!CP70+'Day Ahead IEX PXIL'!AX70+RTM!AX70</f>
        <v>8</v>
      </c>
      <c r="AS70" s="4">
        <f>'OA&amp;GRIDCO'!DA70+'Day Ahead IEX PXIL'!BC70+RTM!BC70</f>
        <v>329.77738402061857</v>
      </c>
      <c r="AT70" s="4">
        <f>'OA&amp;GRIDCO'!DB70+'Day Ahead IEX PXIL'!BD70+RTM!BD70</f>
        <v>0</v>
      </c>
      <c r="AU70" s="4">
        <f>'Day Ahead IEX PXIL'!BI70+RTM!BI70+'OA&amp;GRIDCO'!OS70</f>
        <v>0</v>
      </c>
      <c r="AV70" s="4">
        <f>'Day Ahead IEX PXIL'!BJ70+RTM!BJ70+'OA&amp;GRIDCO'!OT70</f>
        <v>0</v>
      </c>
      <c r="AW70" s="67"/>
      <c r="AX70" s="67"/>
      <c r="AY70" s="4">
        <v>0</v>
      </c>
      <c r="AZ70" s="4">
        <f>'OA&amp;GRIDCO'!DL70+'Day Ahead IEX PXIL'!BP70+RTM!BP70</f>
        <v>14.12</v>
      </c>
      <c r="BA70" s="4">
        <f>'OA&amp;GRIDCO'!EC70+'Day Ahead IEX PXIL'!BU70+RTM!BU70</f>
        <v>0</v>
      </c>
      <c r="BB70" s="4">
        <f>'OA&amp;GRIDCO'!ED70+'Day Ahead IEX PXIL'!BV70+RTM!BV70</f>
        <v>0</v>
      </c>
      <c r="BC70" s="4">
        <f>'OA&amp;GRIDCO'!EQ70+'Day Ahead IEX PXIL'!CA70+RTM!CA70</f>
        <v>247.43</v>
      </c>
      <c r="BD70" s="4">
        <f>'OA&amp;GRIDCO'!ER70+'Day Ahead IEX PXIL'!CB70+RTM!CB70</f>
        <v>61.857500000000002</v>
      </c>
      <c r="BE70" s="75">
        <f>'OA&amp;GRIDCO'!NW70+GDAM!U70</f>
        <v>13.520000000000001</v>
      </c>
      <c r="BF70" s="75"/>
      <c r="BG70" s="53"/>
      <c r="BH70" s="53"/>
      <c r="BI70" s="4">
        <f>'OA&amp;GRIDCO'!EW70+'Day Ahead IEX PXIL'!CG70+RTM!CG70</f>
        <v>1.44</v>
      </c>
      <c r="BJ70" s="4">
        <f>'OA&amp;GRIDCO'!EX70+'Day Ahead IEX PXIL'!CH70+RTM!CH70</f>
        <v>0</v>
      </c>
      <c r="BK70" s="4">
        <f>'OA&amp;GRIDCO'!KW70+RTM!FG70+'Day Ahead IEX PXIL'!GW70</f>
        <v>0</v>
      </c>
      <c r="BL70" s="4">
        <f>'OA&amp;GRIDCO'!KX70+RTM!FH70+'Day Ahead IEX PXIL'!GX70</f>
        <v>0</v>
      </c>
      <c r="BM70" s="4">
        <f>'Day Ahead IEX PXIL'!CM70+RTM!CM70+'OA&amp;GRIDCO'!FC70</f>
        <v>0</v>
      </c>
      <c r="BN70" s="4">
        <f>'OA&amp;GRIDCO'!FD70+'Day Ahead IEX PXIL'!CN70+RTM!CN70</f>
        <v>0</v>
      </c>
      <c r="BO70" s="69"/>
      <c r="BP70" s="69"/>
      <c r="BQ70" s="4">
        <f>'OA&amp;GRIDCO'!FQ70+'Day Ahead IEX PXIL'!CS70+RTM!CS70</f>
        <v>1.03</v>
      </c>
      <c r="BR70" s="4">
        <f>'OA&amp;GRIDCO'!FR70+'Day Ahead IEX PXIL'!CT70+RTM!CT70</f>
        <v>0</v>
      </c>
      <c r="BS70" s="1">
        <f>'OA&amp;GRIDCO'!JU70+'Day Ahead IEX PXIL'!FA70+RTM!EU70</f>
        <v>79.670400000000001</v>
      </c>
      <c r="BT70" s="4">
        <f>'OA&amp;GRIDCO'!JV70+'Day Ahead IEX PXIL'!FB70+RTM!EV70</f>
        <v>13</v>
      </c>
      <c r="BU70" s="9">
        <f>'OA&amp;GRIDCO'!GG70+RTM!G70</f>
        <v>0</v>
      </c>
      <c r="BV70" s="9">
        <f>'OA&amp;GRIDCO'!GH70</f>
        <v>0</v>
      </c>
      <c r="BW70" s="4">
        <f>'OA&amp;GRIDCO'!HA70+'Day Ahead IEX PXIL'!DK70+RTM!DE70</f>
        <v>5.4</v>
      </c>
      <c r="BX70" s="4">
        <f>'OA&amp;GRIDCO'!HB70</f>
        <v>0</v>
      </c>
      <c r="BY70" s="4">
        <f>'Day Ahead IEX PXIL'!GK70+RTM!FA70+'OA&amp;GRIDCO'!LC70</f>
        <v>0</v>
      </c>
      <c r="BZ70" s="4">
        <f>'Day Ahead IEX PXIL'!GL70+RTM!FB70+'OA&amp;GRIDCO'!LD70</f>
        <v>0</v>
      </c>
      <c r="CA70" s="37"/>
      <c r="CB70" s="37"/>
      <c r="CC70" s="74">
        <f>RTM!GI70+'Day Ahead IEX PXIL'!II70+GDAM!M70</f>
        <v>0</v>
      </c>
      <c r="CD70" s="74">
        <f>RTM!GJ70</f>
        <v>0</v>
      </c>
      <c r="CE70" s="4">
        <f>'OA&amp;GRIDCO'!HI70+'Day Ahead IEX PXIL'!DQ70+RTM!DK70</f>
        <v>0</v>
      </c>
      <c r="CF70" s="4">
        <f>'OA&amp;GRIDCO'!HJ70+'Day Ahead IEX PXIL'!DR70+RTM!DL70</f>
        <v>0</v>
      </c>
      <c r="CG70" s="74">
        <f>'OA&amp;GRIDCO'!HO70+'Day Ahead IEX PXIL'!DW70+RTM!DQ70</f>
        <v>0</v>
      </c>
      <c r="CH70" s="74">
        <f>'OA&amp;GRIDCO'!HP70+'Day Ahead IEX PXIL'!DX70+RTM!DR70</f>
        <v>0</v>
      </c>
      <c r="CI70" s="75">
        <f>'Day Ahead IEX PXIL'!HE70+'OA&amp;GRIDCO'!DI70+RTM!GY70</f>
        <v>0</v>
      </c>
      <c r="CJ70" s="75">
        <f>'Day Ahead IEX PXIL'!HF70+'OA&amp;GRIDCO'!DJ70</f>
        <v>0</v>
      </c>
      <c r="CK70" s="54">
        <f>'OA&amp;GRIDCO'!KS70+'Day Ahead IEX PXIL'!DE70</f>
        <v>4.12</v>
      </c>
      <c r="CL70" s="54">
        <f>'OA&amp;GRIDCO'!KT70+'Day Ahead IEX PXIL'!DF70</f>
        <v>0</v>
      </c>
      <c r="CM70" s="54">
        <f>'Day Ahead IEX PXIL'!FS70+RTM!FS70</f>
        <v>0</v>
      </c>
      <c r="CN70" s="54">
        <f>'Day Ahead IEX PXIL'!FT70</f>
        <v>0</v>
      </c>
      <c r="CO70" s="54">
        <f>RTM!IY70+'Day Ahead IEX PXIL'!IU70</f>
        <v>0</v>
      </c>
      <c r="CP70" s="54">
        <f>RTM!IZ70+'Day Ahead IEX PXIL'!IV70</f>
        <v>0</v>
      </c>
      <c r="CQ70" s="4">
        <f>'OA&amp;GRIDCO'!KG70+'Day Ahead IEX PXIL'!FM70+RTM!GE70</f>
        <v>0</v>
      </c>
      <c r="CR70" s="4">
        <f>'OA&amp;GRIDCO'!KH70+'Day Ahead IEX PXIL'!FN70</f>
        <v>0</v>
      </c>
      <c r="CS70" s="4">
        <f>'OA&amp;GRIDCO'!KM70+'Day Ahead IEX PXIL'!FY70+RTM!FY70</f>
        <v>0</v>
      </c>
      <c r="CT70" s="4">
        <f>'Day Ahead IEX PXIL'!FZ70</f>
        <v>0</v>
      </c>
      <c r="CU70" s="4">
        <v>0</v>
      </c>
      <c r="CV70" s="4">
        <f>'Day Ahead IEX PXIL'!GF70</f>
        <v>0</v>
      </c>
      <c r="CW70" s="4">
        <f>'OA&amp;GRIDCO'!HU70+'Day Ahead IEX PXIL'!EC70+RTM!DW70</f>
        <v>400</v>
      </c>
      <c r="CX70" s="4">
        <f>'OA&amp;GRIDCO'!HV70+'Day Ahead IEX PXIL'!ED70+RTM!DX70</f>
        <v>0</v>
      </c>
      <c r="CY70" s="4">
        <f>'OA&amp;GRIDCO'!IG70+'Day Ahead IEX PXIL'!EI70+RTM!EC70</f>
        <v>15</v>
      </c>
      <c r="CZ70" s="4">
        <f>'OA&amp;GRIDCO'!IH70+'Day Ahead IEX PXIL'!EJ70+RTM!ED70</f>
        <v>3.75</v>
      </c>
      <c r="DA70" s="4">
        <f>'OA&amp;GRIDCO'!IU70+'Day Ahead IEX PXIL'!EO70+RTM!EI70</f>
        <v>0</v>
      </c>
      <c r="DB70" s="4">
        <f>'OA&amp;GRIDCO'!IV70+'Day Ahead IEX PXIL'!EP70+RTM!EJ70</f>
        <v>0</v>
      </c>
      <c r="DC70" s="75"/>
      <c r="DD70" s="75"/>
      <c r="DE70" s="4">
        <f>'Day Ahead IEX PXIL'!FC70+'OA&amp;GRIDCO'!KA70+RTM!GM70</f>
        <v>8.9700000000000006</v>
      </c>
      <c r="DF70" s="4">
        <f>'Day Ahead IEX PXIL'!FD70+'OA&amp;GRIDCO'!KB70</f>
        <v>0</v>
      </c>
      <c r="DG70" s="4">
        <f>'OA&amp;GRIDCO'!JE70+'Day Ahead IEX PXIL'!EU70+RTM!EO70</f>
        <v>10.31</v>
      </c>
      <c r="DH70" s="4">
        <f>'OA&amp;GRIDCO'!JF70+'Day Ahead IEX PXIL'!EV70+RTM!EP70</f>
        <v>0</v>
      </c>
      <c r="DI70" s="4">
        <v>0</v>
      </c>
      <c r="DJ70" s="4">
        <v>0</v>
      </c>
      <c r="DK70" s="74">
        <f>RTM!FM70</f>
        <v>0</v>
      </c>
      <c r="DL70" s="74">
        <f>RTM!FN70</f>
        <v>0</v>
      </c>
      <c r="DM70" s="74">
        <f>'OA&amp;GRIDCO'!LF70+'Day Ahead IEX PXIL'!HU70+'Day Ahead IEX PXIL'!HU70</f>
        <v>0</v>
      </c>
      <c r="DN70" s="74">
        <f>'OA&amp;GRIDCO'!LH70+'Day Ahead IEX PXIL'!HV70+RTM!GV70</f>
        <v>0</v>
      </c>
      <c r="DO70" s="74">
        <f>'OA&amp;GRIDCO'!LS70+'Day Ahead IEX PXIL'!HO70+RTM!IU70</f>
        <v>32.272999999999996</v>
      </c>
      <c r="DP70" s="74">
        <f>'OA&amp;GRIDCO'!LT70+'Day Ahead IEX PXIL'!HP70+RTM!IV70</f>
        <v>0</v>
      </c>
      <c r="DQ70" s="74">
        <f>RTM!HK70</f>
        <v>1.24</v>
      </c>
      <c r="DR70" s="74">
        <f>RTM!HL70</f>
        <v>0</v>
      </c>
      <c r="DS70" s="74">
        <f>RTM!HO70</f>
        <v>0</v>
      </c>
      <c r="DT70" s="74">
        <f>RTM!HP70</f>
        <v>0</v>
      </c>
      <c r="DU70" s="74">
        <f>RTM!HS70</f>
        <v>0</v>
      </c>
      <c r="DV70" s="74">
        <f>RTM!HT70</f>
        <v>0</v>
      </c>
      <c r="DW70" s="74">
        <f>RTM!HW70+'OA&amp;GRIDCO'!MI70</f>
        <v>0</v>
      </c>
      <c r="DX70" s="74">
        <f>RTM!HX70</f>
        <v>0</v>
      </c>
      <c r="DY70" s="74">
        <f>RTM!IA70</f>
        <v>0</v>
      </c>
      <c r="DZ70" s="74">
        <f>RTM!IB70</f>
        <v>0</v>
      </c>
      <c r="EA70" s="74">
        <f>RTM!IC70</f>
        <v>0</v>
      </c>
      <c r="EB70" s="74">
        <f>RTM!ID70</f>
        <v>0</v>
      </c>
      <c r="EC70" s="74">
        <f>'OA&amp;GRIDCO'!MO70</f>
        <v>10.83</v>
      </c>
      <c r="ED70" s="74">
        <f>'OA&amp;GRIDCO'!MP70</f>
        <v>0</v>
      </c>
      <c r="EE70" s="74">
        <f>'OA&amp;GRIDCO'!MS70</f>
        <v>0</v>
      </c>
      <c r="EF70" s="74">
        <f>'OA&amp;GRIDCO'!MT70</f>
        <v>0</v>
      </c>
      <c r="EG70" s="74">
        <f>'OA&amp;GRIDCO'!MW70+'Day Ahead IEX PXIL'!IM70+GDAM!G70+RTM!II70</f>
        <v>0</v>
      </c>
      <c r="EH70" s="74">
        <f>'OA&amp;GRIDCO'!MX70+'Day Ahead IEX PXIL'!IN70+RTM!IJ70+GDAM!H70</f>
        <v>0</v>
      </c>
      <c r="EI70" s="74">
        <f>'Day Ahead IEX PXIL'!IQ70+RTM!IM70+'OA&amp;GRIDCO'!NA70</f>
        <v>6.66</v>
      </c>
      <c r="EJ70" s="74">
        <f>'Day Ahead IEX PXIL'!IR70+RTM!IN70+'OA&amp;GRIDCO'!NB70</f>
        <v>0</v>
      </c>
      <c r="EK70" s="74">
        <f>'OA&amp;GRIDCO'!NE70</f>
        <v>0</v>
      </c>
      <c r="EL70" s="74">
        <f>'OA&amp;GRIDCO'!NF70</f>
        <v>0</v>
      </c>
      <c r="EM70" s="74">
        <f>RTM!IQ70</f>
        <v>0</v>
      </c>
      <c r="EN70" s="74">
        <f>RTM!IR70</f>
        <v>0</v>
      </c>
      <c r="EO70" s="74">
        <f>RTM!JC70</f>
        <v>0</v>
      </c>
      <c r="EP70" s="74">
        <f>RTM!JD70</f>
        <v>0</v>
      </c>
      <c r="EQ70" s="74">
        <f>'OA&amp;GRIDCO'!NI70</f>
        <v>0</v>
      </c>
      <c r="ER70" s="74">
        <f>'OA&amp;GRIDCO'!NJ70</f>
        <v>0</v>
      </c>
      <c r="ES70" s="74">
        <f>'OA&amp;GRIDCO'!NK70+RTM!HC70+'Day Ahead IEX PXIL'!IY70</f>
        <v>0</v>
      </c>
      <c r="ET70" s="74">
        <f>'OA&amp;GRIDCO'!NN70+RTM!HD70+'Day Ahead IEX PXIL'!IZ70</f>
        <v>0</v>
      </c>
      <c r="EU70" s="74">
        <f>RTM!JG70</f>
        <v>0</v>
      </c>
      <c r="EV70" s="74">
        <f>RTM!JH70</f>
        <v>0</v>
      </c>
      <c r="EW70" s="74">
        <f>RTM!JK70</f>
        <v>0</v>
      </c>
      <c r="EX70" s="74">
        <f>RTM!JL70</f>
        <v>0</v>
      </c>
      <c r="EY70" s="74">
        <f>GDAM!S70+'OA&amp;GRIDCO'!OG70+RTM!JO70</f>
        <v>24.9</v>
      </c>
      <c r="EZ70" s="74">
        <f>GDAM!T70+'OA&amp;GRIDCO'!NX70+RTM!JP70</f>
        <v>0</v>
      </c>
      <c r="FA70" s="74">
        <f>GDAM!Y70+RTM!JS70</f>
        <v>7.5299999999999994</v>
      </c>
      <c r="FB70" s="74">
        <f>GDAM!Z70+RTM!JT70</f>
        <v>0</v>
      </c>
      <c r="FC70" s="74">
        <f>RTM!JW70</f>
        <v>0</v>
      </c>
      <c r="FD70" s="74">
        <f>RTM!JX70</f>
        <v>0</v>
      </c>
      <c r="FE70" s="74">
        <f>GDAM!AE70+'OA&amp;GRIDCO'!OO70</f>
        <v>3.92</v>
      </c>
      <c r="FF70" s="74">
        <f>GDAM!AF70+'OA&amp;GRIDCO'!OP70</f>
        <v>0</v>
      </c>
      <c r="FG70" s="351">
        <f>GDAM!AK70</f>
        <v>0</v>
      </c>
      <c r="FH70" s="351">
        <f>GDAM!AL70</f>
        <v>0</v>
      </c>
      <c r="FI70" s="351">
        <f>GDAM!AQ70</f>
        <v>0</v>
      </c>
      <c r="FJ70" s="351">
        <f>GDAM!AR70</f>
        <v>0</v>
      </c>
      <c r="FK70" s="351">
        <f>GDAM!AW70</f>
        <v>0</v>
      </c>
      <c r="FL70" s="351">
        <f>GDAM!AX70</f>
        <v>0</v>
      </c>
      <c r="FM70" s="351">
        <f>GDAM!BC70</f>
        <v>0</v>
      </c>
      <c r="FN70" s="351">
        <f>GDAM!BD70</f>
        <v>0</v>
      </c>
      <c r="FO70" s="351">
        <f>GDAM!BI70</f>
        <v>0</v>
      </c>
      <c r="FP70" s="351">
        <f>GDAM!BJ70</f>
        <v>0</v>
      </c>
      <c r="FQ70" s="1">
        <f t="shared" si="0"/>
        <v>1361.2832434523657</v>
      </c>
      <c r="FR70" s="1">
        <f t="shared" si="1"/>
        <v>142.8775</v>
      </c>
    </row>
    <row r="71" spans="1:174" ht="15" customHeight="1">
      <c r="A71" s="48" t="s">
        <v>93</v>
      </c>
      <c r="B71" s="38">
        <v>61</v>
      </c>
      <c r="C71" s="114"/>
      <c r="D71" s="75"/>
      <c r="E71" s="75"/>
      <c r="F71" s="75"/>
      <c r="G71" s="75">
        <v>24</v>
      </c>
      <c r="H71" s="75">
        <v>0.9</v>
      </c>
      <c r="I71" s="74">
        <v>11</v>
      </c>
      <c r="J71" s="74">
        <v>3.62</v>
      </c>
      <c r="K71" s="75"/>
      <c r="L71" s="75"/>
      <c r="M71" s="75"/>
      <c r="N71" s="75"/>
      <c r="O71" s="277">
        <v>0.8</v>
      </c>
      <c r="P71" s="75"/>
      <c r="Q71" s="94">
        <v>3.6</v>
      </c>
      <c r="R71" s="75">
        <v>0.51</v>
      </c>
      <c r="S71" s="74">
        <v>25</v>
      </c>
      <c r="T71" s="75"/>
      <c r="U71" s="74">
        <v>37</v>
      </c>
      <c r="V71" s="75"/>
      <c r="W71" s="275">
        <v>9.65</v>
      </c>
      <c r="X71" s="75"/>
      <c r="Y71" s="75">
        <v>1</v>
      </c>
      <c r="Z71" s="75"/>
      <c r="AA71" s="75">
        <v>1</v>
      </c>
      <c r="AB71" s="75"/>
      <c r="AC71" s="280">
        <v>1.1470296026989799</v>
      </c>
      <c r="AD71" s="75"/>
      <c r="AE71" s="4">
        <f>'OA&amp;GRIDCO'!W71+'Day Ahead IEX PXIL'!M71+RTM!M71</f>
        <v>20.62</v>
      </c>
      <c r="AF71" s="4">
        <f>'OA&amp;GRIDCO'!X71+'Day Ahead IEX PXIL'!N71+RTM!N71</f>
        <v>20.62</v>
      </c>
      <c r="AG71" s="4">
        <f>'OA&amp;GRIDCO'!AC71+'Day Ahead IEX PXIL'!S71+RTM!S71</f>
        <v>3.6100000000000003</v>
      </c>
      <c r="AH71" s="4">
        <f>'OA&amp;GRIDCO'!AD71+'Day Ahead IEX PXIL'!T71+RTM!T71</f>
        <v>0</v>
      </c>
      <c r="AI71" s="4">
        <f>'OA&amp;GRIDCO'!AU71+'Day Ahead IEX PXIL'!Y71+RTM!Y71</f>
        <v>55</v>
      </c>
      <c r="AJ71" s="4">
        <f>'OA&amp;GRIDCO'!AV71+'Day Ahead IEX PXIL'!Z71+RTM!Z71</f>
        <v>16.5</v>
      </c>
      <c r="AK71" s="4">
        <f>'OA&amp;GRIDCO'!BS71+'Day Ahead IEX PXIL'!AK71+RTM!AK71</f>
        <v>0</v>
      </c>
      <c r="AL71" s="4">
        <f>'OA&amp;GRIDCO'!BT71+'Day Ahead IEX PXIL'!AL71+RTM!AL71</f>
        <v>0</v>
      </c>
      <c r="AM71" s="4">
        <f>'OA&amp;GRIDCO'!BC71+'Day Ahead IEX PXIL'!AE71+RTM!AE71</f>
        <v>0</v>
      </c>
      <c r="AN71" s="4">
        <f>'OA&amp;GRIDCO'!BD71+'Day Ahead IEX PXIL'!AF71+RTM!AF71</f>
        <v>0</v>
      </c>
      <c r="AO71" s="4">
        <f>'OA&amp;GRIDCO'!CC71+'Day Ahead IEX PXIL'!AQ71+RTM!AQ71</f>
        <v>0</v>
      </c>
      <c r="AP71" s="4">
        <f>'OA&amp;GRIDCO'!CD71+'Day Ahead IEX PXIL'!AR71+RTM!AR71</f>
        <v>0</v>
      </c>
      <c r="AQ71" s="4">
        <f>'OA&amp;GRIDCO'!CO71+'Day Ahead IEX PXIL'!AW71+RTM!AW71</f>
        <v>25.75</v>
      </c>
      <c r="AR71" s="4">
        <f>'OA&amp;GRIDCO'!CP71+'Day Ahead IEX PXIL'!AX71+RTM!AX71</f>
        <v>8</v>
      </c>
      <c r="AS71" s="4">
        <f>'OA&amp;GRIDCO'!DA71+'Day Ahead IEX PXIL'!BC71+RTM!BC71</f>
        <v>329.77738402061857</v>
      </c>
      <c r="AT71" s="4">
        <f>'OA&amp;GRIDCO'!DB71+'Day Ahead IEX PXIL'!BD71+RTM!BD71</f>
        <v>0</v>
      </c>
      <c r="AU71" s="4">
        <f>'Day Ahead IEX PXIL'!BI71+RTM!BI71+'OA&amp;GRIDCO'!OS71</f>
        <v>0</v>
      </c>
      <c r="AV71" s="4">
        <f>'Day Ahead IEX PXIL'!BJ71+RTM!BJ71+'OA&amp;GRIDCO'!OT71</f>
        <v>0</v>
      </c>
      <c r="AW71" s="67"/>
      <c r="AX71" s="67"/>
      <c r="AY71" s="4">
        <v>0</v>
      </c>
      <c r="AZ71" s="4">
        <f>'OA&amp;GRIDCO'!DL71+'Day Ahead IEX PXIL'!BP71+RTM!BP71</f>
        <v>14.12</v>
      </c>
      <c r="BA71" s="4">
        <f>'OA&amp;GRIDCO'!EC71+'Day Ahead IEX PXIL'!BU71+RTM!BU71</f>
        <v>0</v>
      </c>
      <c r="BB71" s="4">
        <f>'OA&amp;GRIDCO'!ED71+'Day Ahead IEX PXIL'!BV71+RTM!BV71</f>
        <v>0</v>
      </c>
      <c r="BC71" s="4">
        <f>'OA&amp;GRIDCO'!EQ71+'Day Ahead IEX PXIL'!CA71+RTM!CA71</f>
        <v>247.43</v>
      </c>
      <c r="BD71" s="4">
        <f>'OA&amp;GRIDCO'!ER71+'Day Ahead IEX PXIL'!CB71+RTM!CB71</f>
        <v>61.857500000000002</v>
      </c>
      <c r="BE71" s="75">
        <f>'OA&amp;GRIDCO'!NW71+GDAM!U71</f>
        <v>15.38</v>
      </c>
      <c r="BF71" s="75"/>
      <c r="BG71" s="53"/>
      <c r="BH71" s="53"/>
      <c r="BI71" s="4">
        <f>'OA&amp;GRIDCO'!EW71+'Day Ahead IEX PXIL'!CG71+RTM!CG71</f>
        <v>1.44</v>
      </c>
      <c r="BJ71" s="4">
        <f>'OA&amp;GRIDCO'!EX71+'Day Ahead IEX PXIL'!CH71+RTM!CH71</f>
        <v>0</v>
      </c>
      <c r="BK71" s="4">
        <f>'OA&amp;GRIDCO'!KW71+RTM!FG71+'Day Ahead IEX PXIL'!GW71</f>
        <v>0</v>
      </c>
      <c r="BL71" s="4">
        <f>'OA&amp;GRIDCO'!KX71+RTM!FH71+'Day Ahead IEX PXIL'!GX71</f>
        <v>0</v>
      </c>
      <c r="BM71" s="4">
        <f>'Day Ahead IEX PXIL'!CM71+RTM!CM71+'OA&amp;GRIDCO'!FC71</f>
        <v>0</v>
      </c>
      <c r="BN71" s="4">
        <f>'OA&amp;GRIDCO'!FD71+'Day Ahead IEX PXIL'!CN71+RTM!CN71</f>
        <v>0</v>
      </c>
      <c r="BO71" s="69"/>
      <c r="BP71" s="69"/>
      <c r="BQ71" s="4">
        <f>'OA&amp;GRIDCO'!FQ71+'Day Ahead IEX PXIL'!CS71+RTM!CS71</f>
        <v>1.03</v>
      </c>
      <c r="BR71" s="4">
        <f>'OA&amp;GRIDCO'!FR71+'Day Ahead IEX PXIL'!CT71+RTM!CT71</f>
        <v>0</v>
      </c>
      <c r="BS71" s="1">
        <f>'OA&amp;GRIDCO'!JU71+'Day Ahead IEX PXIL'!FA71+RTM!EU71</f>
        <v>79.670400000000001</v>
      </c>
      <c r="BT71" s="4">
        <f>'OA&amp;GRIDCO'!JV71+'Day Ahead IEX PXIL'!FB71+RTM!EV71</f>
        <v>13</v>
      </c>
      <c r="BU71" s="9">
        <f>'OA&amp;GRIDCO'!GG71+RTM!G71</f>
        <v>0</v>
      </c>
      <c r="BV71" s="9">
        <f>'OA&amp;GRIDCO'!GH71</f>
        <v>0</v>
      </c>
      <c r="BW71" s="4">
        <f>'OA&amp;GRIDCO'!HA71+'Day Ahead IEX PXIL'!DK71+RTM!DE71</f>
        <v>5.4</v>
      </c>
      <c r="BX71" s="4">
        <f>'OA&amp;GRIDCO'!HB71</f>
        <v>0</v>
      </c>
      <c r="BY71" s="4">
        <f>'Day Ahead IEX PXIL'!GK71+RTM!FA71+'OA&amp;GRIDCO'!LC71</f>
        <v>0</v>
      </c>
      <c r="BZ71" s="4">
        <f>'Day Ahead IEX PXIL'!GL71+RTM!FB71+'OA&amp;GRIDCO'!LD71</f>
        <v>0</v>
      </c>
      <c r="CA71" s="37"/>
      <c r="CB71" s="37"/>
      <c r="CC71" s="74">
        <f>RTM!GI71+'Day Ahead IEX PXIL'!II71+GDAM!M71</f>
        <v>0</v>
      </c>
      <c r="CD71" s="74">
        <f>RTM!GJ71</f>
        <v>0</v>
      </c>
      <c r="CE71" s="4">
        <f>'OA&amp;GRIDCO'!HI71+'Day Ahead IEX PXIL'!DQ71+RTM!DK71</f>
        <v>0</v>
      </c>
      <c r="CF71" s="4">
        <f>'OA&amp;GRIDCO'!HJ71+'Day Ahead IEX PXIL'!DR71+RTM!DL71</f>
        <v>0</v>
      </c>
      <c r="CG71" s="74">
        <f>'OA&amp;GRIDCO'!HO71+'Day Ahead IEX PXIL'!DW71+RTM!DQ71</f>
        <v>0</v>
      </c>
      <c r="CH71" s="74">
        <f>'OA&amp;GRIDCO'!HP71+'Day Ahead IEX PXIL'!DX71+RTM!DR71</f>
        <v>0</v>
      </c>
      <c r="CI71" s="75">
        <f>'Day Ahead IEX PXIL'!HE71+'OA&amp;GRIDCO'!DI71+RTM!GY71</f>
        <v>0</v>
      </c>
      <c r="CJ71" s="75">
        <f>'Day Ahead IEX PXIL'!HF71+'OA&amp;GRIDCO'!DJ71</f>
        <v>0</v>
      </c>
      <c r="CK71" s="54">
        <f>'OA&amp;GRIDCO'!KS71+'Day Ahead IEX PXIL'!DE71</f>
        <v>4.12</v>
      </c>
      <c r="CL71" s="54">
        <f>'OA&amp;GRIDCO'!KT71+'Day Ahead IEX PXIL'!DF71</f>
        <v>0</v>
      </c>
      <c r="CM71" s="54">
        <f>'Day Ahead IEX PXIL'!FS71+RTM!FS71</f>
        <v>0</v>
      </c>
      <c r="CN71" s="54">
        <f>'Day Ahead IEX PXIL'!FT71</f>
        <v>0</v>
      </c>
      <c r="CO71" s="54">
        <f>RTM!IY71+'Day Ahead IEX PXIL'!IU71</f>
        <v>0</v>
      </c>
      <c r="CP71" s="54">
        <f>RTM!IZ71+'Day Ahead IEX PXIL'!IV71</f>
        <v>0</v>
      </c>
      <c r="CQ71" s="4">
        <f>'OA&amp;GRIDCO'!KG71+'Day Ahead IEX PXIL'!FM71+RTM!GE71</f>
        <v>0</v>
      </c>
      <c r="CR71" s="4">
        <f>'OA&amp;GRIDCO'!KH71+'Day Ahead IEX PXIL'!FN71</f>
        <v>0</v>
      </c>
      <c r="CS71" s="4">
        <f>'OA&amp;GRIDCO'!KM71+'Day Ahead IEX PXIL'!FY71+RTM!FY71</f>
        <v>0</v>
      </c>
      <c r="CT71" s="4">
        <f>'Day Ahead IEX PXIL'!FZ71</f>
        <v>0</v>
      </c>
      <c r="CU71" s="4">
        <v>0</v>
      </c>
      <c r="CV71" s="4">
        <f>'Day Ahead IEX PXIL'!GF71</f>
        <v>0</v>
      </c>
      <c r="CW71" s="4">
        <f>'OA&amp;GRIDCO'!HU71+'Day Ahead IEX PXIL'!EC71+RTM!DW71</f>
        <v>400</v>
      </c>
      <c r="CX71" s="4">
        <f>'OA&amp;GRIDCO'!HV71+'Day Ahead IEX PXIL'!ED71+RTM!DX71</f>
        <v>0</v>
      </c>
      <c r="CY71" s="4">
        <f>'OA&amp;GRIDCO'!IG71+'Day Ahead IEX PXIL'!EI71+RTM!EC71</f>
        <v>15</v>
      </c>
      <c r="CZ71" s="4">
        <f>'OA&amp;GRIDCO'!IH71+'Day Ahead IEX PXIL'!EJ71+RTM!ED71</f>
        <v>3.75</v>
      </c>
      <c r="DA71" s="4">
        <f>'OA&amp;GRIDCO'!IU71+'Day Ahead IEX PXIL'!EO71+RTM!EI71</f>
        <v>0</v>
      </c>
      <c r="DB71" s="4">
        <f>'OA&amp;GRIDCO'!IV71+'Day Ahead IEX PXIL'!EP71+RTM!EJ71</f>
        <v>0</v>
      </c>
      <c r="DC71" s="75"/>
      <c r="DD71" s="75"/>
      <c r="DE71" s="4">
        <f>'Day Ahead IEX PXIL'!FC71+'OA&amp;GRIDCO'!KA71+RTM!GM71</f>
        <v>8.9700000000000006</v>
      </c>
      <c r="DF71" s="4">
        <f>'Day Ahead IEX PXIL'!FD71+'OA&amp;GRIDCO'!KB71</f>
        <v>0</v>
      </c>
      <c r="DG71" s="4">
        <f>'OA&amp;GRIDCO'!JE71+'Day Ahead IEX PXIL'!EU71+RTM!EO71</f>
        <v>10.31</v>
      </c>
      <c r="DH71" s="4">
        <f>'OA&amp;GRIDCO'!JF71+'Day Ahead IEX PXIL'!EV71+RTM!EP71</f>
        <v>0</v>
      </c>
      <c r="DI71" s="4">
        <v>0</v>
      </c>
      <c r="DJ71" s="4">
        <v>0</v>
      </c>
      <c r="DK71" s="74">
        <f>RTM!FM71</f>
        <v>0</v>
      </c>
      <c r="DL71" s="74">
        <f>RTM!FN71</f>
        <v>0</v>
      </c>
      <c r="DM71" s="74">
        <f>'OA&amp;GRIDCO'!LF71+'Day Ahead IEX PXIL'!HU71+'Day Ahead IEX PXIL'!HU71</f>
        <v>0</v>
      </c>
      <c r="DN71" s="74">
        <f>'OA&amp;GRIDCO'!LH71+'Day Ahead IEX PXIL'!HV71+RTM!GV71</f>
        <v>0</v>
      </c>
      <c r="DO71" s="74">
        <f>'OA&amp;GRIDCO'!LS71+'Day Ahead IEX PXIL'!HO71+RTM!IU71</f>
        <v>32.272999999999996</v>
      </c>
      <c r="DP71" s="74">
        <f>'OA&amp;GRIDCO'!LT71+'Day Ahead IEX PXIL'!HP71+RTM!IV71</f>
        <v>0</v>
      </c>
      <c r="DQ71" s="74">
        <f>RTM!HK71</f>
        <v>1.24</v>
      </c>
      <c r="DR71" s="74">
        <f>RTM!HL71</f>
        <v>0</v>
      </c>
      <c r="DS71" s="74">
        <f>RTM!HO71</f>
        <v>0</v>
      </c>
      <c r="DT71" s="74">
        <f>RTM!HP71</f>
        <v>0</v>
      </c>
      <c r="DU71" s="74">
        <f>RTM!HS71</f>
        <v>0</v>
      </c>
      <c r="DV71" s="74">
        <f>RTM!HT71</f>
        <v>0</v>
      </c>
      <c r="DW71" s="74">
        <f>RTM!HW71+'OA&amp;GRIDCO'!MI71</f>
        <v>0</v>
      </c>
      <c r="DX71" s="74">
        <f>RTM!HX71</f>
        <v>0</v>
      </c>
      <c r="DY71" s="74">
        <f>RTM!IA71</f>
        <v>0</v>
      </c>
      <c r="DZ71" s="74">
        <f>RTM!IB71</f>
        <v>0</v>
      </c>
      <c r="EA71" s="74">
        <f>RTM!IC71</f>
        <v>0</v>
      </c>
      <c r="EB71" s="74">
        <f>RTM!ID71</f>
        <v>0</v>
      </c>
      <c r="EC71" s="74">
        <f>'OA&amp;GRIDCO'!MO71</f>
        <v>9.9499999999999993</v>
      </c>
      <c r="ED71" s="74">
        <f>'OA&amp;GRIDCO'!MP71</f>
        <v>0</v>
      </c>
      <c r="EE71" s="74">
        <f>'OA&amp;GRIDCO'!MS71</f>
        <v>0</v>
      </c>
      <c r="EF71" s="74">
        <f>'OA&amp;GRIDCO'!MT71</f>
        <v>0</v>
      </c>
      <c r="EG71" s="74">
        <f>'OA&amp;GRIDCO'!MW71+'Day Ahead IEX PXIL'!IM71+GDAM!G71+RTM!II71</f>
        <v>0</v>
      </c>
      <c r="EH71" s="74">
        <f>'OA&amp;GRIDCO'!MX71+'Day Ahead IEX PXIL'!IN71+RTM!IJ71+GDAM!H71</f>
        <v>0</v>
      </c>
      <c r="EI71" s="74">
        <f>'Day Ahead IEX PXIL'!IQ71+RTM!IM71+'OA&amp;GRIDCO'!NA71</f>
        <v>6.19</v>
      </c>
      <c r="EJ71" s="74">
        <f>'Day Ahead IEX PXIL'!IR71+RTM!IN71+'OA&amp;GRIDCO'!NB71</f>
        <v>0</v>
      </c>
      <c r="EK71" s="74">
        <f>'OA&amp;GRIDCO'!NE71</f>
        <v>0</v>
      </c>
      <c r="EL71" s="74">
        <f>'OA&amp;GRIDCO'!NF71</f>
        <v>0</v>
      </c>
      <c r="EM71" s="74">
        <f>RTM!IQ71</f>
        <v>0</v>
      </c>
      <c r="EN71" s="74">
        <f>RTM!IR71</f>
        <v>0</v>
      </c>
      <c r="EO71" s="74">
        <f>RTM!JC71</f>
        <v>0</v>
      </c>
      <c r="EP71" s="74">
        <f>RTM!JD71</f>
        <v>0</v>
      </c>
      <c r="EQ71" s="74">
        <f>'OA&amp;GRIDCO'!NI71</f>
        <v>0</v>
      </c>
      <c r="ER71" s="74">
        <f>'OA&amp;GRIDCO'!NJ71</f>
        <v>0</v>
      </c>
      <c r="ES71" s="74">
        <f>'OA&amp;GRIDCO'!NK71+RTM!HC71+'Day Ahead IEX PXIL'!IY71</f>
        <v>0</v>
      </c>
      <c r="ET71" s="74">
        <f>'OA&amp;GRIDCO'!NN71+RTM!HD71+'Day Ahead IEX PXIL'!IZ71</f>
        <v>0</v>
      </c>
      <c r="EU71" s="74">
        <f>RTM!JG71</f>
        <v>0</v>
      </c>
      <c r="EV71" s="74">
        <f>RTM!JH71</f>
        <v>0</v>
      </c>
      <c r="EW71" s="74">
        <f>RTM!JK71</f>
        <v>0</v>
      </c>
      <c r="EX71" s="74">
        <f>RTM!JL71</f>
        <v>0</v>
      </c>
      <c r="EY71" s="74">
        <f>GDAM!S71+'OA&amp;GRIDCO'!OG71+RTM!JO71</f>
        <v>24.23</v>
      </c>
      <c r="EZ71" s="74">
        <f>GDAM!T71+'OA&amp;GRIDCO'!NX71+RTM!JP71</f>
        <v>0</v>
      </c>
      <c r="FA71" s="74">
        <f>GDAM!Y71+RTM!JS71</f>
        <v>9.39</v>
      </c>
      <c r="FB71" s="74">
        <f>GDAM!Z71+RTM!JT71</f>
        <v>0</v>
      </c>
      <c r="FC71" s="74">
        <f>RTM!JW71</f>
        <v>0</v>
      </c>
      <c r="FD71" s="74">
        <f>RTM!JX71</f>
        <v>0</v>
      </c>
      <c r="FE71" s="74">
        <f>GDAM!AE71+'OA&amp;GRIDCO'!OO71</f>
        <v>3.71</v>
      </c>
      <c r="FF71" s="74">
        <f>GDAM!AF71+'OA&amp;GRIDCO'!OP71</f>
        <v>0</v>
      </c>
      <c r="FG71" s="351">
        <f>GDAM!AK71</f>
        <v>0</v>
      </c>
      <c r="FH71" s="351">
        <f>GDAM!AL71</f>
        <v>0</v>
      </c>
      <c r="FI71" s="351">
        <f>GDAM!AQ71</f>
        <v>0</v>
      </c>
      <c r="FJ71" s="351">
        <f>GDAM!AR71</f>
        <v>0</v>
      </c>
      <c r="FK71" s="351">
        <f>GDAM!AW71</f>
        <v>0</v>
      </c>
      <c r="FL71" s="351">
        <f>GDAM!AX71</f>
        <v>0</v>
      </c>
      <c r="FM71" s="351">
        <f>GDAM!BC71</f>
        <v>0</v>
      </c>
      <c r="FN71" s="351">
        <f>GDAM!BD71</f>
        <v>0</v>
      </c>
      <c r="FO71" s="351">
        <f>GDAM!BI71</f>
        <v>0</v>
      </c>
      <c r="FP71" s="351">
        <f>GDAM!BJ71</f>
        <v>0</v>
      </c>
      <c r="FQ71" s="1">
        <f t="shared" si="0"/>
        <v>1362.6878136233179</v>
      </c>
      <c r="FR71" s="1">
        <f t="shared" si="1"/>
        <v>142.8775</v>
      </c>
    </row>
    <row r="72" spans="1:174">
      <c r="A72" s="48" t="s">
        <v>94</v>
      </c>
      <c r="B72" s="38">
        <v>62</v>
      </c>
      <c r="C72" s="114"/>
      <c r="D72" s="75"/>
      <c r="E72" s="75"/>
      <c r="F72" s="75"/>
      <c r="G72" s="75">
        <v>24</v>
      </c>
      <c r="H72" s="75">
        <v>0.9</v>
      </c>
      <c r="I72" s="74">
        <v>11</v>
      </c>
      <c r="J72" s="74">
        <v>3.62</v>
      </c>
      <c r="K72" s="75"/>
      <c r="L72" s="75"/>
      <c r="M72" s="75"/>
      <c r="N72" s="75"/>
      <c r="O72" s="277">
        <v>0.72</v>
      </c>
      <c r="P72" s="75"/>
      <c r="Q72" s="94">
        <v>3.6</v>
      </c>
      <c r="R72" s="75">
        <v>0.51</v>
      </c>
      <c r="S72" s="74">
        <v>25</v>
      </c>
      <c r="T72" s="75"/>
      <c r="U72" s="74">
        <v>37</v>
      </c>
      <c r="V72" s="75"/>
      <c r="W72" s="275">
        <v>9.4</v>
      </c>
      <c r="X72" s="75"/>
      <c r="Y72" s="75">
        <v>1.1000000000000001</v>
      </c>
      <c r="Z72" s="75"/>
      <c r="AA72" s="75">
        <v>1.1000000000000001</v>
      </c>
      <c r="AB72" s="75"/>
      <c r="AC72" s="280">
        <v>1.05599550724668</v>
      </c>
      <c r="AD72" s="75"/>
      <c r="AE72" s="4">
        <f>'OA&amp;GRIDCO'!W72+'Day Ahead IEX PXIL'!M72+RTM!M72</f>
        <v>20.62</v>
      </c>
      <c r="AF72" s="4">
        <f>'OA&amp;GRIDCO'!X72+'Day Ahead IEX PXIL'!N72+RTM!N72</f>
        <v>20.62</v>
      </c>
      <c r="AG72" s="4">
        <f>'OA&amp;GRIDCO'!AC72+'Day Ahead IEX PXIL'!S72+RTM!S72</f>
        <v>3.6100000000000003</v>
      </c>
      <c r="AH72" s="4">
        <f>'OA&amp;GRIDCO'!AD72+'Day Ahead IEX PXIL'!T72+RTM!T72</f>
        <v>0</v>
      </c>
      <c r="AI72" s="4">
        <f>'OA&amp;GRIDCO'!AU72+'Day Ahead IEX PXIL'!Y72+RTM!Y72</f>
        <v>55</v>
      </c>
      <c r="AJ72" s="4">
        <f>'OA&amp;GRIDCO'!AV72+'Day Ahead IEX PXIL'!Z72+RTM!Z72</f>
        <v>16.5</v>
      </c>
      <c r="AK72" s="4">
        <f>'OA&amp;GRIDCO'!BS72+'Day Ahead IEX PXIL'!AK72+RTM!AK72</f>
        <v>0</v>
      </c>
      <c r="AL72" s="4">
        <f>'OA&amp;GRIDCO'!BT72+'Day Ahead IEX PXIL'!AL72+RTM!AL72</f>
        <v>0</v>
      </c>
      <c r="AM72" s="4">
        <f>'OA&amp;GRIDCO'!BC72+'Day Ahead IEX PXIL'!AE72+RTM!AE72</f>
        <v>0</v>
      </c>
      <c r="AN72" s="4">
        <f>'OA&amp;GRIDCO'!BD72+'Day Ahead IEX PXIL'!AF72+RTM!AF72</f>
        <v>0</v>
      </c>
      <c r="AO72" s="4">
        <f>'OA&amp;GRIDCO'!CC72+'Day Ahead IEX PXIL'!AQ72+RTM!AQ72</f>
        <v>0</v>
      </c>
      <c r="AP72" s="4">
        <f>'OA&amp;GRIDCO'!CD72+'Day Ahead IEX PXIL'!AR72+RTM!AR72</f>
        <v>0</v>
      </c>
      <c r="AQ72" s="4">
        <f>'OA&amp;GRIDCO'!CO72+'Day Ahead IEX PXIL'!AW72+RTM!AW72</f>
        <v>25.75</v>
      </c>
      <c r="AR72" s="4">
        <f>'OA&amp;GRIDCO'!CP72+'Day Ahead IEX PXIL'!AX72+RTM!AX72</f>
        <v>8</v>
      </c>
      <c r="AS72" s="4">
        <f>'OA&amp;GRIDCO'!DA72+'Day Ahead IEX PXIL'!BC72+RTM!BC72</f>
        <v>329.77738402061857</v>
      </c>
      <c r="AT72" s="4">
        <f>'OA&amp;GRIDCO'!DB72+'Day Ahead IEX PXIL'!BD72+RTM!BD72</f>
        <v>0</v>
      </c>
      <c r="AU72" s="4">
        <f>'Day Ahead IEX PXIL'!BI72+RTM!BI72+'OA&amp;GRIDCO'!OS72</f>
        <v>0</v>
      </c>
      <c r="AV72" s="4">
        <f>'Day Ahead IEX PXIL'!BJ72+RTM!BJ72+'OA&amp;GRIDCO'!OT72</f>
        <v>0</v>
      </c>
      <c r="AW72" s="67"/>
      <c r="AX72" s="67"/>
      <c r="AY72" s="4">
        <v>0</v>
      </c>
      <c r="AZ72" s="4">
        <f>'OA&amp;GRIDCO'!DL72+'Day Ahead IEX PXIL'!BP72+RTM!BP72</f>
        <v>14.12</v>
      </c>
      <c r="BA72" s="4">
        <f>'OA&amp;GRIDCO'!EC72+'Day Ahead IEX PXIL'!BU72+RTM!BU72</f>
        <v>0</v>
      </c>
      <c r="BB72" s="4">
        <f>'OA&amp;GRIDCO'!ED72+'Day Ahead IEX PXIL'!BV72+RTM!BV72</f>
        <v>0</v>
      </c>
      <c r="BC72" s="4">
        <f>'OA&amp;GRIDCO'!EQ72+'Day Ahead IEX PXIL'!CA72+RTM!CA72</f>
        <v>247.43</v>
      </c>
      <c r="BD72" s="4">
        <f>'OA&amp;GRIDCO'!ER72+'Day Ahead IEX PXIL'!CB72+RTM!CB72</f>
        <v>61.857500000000002</v>
      </c>
      <c r="BE72" s="75">
        <f>'OA&amp;GRIDCO'!NW72+GDAM!U72</f>
        <v>14.55</v>
      </c>
      <c r="BF72" s="75"/>
      <c r="BG72" s="53"/>
      <c r="BH72" s="53"/>
      <c r="BI72" s="4">
        <f>'OA&amp;GRIDCO'!EW72+'Day Ahead IEX PXIL'!CG72+RTM!CG72</f>
        <v>1.44</v>
      </c>
      <c r="BJ72" s="4">
        <f>'OA&amp;GRIDCO'!EX72+'Day Ahead IEX PXIL'!CH72+RTM!CH72</f>
        <v>0</v>
      </c>
      <c r="BK72" s="4">
        <f>'OA&amp;GRIDCO'!KW72+RTM!FG72+'Day Ahead IEX PXIL'!GW72</f>
        <v>0</v>
      </c>
      <c r="BL72" s="4">
        <f>'OA&amp;GRIDCO'!KX72+RTM!FH72+'Day Ahead IEX PXIL'!GX72</f>
        <v>0</v>
      </c>
      <c r="BM72" s="4">
        <f>'Day Ahead IEX PXIL'!CM72+RTM!CM72+'OA&amp;GRIDCO'!FC72</f>
        <v>0</v>
      </c>
      <c r="BN72" s="4">
        <f>'OA&amp;GRIDCO'!FD72+'Day Ahead IEX PXIL'!CN72+RTM!CN72</f>
        <v>0</v>
      </c>
      <c r="BO72" s="69"/>
      <c r="BP72" s="69"/>
      <c r="BQ72" s="4">
        <f>'OA&amp;GRIDCO'!FQ72+'Day Ahead IEX PXIL'!CS72+RTM!CS72</f>
        <v>1.03</v>
      </c>
      <c r="BR72" s="4">
        <f>'OA&amp;GRIDCO'!FR72+'Day Ahead IEX PXIL'!CT72+RTM!CT72</f>
        <v>0</v>
      </c>
      <c r="BS72" s="1">
        <f>'OA&amp;GRIDCO'!JU72+'Day Ahead IEX PXIL'!FA72+RTM!EU72</f>
        <v>79.670400000000001</v>
      </c>
      <c r="BT72" s="4">
        <f>'OA&amp;GRIDCO'!JV72+'Day Ahead IEX PXIL'!FB72+RTM!EV72</f>
        <v>13</v>
      </c>
      <c r="BU72" s="9">
        <f>'OA&amp;GRIDCO'!GG72+RTM!G72</f>
        <v>0</v>
      </c>
      <c r="BV72" s="9">
        <f>'OA&amp;GRIDCO'!GH72</f>
        <v>0</v>
      </c>
      <c r="BW72" s="4">
        <f>'OA&amp;GRIDCO'!HA72+'Day Ahead IEX PXIL'!DK72+RTM!DE72</f>
        <v>5.4</v>
      </c>
      <c r="BX72" s="4">
        <f>'OA&amp;GRIDCO'!HB72</f>
        <v>0</v>
      </c>
      <c r="BY72" s="4">
        <f>'Day Ahead IEX PXIL'!GK72+RTM!FA72+'OA&amp;GRIDCO'!LC72</f>
        <v>0</v>
      </c>
      <c r="BZ72" s="4">
        <f>'Day Ahead IEX PXIL'!GL72+RTM!FB72+'OA&amp;GRIDCO'!LD72</f>
        <v>0</v>
      </c>
      <c r="CA72" s="37"/>
      <c r="CB72" s="37"/>
      <c r="CC72" s="74">
        <f>RTM!GI72+'Day Ahead IEX PXIL'!II72+GDAM!M72</f>
        <v>0</v>
      </c>
      <c r="CD72" s="74">
        <f>RTM!GJ72</f>
        <v>0</v>
      </c>
      <c r="CE72" s="4">
        <f>'OA&amp;GRIDCO'!HI72+'Day Ahead IEX PXIL'!DQ72+RTM!DK72</f>
        <v>0</v>
      </c>
      <c r="CF72" s="4">
        <f>'OA&amp;GRIDCO'!HJ72+'Day Ahead IEX PXIL'!DR72+RTM!DL72</f>
        <v>0</v>
      </c>
      <c r="CG72" s="74">
        <f>'OA&amp;GRIDCO'!HO72+'Day Ahead IEX PXIL'!DW72+RTM!DQ72</f>
        <v>0</v>
      </c>
      <c r="CH72" s="74">
        <f>'OA&amp;GRIDCO'!HP72+'Day Ahead IEX PXIL'!DX72+RTM!DR72</f>
        <v>0</v>
      </c>
      <c r="CI72" s="75">
        <f>'Day Ahead IEX PXIL'!HE72+'OA&amp;GRIDCO'!DI72+RTM!GY72</f>
        <v>0</v>
      </c>
      <c r="CJ72" s="75">
        <f>'Day Ahead IEX PXIL'!HF72+'OA&amp;GRIDCO'!DJ72</f>
        <v>0</v>
      </c>
      <c r="CK72" s="54">
        <f>'OA&amp;GRIDCO'!KS72+'Day Ahead IEX PXIL'!DE72</f>
        <v>4.12</v>
      </c>
      <c r="CL72" s="54">
        <f>'OA&amp;GRIDCO'!KT72+'Day Ahead IEX PXIL'!DF72</f>
        <v>0</v>
      </c>
      <c r="CM72" s="54">
        <f>'Day Ahead IEX PXIL'!FS72+RTM!FS72</f>
        <v>0</v>
      </c>
      <c r="CN72" s="54">
        <f>'Day Ahead IEX PXIL'!FT72</f>
        <v>0</v>
      </c>
      <c r="CO72" s="54">
        <f>RTM!IY72+'Day Ahead IEX PXIL'!IU72</f>
        <v>0</v>
      </c>
      <c r="CP72" s="54">
        <f>RTM!IZ72+'Day Ahead IEX PXIL'!IV72</f>
        <v>0</v>
      </c>
      <c r="CQ72" s="4">
        <f>'OA&amp;GRIDCO'!KG72+'Day Ahead IEX PXIL'!FM72+RTM!GE72</f>
        <v>0</v>
      </c>
      <c r="CR72" s="4">
        <f>'OA&amp;GRIDCO'!KH72+'Day Ahead IEX PXIL'!FN72</f>
        <v>0</v>
      </c>
      <c r="CS72" s="4">
        <f>'OA&amp;GRIDCO'!KM72+'Day Ahead IEX PXIL'!FY72+RTM!FY72</f>
        <v>0</v>
      </c>
      <c r="CT72" s="4">
        <f>'Day Ahead IEX PXIL'!FZ72</f>
        <v>0</v>
      </c>
      <c r="CU72" s="4">
        <v>0</v>
      </c>
      <c r="CV72" s="4">
        <f>'Day Ahead IEX PXIL'!GF72</f>
        <v>0</v>
      </c>
      <c r="CW72" s="4">
        <f>'OA&amp;GRIDCO'!HU72+'Day Ahead IEX PXIL'!EC72+RTM!DW72</f>
        <v>400</v>
      </c>
      <c r="CX72" s="4">
        <f>'OA&amp;GRIDCO'!HV72+'Day Ahead IEX PXIL'!ED72+RTM!DX72</f>
        <v>0</v>
      </c>
      <c r="CY72" s="4">
        <f>'OA&amp;GRIDCO'!IG72+'Day Ahead IEX PXIL'!EI72+RTM!EC72</f>
        <v>15</v>
      </c>
      <c r="CZ72" s="4">
        <f>'OA&amp;GRIDCO'!IH72+'Day Ahead IEX PXIL'!EJ72+RTM!ED72</f>
        <v>3.75</v>
      </c>
      <c r="DA72" s="4">
        <f>'OA&amp;GRIDCO'!IU72+'Day Ahead IEX PXIL'!EO72+RTM!EI72</f>
        <v>0</v>
      </c>
      <c r="DB72" s="4">
        <f>'OA&amp;GRIDCO'!IV72+'Day Ahead IEX PXIL'!EP72+RTM!EJ72</f>
        <v>0</v>
      </c>
      <c r="DC72" s="75"/>
      <c r="DD72" s="75"/>
      <c r="DE72" s="4">
        <f>'Day Ahead IEX PXIL'!FC72+'OA&amp;GRIDCO'!KA72+RTM!GM72</f>
        <v>8.9700000000000006</v>
      </c>
      <c r="DF72" s="4">
        <f>'Day Ahead IEX PXIL'!FD72+'OA&amp;GRIDCO'!KB72</f>
        <v>0</v>
      </c>
      <c r="DG72" s="4">
        <f>'OA&amp;GRIDCO'!JE72+'Day Ahead IEX PXIL'!EU72+RTM!EO72</f>
        <v>10.31</v>
      </c>
      <c r="DH72" s="4">
        <f>'OA&amp;GRIDCO'!JF72+'Day Ahead IEX PXIL'!EV72+RTM!EP72</f>
        <v>0</v>
      </c>
      <c r="DI72" s="4">
        <v>0</v>
      </c>
      <c r="DJ72" s="4">
        <v>0</v>
      </c>
      <c r="DK72" s="74">
        <f>RTM!FM72</f>
        <v>0</v>
      </c>
      <c r="DL72" s="74">
        <f>RTM!FN72</f>
        <v>0</v>
      </c>
      <c r="DM72" s="74">
        <f>'OA&amp;GRIDCO'!LF72+'Day Ahead IEX PXIL'!HU72+'Day Ahead IEX PXIL'!HU72</f>
        <v>0</v>
      </c>
      <c r="DN72" s="74">
        <f>'OA&amp;GRIDCO'!LH72+'Day Ahead IEX PXIL'!HV72+RTM!GV72</f>
        <v>0</v>
      </c>
      <c r="DO72" s="74">
        <f>'OA&amp;GRIDCO'!LS72+'Day Ahead IEX PXIL'!HO72+RTM!IU72</f>
        <v>38.135999999999996</v>
      </c>
      <c r="DP72" s="74">
        <f>'OA&amp;GRIDCO'!LT72+'Day Ahead IEX PXIL'!HP72+RTM!IV72</f>
        <v>0</v>
      </c>
      <c r="DQ72" s="74">
        <f>RTM!HK72</f>
        <v>1.24</v>
      </c>
      <c r="DR72" s="74">
        <f>RTM!HL72</f>
        <v>0</v>
      </c>
      <c r="DS72" s="74">
        <f>RTM!HO72</f>
        <v>0</v>
      </c>
      <c r="DT72" s="74">
        <f>RTM!HP72</f>
        <v>0</v>
      </c>
      <c r="DU72" s="74">
        <f>RTM!HS72</f>
        <v>0</v>
      </c>
      <c r="DV72" s="74">
        <f>RTM!HT72</f>
        <v>0</v>
      </c>
      <c r="DW72" s="74">
        <f>RTM!HW72+'OA&amp;GRIDCO'!MI72</f>
        <v>0</v>
      </c>
      <c r="DX72" s="74">
        <f>RTM!HX72</f>
        <v>0</v>
      </c>
      <c r="DY72" s="74">
        <f>RTM!IA72</f>
        <v>0</v>
      </c>
      <c r="DZ72" s="74">
        <f>RTM!IB72</f>
        <v>0</v>
      </c>
      <c r="EA72" s="74">
        <f>RTM!IC72</f>
        <v>0</v>
      </c>
      <c r="EB72" s="74">
        <f>RTM!ID72</f>
        <v>0</v>
      </c>
      <c r="EC72" s="74">
        <f>'OA&amp;GRIDCO'!MO72</f>
        <v>9.09</v>
      </c>
      <c r="ED72" s="74">
        <f>'OA&amp;GRIDCO'!MP72</f>
        <v>0</v>
      </c>
      <c r="EE72" s="74">
        <f>'OA&amp;GRIDCO'!MS72</f>
        <v>0</v>
      </c>
      <c r="EF72" s="74">
        <f>'OA&amp;GRIDCO'!MT72</f>
        <v>0</v>
      </c>
      <c r="EG72" s="74">
        <f>'OA&amp;GRIDCO'!MW72+'Day Ahead IEX PXIL'!IM72+GDAM!G72+RTM!II72</f>
        <v>0</v>
      </c>
      <c r="EH72" s="74">
        <f>'OA&amp;GRIDCO'!MX72+'Day Ahead IEX PXIL'!IN72+RTM!IJ72+GDAM!H72</f>
        <v>0</v>
      </c>
      <c r="EI72" s="74">
        <f>'Day Ahead IEX PXIL'!IQ72+RTM!IM72+'OA&amp;GRIDCO'!NA72</f>
        <v>6.19</v>
      </c>
      <c r="EJ72" s="74">
        <f>'Day Ahead IEX PXIL'!IR72+RTM!IN72+'OA&amp;GRIDCO'!NB72</f>
        <v>0</v>
      </c>
      <c r="EK72" s="74">
        <f>'OA&amp;GRIDCO'!NE72</f>
        <v>0</v>
      </c>
      <c r="EL72" s="74">
        <f>'OA&amp;GRIDCO'!NF72</f>
        <v>0</v>
      </c>
      <c r="EM72" s="74">
        <f>RTM!IQ72</f>
        <v>0</v>
      </c>
      <c r="EN72" s="74">
        <f>RTM!IR72</f>
        <v>0</v>
      </c>
      <c r="EO72" s="74">
        <f>RTM!JC72</f>
        <v>0</v>
      </c>
      <c r="EP72" s="74">
        <f>RTM!JD72</f>
        <v>0</v>
      </c>
      <c r="EQ72" s="74">
        <f>'OA&amp;GRIDCO'!NI72</f>
        <v>0</v>
      </c>
      <c r="ER72" s="74">
        <f>'OA&amp;GRIDCO'!NJ72</f>
        <v>0</v>
      </c>
      <c r="ES72" s="74">
        <f>'OA&amp;GRIDCO'!NK72+RTM!HC72+'Day Ahead IEX PXIL'!IY72</f>
        <v>0</v>
      </c>
      <c r="ET72" s="74">
        <f>'OA&amp;GRIDCO'!NN72+RTM!HD72+'Day Ahead IEX PXIL'!IZ72</f>
        <v>0</v>
      </c>
      <c r="EU72" s="74">
        <f>RTM!JG72</f>
        <v>0</v>
      </c>
      <c r="EV72" s="74">
        <f>RTM!JH72</f>
        <v>0</v>
      </c>
      <c r="EW72" s="74">
        <f>RTM!JK72</f>
        <v>0</v>
      </c>
      <c r="EX72" s="74">
        <f>RTM!JL72</f>
        <v>0</v>
      </c>
      <c r="EY72" s="74">
        <f>GDAM!S72+'OA&amp;GRIDCO'!OG72+RTM!JO72</f>
        <v>17.939999999999998</v>
      </c>
      <c r="EZ72" s="74">
        <f>GDAM!T72+'OA&amp;GRIDCO'!NX72+RTM!JP72</f>
        <v>0</v>
      </c>
      <c r="FA72" s="74">
        <f>GDAM!Y72+RTM!JS72</f>
        <v>7.1099999999999994</v>
      </c>
      <c r="FB72" s="74">
        <f>GDAM!Z72+RTM!JT72</f>
        <v>0</v>
      </c>
      <c r="FC72" s="74">
        <f>RTM!JW72</f>
        <v>0</v>
      </c>
      <c r="FD72" s="74">
        <f>RTM!JX72</f>
        <v>0</v>
      </c>
      <c r="FE72" s="74">
        <f>GDAM!AE72+'OA&amp;GRIDCO'!OO72</f>
        <v>3.81</v>
      </c>
      <c r="FF72" s="74">
        <f>GDAM!AF72+'OA&amp;GRIDCO'!OP72</f>
        <v>0</v>
      </c>
      <c r="FG72" s="351">
        <f>GDAM!AK72</f>
        <v>0</v>
      </c>
      <c r="FH72" s="351">
        <f>GDAM!AL72</f>
        <v>0</v>
      </c>
      <c r="FI72" s="351">
        <f>GDAM!AQ72</f>
        <v>0</v>
      </c>
      <c r="FJ72" s="351">
        <f>GDAM!AR72</f>
        <v>0</v>
      </c>
      <c r="FK72" s="351">
        <f>GDAM!AW72</f>
        <v>0</v>
      </c>
      <c r="FL72" s="351">
        <f>GDAM!AX72</f>
        <v>0</v>
      </c>
      <c r="FM72" s="351">
        <f>GDAM!BC72</f>
        <v>0</v>
      </c>
      <c r="FN72" s="351">
        <f>GDAM!BD72</f>
        <v>0</v>
      </c>
      <c r="FO72" s="351">
        <f>GDAM!BI72</f>
        <v>0</v>
      </c>
      <c r="FP72" s="351">
        <f>GDAM!BJ72</f>
        <v>0</v>
      </c>
      <c r="FQ72" s="1">
        <f t="shared" si="0"/>
        <v>1358.1697795278651</v>
      </c>
      <c r="FR72" s="1">
        <f t="shared" si="1"/>
        <v>142.8775</v>
      </c>
    </row>
    <row r="73" spans="1:174" ht="15" customHeight="1">
      <c r="A73" s="48" t="s">
        <v>95</v>
      </c>
      <c r="B73" s="38">
        <v>63</v>
      </c>
      <c r="C73" s="114"/>
      <c r="D73" s="75"/>
      <c r="E73" s="75"/>
      <c r="F73" s="75"/>
      <c r="G73" s="75">
        <v>24</v>
      </c>
      <c r="H73" s="75">
        <v>0.9</v>
      </c>
      <c r="I73" s="74">
        <v>11</v>
      </c>
      <c r="J73" s="74">
        <v>3.62</v>
      </c>
      <c r="K73" s="75"/>
      <c r="L73" s="75"/>
      <c r="M73" s="75"/>
      <c r="N73" s="75"/>
      <c r="O73" s="277">
        <v>0.45</v>
      </c>
      <c r="P73" s="75"/>
      <c r="Q73" s="94">
        <v>3.6</v>
      </c>
      <c r="R73" s="75">
        <v>0.51</v>
      </c>
      <c r="S73" s="74">
        <v>25</v>
      </c>
      <c r="T73" s="75"/>
      <c r="U73" s="74">
        <v>37</v>
      </c>
      <c r="V73" s="75"/>
      <c r="W73" s="275">
        <v>7.89</v>
      </c>
      <c r="X73" s="75"/>
      <c r="Y73" s="75">
        <v>0.9</v>
      </c>
      <c r="Z73" s="75"/>
      <c r="AA73" s="75">
        <v>1.5</v>
      </c>
      <c r="AB73" s="75"/>
      <c r="AC73" s="280">
        <v>0.99227164043007021</v>
      </c>
      <c r="AD73" s="75"/>
      <c r="AE73" s="4">
        <f>'OA&amp;GRIDCO'!W73+'Day Ahead IEX PXIL'!M73+RTM!M73</f>
        <v>20.62</v>
      </c>
      <c r="AF73" s="4">
        <f>'OA&amp;GRIDCO'!X73+'Day Ahead IEX PXIL'!N73+RTM!N73</f>
        <v>20.62</v>
      </c>
      <c r="AG73" s="4">
        <f>'OA&amp;GRIDCO'!AC73+'Day Ahead IEX PXIL'!S73+RTM!S73</f>
        <v>4.0199999999999996</v>
      </c>
      <c r="AH73" s="4">
        <f>'OA&amp;GRIDCO'!AD73+'Day Ahead IEX PXIL'!T73+RTM!T73</f>
        <v>0</v>
      </c>
      <c r="AI73" s="4">
        <f>'OA&amp;GRIDCO'!AU73+'Day Ahead IEX PXIL'!Y73+RTM!Y73</f>
        <v>55</v>
      </c>
      <c r="AJ73" s="4">
        <f>'OA&amp;GRIDCO'!AV73+'Day Ahead IEX PXIL'!Z73+RTM!Z73</f>
        <v>16.5</v>
      </c>
      <c r="AK73" s="4">
        <f>'OA&amp;GRIDCO'!BS73+'Day Ahead IEX PXIL'!AK73+RTM!AK73</f>
        <v>0</v>
      </c>
      <c r="AL73" s="4">
        <f>'OA&amp;GRIDCO'!BT73+'Day Ahead IEX PXIL'!AL73+RTM!AL73</f>
        <v>0</v>
      </c>
      <c r="AM73" s="4">
        <f>'OA&amp;GRIDCO'!BC73+'Day Ahead IEX PXIL'!AE73+RTM!AE73</f>
        <v>0</v>
      </c>
      <c r="AN73" s="4">
        <f>'OA&amp;GRIDCO'!BD73+'Day Ahead IEX PXIL'!AF73+RTM!AF73</f>
        <v>0</v>
      </c>
      <c r="AO73" s="4">
        <f>'OA&amp;GRIDCO'!CC73+'Day Ahead IEX PXIL'!AQ73+RTM!AQ73</f>
        <v>0</v>
      </c>
      <c r="AP73" s="4">
        <f>'OA&amp;GRIDCO'!CD73+'Day Ahead IEX PXIL'!AR73+RTM!AR73</f>
        <v>0</v>
      </c>
      <c r="AQ73" s="4">
        <f>'OA&amp;GRIDCO'!CO73+'Day Ahead IEX PXIL'!AW73+RTM!AW73</f>
        <v>25.75</v>
      </c>
      <c r="AR73" s="4">
        <f>'OA&amp;GRIDCO'!CP73+'Day Ahead IEX PXIL'!AX73+RTM!AX73</f>
        <v>8</v>
      </c>
      <c r="AS73" s="4">
        <f>'OA&amp;GRIDCO'!DA73+'Day Ahead IEX PXIL'!BC73+RTM!BC73</f>
        <v>329.77738402061857</v>
      </c>
      <c r="AT73" s="4">
        <f>'OA&amp;GRIDCO'!DB73+'Day Ahead IEX PXIL'!BD73+RTM!BD73</f>
        <v>0</v>
      </c>
      <c r="AU73" s="4">
        <f>'Day Ahead IEX PXIL'!BI73+RTM!BI73+'OA&amp;GRIDCO'!OS73</f>
        <v>0</v>
      </c>
      <c r="AV73" s="4">
        <f>'Day Ahead IEX PXIL'!BJ73+RTM!BJ73+'OA&amp;GRIDCO'!OT73</f>
        <v>0</v>
      </c>
      <c r="AW73" s="67"/>
      <c r="AX73" s="67"/>
      <c r="AY73" s="4">
        <v>0</v>
      </c>
      <c r="AZ73" s="4">
        <f>'OA&amp;GRIDCO'!DL73+'Day Ahead IEX PXIL'!BP73+RTM!BP73</f>
        <v>14.12</v>
      </c>
      <c r="BA73" s="4">
        <f>'OA&amp;GRIDCO'!EC73+'Day Ahead IEX PXIL'!BU73+RTM!BU73</f>
        <v>0</v>
      </c>
      <c r="BB73" s="4">
        <f>'OA&amp;GRIDCO'!ED73+'Day Ahead IEX PXIL'!BV73+RTM!BV73</f>
        <v>0</v>
      </c>
      <c r="BC73" s="4">
        <f>'OA&amp;GRIDCO'!EQ73+'Day Ahead IEX PXIL'!CA73+RTM!CA73</f>
        <v>247.43</v>
      </c>
      <c r="BD73" s="4">
        <f>'OA&amp;GRIDCO'!ER73+'Day Ahead IEX PXIL'!CB73+RTM!CB73</f>
        <v>61.857500000000002</v>
      </c>
      <c r="BE73" s="75">
        <f>'OA&amp;GRIDCO'!NW73+GDAM!U73</f>
        <v>16.200000000000003</v>
      </c>
      <c r="BF73" s="75"/>
      <c r="BG73" s="53"/>
      <c r="BH73" s="53"/>
      <c r="BI73" s="4">
        <f>'OA&amp;GRIDCO'!EW73+'Day Ahead IEX PXIL'!CG73+RTM!CG73</f>
        <v>1.44</v>
      </c>
      <c r="BJ73" s="4">
        <f>'OA&amp;GRIDCO'!EX73+'Day Ahead IEX PXIL'!CH73+RTM!CH73</f>
        <v>0</v>
      </c>
      <c r="BK73" s="4">
        <f>'OA&amp;GRIDCO'!KW73+RTM!FG73+'Day Ahead IEX PXIL'!GW73</f>
        <v>0</v>
      </c>
      <c r="BL73" s="4">
        <f>'OA&amp;GRIDCO'!KX73+RTM!FH73+'Day Ahead IEX PXIL'!GX73</f>
        <v>0</v>
      </c>
      <c r="BM73" s="4">
        <f>'Day Ahead IEX PXIL'!CM73+RTM!CM73+'OA&amp;GRIDCO'!FC73</f>
        <v>0</v>
      </c>
      <c r="BN73" s="4">
        <f>'OA&amp;GRIDCO'!FD73+'Day Ahead IEX PXIL'!CN73+RTM!CN73</f>
        <v>0</v>
      </c>
      <c r="BO73" s="69"/>
      <c r="BP73" s="69"/>
      <c r="BQ73" s="4">
        <f>'OA&amp;GRIDCO'!FQ73+'Day Ahead IEX PXIL'!CS73+RTM!CS73</f>
        <v>1.03</v>
      </c>
      <c r="BR73" s="4">
        <f>'OA&amp;GRIDCO'!FR73+'Day Ahead IEX PXIL'!CT73+RTM!CT73</f>
        <v>0</v>
      </c>
      <c r="BS73" s="1">
        <f>'OA&amp;GRIDCO'!JU73+'Day Ahead IEX PXIL'!FA73+RTM!EU73</f>
        <v>79.670400000000001</v>
      </c>
      <c r="BT73" s="4">
        <f>'OA&amp;GRIDCO'!JV73+'Day Ahead IEX PXIL'!FB73+RTM!EV73</f>
        <v>13</v>
      </c>
      <c r="BU73" s="9">
        <f>'OA&amp;GRIDCO'!GG73+RTM!G73</f>
        <v>0</v>
      </c>
      <c r="BV73" s="9">
        <f>'OA&amp;GRIDCO'!GH73</f>
        <v>0</v>
      </c>
      <c r="BW73" s="4">
        <f>'OA&amp;GRIDCO'!HA73+'Day Ahead IEX PXIL'!DK73+RTM!DE73</f>
        <v>5.4</v>
      </c>
      <c r="BX73" s="4">
        <f>'OA&amp;GRIDCO'!HB73</f>
        <v>0</v>
      </c>
      <c r="BY73" s="4">
        <f>'Day Ahead IEX PXIL'!GK73+RTM!FA73+'OA&amp;GRIDCO'!LC73</f>
        <v>0</v>
      </c>
      <c r="BZ73" s="4">
        <f>'Day Ahead IEX PXIL'!GL73+RTM!FB73+'OA&amp;GRIDCO'!LD73</f>
        <v>0</v>
      </c>
      <c r="CA73" s="37"/>
      <c r="CB73" s="37"/>
      <c r="CC73" s="74">
        <f>RTM!GI73+'Day Ahead IEX PXIL'!II73+GDAM!M73</f>
        <v>0</v>
      </c>
      <c r="CD73" s="74">
        <f>RTM!GJ73</f>
        <v>0</v>
      </c>
      <c r="CE73" s="4">
        <f>'OA&amp;GRIDCO'!HI73+'Day Ahead IEX PXIL'!DQ73+RTM!DK73</f>
        <v>0</v>
      </c>
      <c r="CF73" s="4">
        <f>'OA&amp;GRIDCO'!HJ73+'Day Ahead IEX PXIL'!DR73+RTM!DL73</f>
        <v>0</v>
      </c>
      <c r="CG73" s="74">
        <f>'OA&amp;GRIDCO'!HO73+'Day Ahead IEX PXIL'!DW73+RTM!DQ73</f>
        <v>0</v>
      </c>
      <c r="CH73" s="74">
        <f>'OA&amp;GRIDCO'!HP73+'Day Ahead IEX PXIL'!DX73+RTM!DR73</f>
        <v>0</v>
      </c>
      <c r="CI73" s="75">
        <f>'Day Ahead IEX PXIL'!HE73+'OA&amp;GRIDCO'!DI73+RTM!GY73</f>
        <v>3.09</v>
      </c>
      <c r="CJ73" s="75">
        <f>'Day Ahead IEX PXIL'!HF73+'OA&amp;GRIDCO'!DJ73</f>
        <v>0</v>
      </c>
      <c r="CK73" s="54">
        <f>'OA&amp;GRIDCO'!KS73+'Day Ahead IEX PXIL'!DE73</f>
        <v>4.12</v>
      </c>
      <c r="CL73" s="54">
        <f>'OA&amp;GRIDCO'!KT73+'Day Ahead IEX PXIL'!DF73</f>
        <v>0</v>
      </c>
      <c r="CM73" s="54">
        <f>'Day Ahead IEX PXIL'!FS73+RTM!FS73</f>
        <v>0</v>
      </c>
      <c r="CN73" s="54">
        <f>'Day Ahead IEX PXIL'!FT73</f>
        <v>0</v>
      </c>
      <c r="CO73" s="54">
        <f>RTM!IY73+'Day Ahead IEX PXIL'!IU73</f>
        <v>0</v>
      </c>
      <c r="CP73" s="54">
        <f>RTM!IZ73+'Day Ahead IEX PXIL'!IV73</f>
        <v>0</v>
      </c>
      <c r="CQ73" s="4">
        <f>'OA&amp;GRIDCO'!KG73+'Day Ahead IEX PXIL'!FM73+RTM!GE73</f>
        <v>0</v>
      </c>
      <c r="CR73" s="4">
        <f>'OA&amp;GRIDCO'!KH73+'Day Ahead IEX PXIL'!FN73</f>
        <v>0</v>
      </c>
      <c r="CS73" s="4">
        <f>'OA&amp;GRIDCO'!KM73+'Day Ahead IEX PXIL'!FY73+RTM!FY73</f>
        <v>0</v>
      </c>
      <c r="CT73" s="4">
        <f>'Day Ahead IEX PXIL'!FZ73</f>
        <v>0</v>
      </c>
      <c r="CU73" s="4">
        <v>0</v>
      </c>
      <c r="CV73" s="4">
        <f>'Day Ahead IEX PXIL'!GF73</f>
        <v>0</v>
      </c>
      <c r="CW73" s="4">
        <f>'OA&amp;GRIDCO'!HU73+'Day Ahead IEX PXIL'!EC73+RTM!DW73</f>
        <v>400</v>
      </c>
      <c r="CX73" s="4">
        <f>'OA&amp;GRIDCO'!HV73+'Day Ahead IEX PXIL'!ED73+RTM!DX73</f>
        <v>0</v>
      </c>
      <c r="CY73" s="4">
        <f>'OA&amp;GRIDCO'!IG73+'Day Ahead IEX PXIL'!EI73+RTM!EC73</f>
        <v>15</v>
      </c>
      <c r="CZ73" s="4">
        <f>'OA&amp;GRIDCO'!IH73+'Day Ahead IEX PXIL'!EJ73+RTM!ED73</f>
        <v>3.75</v>
      </c>
      <c r="DA73" s="4">
        <f>'OA&amp;GRIDCO'!IU73+'Day Ahead IEX PXIL'!EO73+RTM!EI73</f>
        <v>0</v>
      </c>
      <c r="DB73" s="4">
        <f>'OA&amp;GRIDCO'!IV73+'Day Ahead IEX PXIL'!EP73+RTM!EJ73</f>
        <v>0</v>
      </c>
      <c r="DC73" s="75"/>
      <c r="DD73" s="75"/>
      <c r="DE73" s="4">
        <f>'Day Ahead IEX PXIL'!FC73+'OA&amp;GRIDCO'!KA73+RTM!GM73</f>
        <v>8.9700000000000006</v>
      </c>
      <c r="DF73" s="4">
        <f>'Day Ahead IEX PXIL'!FD73+'OA&amp;GRIDCO'!KB73</f>
        <v>0</v>
      </c>
      <c r="DG73" s="4">
        <f>'OA&amp;GRIDCO'!JE73+'Day Ahead IEX PXIL'!EU73+RTM!EO73</f>
        <v>10.31</v>
      </c>
      <c r="DH73" s="4">
        <f>'OA&amp;GRIDCO'!JF73+'Day Ahead IEX PXIL'!EV73+RTM!EP73</f>
        <v>0</v>
      </c>
      <c r="DI73" s="4">
        <v>0</v>
      </c>
      <c r="DJ73" s="4">
        <v>0</v>
      </c>
      <c r="DK73" s="74">
        <f>RTM!FM73</f>
        <v>0</v>
      </c>
      <c r="DL73" s="74">
        <f>RTM!FN73</f>
        <v>0</v>
      </c>
      <c r="DM73" s="74">
        <f>'OA&amp;GRIDCO'!LF73+'Day Ahead IEX PXIL'!HU73+'Day Ahead IEX PXIL'!HU73</f>
        <v>0</v>
      </c>
      <c r="DN73" s="74">
        <f>'OA&amp;GRIDCO'!LH73+'Day Ahead IEX PXIL'!HV73+RTM!GV73</f>
        <v>0</v>
      </c>
      <c r="DO73" s="74">
        <f>'OA&amp;GRIDCO'!LS73+'Day Ahead IEX PXIL'!HO73+RTM!IU73</f>
        <v>43.989000000000004</v>
      </c>
      <c r="DP73" s="74">
        <f>'OA&amp;GRIDCO'!LT73+'Day Ahead IEX PXIL'!HP73+RTM!IV73</f>
        <v>0</v>
      </c>
      <c r="DQ73" s="74">
        <f>RTM!HK73</f>
        <v>1.24</v>
      </c>
      <c r="DR73" s="74">
        <f>RTM!HL73</f>
        <v>0</v>
      </c>
      <c r="DS73" s="74">
        <f>RTM!HO73</f>
        <v>0</v>
      </c>
      <c r="DT73" s="74">
        <f>RTM!HP73</f>
        <v>0</v>
      </c>
      <c r="DU73" s="74">
        <f>RTM!HS73</f>
        <v>0</v>
      </c>
      <c r="DV73" s="74">
        <f>RTM!HT73</f>
        <v>0</v>
      </c>
      <c r="DW73" s="74">
        <f>RTM!HW73+'OA&amp;GRIDCO'!MI73</f>
        <v>0</v>
      </c>
      <c r="DX73" s="74">
        <f>RTM!HX73</f>
        <v>0</v>
      </c>
      <c r="DY73" s="74">
        <f>RTM!IA73</f>
        <v>0</v>
      </c>
      <c r="DZ73" s="74">
        <f>RTM!IB73</f>
        <v>0</v>
      </c>
      <c r="EA73" s="74">
        <f>RTM!IC73</f>
        <v>0</v>
      </c>
      <c r="EB73" s="74">
        <f>RTM!ID73</f>
        <v>0</v>
      </c>
      <c r="EC73" s="74">
        <f>'OA&amp;GRIDCO'!MO73</f>
        <v>7.86</v>
      </c>
      <c r="ED73" s="74">
        <f>'OA&amp;GRIDCO'!MP73</f>
        <v>0</v>
      </c>
      <c r="EE73" s="74">
        <f>'OA&amp;GRIDCO'!MS73</f>
        <v>0</v>
      </c>
      <c r="EF73" s="74">
        <f>'OA&amp;GRIDCO'!MT73</f>
        <v>0</v>
      </c>
      <c r="EG73" s="74">
        <f>'OA&amp;GRIDCO'!MW73+'Day Ahead IEX PXIL'!IM73+GDAM!G73+RTM!II73</f>
        <v>0</v>
      </c>
      <c r="EH73" s="74">
        <f>'OA&amp;GRIDCO'!MX73+'Day Ahead IEX PXIL'!IN73+RTM!IJ73+GDAM!H73</f>
        <v>0</v>
      </c>
      <c r="EI73" s="74">
        <f>'Day Ahead IEX PXIL'!IQ73+RTM!IM73+'OA&amp;GRIDCO'!NA73</f>
        <v>6.19</v>
      </c>
      <c r="EJ73" s="74">
        <f>'Day Ahead IEX PXIL'!IR73+RTM!IN73+'OA&amp;GRIDCO'!NB73</f>
        <v>0</v>
      </c>
      <c r="EK73" s="74">
        <f>'OA&amp;GRIDCO'!NE73</f>
        <v>0</v>
      </c>
      <c r="EL73" s="74">
        <f>'OA&amp;GRIDCO'!NF73</f>
        <v>0</v>
      </c>
      <c r="EM73" s="74">
        <f>RTM!IQ73</f>
        <v>0</v>
      </c>
      <c r="EN73" s="74">
        <f>RTM!IR73</f>
        <v>0</v>
      </c>
      <c r="EO73" s="74">
        <f>RTM!JC73</f>
        <v>0</v>
      </c>
      <c r="EP73" s="74">
        <f>RTM!JD73</f>
        <v>0</v>
      </c>
      <c r="EQ73" s="74">
        <f>'OA&amp;GRIDCO'!NI73</f>
        <v>0</v>
      </c>
      <c r="ER73" s="74">
        <f>'OA&amp;GRIDCO'!NJ73</f>
        <v>0</v>
      </c>
      <c r="ES73" s="74">
        <f>'OA&amp;GRIDCO'!NK73+RTM!HC73+'Day Ahead IEX PXIL'!IY73</f>
        <v>0</v>
      </c>
      <c r="ET73" s="74">
        <f>'OA&amp;GRIDCO'!NN73+RTM!HD73+'Day Ahead IEX PXIL'!IZ73</f>
        <v>0</v>
      </c>
      <c r="EU73" s="74">
        <f>RTM!JG73</f>
        <v>0</v>
      </c>
      <c r="EV73" s="74">
        <f>RTM!JH73</f>
        <v>0</v>
      </c>
      <c r="EW73" s="74">
        <f>RTM!JK73</f>
        <v>0</v>
      </c>
      <c r="EX73" s="74">
        <f>RTM!JL73</f>
        <v>0</v>
      </c>
      <c r="EY73" s="74">
        <f>GDAM!S73+'OA&amp;GRIDCO'!OG73+RTM!JO73</f>
        <v>12.77</v>
      </c>
      <c r="EZ73" s="74">
        <f>GDAM!T73+'OA&amp;GRIDCO'!NX73+RTM!JP73</f>
        <v>0</v>
      </c>
      <c r="FA73" s="74">
        <f>GDAM!Y73+RTM!JS73</f>
        <v>6.7</v>
      </c>
      <c r="FB73" s="74">
        <f>GDAM!Z73+RTM!JT73</f>
        <v>0</v>
      </c>
      <c r="FC73" s="74">
        <f>RTM!JW73</f>
        <v>0</v>
      </c>
      <c r="FD73" s="74">
        <f>RTM!JX73</f>
        <v>0</v>
      </c>
      <c r="FE73" s="74">
        <f>GDAM!AE73+'OA&amp;GRIDCO'!OO73</f>
        <v>3.81</v>
      </c>
      <c r="FF73" s="74">
        <f>GDAM!AF73+'OA&amp;GRIDCO'!OP73</f>
        <v>0</v>
      </c>
      <c r="FG73" s="351">
        <f>GDAM!AK73</f>
        <v>0</v>
      </c>
      <c r="FH73" s="351">
        <f>GDAM!AL73</f>
        <v>0</v>
      </c>
      <c r="FI73" s="351">
        <f>GDAM!AQ73</f>
        <v>0</v>
      </c>
      <c r="FJ73" s="351">
        <f>GDAM!AR73</f>
        <v>0</v>
      </c>
      <c r="FK73" s="351">
        <f>GDAM!AW73</f>
        <v>0</v>
      </c>
      <c r="FL73" s="351">
        <f>GDAM!AX73</f>
        <v>0</v>
      </c>
      <c r="FM73" s="351">
        <f>GDAM!BC73</f>
        <v>0</v>
      </c>
      <c r="FN73" s="351">
        <f>GDAM!BD73</f>
        <v>0</v>
      </c>
      <c r="FO73" s="351">
        <f>GDAM!BI73</f>
        <v>0</v>
      </c>
      <c r="FP73" s="351">
        <f>GDAM!BJ73</f>
        <v>0</v>
      </c>
      <c r="FQ73" s="1">
        <f t="shared" si="0"/>
        <v>1360.7190556610485</v>
      </c>
      <c r="FR73" s="1">
        <f t="shared" si="1"/>
        <v>142.8775</v>
      </c>
    </row>
    <row r="74" spans="1:174">
      <c r="A74" s="48" t="s">
        <v>96</v>
      </c>
      <c r="B74" s="38">
        <v>64</v>
      </c>
      <c r="C74" s="114"/>
      <c r="D74" s="75"/>
      <c r="E74" s="75"/>
      <c r="F74" s="75"/>
      <c r="G74" s="75">
        <v>24</v>
      </c>
      <c r="H74" s="75">
        <v>0.9</v>
      </c>
      <c r="I74" s="74">
        <v>11</v>
      </c>
      <c r="J74" s="74">
        <v>3.62</v>
      </c>
      <c r="K74" s="75"/>
      <c r="L74" s="75"/>
      <c r="M74" s="75"/>
      <c r="N74" s="75"/>
      <c r="O74" s="277">
        <v>0.5</v>
      </c>
      <c r="P74" s="75"/>
      <c r="Q74" s="94">
        <v>3.6</v>
      </c>
      <c r="R74" s="75">
        <v>0.51</v>
      </c>
      <c r="S74" s="74">
        <v>25</v>
      </c>
      <c r="T74" s="75"/>
      <c r="U74" s="74">
        <v>37</v>
      </c>
      <c r="V74" s="75"/>
      <c r="W74" s="275">
        <v>7.23</v>
      </c>
      <c r="X74" s="75"/>
      <c r="Y74" s="75">
        <v>1</v>
      </c>
      <c r="Z74" s="75"/>
      <c r="AA74" s="75">
        <v>1.4</v>
      </c>
      <c r="AB74" s="75"/>
      <c r="AC74" s="280">
        <v>0.88332292482555086</v>
      </c>
      <c r="AD74" s="75"/>
      <c r="AE74" s="4">
        <f>'OA&amp;GRIDCO'!W74+'Day Ahead IEX PXIL'!M74+RTM!M74</f>
        <v>20.62</v>
      </c>
      <c r="AF74" s="4">
        <f>'OA&amp;GRIDCO'!X74+'Day Ahead IEX PXIL'!N74+RTM!N74</f>
        <v>20.62</v>
      </c>
      <c r="AG74" s="4">
        <f>'OA&amp;GRIDCO'!AC74+'Day Ahead IEX PXIL'!S74+RTM!S74</f>
        <v>4.0199999999999996</v>
      </c>
      <c r="AH74" s="4">
        <f>'OA&amp;GRIDCO'!AD74+'Day Ahead IEX PXIL'!T74+RTM!T74</f>
        <v>0</v>
      </c>
      <c r="AI74" s="4">
        <f>'OA&amp;GRIDCO'!AU74+'Day Ahead IEX PXIL'!Y74+RTM!Y74</f>
        <v>55</v>
      </c>
      <c r="AJ74" s="4">
        <f>'OA&amp;GRIDCO'!AV74+'Day Ahead IEX PXIL'!Z74+RTM!Z74</f>
        <v>16.5</v>
      </c>
      <c r="AK74" s="4">
        <f>'OA&amp;GRIDCO'!BS74+'Day Ahead IEX PXIL'!AK74+RTM!AK74</f>
        <v>0</v>
      </c>
      <c r="AL74" s="4">
        <f>'OA&amp;GRIDCO'!BT74+'Day Ahead IEX PXIL'!AL74+RTM!AL74</f>
        <v>0</v>
      </c>
      <c r="AM74" s="4">
        <f>'OA&amp;GRIDCO'!BC74+'Day Ahead IEX PXIL'!AE74+RTM!AE74</f>
        <v>0</v>
      </c>
      <c r="AN74" s="4">
        <f>'OA&amp;GRIDCO'!BD74+'Day Ahead IEX PXIL'!AF74+RTM!AF74</f>
        <v>0</v>
      </c>
      <c r="AO74" s="4">
        <f>'OA&amp;GRIDCO'!CC74+'Day Ahead IEX PXIL'!AQ74+RTM!AQ74</f>
        <v>0</v>
      </c>
      <c r="AP74" s="4">
        <f>'OA&amp;GRIDCO'!CD74+'Day Ahead IEX PXIL'!AR74+RTM!AR74</f>
        <v>0</v>
      </c>
      <c r="AQ74" s="4">
        <f>'OA&amp;GRIDCO'!CO74+'Day Ahead IEX PXIL'!AW74+RTM!AW74</f>
        <v>25.75</v>
      </c>
      <c r="AR74" s="4">
        <f>'OA&amp;GRIDCO'!CP74+'Day Ahead IEX PXIL'!AX74+RTM!AX74</f>
        <v>8</v>
      </c>
      <c r="AS74" s="4">
        <f>'OA&amp;GRIDCO'!DA74+'Day Ahead IEX PXIL'!BC74+RTM!BC74</f>
        <v>329.77738402061857</v>
      </c>
      <c r="AT74" s="4">
        <f>'OA&amp;GRIDCO'!DB74+'Day Ahead IEX PXIL'!BD74+RTM!BD74</f>
        <v>0</v>
      </c>
      <c r="AU74" s="4">
        <f>'Day Ahead IEX PXIL'!BI74+RTM!BI74+'OA&amp;GRIDCO'!OS74</f>
        <v>0</v>
      </c>
      <c r="AV74" s="4">
        <f>'Day Ahead IEX PXIL'!BJ74+RTM!BJ74+'OA&amp;GRIDCO'!OT74</f>
        <v>0</v>
      </c>
      <c r="AW74" s="67"/>
      <c r="AX74" s="67"/>
      <c r="AY74" s="4">
        <v>0</v>
      </c>
      <c r="AZ74" s="4">
        <f>'OA&amp;GRIDCO'!DL74+'Day Ahead IEX PXIL'!BP74+RTM!BP74</f>
        <v>14.12</v>
      </c>
      <c r="BA74" s="4">
        <f>'OA&amp;GRIDCO'!EC74+'Day Ahead IEX PXIL'!BU74+RTM!BU74</f>
        <v>0</v>
      </c>
      <c r="BB74" s="4">
        <f>'OA&amp;GRIDCO'!ED74+'Day Ahead IEX PXIL'!BV74+RTM!BV74</f>
        <v>0</v>
      </c>
      <c r="BC74" s="4">
        <f>'OA&amp;GRIDCO'!EQ74+'Day Ahead IEX PXIL'!CA74+RTM!CA74</f>
        <v>247.43</v>
      </c>
      <c r="BD74" s="4">
        <f>'OA&amp;GRIDCO'!ER74+'Day Ahead IEX PXIL'!CB74+RTM!CB74</f>
        <v>61.857500000000002</v>
      </c>
      <c r="BE74" s="75">
        <f>'OA&amp;GRIDCO'!NW74+GDAM!U74</f>
        <v>11.870000000000001</v>
      </c>
      <c r="BF74" s="75"/>
      <c r="BG74" s="53"/>
      <c r="BH74" s="53"/>
      <c r="BI74" s="4">
        <f>'OA&amp;GRIDCO'!EW74+'Day Ahead IEX PXIL'!CG74+RTM!CG74</f>
        <v>1.44</v>
      </c>
      <c r="BJ74" s="4">
        <f>'OA&amp;GRIDCO'!EX74+'Day Ahead IEX PXIL'!CH74+RTM!CH74</f>
        <v>0</v>
      </c>
      <c r="BK74" s="4">
        <f>'OA&amp;GRIDCO'!KW74+RTM!FG74+'Day Ahead IEX PXIL'!GW74</f>
        <v>0</v>
      </c>
      <c r="BL74" s="4">
        <f>'OA&amp;GRIDCO'!KX74+RTM!FH74+'Day Ahead IEX PXIL'!GX74</f>
        <v>0</v>
      </c>
      <c r="BM74" s="4">
        <f>'Day Ahead IEX PXIL'!CM74+RTM!CM74+'OA&amp;GRIDCO'!FC74</f>
        <v>0</v>
      </c>
      <c r="BN74" s="4">
        <f>'OA&amp;GRIDCO'!FD74+'Day Ahead IEX PXIL'!CN74+RTM!CN74</f>
        <v>0</v>
      </c>
      <c r="BO74" s="69"/>
      <c r="BP74" s="69"/>
      <c r="BQ74" s="4">
        <f>'OA&amp;GRIDCO'!FQ74+'Day Ahead IEX PXIL'!CS74+RTM!CS74</f>
        <v>1.03</v>
      </c>
      <c r="BR74" s="4">
        <f>'OA&amp;GRIDCO'!FR74+'Day Ahead IEX PXIL'!CT74+RTM!CT74</f>
        <v>0</v>
      </c>
      <c r="BS74" s="1">
        <f>'OA&amp;GRIDCO'!JU74+'Day Ahead IEX PXIL'!FA74+RTM!EU74</f>
        <v>97.238599999999991</v>
      </c>
      <c r="BT74" s="4">
        <f>'OA&amp;GRIDCO'!JV74+'Day Ahead IEX PXIL'!FB74+RTM!EV74</f>
        <v>13</v>
      </c>
      <c r="BU74" s="9">
        <f>'OA&amp;GRIDCO'!GG74+RTM!G74</f>
        <v>0</v>
      </c>
      <c r="BV74" s="9">
        <f>'OA&amp;GRIDCO'!GH74</f>
        <v>0</v>
      </c>
      <c r="BW74" s="4">
        <f>'OA&amp;GRIDCO'!HA74+'Day Ahead IEX PXIL'!DK74+RTM!DE74</f>
        <v>5.4</v>
      </c>
      <c r="BX74" s="4">
        <f>'OA&amp;GRIDCO'!HB74</f>
        <v>0</v>
      </c>
      <c r="BY74" s="4">
        <f>'Day Ahead IEX PXIL'!GK74+RTM!FA74+'OA&amp;GRIDCO'!LC74</f>
        <v>0</v>
      </c>
      <c r="BZ74" s="4">
        <f>'Day Ahead IEX PXIL'!GL74+RTM!FB74+'OA&amp;GRIDCO'!LD74</f>
        <v>0</v>
      </c>
      <c r="CA74" s="37"/>
      <c r="CB74" s="37"/>
      <c r="CC74" s="74">
        <f>RTM!GI74+'Day Ahead IEX PXIL'!II74+GDAM!M74</f>
        <v>0</v>
      </c>
      <c r="CD74" s="74">
        <f>RTM!GJ74</f>
        <v>0</v>
      </c>
      <c r="CE74" s="4">
        <f>'OA&amp;GRIDCO'!HI74+'Day Ahead IEX PXIL'!DQ74+RTM!DK74</f>
        <v>0</v>
      </c>
      <c r="CF74" s="4">
        <f>'OA&amp;GRIDCO'!HJ74+'Day Ahead IEX PXIL'!DR74+RTM!DL74</f>
        <v>0</v>
      </c>
      <c r="CG74" s="74">
        <f>'OA&amp;GRIDCO'!HO74+'Day Ahead IEX PXIL'!DW74+RTM!DQ74</f>
        <v>0</v>
      </c>
      <c r="CH74" s="74">
        <f>'OA&amp;GRIDCO'!HP74+'Day Ahead IEX PXIL'!DX74+RTM!DR74</f>
        <v>0</v>
      </c>
      <c r="CI74" s="75">
        <f>'Day Ahead IEX PXIL'!HE74+'OA&amp;GRIDCO'!DI74+RTM!GY74</f>
        <v>3.09</v>
      </c>
      <c r="CJ74" s="75">
        <f>'Day Ahead IEX PXIL'!HF74+'OA&amp;GRIDCO'!DJ74</f>
        <v>0</v>
      </c>
      <c r="CK74" s="54">
        <f>'OA&amp;GRIDCO'!KS74+'Day Ahead IEX PXIL'!DE74</f>
        <v>4.12</v>
      </c>
      <c r="CL74" s="54">
        <f>'OA&amp;GRIDCO'!KT74+'Day Ahead IEX PXIL'!DF74</f>
        <v>0</v>
      </c>
      <c r="CM74" s="54">
        <f>'Day Ahead IEX PXIL'!FS74+RTM!FS74</f>
        <v>0</v>
      </c>
      <c r="CN74" s="54">
        <f>'Day Ahead IEX PXIL'!FT74</f>
        <v>0</v>
      </c>
      <c r="CO74" s="54">
        <f>RTM!IY74+'Day Ahead IEX PXIL'!IU74</f>
        <v>0</v>
      </c>
      <c r="CP74" s="54">
        <f>RTM!IZ74+'Day Ahead IEX PXIL'!IV74</f>
        <v>0</v>
      </c>
      <c r="CQ74" s="4">
        <f>'OA&amp;GRIDCO'!KG74+'Day Ahead IEX PXIL'!FM74+RTM!GE74</f>
        <v>0</v>
      </c>
      <c r="CR74" s="4">
        <f>'OA&amp;GRIDCO'!KH74+'Day Ahead IEX PXIL'!FN74</f>
        <v>0</v>
      </c>
      <c r="CS74" s="4">
        <f>'OA&amp;GRIDCO'!KM74+'Day Ahead IEX PXIL'!FY74+RTM!FY74</f>
        <v>0</v>
      </c>
      <c r="CT74" s="4">
        <f>'Day Ahead IEX PXIL'!FZ74</f>
        <v>0</v>
      </c>
      <c r="CU74" s="4">
        <v>0</v>
      </c>
      <c r="CV74" s="4">
        <f>'Day Ahead IEX PXIL'!GF74</f>
        <v>0</v>
      </c>
      <c r="CW74" s="4">
        <f>'OA&amp;GRIDCO'!HU74+'Day Ahead IEX PXIL'!EC74+RTM!DW74</f>
        <v>400</v>
      </c>
      <c r="CX74" s="4">
        <f>'OA&amp;GRIDCO'!HV74+'Day Ahead IEX PXIL'!ED74+RTM!DX74</f>
        <v>0</v>
      </c>
      <c r="CY74" s="4">
        <f>'OA&amp;GRIDCO'!IG74+'Day Ahead IEX PXIL'!EI74+RTM!EC74</f>
        <v>15</v>
      </c>
      <c r="CZ74" s="4">
        <f>'OA&amp;GRIDCO'!IH74+'Day Ahead IEX PXIL'!EJ74+RTM!ED74</f>
        <v>3.75</v>
      </c>
      <c r="DA74" s="4">
        <f>'OA&amp;GRIDCO'!IU74+'Day Ahead IEX PXIL'!EO74+RTM!EI74</f>
        <v>0</v>
      </c>
      <c r="DB74" s="4">
        <f>'OA&amp;GRIDCO'!IV74+'Day Ahead IEX PXIL'!EP74+RTM!EJ74</f>
        <v>0</v>
      </c>
      <c r="DC74" s="75"/>
      <c r="DD74" s="75"/>
      <c r="DE74" s="4">
        <f>'Day Ahead IEX PXIL'!FC74+'OA&amp;GRIDCO'!KA74+RTM!GM74</f>
        <v>8.9700000000000006</v>
      </c>
      <c r="DF74" s="4">
        <f>'Day Ahead IEX PXIL'!FD74+'OA&amp;GRIDCO'!KB74</f>
        <v>0</v>
      </c>
      <c r="DG74" s="4">
        <f>'OA&amp;GRIDCO'!JE74+'Day Ahead IEX PXIL'!EU74+RTM!EO74</f>
        <v>10.31</v>
      </c>
      <c r="DH74" s="4">
        <f>'OA&amp;GRIDCO'!JF74+'Day Ahead IEX PXIL'!EV74+RTM!EP74</f>
        <v>0</v>
      </c>
      <c r="DI74" s="4">
        <v>0</v>
      </c>
      <c r="DJ74" s="4">
        <v>0</v>
      </c>
      <c r="DK74" s="74">
        <f>RTM!FM74</f>
        <v>0</v>
      </c>
      <c r="DL74" s="74">
        <f>RTM!FN74</f>
        <v>0</v>
      </c>
      <c r="DM74" s="74">
        <f>'OA&amp;GRIDCO'!LF74+'Day Ahead IEX PXIL'!HU74+'Day Ahead IEX PXIL'!HU74</f>
        <v>0</v>
      </c>
      <c r="DN74" s="74">
        <f>'OA&amp;GRIDCO'!LH74+'Day Ahead IEX PXIL'!HV74+RTM!GV74</f>
        <v>0</v>
      </c>
      <c r="DO74" s="74">
        <f>'OA&amp;GRIDCO'!LS74+'Day Ahead IEX PXIL'!HO74+RTM!IU74</f>
        <v>49.852000000000004</v>
      </c>
      <c r="DP74" s="74">
        <f>'OA&amp;GRIDCO'!LT74+'Day Ahead IEX PXIL'!HP74+RTM!IV74</f>
        <v>0</v>
      </c>
      <c r="DQ74" s="74">
        <f>RTM!HK74</f>
        <v>1.24</v>
      </c>
      <c r="DR74" s="74">
        <f>RTM!HL74</f>
        <v>0</v>
      </c>
      <c r="DS74" s="74">
        <f>RTM!HO74</f>
        <v>0</v>
      </c>
      <c r="DT74" s="74">
        <f>RTM!HP74</f>
        <v>0</v>
      </c>
      <c r="DU74" s="74">
        <f>RTM!HS74</f>
        <v>0</v>
      </c>
      <c r="DV74" s="74">
        <f>RTM!HT74</f>
        <v>0</v>
      </c>
      <c r="DW74" s="74">
        <f>RTM!HW74+'OA&amp;GRIDCO'!MI74</f>
        <v>0</v>
      </c>
      <c r="DX74" s="74">
        <f>RTM!HX74</f>
        <v>0</v>
      </c>
      <c r="DY74" s="74">
        <f>RTM!IA74</f>
        <v>0</v>
      </c>
      <c r="DZ74" s="74">
        <f>RTM!IB74</f>
        <v>0</v>
      </c>
      <c r="EA74" s="74">
        <f>RTM!IC74</f>
        <v>0</v>
      </c>
      <c r="EB74" s="74">
        <f>RTM!ID74</f>
        <v>0</v>
      </c>
      <c r="EC74" s="74">
        <f>'OA&amp;GRIDCO'!MO74</f>
        <v>6.9</v>
      </c>
      <c r="ED74" s="74">
        <f>'OA&amp;GRIDCO'!MP74</f>
        <v>0</v>
      </c>
      <c r="EE74" s="74">
        <f>'OA&amp;GRIDCO'!MS74</f>
        <v>0</v>
      </c>
      <c r="EF74" s="74">
        <f>'OA&amp;GRIDCO'!MT74</f>
        <v>0</v>
      </c>
      <c r="EG74" s="74">
        <f>'OA&amp;GRIDCO'!MW74+'Day Ahead IEX PXIL'!IM74+GDAM!G74+RTM!II74</f>
        <v>0</v>
      </c>
      <c r="EH74" s="74">
        <f>'OA&amp;GRIDCO'!MX74+'Day Ahead IEX PXIL'!IN74+RTM!IJ74+GDAM!H74</f>
        <v>0</v>
      </c>
      <c r="EI74" s="74">
        <f>'Day Ahead IEX PXIL'!IQ74+RTM!IM74+'OA&amp;GRIDCO'!NA74</f>
        <v>6.19</v>
      </c>
      <c r="EJ74" s="74">
        <f>'Day Ahead IEX PXIL'!IR74+RTM!IN74+'OA&amp;GRIDCO'!NB74</f>
        <v>0</v>
      </c>
      <c r="EK74" s="74">
        <f>'OA&amp;GRIDCO'!NE74</f>
        <v>0</v>
      </c>
      <c r="EL74" s="74">
        <f>'OA&amp;GRIDCO'!NF74</f>
        <v>0</v>
      </c>
      <c r="EM74" s="74">
        <f>RTM!IQ74</f>
        <v>0</v>
      </c>
      <c r="EN74" s="74">
        <f>RTM!IR74</f>
        <v>0</v>
      </c>
      <c r="EO74" s="74">
        <f>RTM!JC74</f>
        <v>0</v>
      </c>
      <c r="EP74" s="74">
        <f>RTM!JD74</f>
        <v>0</v>
      </c>
      <c r="EQ74" s="74">
        <f>'OA&amp;GRIDCO'!NI74</f>
        <v>0</v>
      </c>
      <c r="ER74" s="74">
        <f>'OA&amp;GRIDCO'!NJ74</f>
        <v>0</v>
      </c>
      <c r="ES74" s="74">
        <f>'OA&amp;GRIDCO'!NK74+RTM!HC74+'Day Ahead IEX PXIL'!IY74</f>
        <v>0</v>
      </c>
      <c r="ET74" s="74">
        <f>'OA&amp;GRIDCO'!NN74+RTM!HD74+'Day Ahead IEX PXIL'!IZ74</f>
        <v>0</v>
      </c>
      <c r="EU74" s="74">
        <f>RTM!JG74</f>
        <v>0</v>
      </c>
      <c r="EV74" s="74">
        <f>RTM!JH74</f>
        <v>0</v>
      </c>
      <c r="EW74" s="74">
        <f>RTM!JK74</f>
        <v>0</v>
      </c>
      <c r="EX74" s="74">
        <f>RTM!JL74</f>
        <v>0</v>
      </c>
      <c r="EY74" s="74">
        <f>GDAM!S74+'OA&amp;GRIDCO'!OG74+RTM!JO74</f>
        <v>12.46</v>
      </c>
      <c r="EZ74" s="74">
        <f>GDAM!T74+'OA&amp;GRIDCO'!NX74+RTM!JP74</f>
        <v>0</v>
      </c>
      <c r="FA74" s="74">
        <f>GDAM!Y74+RTM!JS74</f>
        <v>1.1299999999999999</v>
      </c>
      <c r="FB74" s="74">
        <f>GDAM!Z74+RTM!JT74</f>
        <v>0</v>
      </c>
      <c r="FC74" s="74">
        <f>RTM!JW74</f>
        <v>0</v>
      </c>
      <c r="FD74" s="74">
        <f>RTM!JX74</f>
        <v>0</v>
      </c>
      <c r="FE74" s="74">
        <f>GDAM!AE74+'OA&amp;GRIDCO'!OO74</f>
        <v>3.37</v>
      </c>
      <c r="FF74" s="74">
        <f>GDAM!AF74+'OA&amp;GRIDCO'!OP74</f>
        <v>0</v>
      </c>
      <c r="FG74" s="351">
        <f>GDAM!AK74</f>
        <v>0</v>
      </c>
      <c r="FH74" s="351">
        <f>GDAM!AL74</f>
        <v>0</v>
      </c>
      <c r="FI74" s="351">
        <f>GDAM!AQ74</f>
        <v>0</v>
      </c>
      <c r="FJ74" s="351">
        <f>GDAM!AR74</f>
        <v>0</v>
      </c>
      <c r="FK74" s="351">
        <f>GDAM!AW74</f>
        <v>0</v>
      </c>
      <c r="FL74" s="351">
        <f>GDAM!AX74</f>
        <v>0</v>
      </c>
      <c r="FM74" s="351">
        <f>GDAM!BC74</f>
        <v>0</v>
      </c>
      <c r="FN74" s="351">
        <f>GDAM!BD74</f>
        <v>0</v>
      </c>
      <c r="FO74" s="351">
        <f>GDAM!BI74</f>
        <v>0</v>
      </c>
      <c r="FP74" s="351">
        <f>GDAM!BJ74</f>
        <v>0</v>
      </c>
      <c r="FQ74" s="1">
        <f t="shared" si="0"/>
        <v>1371.8213069454443</v>
      </c>
      <c r="FR74" s="1">
        <f t="shared" si="1"/>
        <v>142.8775</v>
      </c>
    </row>
    <row r="75" spans="1:174" ht="15" customHeight="1">
      <c r="A75" s="48" t="s">
        <v>97</v>
      </c>
      <c r="B75" s="38">
        <v>65</v>
      </c>
      <c r="C75" s="114"/>
      <c r="D75" s="75"/>
      <c r="E75" s="75"/>
      <c r="F75" s="75"/>
      <c r="G75" s="75">
        <v>24</v>
      </c>
      <c r="H75" s="75">
        <v>0.9</v>
      </c>
      <c r="I75" s="74">
        <v>11</v>
      </c>
      <c r="J75" s="74">
        <v>3.62</v>
      </c>
      <c r="K75" s="75"/>
      <c r="L75" s="75"/>
      <c r="M75" s="75"/>
      <c r="N75" s="75"/>
      <c r="O75" s="277">
        <v>0.3</v>
      </c>
      <c r="P75" s="75"/>
      <c r="Q75" s="94">
        <v>3.6</v>
      </c>
      <c r="R75" s="75">
        <v>0.51</v>
      </c>
      <c r="S75" s="74">
        <v>25</v>
      </c>
      <c r="T75" s="75"/>
      <c r="U75" s="74">
        <v>37</v>
      </c>
      <c r="V75" s="75"/>
      <c r="W75" s="275">
        <v>6.93</v>
      </c>
      <c r="X75" s="75"/>
      <c r="Y75" s="75">
        <v>1.5</v>
      </c>
      <c r="Z75" s="75"/>
      <c r="AA75" s="75">
        <v>1</v>
      </c>
      <c r="AB75" s="75"/>
      <c r="AC75" s="280">
        <v>0.55530798225903</v>
      </c>
      <c r="AD75" s="75"/>
      <c r="AE75" s="4">
        <f>'OA&amp;GRIDCO'!W75+'Day Ahead IEX PXIL'!M75+RTM!M75</f>
        <v>20.62</v>
      </c>
      <c r="AF75" s="4">
        <f>'OA&amp;GRIDCO'!X75+'Day Ahead IEX PXIL'!N75+RTM!N75</f>
        <v>20.62</v>
      </c>
      <c r="AG75" s="4">
        <f>'OA&amp;GRIDCO'!AC75+'Day Ahead IEX PXIL'!S75+RTM!S75</f>
        <v>4.0199999999999996</v>
      </c>
      <c r="AH75" s="4">
        <f>'OA&amp;GRIDCO'!AD75+'Day Ahead IEX PXIL'!T75+RTM!T75</f>
        <v>0</v>
      </c>
      <c r="AI75" s="4">
        <f>'OA&amp;GRIDCO'!AU75+'Day Ahead IEX PXIL'!Y75+RTM!Y75</f>
        <v>55</v>
      </c>
      <c r="AJ75" s="4">
        <f>'OA&amp;GRIDCO'!AV75+'Day Ahead IEX PXIL'!Z75+RTM!Z75</f>
        <v>16.5</v>
      </c>
      <c r="AK75" s="4">
        <f>'OA&amp;GRIDCO'!BS75+'Day Ahead IEX PXIL'!AK75+RTM!AK75</f>
        <v>5.15</v>
      </c>
      <c r="AL75" s="4">
        <f>'OA&amp;GRIDCO'!BT75+'Day Ahead IEX PXIL'!AL75+RTM!AL75</f>
        <v>0</v>
      </c>
      <c r="AM75" s="4">
        <f>'OA&amp;GRIDCO'!BC75+'Day Ahead IEX PXIL'!AE75+RTM!AE75</f>
        <v>0</v>
      </c>
      <c r="AN75" s="4">
        <f>'OA&amp;GRIDCO'!BD75+'Day Ahead IEX PXIL'!AF75+RTM!AF75</f>
        <v>0</v>
      </c>
      <c r="AO75" s="4">
        <f>'OA&amp;GRIDCO'!CC75+'Day Ahead IEX PXIL'!AQ75+RTM!AQ75</f>
        <v>0</v>
      </c>
      <c r="AP75" s="4">
        <f>'OA&amp;GRIDCO'!CD75+'Day Ahead IEX PXIL'!AR75+RTM!AR75</f>
        <v>0</v>
      </c>
      <c r="AQ75" s="4">
        <f>'OA&amp;GRIDCO'!CO75+'Day Ahead IEX PXIL'!AW75+RTM!AW75</f>
        <v>25.75</v>
      </c>
      <c r="AR75" s="4">
        <f>'OA&amp;GRIDCO'!CP75+'Day Ahead IEX PXIL'!AX75+RTM!AX75</f>
        <v>8</v>
      </c>
      <c r="AS75" s="4">
        <f>'OA&amp;GRIDCO'!DA75+'Day Ahead IEX PXIL'!BC75+RTM!BC75</f>
        <v>329.77738402061857</v>
      </c>
      <c r="AT75" s="4">
        <f>'OA&amp;GRIDCO'!DB75+'Day Ahead IEX PXIL'!BD75+RTM!BD75</f>
        <v>0</v>
      </c>
      <c r="AU75" s="4">
        <f>'Day Ahead IEX PXIL'!BI75+RTM!BI75+'OA&amp;GRIDCO'!OS75</f>
        <v>0</v>
      </c>
      <c r="AV75" s="4">
        <f>'Day Ahead IEX PXIL'!BJ75+RTM!BJ75+'OA&amp;GRIDCO'!OT75</f>
        <v>0</v>
      </c>
      <c r="AW75" s="67"/>
      <c r="AX75" s="67"/>
      <c r="AY75" s="4">
        <v>0</v>
      </c>
      <c r="AZ75" s="4">
        <f>'OA&amp;GRIDCO'!DL75+'Day Ahead IEX PXIL'!BP75+RTM!BP75</f>
        <v>14.12</v>
      </c>
      <c r="BA75" s="4">
        <f>'OA&amp;GRIDCO'!EC75+'Day Ahead IEX PXIL'!BU75+RTM!BU75</f>
        <v>0</v>
      </c>
      <c r="BB75" s="4">
        <f>'OA&amp;GRIDCO'!ED75+'Day Ahead IEX PXIL'!BV75+RTM!BV75</f>
        <v>0</v>
      </c>
      <c r="BC75" s="4">
        <f>'OA&amp;GRIDCO'!EQ75+'Day Ahead IEX PXIL'!CA75+RTM!CA75</f>
        <v>247.43</v>
      </c>
      <c r="BD75" s="4">
        <f>'OA&amp;GRIDCO'!ER75+'Day Ahead IEX PXIL'!CB75+RTM!CB75</f>
        <v>61.857500000000002</v>
      </c>
      <c r="BE75" s="75">
        <f>'OA&amp;GRIDCO'!NW75+GDAM!U75</f>
        <v>6.15</v>
      </c>
      <c r="BF75" s="75"/>
      <c r="BG75" s="53"/>
      <c r="BH75" s="53"/>
      <c r="BI75" s="4">
        <f>'OA&amp;GRIDCO'!EW75+'Day Ahead IEX PXIL'!CG75+RTM!CG75</f>
        <v>1.44</v>
      </c>
      <c r="BJ75" s="4">
        <f>'OA&amp;GRIDCO'!EX75+'Day Ahead IEX PXIL'!CH75+RTM!CH75</f>
        <v>0</v>
      </c>
      <c r="BK75" s="4">
        <f>'OA&amp;GRIDCO'!KW75+RTM!FG75+'Day Ahead IEX PXIL'!GW75</f>
        <v>0</v>
      </c>
      <c r="BL75" s="4">
        <f>'OA&amp;GRIDCO'!KX75+RTM!FH75+'Day Ahead IEX PXIL'!GX75</f>
        <v>0</v>
      </c>
      <c r="BM75" s="4">
        <f>'Day Ahead IEX PXIL'!CM75+RTM!CM75+'OA&amp;GRIDCO'!FC75</f>
        <v>29</v>
      </c>
      <c r="BN75" s="4">
        <f>'OA&amp;GRIDCO'!FD75+'Day Ahead IEX PXIL'!CN75+RTM!CN75</f>
        <v>0</v>
      </c>
      <c r="BO75" s="69"/>
      <c r="BP75" s="69"/>
      <c r="BQ75" s="4">
        <f>'OA&amp;GRIDCO'!FQ75+'Day Ahead IEX PXIL'!CS75+RTM!CS75</f>
        <v>1.03</v>
      </c>
      <c r="BR75" s="4">
        <f>'OA&amp;GRIDCO'!FR75+'Day Ahead IEX PXIL'!CT75+RTM!CT75</f>
        <v>0</v>
      </c>
      <c r="BS75" s="1">
        <f>'OA&amp;GRIDCO'!JU75+'Day Ahead IEX PXIL'!FA75+RTM!EU75</f>
        <v>108.9545</v>
      </c>
      <c r="BT75" s="4">
        <f>'OA&amp;GRIDCO'!JV75+'Day Ahead IEX PXIL'!FB75+RTM!EV75</f>
        <v>13</v>
      </c>
      <c r="BU75" s="9">
        <f>'OA&amp;GRIDCO'!GG75+RTM!G75</f>
        <v>0</v>
      </c>
      <c r="BV75" s="9">
        <f>'OA&amp;GRIDCO'!GH75</f>
        <v>0</v>
      </c>
      <c r="BW75" s="4">
        <f>'OA&amp;GRIDCO'!HA75+'Day Ahead IEX PXIL'!DK75+RTM!DE75</f>
        <v>5.4</v>
      </c>
      <c r="BX75" s="4">
        <f>'OA&amp;GRIDCO'!HB75</f>
        <v>0</v>
      </c>
      <c r="BY75" s="4">
        <f>'Day Ahead IEX PXIL'!GK75+RTM!FA75+'OA&amp;GRIDCO'!LC75</f>
        <v>0</v>
      </c>
      <c r="BZ75" s="4">
        <f>'Day Ahead IEX PXIL'!GL75+RTM!FB75+'OA&amp;GRIDCO'!LD75</f>
        <v>0</v>
      </c>
      <c r="CA75" s="37"/>
      <c r="CB75" s="37"/>
      <c r="CC75" s="74">
        <f>RTM!GI75+'Day Ahead IEX PXIL'!II75+GDAM!M75</f>
        <v>0</v>
      </c>
      <c r="CD75" s="74">
        <f>RTM!GJ75</f>
        <v>0</v>
      </c>
      <c r="CE75" s="4">
        <f>'OA&amp;GRIDCO'!HI75+'Day Ahead IEX PXIL'!DQ75+RTM!DK75</f>
        <v>0</v>
      </c>
      <c r="CF75" s="4">
        <f>'OA&amp;GRIDCO'!HJ75+'Day Ahead IEX PXIL'!DR75+RTM!DL75</f>
        <v>0</v>
      </c>
      <c r="CG75" s="74">
        <f>'OA&amp;GRIDCO'!HO75+'Day Ahead IEX PXIL'!DW75+RTM!DQ75</f>
        <v>0</v>
      </c>
      <c r="CH75" s="74">
        <f>'OA&amp;GRIDCO'!HP75+'Day Ahead IEX PXIL'!DX75+RTM!DR75</f>
        <v>0</v>
      </c>
      <c r="CI75" s="75">
        <f>'Day Ahead IEX PXIL'!HE75+'OA&amp;GRIDCO'!DI75+RTM!GY75</f>
        <v>5.15</v>
      </c>
      <c r="CJ75" s="75">
        <f>'Day Ahead IEX PXIL'!HF75+'OA&amp;GRIDCO'!DJ75</f>
        <v>0</v>
      </c>
      <c r="CK75" s="54">
        <f>'OA&amp;GRIDCO'!KS75+'Day Ahead IEX PXIL'!DE75</f>
        <v>4.12</v>
      </c>
      <c r="CL75" s="54">
        <f>'OA&amp;GRIDCO'!KT75+'Day Ahead IEX PXIL'!DF75</f>
        <v>0</v>
      </c>
      <c r="CM75" s="54">
        <f>'Day Ahead IEX PXIL'!FS75+RTM!FS75</f>
        <v>0</v>
      </c>
      <c r="CN75" s="54">
        <f>'Day Ahead IEX PXIL'!FT75</f>
        <v>0</v>
      </c>
      <c r="CO75" s="54">
        <f>RTM!IY75+'Day Ahead IEX PXIL'!IU75</f>
        <v>0</v>
      </c>
      <c r="CP75" s="54">
        <f>RTM!IZ75+'Day Ahead IEX PXIL'!IV75</f>
        <v>0</v>
      </c>
      <c r="CQ75" s="4">
        <f>'OA&amp;GRIDCO'!KG75+'Day Ahead IEX PXIL'!FM75+RTM!GE75</f>
        <v>0</v>
      </c>
      <c r="CR75" s="4">
        <f>'OA&amp;GRIDCO'!KH75+'Day Ahead IEX PXIL'!FN75</f>
        <v>0</v>
      </c>
      <c r="CS75" s="4">
        <f>'OA&amp;GRIDCO'!KM75+'Day Ahead IEX PXIL'!FY75+RTM!FY75</f>
        <v>0</v>
      </c>
      <c r="CT75" s="4">
        <f>'Day Ahead IEX PXIL'!FZ75</f>
        <v>0</v>
      </c>
      <c r="CU75" s="4">
        <v>0</v>
      </c>
      <c r="CV75" s="4">
        <f>'Day Ahead IEX PXIL'!GF75</f>
        <v>0</v>
      </c>
      <c r="CW75" s="4">
        <f>'OA&amp;GRIDCO'!HU75+'Day Ahead IEX PXIL'!EC75+RTM!DW75</f>
        <v>400</v>
      </c>
      <c r="CX75" s="4">
        <f>'OA&amp;GRIDCO'!HV75+'Day Ahead IEX PXIL'!ED75+RTM!DX75</f>
        <v>0</v>
      </c>
      <c r="CY75" s="4">
        <f>'OA&amp;GRIDCO'!IG75+'Day Ahead IEX PXIL'!EI75+RTM!EC75</f>
        <v>15</v>
      </c>
      <c r="CZ75" s="4">
        <f>'OA&amp;GRIDCO'!IH75+'Day Ahead IEX PXIL'!EJ75+RTM!ED75</f>
        <v>3.75</v>
      </c>
      <c r="DA75" s="4">
        <f>'OA&amp;GRIDCO'!IU75+'Day Ahead IEX PXIL'!EO75+RTM!EI75</f>
        <v>0</v>
      </c>
      <c r="DB75" s="4">
        <f>'OA&amp;GRIDCO'!IV75+'Day Ahead IEX PXIL'!EP75+RTM!EJ75</f>
        <v>0</v>
      </c>
      <c r="DC75" s="75"/>
      <c r="DD75" s="75"/>
      <c r="DE75" s="4">
        <f>'Day Ahead IEX PXIL'!FC75+'OA&amp;GRIDCO'!KA75+RTM!GM75</f>
        <v>8.9700000000000006</v>
      </c>
      <c r="DF75" s="4">
        <f>'Day Ahead IEX PXIL'!FD75+'OA&amp;GRIDCO'!KB75</f>
        <v>0</v>
      </c>
      <c r="DG75" s="4">
        <f>'OA&amp;GRIDCO'!JE75+'Day Ahead IEX PXIL'!EU75+RTM!EO75</f>
        <v>10.31</v>
      </c>
      <c r="DH75" s="4">
        <f>'OA&amp;GRIDCO'!JF75+'Day Ahead IEX PXIL'!EV75+RTM!EP75</f>
        <v>0</v>
      </c>
      <c r="DI75" s="4">
        <v>0</v>
      </c>
      <c r="DJ75" s="4">
        <v>0</v>
      </c>
      <c r="DK75" s="74">
        <f>RTM!FM75</f>
        <v>0</v>
      </c>
      <c r="DL75" s="74">
        <f>RTM!FN75</f>
        <v>0</v>
      </c>
      <c r="DM75" s="74">
        <f>'OA&amp;GRIDCO'!LF75+'Day Ahead IEX PXIL'!HU75+'Day Ahead IEX PXIL'!HU75</f>
        <v>0</v>
      </c>
      <c r="DN75" s="74">
        <f>'OA&amp;GRIDCO'!LH75+'Day Ahead IEX PXIL'!HV75+RTM!GV75</f>
        <v>0</v>
      </c>
      <c r="DO75" s="74">
        <f>'OA&amp;GRIDCO'!LS75+'Day Ahead IEX PXIL'!HO75+RTM!IU75</f>
        <v>54.795000000000002</v>
      </c>
      <c r="DP75" s="74">
        <f>'OA&amp;GRIDCO'!LT75+'Day Ahead IEX PXIL'!HP75+RTM!IV75</f>
        <v>0</v>
      </c>
      <c r="DQ75" s="74">
        <f>RTM!HK75</f>
        <v>1.24</v>
      </c>
      <c r="DR75" s="74">
        <f>RTM!HL75</f>
        <v>0</v>
      </c>
      <c r="DS75" s="74">
        <f>RTM!HO75</f>
        <v>0</v>
      </c>
      <c r="DT75" s="74">
        <f>RTM!HP75</f>
        <v>0</v>
      </c>
      <c r="DU75" s="74">
        <f>RTM!HS75</f>
        <v>0</v>
      </c>
      <c r="DV75" s="74">
        <f>RTM!HT75</f>
        <v>0</v>
      </c>
      <c r="DW75" s="74">
        <f>RTM!HW75+'OA&amp;GRIDCO'!MI75</f>
        <v>0</v>
      </c>
      <c r="DX75" s="74">
        <f>RTM!HX75</f>
        <v>0</v>
      </c>
      <c r="DY75" s="74">
        <f>RTM!IA75</f>
        <v>0</v>
      </c>
      <c r="DZ75" s="74">
        <f>RTM!IB75</f>
        <v>0</v>
      </c>
      <c r="EA75" s="74">
        <f>RTM!IC75</f>
        <v>0</v>
      </c>
      <c r="EB75" s="74">
        <f>RTM!ID75</f>
        <v>0</v>
      </c>
      <c r="EC75" s="74">
        <f>'OA&amp;GRIDCO'!MO75</f>
        <v>5.67</v>
      </c>
      <c r="ED75" s="74">
        <f>'OA&amp;GRIDCO'!MP75</f>
        <v>0</v>
      </c>
      <c r="EE75" s="74">
        <f>'OA&amp;GRIDCO'!MS75</f>
        <v>0</v>
      </c>
      <c r="EF75" s="74">
        <f>'OA&amp;GRIDCO'!MT75</f>
        <v>0</v>
      </c>
      <c r="EG75" s="74">
        <f>'OA&amp;GRIDCO'!MW75+'Day Ahead IEX PXIL'!IM75+GDAM!G75+RTM!II75</f>
        <v>0</v>
      </c>
      <c r="EH75" s="74">
        <f>'OA&amp;GRIDCO'!MX75+'Day Ahead IEX PXIL'!IN75+RTM!IJ75+GDAM!H75</f>
        <v>0</v>
      </c>
      <c r="EI75" s="74">
        <f>'Day Ahead IEX PXIL'!IQ75+RTM!IM75+'OA&amp;GRIDCO'!NA75</f>
        <v>6.19</v>
      </c>
      <c r="EJ75" s="74">
        <f>'Day Ahead IEX PXIL'!IR75+RTM!IN75+'OA&amp;GRIDCO'!NB75</f>
        <v>0</v>
      </c>
      <c r="EK75" s="74">
        <f>'OA&amp;GRIDCO'!NE75</f>
        <v>0</v>
      </c>
      <c r="EL75" s="74">
        <f>'OA&amp;GRIDCO'!NF75</f>
        <v>0</v>
      </c>
      <c r="EM75" s="74">
        <f>RTM!IQ75</f>
        <v>0</v>
      </c>
      <c r="EN75" s="74">
        <f>RTM!IR75</f>
        <v>0</v>
      </c>
      <c r="EO75" s="74">
        <f>RTM!JC75</f>
        <v>0</v>
      </c>
      <c r="EP75" s="74">
        <f>RTM!JD75</f>
        <v>0</v>
      </c>
      <c r="EQ75" s="74">
        <f>'OA&amp;GRIDCO'!NI75</f>
        <v>0</v>
      </c>
      <c r="ER75" s="74">
        <f>'OA&amp;GRIDCO'!NJ75</f>
        <v>0</v>
      </c>
      <c r="ES75" s="74">
        <f>'OA&amp;GRIDCO'!NK75+RTM!HC75+'Day Ahead IEX PXIL'!IY75</f>
        <v>0</v>
      </c>
      <c r="ET75" s="74">
        <f>'OA&amp;GRIDCO'!NN75+RTM!HD75+'Day Ahead IEX PXIL'!IZ75</f>
        <v>0</v>
      </c>
      <c r="EU75" s="74">
        <f>RTM!JG75</f>
        <v>0</v>
      </c>
      <c r="EV75" s="74">
        <f>RTM!JH75</f>
        <v>0</v>
      </c>
      <c r="EW75" s="74">
        <f>RTM!JK75</f>
        <v>0</v>
      </c>
      <c r="EX75" s="74">
        <f>RTM!JL75</f>
        <v>0</v>
      </c>
      <c r="EY75" s="74">
        <f>GDAM!S75+'OA&amp;GRIDCO'!OG75+RTM!JO75</f>
        <v>12.410000000000002</v>
      </c>
      <c r="EZ75" s="74">
        <f>GDAM!T75+'OA&amp;GRIDCO'!NX75+RTM!JP75</f>
        <v>0</v>
      </c>
      <c r="FA75" s="74">
        <f>GDAM!Y75+RTM!JS75</f>
        <v>0</v>
      </c>
      <c r="FB75" s="74">
        <f>GDAM!Z75+RTM!JT75</f>
        <v>0</v>
      </c>
      <c r="FC75" s="74">
        <f>RTM!JW75</f>
        <v>0</v>
      </c>
      <c r="FD75" s="74">
        <f>RTM!JX75</f>
        <v>0</v>
      </c>
      <c r="FE75" s="74">
        <f>GDAM!AE75+'OA&amp;GRIDCO'!OO75</f>
        <v>2.88</v>
      </c>
      <c r="FF75" s="74">
        <f>GDAM!AF75+'OA&amp;GRIDCO'!OP75</f>
        <v>0</v>
      </c>
      <c r="FG75" s="351">
        <f>GDAM!AK75</f>
        <v>0</v>
      </c>
      <c r="FH75" s="351">
        <f>GDAM!AL75</f>
        <v>0</v>
      </c>
      <c r="FI75" s="351">
        <f>GDAM!AQ75</f>
        <v>0</v>
      </c>
      <c r="FJ75" s="351">
        <f>GDAM!AR75</f>
        <v>0</v>
      </c>
      <c r="FK75" s="351">
        <f>GDAM!AW75</f>
        <v>0</v>
      </c>
      <c r="FL75" s="351">
        <f>GDAM!AX75</f>
        <v>0</v>
      </c>
      <c r="FM75" s="351">
        <f>GDAM!BC75</f>
        <v>0</v>
      </c>
      <c r="FN75" s="351">
        <f>GDAM!BD75</f>
        <v>0</v>
      </c>
      <c r="FO75" s="351">
        <f>GDAM!BI75</f>
        <v>0</v>
      </c>
      <c r="FP75" s="351">
        <f>GDAM!BJ75</f>
        <v>0</v>
      </c>
      <c r="FQ75" s="1">
        <f t="shared" si="0"/>
        <v>1415.3421920028779</v>
      </c>
      <c r="FR75" s="1">
        <f t="shared" si="1"/>
        <v>142.8775</v>
      </c>
    </row>
    <row r="76" spans="1:174">
      <c r="A76" s="48" t="s">
        <v>98</v>
      </c>
      <c r="B76" s="38">
        <v>66</v>
      </c>
      <c r="C76" s="114"/>
      <c r="D76" s="75"/>
      <c r="E76" s="75"/>
      <c r="F76" s="75"/>
      <c r="G76" s="75">
        <v>24</v>
      </c>
      <c r="H76" s="75">
        <v>0.9</v>
      </c>
      <c r="I76" s="74">
        <v>11</v>
      </c>
      <c r="J76" s="74">
        <v>3.62</v>
      </c>
      <c r="K76" s="75"/>
      <c r="L76" s="75"/>
      <c r="M76" s="75"/>
      <c r="N76" s="75"/>
      <c r="O76" s="277">
        <v>0.3</v>
      </c>
      <c r="P76" s="75"/>
      <c r="Q76" s="94">
        <v>3.6</v>
      </c>
      <c r="R76" s="75">
        <v>0.51</v>
      </c>
      <c r="S76" s="74">
        <v>25</v>
      </c>
      <c r="T76" s="75"/>
      <c r="U76" s="74">
        <v>37</v>
      </c>
      <c r="V76" s="75"/>
      <c r="W76" s="275">
        <v>6.27</v>
      </c>
      <c r="X76" s="75"/>
      <c r="Y76" s="75">
        <v>0.9</v>
      </c>
      <c r="Z76" s="75"/>
      <c r="AA76" s="75">
        <v>1</v>
      </c>
      <c r="AB76" s="75"/>
      <c r="AC76" s="280">
        <v>0.37323979135442992</v>
      </c>
      <c r="AD76" s="75"/>
      <c r="AE76" s="4">
        <f>'OA&amp;GRIDCO'!W76+'Day Ahead IEX PXIL'!M76+RTM!M76</f>
        <v>20.62</v>
      </c>
      <c r="AF76" s="4">
        <f>'OA&amp;GRIDCO'!X76+'Day Ahead IEX PXIL'!N76+RTM!N76</f>
        <v>20.62</v>
      </c>
      <c r="AG76" s="4">
        <f>'OA&amp;GRIDCO'!AC76+'Day Ahead IEX PXIL'!S76+RTM!S76</f>
        <v>4.0199999999999996</v>
      </c>
      <c r="AH76" s="4">
        <f>'OA&amp;GRIDCO'!AD76+'Day Ahead IEX PXIL'!T76+RTM!T76</f>
        <v>0</v>
      </c>
      <c r="AI76" s="4">
        <f>'OA&amp;GRIDCO'!AU76+'Day Ahead IEX PXIL'!Y76+RTM!Y76</f>
        <v>55</v>
      </c>
      <c r="AJ76" s="4">
        <f>'OA&amp;GRIDCO'!AV76+'Day Ahead IEX PXIL'!Z76+RTM!Z76</f>
        <v>16.5</v>
      </c>
      <c r="AK76" s="4">
        <f>'OA&amp;GRIDCO'!BS76+'Day Ahead IEX PXIL'!AK76+RTM!AK76</f>
        <v>5.15</v>
      </c>
      <c r="AL76" s="4">
        <f>'OA&amp;GRIDCO'!BT76+'Day Ahead IEX PXIL'!AL76+RTM!AL76</f>
        <v>0</v>
      </c>
      <c r="AM76" s="4">
        <f>'OA&amp;GRIDCO'!BC76+'Day Ahead IEX PXIL'!AE76+RTM!AE76</f>
        <v>0</v>
      </c>
      <c r="AN76" s="4">
        <f>'OA&amp;GRIDCO'!BD76+'Day Ahead IEX PXIL'!AF76+RTM!AF76</f>
        <v>0</v>
      </c>
      <c r="AO76" s="4">
        <f>'OA&amp;GRIDCO'!CC76+'Day Ahead IEX PXIL'!AQ76+RTM!AQ76</f>
        <v>0</v>
      </c>
      <c r="AP76" s="4">
        <f>'OA&amp;GRIDCO'!CD76+'Day Ahead IEX PXIL'!AR76+RTM!AR76</f>
        <v>0</v>
      </c>
      <c r="AQ76" s="4">
        <f>'OA&amp;GRIDCO'!CO76+'Day Ahead IEX PXIL'!AW76+RTM!AW76</f>
        <v>25.75</v>
      </c>
      <c r="AR76" s="4">
        <f>'OA&amp;GRIDCO'!CP76+'Day Ahead IEX PXIL'!AX76+RTM!AX76</f>
        <v>8</v>
      </c>
      <c r="AS76" s="4">
        <f>'OA&amp;GRIDCO'!DA76+'Day Ahead IEX PXIL'!BC76+RTM!BC76</f>
        <v>329.77738402061857</v>
      </c>
      <c r="AT76" s="4">
        <f>'OA&amp;GRIDCO'!DB76+'Day Ahead IEX PXIL'!BD76+RTM!BD76</f>
        <v>0</v>
      </c>
      <c r="AU76" s="4">
        <f>'Day Ahead IEX PXIL'!BI76+RTM!BI76+'OA&amp;GRIDCO'!OS76</f>
        <v>0</v>
      </c>
      <c r="AV76" s="4">
        <f>'Day Ahead IEX PXIL'!BJ76+RTM!BJ76+'OA&amp;GRIDCO'!OT76</f>
        <v>0</v>
      </c>
      <c r="AW76" s="67"/>
      <c r="AX76" s="67"/>
      <c r="AY76" s="4">
        <v>0</v>
      </c>
      <c r="AZ76" s="4">
        <f>'OA&amp;GRIDCO'!DL76+'Day Ahead IEX PXIL'!BP76+RTM!BP76</f>
        <v>14.12</v>
      </c>
      <c r="BA76" s="4">
        <f>'OA&amp;GRIDCO'!EC76+'Day Ahead IEX PXIL'!BU76+RTM!BU76</f>
        <v>0</v>
      </c>
      <c r="BB76" s="4">
        <f>'OA&amp;GRIDCO'!ED76+'Day Ahead IEX PXIL'!BV76+RTM!BV76</f>
        <v>0</v>
      </c>
      <c r="BC76" s="4">
        <f>'OA&amp;GRIDCO'!EQ76+'Day Ahead IEX PXIL'!CA76+RTM!CA76</f>
        <v>247.43</v>
      </c>
      <c r="BD76" s="4">
        <f>'OA&amp;GRIDCO'!ER76+'Day Ahead IEX PXIL'!CB76+RTM!CB76</f>
        <v>61.857500000000002</v>
      </c>
      <c r="BE76" s="75">
        <f>'OA&amp;GRIDCO'!NW76+GDAM!U76</f>
        <v>6.5600000000000005</v>
      </c>
      <c r="BF76" s="75"/>
      <c r="BG76" s="53"/>
      <c r="BH76" s="53"/>
      <c r="BI76" s="4">
        <f>'OA&amp;GRIDCO'!EW76+'Day Ahead IEX PXIL'!CG76+RTM!CG76</f>
        <v>1.44</v>
      </c>
      <c r="BJ76" s="4">
        <f>'OA&amp;GRIDCO'!EX76+'Day Ahead IEX PXIL'!CH76+RTM!CH76</f>
        <v>0</v>
      </c>
      <c r="BK76" s="4">
        <f>'OA&amp;GRIDCO'!KW76+RTM!FG76+'Day Ahead IEX PXIL'!GW76</f>
        <v>0</v>
      </c>
      <c r="BL76" s="4">
        <f>'OA&amp;GRIDCO'!KX76+RTM!FH76+'Day Ahead IEX PXIL'!GX76</f>
        <v>0</v>
      </c>
      <c r="BM76" s="4">
        <f>'Day Ahead IEX PXIL'!CM76+RTM!CM76+'OA&amp;GRIDCO'!FC76</f>
        <v>29</v>
      </c>
      <c r="BN76" s="4">
        <f>'OA&amp;GRIDCO'!FD76+'Day Ahead IEX PXIL'!CN76+RTM!CN76</f>
        <v>0</v>
      </c>
      <c r="BO76" s="69"/>
      <c r="BP76" s="69"/>
      <c r="BQ76" s="4">
        <f>'OA&amp;GRIDCO'!FQ76+'Day Ahead IEX PXIL'!CS76+RTM!CS76</f>
        <v>1.03</v>
      </c>
      <c r="BR76" s="4">
        <f>'OA&amp;GRIDCO'!FR76+'Day Ahead IEX PXIL'!CT76+RTM!CT76</f>
        <v>0</v>
      </c>
      <c r="BS76" s="1">
        <f>'OA&amp;GRIDCO'!JU76+'Day Ahead IEX PXIL'!FA76+RTM!EU76</f>
        <v>108.9545</v>
      </c>
      <c r="BT76" s="4">
        <f>'OA&amp;GRIDCO'!JV76+'Day Ahead IEX PXIL'!FB76+RTM!EV76</f>
        <v>13</v>
      </c>
      <c r="BU76" s="9">
        <f>'OA&amp;GRIDCO'!GG76+RTM!G76</f>
        <v>0</v>
      </c>
      <c r="BV76" s="9">
        <f>'OA&amp;GRIDCO'!GH76</f>
        <v>0</v>
      </c>
      <c r="BW76" s="4">
        <f>'OA&amp;GRIDCO'!HA76+'Day Ahead IEX PXIL'!DK76+RTM!DE76</f>
        <v>5.4</v>
      </c>
      <c r="BX76" s="4">
        <f>'OA&amp;GRIDCO'!HB76</f>
        <v>0</v>
      </c>
      <c r="BY76" s="4">
        <f>'Day Ahead IEX PXIL'!GK76+RTM!FA76+'OA&amp;GRIDCO'!LC76</f>
        <v>0</v>
      </c>
      <c r="BZ76" s="4">
        <f>'Day Ahead IEX PXIL'!GL76+RTM!FB76+'OA&amp;GRIDCO'!LD76</f>
        <v>0</v>
      </c>
      <c r="CA76" s="37"/>
      <c r="CB76" s="37"/>
      <c r="CC76" s="74">
        <f>RTM!GI76+'Day Ahead IEX PXIL'!II76+GDAM!M76</f>
        <v>0</v>
      </c>
      <c r="CD76" s="74">
        <f>RTM!GJ76</f>
        <v>0</v>
      </c>
      <c r="CE76" s="4">
        <f>'OA&amp;GRIDCO'!HI76+'Day Ahead IEX PXIL'!DQ76+RTM!DK76</f>
        <v>0</v>
      </c>
      <c r="CF76" s="4">
        <f>'OA&amp;GRIDCO'!HJ76+'Day Ahead IEX PXIL'!DR76+RTM!DL76</f>
        <v>0</v>
      </c>
      <c r="CG76" s="74">
        <f>'OA&amp;GRIDCO'!HO76+'Day Ahead IEX PXIL'!DW76+RTM!DQ76</f>
        <v>0</v>
      </c>
      <c r="CH76" s="74">
        <f>'OA&amp;GRIDCO'!HP76+'Day Ahead IEX PXIL'!DX76+RTM!DR76</f>
        <v>0</v>
      </c>
      <c r="CI76" s="75">
        <f>'Day Ahead IEX PXIL'!HE76+'OA&amp;GRIDCO'!DI76+RTM!GY76</f>
        <v>5.15</v>
      </c>
      <c r="CJ76" s="75">
        <f>'Day Ahead IEX PXIL'!HF76+'OA&amp;GRIDCO'!DJ76</f>
        <v>0</v>
      </c>
      <c r="CK76" s="54">
        <f>'OA&amp;GRIDCO'!KS76+'Day Ahead IEX PXIL'!DE76</f>
        <v>4.12</v>
      </c>
      <c r="CL76" s="54">
        <f>'OA&amp;GRIDCO'!KT76+'Day Ahead IEX PXIL'!DF76</f>
        <v>0</v>
      </c>
      <c r="CM76" s="54">
        <f>'Day Ahead IEX PXIL'!FS76+RTM!FS76</f>
        <v>0</v>
      </c>
      <c r="CN76" s="54">
        <f>'Day Ahead IEX PXIL'!FT76</f>
        <v>0</v>
      </c>
      <c r="CO76" s="54">
        <f>RTM!IY76+'Day Ahead IEX PXIL'!IU76</f>
        <v>0</v>
      </c>
      <c r="CP76" s="54">
        <f>RTM!IZ76+'Day Ahead IEX PXIL'!IV76</f>
        <v>0</v>
      </c>
      <c r="CQ76" s="4">
        <f>'OA&amp;GRIDCO'!KG76+'Day Ahead IEX PXIL'!FM76+RTM!GE76</f>
        <v>0</v>
      </c>
      <c r="CR76" s="4">
        <f>'OA&amp;GRIDCO'!KH76+'Day Ahead IEX PXIL'!FN76</f>
        <v>0</v>
      </c>
      <c r="CS76" s="4">
        <f>'OA&amp;GRIDCO'!KM76+'Day Ahead IEX PXIL'!FY76+RTM!FY76</f>
        <v>0</v>
      </c>
      <c r="CT76" s="4">
        <f>'Day Ahead IEX PXIL'!FZ76</f>
        <v>0</v>
      </c>
      <c r="CU76" s="4">
        <v>0</v>
      </c>
      <c r="CV76" s="4">
        <f>'Day Ahead IEX PXIL'!GF76</f>
        <v>0</v>
      </c>
      <c r="CW76" s="4">
        <f>'OA&amp;GRIDCO'!HU76+'Day Ahead IEX PXIL'!EC76+RTM!DW76</f>
        <v>400</v>
      </c>
      <c r="CX76" s="4">
        <f>'OA&amp;GRIDCO'!HV76+'Day Ahead IEX PXIL'!ED76+RTM!DX76</f>
        <v>0</v>
      </c>
      <c r="CY76" s="4">
        <f>'OA&amp;GRIDCO'!IG76+'Day Ahead IEX PXIL'!EI76+RTM!EC76</f>
        <v>15</v>
      </c>
      <c r="CZ76" s="4">
        <f>'OA&amp;GRIDCO'!IH76+'Day Ahead IEX PXIL'!EJ76+RTM!ED76</f>
        <v>3.75</v>
      </c>
      <c r="DA76" s="4">
        <f>'OA&amp;GRIDCO'!IU76+'Day Ahead IEX PXIL'!EO76+RTM!EI76</f>
        <v>0</v>
      </c>
      <c r="DB76" s="4">
        <f>'OA&amp;GRIDCO'!IV76+'Day Ahead IEX PXIL'!EP76+RTM!EJ76</f>
        <v>0</v>
      </c>
      <c r="DC76" s="75"/>
      <c r="DD76" s="75"/>
      <c r="DE76" s="4">
        <f>'Day Ahead IEX PXIL'!FC76+'OA&amp;GRIDCO'!KA76+RTM!GM76</f>
        <v>8.9700000000000006</v>
      </c>
      <c r="DF76" s="4">
        <f>'Day Ahead IEX PXIL'!FD76+'OA&amp;GRIDCO'!KB76</f>
        <v>0</v>
      </c>
      <c r="DG76" s="4">
        <f>'OA&amp;GRIDCO'!JE76+'Day Ahead IEX PXIL'!EU76+RTM!EO76</f>
        <v>10.31</v>
      </c>
      <c r="DH76" s="4">
        <f>'OA&amp;GRIDCO'!JF76+'Day Ahead IEX PXIL'!EV76+RTM!EP76</f>
        <v>0</v>
      </c>
      <c r="DI76" s="4">
        <v>0</v>
      </c>
      <c r="DJ76" s="4">
        <v>0</v>
      </c>
      <c r="DK76" s="74">
        <f>RTM!FM76</f>
        <v>0</v>
      </c>
      <c r="DL76" s="74">
        <f>RTM!FN76</f>
        <v>0</v>
      </c>
      <c r="DM76" s="74">
        <f>'OA&amp;GRIDCO'!LF76+'Day Ahead IEX PXIL'!HU76+'Day Ahead IEX PXIL'!HU76</f>
        <v>0</v>
      </c>
      <c r="DN76" s="74">
        <f>'OA&amp;GRIDCO'!LH76+'Day Ahead IEX PXIL'!HV76+RTM!GV76</f>
        <v>0</v>
      </c>
      <c r="DO76" s="74">
        <f>'OA&amp;GRIDCO'!LS76+'Day Ahead IEX PXIL'!HO76+RTM!IU76</f>
        <v>54.795000000000002</v>
      </c>
      <c r="DP76" s="74">
        <f>'OA&amp;GRIDCO'!LT76+'Day Ahead IEX PXIL'!HP76+RTM!IV76</f>
        <v>0</v>
      </c>
      <c r="DQ76" s="74">
        <f>RTM!HK76</f>
        <v>1.24</v>
      </c>
      <c r="DR76" s="74">
        <f>RTM!HL76</f>
        <v>0</v>
      </c>
      <c r="DS76" s="74">
        <f>RTM!HO76</f>
        <v>0</v>
      </c>
      <c r="DT76" s="74">
        <f>RTM!HP76</f>
        <v>0</v>
      </c>
      <c r="DU76" s="74">
        <f>RTM!HS76</f>
        <v>0</v>
      </c>
      <c r="DV76" s="74">
        <f>RTM!HT76</f>
        <v>0</v>
      </c>
      <c r="DW76" s="74">
        <f>RTM!HW76+'OA&amp;GRIDCO'!MI76</f>
        <v>0</v>
      </c>
      <c r="DX76" s="74">
        <f>RTM!HX76</f>
        <v>0</v>
      </c>
      <c r="DY76" s="74">
        <f>RTM!IA76</f>
        <v>0</v>
      </c>
      <c r="DZ76" s="74">
        <f>RTM!IB76</f>
        <v>0</v>
      </c>
      <c r="EA76" s="74">
        <f>RTM!IC76</f>
        <v>0</v>
      </c>
      <c r="EB76" s="74">
        <f>RTM!ID76</f>
        <v>0</v>
      </c>
      <c r="EC76" s="74">
        <f>'OA&amp;GRIDCO'!MO76</f>
        <v>4.71</v>
      </c>
      <c r="ED76" s="74">
        <f>'OA&amp;GRIDCO'!MP76</f>
        <v>0</v>
      </c>
      <c r="EE76" s="74">
        <f>'OA&amp;GRIDCO'!MS76</f>
        <v>0</v>
      </c>
      <c r="EF76" s="74">
        <f>'OA&amp;GRIDCO'!MT76</f>
        <v>0</v>
      </c>
      <c r="EG76" s="74">
        <f>'OA&amp;GRIDCO'!MW76+'Day Ahead IEX PXIL'!IM76+GDAM!G76+RTM!II76</f>
        <v>0</v>
      </c>
      <c r="EH76" s="74">
        <f>'OA&amp;GRIDCO'!MX76+'Day Ahead IEX PXIL'!IN76+RTM!IJ76+GDAM!H76</f>
        <v>0</v>
      </c>
      <c r="EI76" s="74">
        <f>'Day Ahead IEX PXIL'!IQ76+RTM!IM76+'OA&amp;GRIDCO'!NA76</f>
        <v>6.19</v>
      </c>
      <c r="EJ76" s="74">
        <f>'Day Ahead IEX PXIL'!IR76+RTM!IN76+'OA&amp;GRIDCO'!NB76</f>
        <v>0</v>
      </c>
      <c r="EK76" s="74">
        <f>'OA&amp;GRIDCO'!NE76</f>
        <v>0</v>
      </c>
      <c r="EL76" s="74">
        <f>'OA&amp;GRIDCO'!NF76</f>
        <v>0</v>
      </c>
      <c r="EM76" s="74">
        <f>RTM!IQ76</f>
        <v>0</v>
      </c>
      <c r="EN76" s="74">
        <f>RTM!IR76</f>
        <v>0</v>
      </c>
      <c r="EO76" s="74">
        <f>RTM!JC76</f>
        <v>0</v>
      </c>
      <c r="EP76" s="74">
        <f>RTM!JD76</f>
        <v>0</v>
      </c>
      <c r="EQ76" s="74">
        <f>'OA&amp;GRIDCO'!NI76</f>
        <v>0</v>
      </c>
      <c r="ER76" s="74">
        <f>'OA&amp;GRIDCO'!NJ76</f>
        <v>0</v>
      </c>
      <c r="ES76" s="74">
        <f>'OA&amp;GRIDCO'!NK76+RTM!HC76+'Day Ahead IEX PXIL'!IY76</f>
        <v>0</v>
      </c>
      <c r="ET76" s="74">
        <f>'OA&amp;GRIDCO'!NN76+RTM!HD76+'Day Ahead IEX PXIL'!IZ76</f>
        <v>0</v>
      </c>
      <c r="EU76" s="74">
        <f>RTM!JG76</f>
        <v>0</v>
      </c>
      <c r="EV76" s="74">
        <f>RTM!JH76</f>
        <v>0</v>
      </c>
      <c r="EW76" s="74">
        <f>RTM!JK76</f>
        <v>0</v>
      </c>
      <c r="EX76" s="74">
        <f>RTM!JL76</f>
        <v>0</v>
      </c>
      <c r="EY76" s="74">
        <f>GDAM!S76+'OA&amp;GRIDCO'!OG76+RTM!JO76</f>
        <v>10.59</v>
      </c>
      <c r="EZ76" s="74">
        <f>GDAM!T76+'OA&amp;GRIDCO'!NX76+RTM!JP76</f>
        <v>0</v>
      </c>
      <c r="FA76" s="74">
        <f>GDAM!Y76+RTM!JS76</f>
        <v>0</v>
      </c>
      <c r="FB76" s="74">
        <f>GDAM!Z76+RTM!JT76</f>
        <v>0</v>
      </c>
      <c r="FC76" s="74">
        <f>RTM!JW76</f>
        <v>0</v>
      </c>
      <c r="FD76" s="74">
        <f>RTM!JX76</f>
        <v>0</v>
      </c>
      <c r="FE76" s="74">
        <f>GDAM!AE76+'OA&amp;GRIDCO'!OO76</f>
        <v>2.4000000000000004</v>
      </c>
      <c r="FF76" s="74">
        <f>GDAM!AF76+'OA&amp;GRIDCO'!OP76</f>
        <v>0</v>
      </c>
      <c r="FG76" s="351">
        <f>GDAM!AK76</f>
        <v>0</v>
      </c>
      <c r="FH76" s="351">
        <f>GDAM!AL76</f>
        <v>0</v>
      </c>
      <c r="FI76" s="351">
        <f>GDAM!AQ76</f>
        <v>0</v>
      </c>
      <c r="FJ76" s="351">
        <f>GDAM!AR76</f>
        <v>0</v>
      </c>
      <c r="FK76" s="351">
        <f>GDAM!AW76</f>
        <v>0</v>
      </c>
      <c r="FL76" s="351">
        <f>GDAM!AX76</f>
        <v>0</v>
      </c>
      <c r="FM76" s="351">
        <f>GDAM!BC76</f>
        <v>0</v>
      </c>
      <c r="FN76" s="351">
        <f>GDAM!BD76</f>
        <v>0</v>
      </c>
      <c r="FO76" s="351">
        <f>GDAM!BI76</f>
        <v>0</v>
      </c>
      <c r="FP76" s="351">
        <f>GDAM!BJ76</f>
        <v>0</v>
      </c>
      <c r="FQ76" s="1">
        <f t="shared" ref="FQ76:FQ106" si="2">C76+E76+G76+I76+K76+M76+O76+Q76+W76+Y76+AA76+AC76+AE76+AG76+AI76+AK76+AM76+AO76+AQ76+AS76+AU76+AW76+AY76+BA76+BC76+BE76+BG76+BI76+BK76+BM76+BO76+BQ76+BS76+BU76+BW76+BY76+CA76+CC76+CE76+CG76+CI76+CK76+CM76+CQ76+CS76+CU76+CW76+CY76+DA76+DC76+DE76+DG76+DI76+DK76+DM76+DO76+DQ76+DS76+DU76+DW76+DY76+EA76+EC76+EE76+EG76+EI76+EK76+CO76+EM76+EO76+EQ76+ES76+EU76+EW76+EY76+FA76+FC76+FE76+FG76+FI76+FK76+FM76+FO76</f>
        <v>1411.050123811973</v>
      </c>
      <c r="FR76" s="1">
        <f t="shared" ref="FR76:FR106" si="3">D76+F76+H76+J76+L76+N76+P76+R76+X76+Z76+AB76+AD76+AF76+AH76+AJ76+AL76+AN76+AP76+AR76+AT76+AV76+AX76+AZ76+BB76+BD76+BH76+BJ76+BL76+BN76+BP76+BF76+BR76+BT76+BV76+BX76+BZ76+CB76+CD76+CF76+CH76+CJ76+CL76+CN76+CR76+CT76+CV76+CX76+CZ76+DB76+DD76+DF76+DH76+DJ76+DL76+DN76+DP76+DR76+DT76+DV76+DX76+DZ76+EB76+ED76+EF76+EH76+EJ76+EL76+EN76+CP76+EP76+ER76+ET76+EV76+EX76+EZ76+FB76+FD76+FF76+FH76+FJ76+FL76+FN76+FP76</f>
        <v>142.8775</v>
      </c>
    </row>
    <row r="77" spans="1:174" ht="15" customHeight="1">
      <c r="A77" s="48" t="s">
        <v>99</v>
      </c>
      <c r="B77" s="38">
        <v>67</v>
      </c>
      <c r="C77" s="114"/>
      <c r="D77" s="75"/>
      <c r="E77" s="75"/>
      <c r="F77" s="75"/>
      <c r="G77" s="75">
        <v>24</v>
      </c>
      <c r="H77" s="75">
        <v>0.9</v>
      </c>
      <c r="I77" s="74">
        <v>11</v>
      </c>
      <c r="J77" s="74">
        <v>3.62</v>
      </c>
      <c r="K77" s="75"/>
      <c r="L77" s="75"/>
      <c r="M77" s="75"/>
      <c r="N77" s="75"/>
      <c r="O77" s="277">
        <v>0.28000000000000003</v>
      </c>
      <c r="P77" s="75"/>
      <c r="Q77" s="94">
        <v>3.6</v>
      </c>
      <c r="R77" s="75">
        <v>0.51</v>
      </c>
      <c r="S77" s="74">
        <v>25</v>
      </c>
      <c r="T77" s="75"/>
      <c r="U77" s="74">
        <v>37</v>
      </c>
      <c r="V77" s="75"/>
      <c r="W77" s="275">
        <v>5.53</v>
      </c>
      <c r="X77" s="75"/>
      <c r="Y77" s="75">
        <v>0.6</v>
      </c>
      <c r="Z77" s="75"/>
      <c r="AA77" s="75">
        <v>1</v>
      </c>
      <c r="AB77" s="75"/>
      <c r="AC77" s="280">
        <v>0.31861933408304999</v>
      </c>
      <c r="AD77" s="75"/>
      <c r="AE77" s="4">
        <f>'OA&amp;GRIDCO'!W77+'Day Ahead IEX PXIL'!M77+RTM!M77</f>
        <v>25.770000000000003</v>
      </c>
      <c r="AF77" s="4">
        <f>'OA&amp;GRIDCO'!X77+'Day Ahead IEX PXIL'!N77+RTM!N77</f>
        <v>20.62</v>
      </c>
      <c r="AG77" s="4">
        <f>'OA&amp;GRIDCO'!AC77+'Day Ahead IEX PXIL'!S77+RTM!S77</f>
        <v>4.0199999999999996</v>
      </c>
      <c r="AH77" s="4">
        <f>'OA&amp;GRIDCO'!AD77+'Day Ahead IEX PXIL'!T77+RTM!T77</f>
        <v>0</v>
      </c>
      <c r="AI77" s="4">
        <f>'OA&amp;GRIDCO'!AU77+'Day Ahead IEX PXIL'!Y77+RTM!Y77</f>
        <v>55</v>
      </c>
      <c r="AJ77" s="4">
        <f>'OA&amp;GRIDCO'!AV77+'Day Ahead IEX PXIL'!Z77+RTM!Z77</f>
        <v>16.5</v>
      </c>
      <c r="AK77" s="4">
        <f>'OA&amp;GRIDCO'!BS77+'Day Ahead IEX PXIL'!AK77+RTM!AK77</f>
        <v>5.15</v>
      </c>
      <c r="AL77" s="4">
        <f>'OA&amp;GRIDCO'!BT77+'Day Ahead IEX PXIL'!AL77+RTM!AL77</f>
        <v>0</v>
      </c>
      <c r="AM77" s="4">
        <f>'OA&amp;GRIDCO'!BC77+'Day Ahead IEX PXIL'!AE77+RTM!AE77</f>
        <v>0</v>
      </c>
      <c r="AN77" s="4">
        <f>'OA&amp;GRIDCO'!BD77+'Day Ahead IEX PXIL'!AF77+RTM!AF77</f>
        <v>0</v>
      </c>
      <c r="AO77" s="4">
        <f>'OA&amp;GRIDCO'!CC77+'Day Ahead IEX PXIL'!AQ77+RTM!AQ77</f>
        <v>0</v>
      </c>
      <c r="AP77" s="4">
        <f>'OA&amp;GRIDCO'!CD77+'Day Ahead IEX PXIL'!AR77+RTM!AR77</f>
        <v>0</v>
      </c>
      <c r="AQ77" s="4">
        <f>'OA&amp;GRIDCO'!CO77+'Day Ahead IEX PXIL'!AW77+RTM!AW77</f>
        <v>25.75</v>
      </c>
      <c r="AR77" s="4">
        <f>'OA&amp;GRIDCO'!CP77+'Day Ahead IEX PXIL'!AX77+RTM!AX77</f>
        <v>8</v>
      </c>
      <c r="AS77" s="4">
        <f>'OA&amp;GRIDCO'!DA77+'Day Ahead IEX PXIL'!BC77+RTM!BC77</f>
        <v>329.77738402061857</v>
      </c>
      <c r="AT77" s="4">
        <f>'OA&amp;GRIDCO'!DB77+'Day Ahead IEX PXIL'!BD77+RTM!BD77</f>
        <v>0</v>
      </c>
      <c r="AU77" s="4">
        <f>'Day Ahead IEX PXIL'!BI77+RTM!BI77+'OA&amp;GRIDCO'!OS77</f>
        <v>0</v>
      </c>
      <c r="AV77" s="4">
        <f>'Day Ahead IEX PXIL'!BJ77+RTM!BJ77+'OA&amp;GRIDCO'!OT77</f>
        <v>0</v>
      </c>
      <c r="AW77" s="67"/>
      <c r="AX77" s="67"/>
      <c r="AY77" s="4">
        <v>0</v>
      </c>
      <c r="AZ77" s="4">
        <f>'OA&amp;GRIDCO'!DL77+'Day Ahead IEX PXIL'!BP77+RTM!BP77</f>
        <v>14.12</v>
      </c>
      <c r="BA77" s="4">
        <f>'OA&amp;GRIDCO'!EC77+'Day Ahead IEX PXIL'!BU77+RTM!BU77</f>
        <v>0</v>
      </c>
      <c r="BB77" s="4">
        <f>'OA&amp;GRIDCO'!ED77+'Day Ahead IEX PXIL'!BV77+RTM!BV77</f>
        <v>0</v>
      </c>
      <c r="BC77" s="4">
        <f>'OA&amp;GRIDCO'!EQ77+'Day Ahead IEX PXIL'!CA77+RTM!CA77</f>
        <v>247.43</v>
      </c>
      <c r="BD77" s="4">
        <f>'OA&amp;GRIDCO'!ER77+'Day Ahead IEX PXIL'!CB77+RTM!CB77</f>
        <v>61.857500000000002</v>
      </c>
      <c r="BE77" s="75">
        <f>'OA&amp;GRIDCO'!NW77+GDAM!U77</f>
        <v>2.69</v>
      </c>
      <c r="BF77" s="75"/>
      <c r="BG77" s="53"/>
      <c r="BH77" s="53"/>
      <c r="BI77" s="4">
        <f>'OA&amp;GRIDCO'!EW77+'Day Ahead IEX PXIL'!CG77+RTM!CG77</f>
        <v>1.44</v>
      </c>
      <c r="BJ77" s="4">
        <f>'OA&amp;GRIDCO'!EX77+'Day Ahead IEX PXIL'!CH77+RTM!CH77</f>
        <v>0</v>
      </c>
      <c r="BK77" s="4">
        <f>'OA&amp;GRIDCO'!KW77+RTM!FG77+'Day Ahead IEX PXIL'!GW77</f>
        <v>0</v>
      </c>
      <c r="BL77" s="4">
        <f>'OA&amp;GRIDCO'!KX77+RTM!FH77+'Day Ahead IEX PXIL'!GX77</f>
        <v>0</v>
      </c>
      <c r="BM77" s="4">
        <f>'Day Ahead IEX PXIL'!CM77+RTM!CM77+'OA&amp;GRIDCO'!FC77</f>
        <v>29</v>
      </c>
      <c r="BN77" s="4">
        <f>'OA&amp;GRIDCO'!FD77+'Day Ahead IEX PXIL'!CN77+RTM!CN77</f>
        <v>0</v>
      </c>
      <c r="BO77" s="69"/>
      <c r="BP77" s="69"/>
      <c r="BQ77" s="4">
        <f>'OA&amp;GRIDCO'!FQ77+'Day Ahead IEX PXIL'!CS77+RTM!CS77</f>
        <v>1.03</v>
      </c>
      <c r="BR77" s="4">
        <f>'OA&amp;GRIDCO'!FR77+'Day Ahead IEX PXIL'!CT77+RTM!CT77</f>
        <v>0</v>
      </c>
      <c r="BS77" s="1">
        <f>'OA&amp;GRIDCO'!JU77+'Day Ahead IEX PXIL'!FA77+RTM!EU77</f>
        <v>108.9545</v>
      </c>
      <c r="BT77" s="4">
        <f>'OA&amp;GRIDCO'!JV77+'Day Ahead IEX PXIL'!FB77+RTM!EV77</f>
        <v>13</v>
      </c>
      <c r="BU77" s="9">
        <f>'OA&amp;GRIDCO'!GG77+RTM!G77</f>
        <v>0</v>
      </c>
      <c r="BV77" s="9">
        <f>'OA&amp;GRIDCO'!GH77</f>
        <v>0</v>
      </c>
      <c r="BW77" s="4">
        <f>'OA&amp;GRIDCO'!HA77+'Day Ahead IEX PXIL'!DK77+RTM!DE77</f>
        <v>5.4</v>
      </c>
      <c r="BX77" s="4">
        <f>'OA&amp;GRIDCO'!HB77</f>
        <v>0</v>
      </c>
      <c r="BY77" s="4">
        <f>'Day Ahead IEX PXIL'!GK77+RTM!FA77+'OA&amp;GRIDCO'!LC77</f>
        <v>0</v>
      </c>
      <c r="BZ77" s="4">
        <f>'Day Ahead IEX PXIL'!GL77+RTM!FB77+'OA&amp;GRIDCO'!LD77</f>
        <v>0</v>
      </c>
      <c r="CA77" s="37"/>
      <c r="CB77" s="37"/>
      <c r="CC77" s="74">
        <f>RTM!GI77+'Day Ahead IEX PXIL'!II77+GDAM!M77</f>
        <v>0</v>
      </c>
      <c r="CD77" s="74">
        <f>RTM!GJ77</f>
        <v>0</v>
      </c>
      <c r="CE77" s="4">
        <f>'OA&amp;GRIDCO'!HI77+'Day Ahead IEX PXIL'!DQ77+RTM!DK77</f>
        <v>0</v>
      </c>
      <c r="CF77" s="4">
        <f>'OA&amp;GRIDCO'!HJ77+'Day Ahead IEX PXIL'!DR77+RTM!DL77</f>
        <v>0</v>
      </c>
      <c r="CG77" s="74">
        <f>'OA&amp;GRIDCO'!HO77+'Day Ahead IEX PXIL'!DW77+RTM!DQ77</f>
        <v>0</v>
      </c>
      <c r="CH77" s="74">
        <f>'OA&amp;GRIDCO'!HP77+'Day Ahead IEX PXIL'!DX77+RTM!DR77</f>
        <v>0</v>
      </c>
      <c r="CI77" s="75">
        <f>'Day Ahead IEX PXIL'!HE77+'OA&amp;GRIDCO'!DI77+RTM!GY77</f>
        <v>5.15</v>
      </c>
      <c r="CJ77" s="75">
        <f>'Day Ahead IEX PXIL'!HF77+'OA&amp;GRIDCO'!DJ77</f>
        <v>0</v>
      </c>
      <c r="CK77" s="54">
        <f>'OA&amp;GRIDCO'!KS77+'Day Ahead IEX PXIL'!DE77</f>
        <v>4.12</v>
      </c>
      <c r="CL77" s="54">
        <f>'OA&amp;GRIDCO'!KT77+'Day Ahead IEX PXIL'!DF77</f>
        <v>0</v>
      </c>
      <c r="CM77" s="54">
        <f>'Day Ahead IEX PXIL'!FS77+RTM!FS77</f>
        <v>0</v>
      </c>
      <c r="CN77" s="54">
        <f>'Day Ahead IEX PXIL'!FT77</f>
        <v>0</v>
      </c>
      <c r="CO77" s="54">
        <f>RTM!IY77+'Day Ahead IEX PXIL'!IU77</f>
        <v>0</v>
      </c>
      <c r="CP77" s="54">
        <f>RTM!IZ77+'Day Ahead IEX PXIL'!IV77</f>
        <v>0</v>
      </c>
      <c r="CQ77" s="4">
        <f>'OA&amp;GRIDCO'!KG77+'Day Ahead IEX PXIL'!FM77+RTM!GE77</f>
        <v>0</v>
      </c>
      <c r="CR77" s="4">
        <f>'OA&amp;GRIDCO'!KH77+'Day Ahead IEX PXIL'!FN77</f>
        <v>0</v>
      </c>
      <c r="CS77" s="4">
        <f>'OA&amp;GRIDCO'!KM77+'Day Ahead IEX PXIL'!FY77+RTM!FY77</f>
        <v>0</v>
      </c>
      <c r="CT77" s="4">
        <f>'Day Ahead IEX PXIL'!FZ77</f>
        <v>0</v>
      </c>
      <c r="CU77" s="4">
        <v>0</v>
      </c>
      <c r="CV77" s="4">
        <f>'Day Ahead IEX PXIL'!GF77</f>
        <v>0</v>
      </c>
      <c r="CW77" s="4">
        <f>'OA&amp;GRIDCO'!HU77+'Day Ahead IEX PXIL'!EC77+RTM!DW77</f>
        <v>400</v>
      </c>
      <c r="CX77" s="4">
        <f>'OA&amp;GRIDCO'!HV77+'Day Ahead IEX PXIL'!ED77+RTM!DX77</f>
        <v>0</v>
      </c>
      <c r="CY77" s="4">
        <f>'OA&amp;GRIDCO'!IG77+'Day Ahead IEX PXIL'!EI77+RTM!EC77</f>
        <v>15</v>
      </c>
      <c r="CZ77" s="4">
        <f>'OA&amp;GRIDCO'!IH77+'Day Ahead IEX PXIL'!EJ77+RTM!ED77</f>
        <v>3.75</v>
      </c>
      <c r="DA77" s="4">
        <f>'OA&amp;GRIDCO'!IU77+'Day Ahead IEX PXIL'!EO77+RTM!EI77</f>
        <v>0</v>
      </c>
      <c r="DB77" s="4">
        <f>'OA&amp;GRIDCO'!IV77+'Day Ahead IEX PXIL'!EP77+RTM!EJ77</f>
        <v>0</v>
      </c>
      <c r="DC77" s="75"/>
      <c r="DD77" s="75"/>
      <c r="DE77" s="4">
        <f>'Day Ahead IEX PXIL'!FC77+'OA&amp;GRIDCO'!KA77+RTM!GM77</f>
        <v>8.9700000000000006</v>
      </c>
      <c r="DF77" s="4">
        <f>'Day Ahead IEX PXIL'!FD77+'OA&amp;GRIDCO'!KB77</f>
        <v>0</v>
      </c>
      <c r="DG77" s="4">
        <f>'OA&amp;GRIDCO'!JE77+'Day Ahead IEX PXIL'!EU77+RTM!EO77</f>
        <v>10.31</v>
      </c>
      <c r="DH77" s="4">
        <f>'OA&amp;GRIDCO'!JF77+'Day Ahead IEX PXIL'!EV77+RTM!EP77</f>
        <v>0</v>
      </c>
      <c r="DI77" s="4">
        <v>0</v>
      </c>
      <c r="DJ77" s="4">
        <v>0</v>
      </c>
      <c r="DK77" s="74">
        <f>RTM!FM77</f>
        <v>0</v>
      </c>
      <c r="DL77" s="74">
        <f>RTM!FN77</f>
        <v>0</v>
      </c>
      <c r="DM77" s="74">
        <f>'OA&amp;GRIDCO'!LF77+'Day Ahead IEX PXIL'!HU77+'Day Ahead IEX PXIL'!HU77</f>
        <v>0</v>
      </c>
      <c r="DN77" s="74">
        <f>'OA&amp;GRIDCO'!LH77+'Day Ahead IEX PXIL'!HV77+RTM!GV77</f>
        <v>0</v>
      </c>
      <c r="DO77" s="74">
        <f>'OA&amp;GRIDCO'!LS77+'Day Ahead IEX PXIL'!HO77+RTM!IU77</f>
        <v>54.795000000000002</v>
      </c>
      <c r="DP77" s="74">
        <f>'OA&amp;GRIDCO'!LT77+'Day Ahead IEX PXIL'!HP77+RTM!IV77</f>
        <v>0</v>
      </c>
      <c r="DQ77" s="74">
        <f>RTM!HK77</f>
        <v>0.21</v>
      </c>
      <c r="DR77" s="74">
        <f>RTM!HL77</f>
        <v>0</v>
      </c>
      <c r="DS77" s="74">
        <f>RTM!HO77</f>
        <v>0</v>
      </c>
      <c r="DT77" s="74">
        <f>RTM!HP77</f>
        <v>0</v>
      </c>
      <c r="DU77" s="74">
        <f>RTM!HS77</f>
        <v>0</v>
      </c>
      <c r="DV77" s="74">
        <f>RTM!HT77</f>
        <v>0</v>
      </c>
      <c r="DW77" s="74">
        <f>RTM!HW77+'OA&amp;GRIDCO'!MI77</f>
        <v>0</v>
      </c>
      <c r="DX77" s="74">
        <f>RTM!HX77</f>
        <v>0</v>
      </c>
      <c r="DY77" s="74">
        <f>RTM!IA77</f>
        <v>0</v>
      </c>
      <c r="DZ77" s="74">
        <f>RTM!IB77</f>
        <v>0</v>
      </c>
      <c r="EA77" s="74">
        <f>RTM!IC77</f>
        <v>0</v>
      </c>
      <c r="EB77" s="74">
        <f>RTM!ID77</f>
        <v>0</v>
      </c>
      <c r="EC77" s="74">
        <f>'OA&amp;GRIDCO'!MO77</f>
        <v>3.87</v>
      </c>
      <c r="ED77" s="74">
        <f>'OA&amp;GRIDCO'!MP77</f>
        <v>0</v>
      </c>
      <c r="EE77" s="74">
        <f>'OA&amp;GRIDCO'!MS77</f>
        <v>0</v>
      </c>
      <c r="EF77" s="74">
        <f>'OA&amp;GRIDCO'!MT77</f>
        <v>0</v>
      </c>
      <c r="EG77" s="74">
        <f>'OA&amp;GRIDCO'!MW77+'Day Ahead IEX PXIL'!IM77+GDAM!G77+RTM!II77</f>
        <v>0</v>
      </c>
      <c r="EH77" s="74">
        <f>'OA&amp;GRIDCO'!MX77+'Day Ahead IEX PXIL'!IN77+RTM!IJ77+GDAM!H77</f>
        <v>0</v>
      </c>
      <c r="EI77" s="74">
        <f>'Day Ahead IEX PXIL'!IQ77+RTM!IM77+'OA&amp;GRIDCO'!NA77</f>
        <v>6.19</v>
      </c>
      <c r="EJ77" s="74">
        <f>'Day Ahead IEX PXIL'!IR77+RTM!IN77+'OA&amp;GRIDCO'!NB77</f>
        <v>0</v>
      </c>
      <c r="EK77" s="74">
        <f>'OA&amp;GRIDCO'!NE77</f>
        <v>0</v>
      </c>
      <c r="EL77" s="74">
        <f>'OA&amp;GRIDCO'!NF77</f>
        <v>0</v>
      </c>
      <c r="EM77" s="74">
        <f>RTM!IQ77</f>
        <v>0</v>
      </c>
      <c r="EN77" s="74">
        <f>RTM!IR77</f>
        <v>0</v>
      </c>
      <c r="EO77" s="74">
        <f>RTM!JC77</f>
        <v>0</v>
      </c>
      <c r="EP77" s="74">
        <f>RTM!JD77</f>
        <v>0</v>
      </c>
      <c r="EQ77" s="74">
        <f>'OA&amp;GRIDCO'!NI77</f>
        <v>0</v>
      </c>
      <c r="ER77" s="74">
        <f>'OA&amp;GRIDCO'!NJ77</f>
        <v>0</v>
      </c>
      <c r="ES77" s="74">
        <f>'OA&amp;GRIDCO'!NK77+RTM!HC77+'Day Ahead IEX PXIL'!IY77</f>
        <v>0</v>
      </c>
      <c r="ET77" s="74">
        <f>'OA&amp;GRIDCO'!NN77+RTM!HD77+'Day Ahead IEX PXIL'!IZ77</f>
        <v>0</v>
      </c>
      <c r="EU77" s="74">
        <f>RTM!JG77</f>
        <v>0</v>
      </c>
      <c r="EV77" s="74">
        <f>RTM!JH77</f>
        <v>0</v>
      </c>
      <c r="EW77" s="74">
        <f>RTM!JK77</f>
        <v>0</v>
      </c>
      <c r="EX77" s="74">
        <f>RTM!JL77</f>
        <v>0</v>
      </c>
      <c r="EY77" s="74">
        <f>GDAM!S77+'OA&amp;GRIDCO'!OG77+RTM!JO77</f>
        <v>9.3000000000000007</v>
      </c>
      <c r="EZ77" s="74">
        <f>GDAM!T77+'OA&amp;GRIDCO'!NX77+RTM!JP77</f>
        <v>0</v>
      </c>
      <c r="FA77" s="74">
        <f>GDAM!Y77+RTM!JS77</f>
        <v>0</v>
      </c>
      <c r="FB77" s="74">
        <f>GDAM!Z77+RTM!JT77</f>
        <v>0</v>
      </c>
      <c r="FC77" s="74">
        <f>RTM!JW77</f>
        <v>0</v>
      </c>
      <c r="FD77" s="74">
        <f>RTM!JX77</f>
        <v>0</v>
      </c>
      <c r="FE77" s="74">
        <f>GDAM!AE77+'OA&amp;GRIDCO'!OO77</f>
        <v>2.0700000000000003</v>
      </c>
      <c r="FF77" s="74">
        <f>GDAM!AF77+'OA&amp;GRIDCO'!OP77</f>
        <v>0</v>
      </c>
      <c r="FG77" s="351">
        <f>GDAM!AK77</f>
        <v>0</v>
      </c>
      <c r="FH77" s="351">
        <f>GDAM!AL77</f>
        <v>0</v>
      </c>
      <c r="FI77" s="351">
        <f>GDAM!AQ77</f>
        <v>0</v>
      </c>
      <c r="FJ77" s="351">
        <f>GDAM!AR77</f>
        <v>0</v>
      </c>
      <c r="FK77" s="351">
        <f>GDAM!AW77</f>
        <v>0</v>
      </c>
      <c r="FL77" s="351">
        <f>GDAM!AX77</f>
        <v>0</v>
      </c>
      <c r="FM77" s="351">
        <f>GDAM!BC77</f>
        <v>0</v>
      </c>
      <c r="FN77" s="351">
        <f>GDAM!BD77</f>
        <v>0</v>
      </c>
      <c r="FO77" s="351">
        <f>GDAM!BI77</f>
        <v>0</v>
      </c>
      <c r="FP77" s="351">
        <f>GDAM!BJ77</f>
        <v>0</v>
      </c>
      <c r="FQ77" s="1">
        <f t="shared" si="2"/>
        <v>1407.7255033547015</v>
      </c>
      <c r="FR77" s="1">
        <f t="shared" si="3"/>
        <v>142.8775</v>
      </c>
    </row>
    <row r="78" spans="1:174">
      <c r="A78" s="48" t="s">
        <v>100</v>
      </c>
      <c r="B78" s="38">
        <v>68</v>
      </c>
      <c r="C78" s="114"/>
      <c r="D78" s="75"/>
      <c r="E78" s="75"/>
      <c r="F78" s="75"/>
      <c r="G78" s="75">
        <v>24</v>
      </c>
      <c r="H78" s="75">
        <v>0.9</v>
      </c>
      <c r="I78" s="74">
        <v>11</v>
      </c>
      <c r="J78" s="74">
        <v>3.62</v>
      </c>
      <c r="K78" s="75"/>
      <c r="L78" s="75"/>
      <c r="M78" s="75"/>
      <c r="N78" s="75"/>
      <c r="O78" s="277">
        <v>0.25</v>
      </c>
      <c r="P78" s="75"/>
      <c r="Q78" s="94">
        <v>3.6</v>
      </c>
      <c r="R78" s="75">
        <v>0.51</v>
      </c>
      <c r="S78" s="74">
        <v>25</v>
      </c>
      <c r="T78" s="75"/>
      <c r="U78" s="74">
        <v>37</v>
      </c>
      <c r="V78" s="75"/>
      <c r="W78" s="275">
        <v>4.5599999999999996</v>
      </c>
      <c r="X78" s="75"/>
      <c r="Y78" s="75">
        <v>0.6</v>
      </c>
      <c r="Z78" s="75"/>
      <c r="AA78" s="75">
        <v>0.7</v>
      </c>
      <c r="AB78" s="75"/>
      <c r="AC78" s="280">
        <v>0.13655114317844999</v>
      </c>
      <c r="AD78" s="75"/>
      <c r="AE78" s="4">
        <f>'OA&amp;GRIDCO'!W78+'Day Ahead IEX PXIL'!M78+RTM!M78</f>
        <v>20.62</v>
      </c>
      <c r="AF78" s="4">
        <f>'OA&amp;GRIDCO'!X78+'Day Ahead IEX PXIL'!N78+RTM!N78</f>
        <v>20.62</v>
      </c>
      <c r="AG78" s="4">
        <f>'OA&amp;GRIDCO'!AC78+'Day Ahead IEX PXIL'!S78+RTM!S78</f>
        <v>4.0199999999999996</v>
      </c>
      <c r="AH78" s="4">
        <f>'OA&amp;GRIDCO'!AD78+'Day Ahead IEX PXIL'!T78+RTM!T78</f>
        <v>0</v>
      </c>
      <c r="AI78" s="4">
        <f>'OA&amp;GRIDCO'!AU78+'Day Ahead IEX PXIL'!Y78+RTM!Y78</f>
        <v>55</v>
      </c>
      <c r="AJ78" s="4">
        <f>'OA&amp;GRIDCO'!AV78+'Day Ahead IEX PXIL'!Z78+RTM!Z78</f>
        <v>16.5</v>
      </c>
      <c r="AK78" s="4">
        <f>'OA&amp;GRIDCO'!BS78+'Day Ahead IEX PXIL'!AK78+RTM!AK78</f>
        <v>0</v>
      </c>
      <c r="AL78" s="4">
        <f>'OA&amp;GRIDCO'!BT78+'Day Ahead IEX PXIL'!AL78+RTM!AL78</f>
        <v>0</v>
      </c>
      <c r="AM78" s="4">
        <f>'OA&amp;GRIDCO'!BC78+'Day Ahead IEX PXIL'!AE78+RTM!AE78</f>
        <v>0</v>
      </c>
      <c r="AN78" s="4">
        <f>'OA&amp;GRIDCO'!BD78+'Day Ahead IEX PXIL'!AF78+RTM!AF78</f>
        <v>0</v>
      </c>
      <c r="AO78" s="4">
        <f>'OA&amp;GRIDCO'!CC78+'Day Ahead IEX PXIL'!AQ78+RTM!AQ78</f>
        <v>0</v>
      </c>
      <c r="AP78" s="4">
        <f>'OA&amp;GRIDCO'!CD78+'Day Ahead IEX PXIL'!AR78+RTM!AR78</f>
        <v>0</v>
      </c>
      <c r="AQ78" s="4">
        <f>'OA&amp;GRIDCO'!CO78+'Day Ahead IEX PXIL'!AW78+RTM!AW78</f>
        <v>25.75</v>
      </c>
      <c r="AR78" s="4">
        <f>'OA&amp;GRIDCO'!CP78+'Day Ahead IEX PXIL'!AX78+RTM!AX78</f>
        <v>8</v>
      </c>
      <c r="AS78" s="4">
        <f>'OA&amp;GRIDCO'!DA78+'Day Ahead IEX PXIL'!BC78+RTM!BC78</f>
        <v>329.77738402061857</v>
      </c>
      <c r="AT78" s="4">
        <f>'OA&amp;GRIDCO'!DB78+'Day Ahead IEX PXIL'!BD78+RTM!BD78</f>
        <v>0</v>
      </c>
      <c r="AU78" s="4">
        <f>'Day Ahead IEX PXIL'!BI78+RTM!BI78+'OA&amp;GRIDCO'!OS78</f>
        <v>0</v>
      </c>
      <c r="AV78" s="4">
        <f>'Day Ahead IEX PXIL'!BJ78+RTM!BJ78+'OA&amp;GRIDCO'!OT78</f>
        <v>0</v>
      </c>
      <c r="AW78" s="67"/>
      <c r="AX78" s="67"/>
      <c r="AY78" s="4">
        <v>0</v>
      </c>
      <c r="AZ78" s="4">
        <f>'OA&amp;GRIDCO'!DL78+'Day Ahead IEX PXIL'!BP78+RTM!BP78</f>
        <v>14.12</v>
      </c>
      <c r="BA78" s="4">
        <f>'OA&amp;GRIDCO'!EC78+'Day Ahead IEX PXIL'!BU78+RTM!BU78</f>
        <v>0</v>
      </c>
      <c r="BB78" s="4">
        <f>'OA&amp;GRIDCO'!ED78+'Day Ahead IEX PXIL'!BV78+RTM!BV78</f>
        <v>0</v>
      </c>
      <c r="BC78" s="4">
        <f>'OA&amp;GRIDCO'!EQ78+'Day Ahead IEX PXIL'!CA78+RTM!CA78</f>
        <v>247.43</v>
      </c>
      <c r="BD78" s="4">
        <f>'OA&amp;GRIDCO'!ER78+'Day Ahead IEX PXIL'!CB78+RTM!CB78</f>
        <v>61.857500000000002</v>
      </c>
      <c r="BE78" s="75">
        <f>'OA&amp;GRIDCO'!NW78+GDAM!U78</f>
        <v>1.38</v>
      </c>
      <c r="BF78" s="75"/>
      <c r="BG78" s="53"/>
      <c r="BH78" s="53"/>
      <c r="BI78" s="4">
        <f>'OA&amp;GRIDCO'!EW78+'Day Ahead IEX PXIL'!CG78+RTM!CG78</f>
        <v>1.44</v>
      </c>
      <c r="BJ78" s="4">
        <f>'OA&amp;GRIDCO'!EX78+'Day Ahead IEX PXIL'!CH78+RTM!CH78</f>
        <v>0</v>
      </c>
      <c r="BK78" s="4">
        <f>'OA&amp;GRIDCO'!KW78+RTM!FG78+'Day Ahead IEX PXIL'!GW78</f>
        <v>0</v>
      </c>
      <c r="BL78" s="4">
        <f>'OA&amp;GRIDCO'!KX78+RTM!FH78+'Day Ahead IEX PXIL'!GX78</f>
        <v>0</v>
      </c>
      <c r="BM78" s="4">
        <f>'Day Ahead IEX PXIL'!CM78+RTM!CM78+'OA&amp;GRIDCO'!FC78</f>
        <v>29</v>
      </c>
      <c r="BN78" s="4">
        <f>'OA&amp;GRIDCO'!FD78+'Day Ahead IEX PXIL'!CN78+RTM!CN78</f>
        <v>0</v>
      </c>
      <c r="BO78" s="69"/>
      <c r="BP78" s="69"/>
      <c r="BQ78" s="4">
        <f>'OA&amp;GRIDCO'!FQ78+'Day Ahead IEX PXIL'!CS78+RTM!CS78</f>
        <v>1.03</v>
      </c>
      <c r="BR78" s="4">
        <f>'OA&amp;GRIDCO'!FR78+'Day Ahead IEX PXIL'!CT78+RTM!CT78</f>
        <v>0</v>
      </c>
      <c r="BS78" s="1">
        <f>'OA&amp;GRIDCO'!JU78+'Day Ahead IEX PXIL'!FA78+RTM!EU78</f>
        <v>108.9545</v>
      </c>
      <c r="BT78" s="4">
        <f>'OA&amp;GRIDCO'!JV78+'Day Ahead IEX PXIL'!FB78+RTM!EV78</f>
        <v>13</v>
      </c>
      <c r="BU78" s="9">
        <f>'OA&amp;GRIDCO'!GG78+RTM!G78</f>
        <v>0</v>
      </c>
      <c r="BV78" s="9">
        <f>'OA&amp;GRIDCO'!GH78</f>
        <v>0</v>
      </c>
      <c r="BW78" s="4">
        <f>'OA&amp;GRIDCO'!HA78+'Day Ahead IEX PXIL'!DK78+RTM!DE78</f>
        <v>5.4</v>
      </c>
      <c r="BX78" s="4">
        <f>'OA&amp;GRIDCO'!HB78</f>
        <v>0</v>
      </c>
      <c r="BY78" s="4">
        <f>'Day Ahead IEX PXIL'!GK78+RTM!FA78+'OA&amp;GRIDCO'!LC78</f>
        <v>0</v>
      </c>
      <c r="BZ78" s="4">
        <f>'Day Ahead IEX PXIL'!GL78+RTM!FB78+'OA&amp;GRIDCO'!LD78</f>
        <v>0</v>
      </c>
      <c r="CA78" s="37"/>
      <c r="CB78" s="37"/>
      <c r="CC78" s="74">
        <f>RTM!GI78+'Day Ahead IEX PXIL'!II78+GDAM!M78</f>
        <v>0</v>
      </c>
      <c r="CD78" s="74">
        <f>RTM!GJ78</f>
        <v>0</v>
      </c>
      <c r="CE78" s="4">
        <f>'OA&amp;GRIDCO'!HI78+'Day Ahead IEX PXIL'!DQ78+RTM!DK78</f>
        <v>0</v>
      </c>
      <c r="CF78" s="4">
        <f>'OA&amp;GRIDCO'!HJ78+'Day Ahead IEX PXIL'!DR78+RTM!DL78</f>
        <v>0</v>
      </c>
      <c r="CG78" s="74">
        <f>'OA&amp;GRIDCO'!HO78+'Day Ahead IEX PXIL'!DW78+RTM!DQ78</f>
        <v>0</v>
      </c>
      <c r="CH78" s="74">
        <f>'OA&amp;GRIDCO'!HP78+'Day Ahead IEX PXIL'!DX78+RTM!DR78</f>
        <v>0</v>
      </c>
      <c r="CI78" s="75">
        <f>'Day Ahead IEX PXIL'!HE78+'OA&amp;GRIDCO'!DI78+RTM!GY78</f>
        <v>5.15</v>
      </c>
      <c r="CJ78" s="75">
        <f>'Day Ahead IEX PXIL'!HF78+'OA&amp;GRIDCO'!DJ78</f>
        <v>0</v>
      </c>
      <c r="CK78" s="54">
        <f>'OA&amp;GRIDCO'!KS78+'Day Ahead IEX PXIL'!DE78</f>
        <v>4.12</v>
      </c>
      <c r="CL78" s="54">
        <f>'OA&amp;GRIDCO'!KT78+'Day Ahead IEX PXIL'!DF78</f>
        <v>0</v>
      </c>
      <c r="CM78" s="54">
        <f>'Day Ahead IEX PXIL'!FS78+RTM!FS78</f>
        <v>0</v>
      </c>
      <c r="CN78" s="54">
        <f>'Day Ahead IEX PXIL'!FT78</f>
        <v>0</v>
      </c>
      <c r="CO78" s="54">
        <f>RTM!IY78+'Day Ahead IEX PXIL'!IU78</f>
        <v>0</v>
      </c>
      <c r="CP78" s="54">
        <f>RTM!IZ78+'Day Ahead IEX PXIL'!IV78</f>
        <v>0</v>
      </c>
      <c r="CQ78" s="4">
        <f>'OA&amp;GRIDCO'!KG78+'Day Ahead IEX PXIL'!FM78+RTM!GE78</f>
        <v>0</v>
      </c>
      <c r="CR78" s="4">
        <f>'OA&amp;GRIDCO'!KH78+'Day Ahead IEX PXIL'!FN78</f>
        <v>0</v>
      </c>
      <c r="CS78" s="4">
        <f>'OA&amp;GRIDCO'!KM78+'Day Ahead IEX PXIL'!FY78+RTM!FY78</f>
        <v>0</v>
      </c>
      <c r="CT78" s="4">
        <f>'Day Ahead IEX PXIL'!FZ78</f>
        <v>0</v>
      </c>
      <c r="CU78" s="4">
        <v>0</v>
      </c>
      <c r="CV78" s="4">
        <f>'Day Ahead IEX PXIL'!GF78</f>
        <v>0</v>
      </c>
      <c r="CW78" s="4">
        <f>'OA&amp;GRIDCO'!HU78+'Day Ahead IEX PXIL'!EC78+RTM!DW78</f>
        <v>400</v>
      </c>
      <c r="CX78" s="4">
        <f>'OA&amp;GRIDCO'!HV78+'Day Ahead IEX PXIL'!ED78+RTM!DX78</f>
        <v>0</v>
      </c>
      <c r="CY78" s="4">
        <f>'OA&amp;GRIDCO'!IG78+'Day Ahead IEX PXIL'!EI78+RTM!EC78</f>
        <v>15</v>
      </c>
      <c r="CZ78" s="4">
        <f>'OA&amp;GRIDCO'!IH78+'Day Ahead IEX PXIL'!EJ78+RTM!ED78</f>
        <v>3.75</v>
      </c>
      <c r="DA78" s="4">
        <f>'OA&amp;GRIDCO'!IU78+'Day Ahead IEX PXIL'!EO78+RTM!EI78</f>
        <v>0</v>
      </c>
      <c r="DB78" s="4">
        <f>'OA&amp;GRIDCO'!IV78+'Day Ahead IEX PXIL'!EP78+RTM!EJ78</f>
        <v>0</v>
      </c>
      <c r="DC78" s="75"/>
      <c r="DD78" s="75"/>
      <c r="DE78" s="4">
        <f>'Day Ahead IEX PXIL'!FC78+'OA&amp;GRIDCO'!KA78+RTM!GM78</f>
        <v>8.9700000000000006</v>
      </c>
      <c r="DF78" s="4">
        <f>'Day Ahead IEX PXIL'!FD78+'OA&amp;GRIDCO'!KB78</f>
        <v>0</v>
      </c>
      <c r="DG78" s="4">
        <f>'OA&amp;GRIDCO'!JE78+'Day Ahead IEX PXIL'!EU78+RTM!EO78</f>
        <v>10.31</v>
      </c>
      <c r="DH78" s="4">
        <f>'OA&amp;GRIDCO'!JF78+'Day Ahead IEX PXIL'!EV78+RTM!EP78</f>
        <v>0</v>
      </c>
      <c r="DI78" s="4">
        <v>0</v>
      </c>
      <c r="DJ78" s="4">
        <v>0</v>
      </c>
      <c r="DK78" s="74">
        <f>RTM!FM78</f>
        <v>0</v>
      </c>
      <c r="DL78" s="74">
        <f>RTM!FN78</f>
        <v>0</v>
      </c>
      <c r="DM78" s="74">
        <f>'OA&amp;GRIDCO'!LF78+'Day Ahead IEX PXIL'!HU78+'Day Ahead IEX PXIL'!HU78</f>
        <v>0</v>
      </c>
      <c r="DN78" s="74">
        <f>'OA&amp;GRIDCO'!LH78+'Day Ahead IEX PXIL'!HV78+RTM!GV78</f>
        <v>0</v>
      </c>
      <c r="DO78" s="74">
        <f>'OA&amp;GRIDCO'!LS78+'Day Ahead IEX PXIL'!HO78+RTM!IU78</f>
        <v>54.795000000000002</v>
      </c>
      <c r="DP78" s="74">
        <f>'OA&amp;GRIDCO'!LT78+'Day Ahead IEX PXIL'!HP78+RTM!IV78</f>
        <v>0</v>
      </c>
      <c r="DQ78" s="74">
        <f>RTM!HK78</f>
        <v>0.21</v>
      </c>
      <c r="DR78" s="74">
        <f>RTM!HL78</f>
        <v>0</v>
      </c>
      <c r="DS78" s="74">
        <f>RTM!HO78</f>
        <v>0</v>
      </c>
      <c r="DT78" s="74">
        <f>RTM!HP78</f>
        <v>0</v>
      </c>
      <c r="DU78" s="74">
        <f>RTM!HS78</f>
        <v>0</v>
      </c>
      <c r="DV78" s="74">
        <f>RTM!HT78</f>
        <v>0</v>
      </c>
      <c r="DW78" s="74">
        <f>RTM!HW78+'OA&amp;GRIDCO'!MI78</f>
        <v>0</v>
      </c>
      <c r="DX78" s="74">
        <f>RTM!HX78</f>
        <v>0</v>
      </c>
      <c r="DY78" s="74">
        <f>RTM!IA78</f>
        <v>0</v>
      </c>
      <c r="DZ78" s="74">
        <f>RTM!IB78</f>
        <v>0</v>
      </c>
      <c r="EA78" s="74">
        <f>RTM!IC78</f>
        <v>0</v>
      </c>
      <c r="EB78" s="74">
        <f>RTM!ID78</f>
        <v>0</v>
      </c>
      <c r="EC78" s="74">
        <f>'OA&amp;GRIDCO'!MO78</f>
        <v>3</v>
      </c>
      <c r="ED78" s="74">
        <f>'OA&amp;GRIDCO'!MP78</f>
        <v>0</v>
      </c>
      <c r="EE78" s="74">
        <f>'OA&amp;GRIDCO'!MS78</f>
        <v>0</v>
      </c>
      <c r="EF78" s="74">
        <f>'OA&amp;GRIDCO'!MT78</f>
        <v>0</v>
      </c>
      <c r="EG78" s="74">
        <f>'OA&amp;GRIDCO'!MW78+'Day Ahead IEX PXIL'!IM78+GDAM!G78+RTM!II78</f>
        <v>0</v>
      </c>
      <c r="EH78" s="74">
        <f>'OA&amp;GRIDCO'!MX78+'Day Ahead IEX PXIL'!IN78+RTM!IJ78+GDAM!H78</f>
        <v>0</v>
      </c>
      <c r="EI78" s="74">
        <f>'Day Ahead IEX PXIL'!IQ78+RTM!IM78+'OA&amp;GRIDCO'!NA78</f>
        <v>6.19</v>
      </c>
      <c r="EJ78" s="74">
        <f>'Day Ahead IEX PXIL'!IR78+RTM!IN78+'OA&amp;GRIDCO'!NB78</f>
        <v>0</v>
      </c>
      <c r="EK78" s="74">
        <f>'OA&amp;GRIDCO'!NE78</f>
        <v>0</v>
      </c>
      <c r="EL78" s="74">
        <f>'OA&amp;GRIDCO'!NF78</f>
        <v>0</v>
      </c>
      <c r="EM78" s="74">
        <f>RTM!IQ78</f>
        <v>0</v>
      </c>
      <c r="EN78" s="74">
        <f>RTM!IR78</f>
        <v>0</v>
      </c>
      <c r="EO78" s="74">
        <f>RTM!JC78</f>
        <v>0</v>
      </c>
      <c r="EP78" s="74">
        <f>RTM!JD78</f>
        <v>0</v>
      </c>
      <c r="EQ78" s="74">
        <f>'OA&amp;GRIDCO'!NI78</f>
        <v>0</v>
      </c>
      <c r="ER78" s="74">
        <f>'OA&amp;GRIDCO'!NJ78</f>
        <v>0</v>
      </c>
      <c r="ES78" s="74">
        <f>'OA&amp;GRIDCO'!NK78+RTM!HC78+'Day Ahead IEX PXIL'!IY78</f>
        <v>0</v>
      </c>
      <c r="ET78" s="74">
        <f>'OA&amp;GRIDCO'!NN78+RTM!HD78+'Day Ahead IEX PXIL'!IZ78</f>
        <v>0</v>
      </c>
      <c r="EU78" s="74">
        <f>RTM!JG78</f>
        <v>0</v>
      </c>
      <c r="EV78" s="74">
        <f>RTM!JH78</f>
        <v>0</v>
      </c>
      <c r="EW78" s="74">
        <f>RTM!JK78</f>
        <v>0</v>
      </c>
      <c r="EX78" s="74">
        <f>RTM!JL78</f>
        <v>0</v>
      </c>
      <c r="EY78" s="74">
        <f>GDAM!S78+'OA&amp;GRIDCO'!OG78+RTM!JO78</f>
        <v>7.84</v>
      </c>
      <c r="EZ78" s="74">
        <f>GDAM!T78+'OA&amp;GRIDCO'!NX78+RTM!JP78</f>
        <v>0</v>
      </c>
      <c r="FA78" s="74">
        <f>GDAM!Y78+RTM!JS78</f>
        <v>0</v>
      </c>
      <c r="FB78" s="74">
        <f>GDAM!Z78+RTM!JT78</f>
        <v>0</v>
      </c>
      <c r="FC78" s="74">
        <f>RTM!JW78</f>
        <v>0</v>
      </c>
      <c r="FD78" s="74">
        <f>RTM!JX78</f>
        <v>0</v>
      </c>
      <c r="FE78" s="74">
        <f>GDAM!AE78+'OA&amp;GRIDCO'!OO78</f>
        <v>1.77</v>
      </c>
      <c r="FF78" s="74">
        <f>GDAM!AF78+'OA&amp;GRIDCO'!OP78</f>
        <v>0</v>
      </c>
      <c r="FG78" s="351">
        <f>GDAM!AK78</f>
        <v>0</v>
      </c>
      <c r="FH78" s="351">
        <f>GDAM!AL78</f>
        <v>0</v>
      </c>
      <c r="FI78" s="351">
        <f>GDAM!AQ78</f>
        <v>0</v>
      </c>
      <c r="FJ78" s="351">
        <f>GDAM!AR78</f>
        <v>0</v>
      </c>
      <c r="FK78" s="351">
        <f>GDAM!AW78</f>
        <v>0</v>
      </c>
      <c r="FL78" s="351">
        <f>GDAM!AX78</f>
        <v>0</v>
      </c>
      <c r="FM78" s="351">
        <f>GDAM!BC78</f>
        <v>0</v>
      </c>
      <c r="FN78" s="351">
        <f>GDAM!BD78</f>
        <v>0</v>
      </c>
      <c r="FO78" s="351">
        <f>GDAM!BI78</f>
        <v>0</v>
      </c>
      <c r="FP78" s="351">
        <f>GDAM!BJ78</f>
        <v>0</v>
      </c>
      <c r="FQ78" s="1">
        <f t="shared" si="2"/>
        <v>1392.0034351637969</v>
      </c>
      <c r="FR78" s="1">
        <f t="shared" si="3"/>
        <v>142.8775</v>
      </c>
    </row>
    <row r="79" spans="1:174" ht="15" customHeight="1">
      <c r="A79" s="48" t="s">
        <v>101</v>
      </c>
      <c r="B79" s="38">
        <v>69</v>
      </c>
      <c r="C79" s="114"/>
      <c r="D79" s="75"/>
      <c r="E79" s="75"/>
      <c r="F79" s="75"/>
      <c r="G79" s="75">
        <v>24</v>
      </c>
      <c r="H79" s="75">
        <v>0.9</v>
      </c>
      <c r="I79" s="74">
        <v>11</v>
      </c>
      <c r="J79" s="74">
        <v>3.62</v>
      </c>
      <c r="K79" s="75"/>
      <c r="L79" s="75"/>
      <c r="M79" s="75"/>
      <c r="N79" s="75"/>
      <c r="O79" s="277">
        <v>0.22</v>
      </c>
      <c r="P79" s="75"/>
      <c r="Q79" s="94">
        <v>3.6</v>
      </c>
      <c r="R79" s="75">
        <v>0.51</v>
      </c>
      <c r="S79" s="74">
        <v>25</v>
      </c>
      <c r="T79" s="75"/>
      <c r="U79" s="74">
        <v>37</v>
      </c>
      <c r="V79" s="75"/>
      <c r="W79" s="275">
        <v>3.46</v>
      </c>
      <c r="X79" s="75"/>
      <c r="Y79" s="75">
        <v>0.5</v>
      </c>
      <c r="Z79" s="75"/>
      <c r="AA79" s="75">
        <v>0.7</v>
      </c>
      <c r="AB79" s="75"/>
      <c r="AC79" s="280">
        <v>8.1930685907069978E-2</v>
      </c>
      <c r="AD79" s="75"/>
      <c r="AE79" s="4">
        <f>'OA&amp;GRIDCO'!W79+'Day Ahead IEX PXIL'!M79+RTM!M79</f>
        <v>20.62</v>
      </c>
      <c r="AF79" s="4">
        <f>'OA&amp;GRIDCO'!X79+'Day Ahead IEX PXIL'!N79+RTM!N79</f>
        <v>20.62</v>
      </c>
      <c r="AG79" s="4">
        <f>'OA&amp;GRIDCO'!AC79+'Day Ahead IEX PXIL'!S79+RTM!S79</f>
        <v>2.79</v>
      </c>
      <c r="AH79" s="4">
        <f>'OA&amp;GRIDCO'!AD79+'Day Ahead IEX PXIL'!T79+RTM!T79</f>
        <v>0</v>
      </c>
      <c r="AI79" s="4">
        <f>'OA&amp;GRIDCO'!AU79+'Day Ahead IEX PXIL'!Y79+RTM!Y79</f>
        <v>55</v>
      </c>
      <c r="AJ79" s="4">
        <f>'OA&amp;GRIDCO'!AV79+'Day Ahead IEX PXIL'!Z79+RTM!Z79</f>
        <v>16.5</v>
      </c>
      <c r="AK79" s="4">
        <f>'OA&amp;GRIDCO'!BS79+'Day Ahead IEX PXIL'!AK79+RTM!AK79</f>
        <v>0</v>
      </c>
      <c r="AL79" s="4">
        <f>'OA&amp;GRIDCO'!BT79+'Day Ahead IEX PXIL'!AL79+RTM!AL79</f>
        <v>0</v>
      </c>
      <c r="AM79" s="4">
        <f>'OA&amp;GRIDCO'!BC79+'Day Ahead IEX PXIL'!AE79+RTM!AE79</f>
        <v>0</v>
      </c>
      <c r="AN79" s="4">
        <f>'OA&amp;GRIDCO'!BD79+'Day Ahead IEX PXIL'!AF79+RTM!AF79</f>
        <v>0</v>
      </c>
      <c r="AO79" s="4">
        <f>'OA&amp;GRIDCO'!CC79+'Day Ahead IEX PXIL'!AQ79+RTM!AQ79</f>
        <v>0</v>
      </c>
      <c r="AP79" s="4">
        <f>'OA&amp;GRIDCO'!CD79+'Day Ahead IEX PXIL'!AR79+RTM!AR79</f>
        <v>0</v>
      </c>
      <c r="AQ79" s="4">
        <f>'OA&amp;GRIDCO'!CO79+'Day Ahead IEX PXIL'!AW79+RTM!AW79</f>
        <v>25.75</v>
      </c>
      <c r="AR79" s="4">
        <f>'OA&amp;GRIDCO'!CP79+'Day Ahead IEX PXIL'!AX79+RTM!AX79</f>
        <v>8</v>
      </c>
      <c r="AS79" s="4">
        <f>'OA&amp;GRIDCO'!DA79+'Day Ahead IEX PXIL'!BC79+RTM!BC79</f>
        <v>329.77738402061857</v>
      </c>
      <c r="AT79" s="4">
        <f>'OA&amp;GRIDCO'!DB79+'Day Ahead IEX PXIL'!BD79+RTM!BD79</f>
        <v>0</v>
      </c>
      <c r="AU79" s="4">
        <f>'Day Ahead IEX PXIL'!BI79+RTM!BI79+'OA&amp;GRIDCO'!OS79</f>
        <v>0</v>
      </c>
      <c r="AV79" s="4">
        <f>'Day Ahead IEX PXIL'!BJ79+RTM!BJ79+'OA&amp;GRIDCO'!OT79</f>
        <v>0</v>
      </c>
      <c r="AW79" s="67"/>
      <c r="AX79" s="67"/>
      <c r="AY79" s="4">
        <v>0</v>
      </c>
      <c r="AZ79" s="4">
        <f>'OA&amp;GRIDCO'!DL79+'Day Ahead IEX PXIL'!BP79+RTM!BP79</f>
        <v>14.12</v>
      </c>
      <c r="BA79" s="4">
        <f>'OA&amp;GRIDCO'!EC79+'Day Ahead IEX PXIL'!BU79+RTM!BU79</f>
        <v>0</v>
      </c>
      <c r="BB79" s="4">
        <f>'OA&amp;GRIDCO'!ED79+'Day Ahead IEX PXIL'!BV79+RTM!BV79</f>
        <v>0</v>
      </c>
      <c r="BC79" s="4">
        <f>'OA&amp;GRIDCO'!EQ79+'Day Ahead IEX PXIL'!CA79+RTM!CA79</f>
        <v>247.43</v>
      </c>
      <c r="BD79" s="4">
        <f>'OA&amp;GRIDCO'!ER79+'Day Ahead IEX PXIL'!CB79+RTM!CB79</f>
        <v>61.857500000000002</v>
      </c>
      <c r="BE79" s="75">
        <f>'OA&amp;GRIDCO'!NW79+GDAM!U79</f>
        <v>1.55</v>
      </c>
      <c r="BF79" s="75"/>
      <c r="BG79" s="53"/>
      <c r="BH79" s="53"/>
      <c r="BI79" s="4">
        <f>'OA&amp;GRIDCO'!EW79+'Day Ahead IEX PXIL'!CG79+RTM!CG79</f>
        <v>1.24</v>
      </c>
      <c r="BJ79" s="4">
        <f>'OA&amp;GRIDCO'!EX79+'Day Ahead IEX PXIL'!CH79+RTM!CH79</f>
        <v>0</v>
      </c>
      <c r="BK79" s="4">
        <f>'OA&amp;GRIDCO'!KW79+RTM!FG79+'Day Ahead IEX PXIL'!GW79</f>
        <v>0</v>
      </c>
      <c r="BL79" s="4">
        <f>'OA&amp;GRIDCO'!KX79+RTM!FH79+'Day Ahead IEX PXIL'!GX79</f>
        <v>0</v>
      </c>
      <c r="BM79" s="4">
        <f>'Day Ahead IEX PXIL'!CM79+RTM!CM79+'OA&amp;GRIDCO'!FC79</f>
        <v>29</v>
      </c>
      <c r="BN79" s="4">
        <f>'OA&amp;GRIDCO'!FD79+'Day Ahead IEX PXIL'!CN79+RTM!CN79</f>
        <v>0</v>
      </c>
      <c r="BO79" s="69"/>
      <c r="BP79" s="69"/>
      <c r="BQ79" s="4">
        <f>'OA&amp;GRIDCO'!FQ79+'Day Ahead IEX PXIL'!CS79+RTM!CS79</f>
        <v>2.06</v>
      </c>
      <c r="BR79" s="4">
        <f>'OA&amp;GRIDCO'!FR79+'Day Ahead IEX PXIL'!CT79+RTM!CT79</f>
        <v>0</v>
      </c>
      <c r="BS79" s="1">
        <f>'OA&amp;GRIDCO'!JU79+'Day Ahead IEX PXIL'!FA79+RTM!EU79</f>
        <v>108.9545</v>
      </c>
      <c r="BT79" s="4">
        <f>'OA&amp;GRIDCO'!JV79+'Day Ahead IEX PXIL'!FB79+RTM!EV79</f>
        <v>13</v>
      </c>
      <c r="BU79" s="9">
        <f>'OA&amp;GRIDCO'!GG79+RTM!G79</f>
        <v>0</v>
      </c>
      <c r="BV79" s="9">
        <f>'OA&amp;GRIDCO'!GH79</f>
        <v>0</v>
      </c>
      <c r="BW79" s="4">
        <f>'OA&amp;GRIDCO'!HA79+'Day Ahead IEX PXIL'!DK79+RTM!DE79</f>
        <v>14.4</v>
      </c>
      <c r="BX79" s="4">
        <f>'OA&amp;GRIDCO'!HB79</f>
        <v>0</v>
      </c>
      <c r="BY79" s="4">
        <f>'Day Ahead IEX PXIL'!GK79+RTM!FA79+'OA&amp;GRIDCO'!LC79</f>
        <v>0</v>
      </c>
      <c r="BZ79" s="4">
        <f>'Day Ahead IEX PXIL'!GL79+RTM!FB79+'OA&amp;GRIDCO'!LD79</f>
        <v>0</v>
      </c>
      <c r="CA79" s="37"/>
      <c r="CB79" s="37"/>
      <c r="CC79" s="74">
        <f>RTM!GI79+'Day Ahead IEX PXIL'!II79+GDAM!M79</f>
        <v>0</v>
      </c>
      <c r="CD79" s="74">
        <f>RTM!GJ79</f>
        <v>0</v>
      </c>
      <c r="CE79" s="4">
        <f>'OA&amp;GRIDCO'!HI79+'Day Ahead IEX PXIL'!DQ79+RTM!DK79</f>
        <v>0</v>
      </c>
      <c r="CF79" s="4">
        <f>'OA&amp;GRIDCO'!HJ79+'Day Ahead IEX PXIL'!DR79+RTM!DL79</f>
        <v>0</v>
      </c>
      <c r="CG79" s="74">
        <f>'OA&amp;GRIDCO'!HO79+'Day Ahead IEX PXIL'!DW79+RTM!DQ79</f>
        <v>0</v>
      </c>
      <c r="CH79" s="74">
        <f>'OA&amp;GRIDCO'!HP79+'Day Ahead IEX PXIL'!DX79+RTM!DR79</f>
        <v>0</v>
      </c>
      <c r="CI79" s="75">
        <f>'Day Ahead IEX PXIL'!HE79+'OA&amp;GRIDCO'!DI79+RTM!GY79</f>
        <v>5.15</v>
      </c>
      <c r="CJ79" s="75">
        <f>'Day Ahead IEX PXIL'!HF79+'OA&amp;GRIDCO'!DJ79</f>
        <v>0</v>
      </c>
      <c r="CK79" s="54">
        <f>'OA&amp;GRIDCO'!KS79+'Day Ahead IEX PXIL'!DE79</f>
        <v>5.15</v>
      </c>
      <c r="CL79" s="54">
        <f>'OA&amp;GRIDCO'!KT79+'Day Ahead IEX PXIL'!DF79</f>
        <v>0</v>
      </c>
      <c r="CM79" s="54">
        <f>'Day Ahead IEX PXIL'!FS79+RTM!FS79</f>
        <v>0</v>
      </c>
      <c r="CN79" s="54">
        <f>'Day Ahead IEX PXIL'!FT79</f>
        <v>0</v>
      </c>
      <c r="CO79" s="54">
        <f>RTM!IY79+'Day Ahead IEX PXIL'!IU79</f>
        <v>0</v>
      </c>
      <c r="CP79" s="54">
        <f>RTM!IZ79+'Day Ahead IEX PXIL'!IV79</f>
        <v>0</v>
      </c>
      <c r="CQ79" s="4">
        <f>'OA&amp;GRIDCO'!KG79+'Day Ahead IEX PXIL'!FM79+RTM!GE79</f>
        <v>0</v>
      </c>
      <c r="CR79" s="4">
        <f>'OA&amp;GRIDCO'!KH79+'Day Ahead IEX PXIL'!FN79</f>
        <v>0</v>
      </c>
      <c r="CS79" s="4">
        <f>'OA&amp;GRIDCO'!KM79+'Day Ahead IEX PXIL'!FY79+RTM!FY79</f>
        <v>0</v>
      </c>
      <c r="CT79" s="4">
        <f>'Day Ahead IEX PXIL'!FZ79</f>
        <v>0</v>
      </c>
      <c r="CU79" s="4">
        <v>0</v>
      </c>
      <c r="CV79" s="4">
        <f>'Day Ahead IEX PXIL'!GF79</f>
        <v>0</v>
      </c>
      <c r="CW79" s="4">
        <f>'OA&amp;GRIDCO'!HU79+'Day Ahead IEX PXIL'!EC79+RTM!DW79</f>
        <v>400</v>
      </c>
      <c r="CX79" s="4">
        <f>'OA&amp;GRIDCO'!HV79+'Day Ahead IEX PXIL'!ED79+RTM!DX79</f>
        <v>0</v>
      </c>
      <c r="CY79" s="4">
        <f>'OA&amp;GRIDCO'!IG79+'Day Ahead IEX PXIL'!EI79+RTM!EC79</f>
        <v>15</v>
      </c>
      <c r="CZ79" s="4">
        <f>'OA&amp;GRIDCO'!IH79+'Day Ahead IEX PXIL'!EJ79+RTM!ED79</f>
        <v>3.75</v>
      </c>
      <c r="DA79" s="4">
        <f>'OA&amp;GRIDCO'!IU79+'Day Ahead IEX PXIL'!EO79+RTM!EI79</f>
        <v>0</v>
      </c>
      <c r="DB79" s="4">
        <f>'OA&amp;GRIDCO'!IV79+'Day Ahead IEX PXIL'!EP79+RTM!EJ79</f>
        <v>0</v>
      </c>
      <c r="DC79" s="75"/>
      <c r="DD79" s="75"/>
      <c r="DE79" s="4">
        <f>'Day Ahead IEX PXIL'!FC79+'OA&amp;GRIDCO'!KA79+RTM!GM79</f>
        <v>8.9700000000000006</v>
      </c>
      <c r="DF79" s="4">
        <f>'Day Ahead IEX PXIL'!FD79+'OA&amp;GRIDCO'!KB79</f>
        <v>0</v>
      </c>
      <c r="DG79" s="4">
        <f>'OA&amp;GRIDCO'!JE79+'Day Ahead IEX PXIL'!EU79+RTM!EO79</f>
        <v>10.31</v>
      </c>
      <c r="DH79" s="4">
        <f>'OA&amp;GRIDCO'!JF79+'Day Ahead IEX PXIL'!EV79+RTM!EP79</f>
        <v>0</v>
      </c>
      <c r="DI79" s="4">
        <v>0</v>
      </c>
      <c r="DJ79" s="4">
        <v>0</v>
      </c>
      <c r="DK79" s="74">
        <f>RTM!FM79</f>
        <v>0</v>
      </c>
      <c r="DL79" s="74">
        <f>RTM!FN79</f>
        <v>0</v>
      </c>
      <c r="DM79" s="74">
        <f>'OA&amp;GRIDCO'!LF79+'Day Ahead IEX PXIL'!HU79+'Day Ahead IEX PXIL'!HU79</f>
        <v>0</v>
      </c>
      <c r="DN79" s="74">
        <f>'OA&amp;GRIDCO'!LH79+'Day Ahead IEX PXIL'!HV79+RTM!GV79</f>
        <v>0</v>
      </c>
      <c r="DO79" s="74">
        <f>'OA&amp;GRIDCO'!LS79+'Day Ahead IEX PXIL'!HO79+RTM!IU79</f>
        <v>54.795000000000002</v>
      </c>
      <c r="DP79" s="74">
        <f>'OA&amp;GRIDCO'!LT79+'Day Ahead IEX PXIL'!HP79+RTM!IV79</f>
        <v>0</v>
      </c>
      <c r="DQ79" s="74">
        <f>RTM!HK79</f>
        <v>0.21</v>
      </c>
      <c r="DR79" s="74">
        <f>RTM!HL79</f>
        <v>0</v>
      </c>
      <c r="DS79" s="74">
        <f>RTM!HO79</f>
        <v>0</v>
      </c>
      <c r="DT79" s="74">
        <f>RTM!HP79</f>
        <v>0</v>
      </c>
      <c r="DU79" s="74">
        <f>RTM!HS79</f>
        <v>0</v>
      </c>
      <c r="DV79" s="74">
        <f>RTM!HT79</f>
        <v>0</v>
      </c>
      <c r="DW79" s="74">
        <f>RTM!HW79+'OA&amp;GRIDCO'!MI79</f>
        <v>0</v>
      </c>
      <c r="DX79" s="74">
        <f>RTM!HX79</f>
        <v>0</v>
      </c>
      <c r="DY79" s="74">
        <f>RTM!IA79</f>
        <v>0</v>
      </c>
      <c r="DZ79" s="74">
        <f>RTM!IB79</f>
        <v>0</v>
      </c>
      <c r="EA79" s="74">
        <f>RTM!IC79</f>
        <v>0</v>
      </c>
      <c r="EB79" s="74">
        <f>RTM!ID79</f>
        <v>0</v>
      </c>
      <c r="EC79" s="74">
        <f>'OA&amp;GRIDCO'!MO79</f>
        <v>2.4</v>
      </c>
      <c r="ED79" s="74">
        <f>'OA&amp;GRIDCO'!MP79</f>
        <v>0</v>
      </c>
      <c r="EE79" s="74">
        <f>'OA&amp;GRIDCO'!MS79</f>
        <v>0</v>
      </c>
      <c r="EF79" s="74">
        <f>'OA&amp;GRIDCO'!MT79</f>
        <v>0</v>
      </c>
      <c r="EG79" s="74">
        <f>'OA&amp;GRIDCO'!MW79+'Day Ahead IEX PXIL'!IM79+GDAM!G79+RTM!II79</f>
        <v>0</v>
      </c>
      <c r="EH79" s="74">
        <f>'OA&amp;GRIDCO'!MX79+'Day Ahead IEX PXIL'!IN79+RTM!IJ79+GDAM!H79</f>
        <v>0</v>
      </c>
      <c r="EI79" s="74">
        <f>'Day Ahead IEX PXIL'!IQ79+RTM!IM79+'OA&amp;GRIDCO'!NA79</f>
        <v>6.19</v>
      </c>
      <c r="EJ79" s="74">
        <f>'Day Ahead IEX PXIL'!IR79+RTM!IN79+'OA&amp;GRIDCO'!NB79</f>
        <v>0</v>
      </c>
      <c r="EK79" s="74">
        <f>'OA&amp;GRIDCO'!NE79</f>
        <v>0</v>
      </c>
      <c r="EL79" s="74">
        <f>'OA&amp;GRIDCO'!NF79</f>
        <v>0</v>
      </c>
      <c r="EM79" s="74">
        <f>RTM!IQ79</f>
        <v>0</v>
      </c>
      <c r="EN79" s="74">
        <f>RTM!IR79</f>
        <v>0</v>
      </c>
      <c r="EO79" s="74">
        <f>RTM!JC79</f>
        <v>0</v>
      </c>
      <c r="EP79" s="74">
        <f>RTM!JD79</f>
        <v>0</v>
      </c>
      <c r="EQ79" s="74">
        <f>'OA&amp;GRIDCO'!NI79</f>
        <v>0</v>
      </c>
      <c r="ER79" s="74">
        <f>'OA&amp;GRIDCO'!NJ79</f>
        <v>0</v>
      </c>
      <c r="ES79" s="74">
        <f>'OA&amp;GRIDCO'!NK79+RTM!HC79+'Day Ahead IEX PXIL'!IY79</f>
        <v>0</v>
      </c>
      <c r="ET79" s="74">
        <f>'OA&amp;GRIDCO'!NN79+RTM!HD79+'Day Ahead IEX PXIL'!IZ79</f>
        <v>0</v>
      </c>
      <c r="EU79" s="74">
        <f>RTM!JG79</f>
        <v>1.44</v>
      </c>
      <c r="EV79" s="74">
        <f>RTM!JH79</f>
        <v>0</v>
      </c>
      <c r="EW79" s="74">
        <f>RTM!JK79</f>
        <v>0</v>
      </c>
      <c r="EX79" s="74">
        <f>RTM!JL79</f>
        <v>0</v>
      </c>
      <c r="EY79" s="74">
        <f>GDAM!S79+'OA&amp;GRIDCO'!OG79+RTM!JO79</f>
        <v>6.43</v>
      </c>
      <c r="EZ79" s="74">
        <f>GDAM!T79+'OA&amp;GRIDCO'!NX79+RTM!JP79</f>
        <v>0</v>
      </c>
      <c r="FA79" s="74">
        <f>GDAM!Y79+RTM!JS79</f>
        <v>0</v>
      </c>
      <c r="FB79" s="74">
        <f>GDAM!Z79+RTM!JT79</f>
        <v>0</v>
      </c>
      <c r="FC79" s="74">
        <f>RTM!JW79</f>
        <v>0</v>
      </c>
      <c r="FD79" s="74">
        <f>RTM!JX79</f>
        <v>0</v>
      </c>
      <c r="FE79" s="74">
        <f>GDAM!AE79+'OA&amp;GRIDCO'!OO79</f>
        <v>1.45</v>
      </c>
      <c r="FF79" s="74">
        <f>GDAM!AF79+'OA&amp;GRIDCO'!OP79</f>
        <v>0</v>
      </c>
      <c r="FG79" s="351">
        <f>GDAM!AK79</f>
        <v>0</v>
      </c>
      <c r="FH79" s="351">
        <f>GDAM!AL79</f>
        <v>0</v>
      </c>
      <c r="FI79" s="351">
        <f>GDAM!AQ79</f>
        <v>0</v>
      </c>
      <c r="FJ79" s="351">
        <f>GDAM!AR79</f>
        <v>0</v>
      </c>
      <c r="FK79" s="351">
        <f>GDAM!AW79</f>
        <v>0</v>
      </c>
      <c r="FL79" s="351">
        <f>GDAM!AX79</f>
        <v>0</v>
      </c>
      <c r="FM79" s="351">
        <f>GDAM!BC79</f>
        <v>0</v>
      </c>
      <c r="FN79" s="351">
        <f>GDAM!BD79</f>
        <v>0</v>
      </c>
      <c r="FO79" s="351">
        <f>GDAM!BI79</f>
        <v>0</v>
      </c>
      <c r="FP79" s="351">
        <f>GDAM!BJ79</f>
        <v>0</v>
      </c>
      <c r="FQ79" s="1">
        <f t="shared" si="2"/>
        <v>1399.6288147065259</v>
      </c>
      <c r="FR79" s="1">
        <f t="shared" si="3"/>
        <v>142.8775</v>
      </c>
    </row>
    <row r="80" spans="1:174">
      <c r="A80" s="48" t="s">
        <v>102</v>
      </c>
      <c r="B80" s="38">
        <v>70</v>
      </c>
      <c r="C80" s="114"/>
      <c r="D80" s="75"/>
      <c r="E80" s="75"/>
      <c r="F80" s="75"/>
      <c r="G80" s="75">
        <v>24</v>
      </c>
      <c r="H80" s="75">
        <v>0.9</v>
      </c>
      <c r="I80" s="74">
        <v>11</v>
      </c>
      <c r="J80" s="74">
        <v>3.62</v>
      </c>
      <c r="K80" s="75"/>
      <c r="L80" s="75"/>
      <c r="M80" s="75"/>
      <c r="N80" s="75"/>
      <c r="O80" s="277">
        <v>0.21</v>
      </c>
      <c r="P80" s="75"/>
      <c r="Q80" s="94">
        <v>3.6</v>
      </c>
      <c r="R80" s="75">
        <v>0.51</v>
      </c>
      <c r="S80" s="74">
        <v>25</v>
      </c>
      <c r="T80" s="75"/>
      <c r="U80" s="74">
        <v>37</v>
      </c>
      <c r="V80" s="75"/>
      <c r="W80" s="275">
        <v>2.5099999999999998</v>
      </c>
      <c r="X80" s="75"/>
      <c r="Y80" s="75">
        <v>0.4</v>
      </c>
      <c r="Z80" s="75"/>
      <c r="AA80" s="75">
        <v>0.5</v>
      </c>
      <c r="AB80" s="75"/>
      <c r="AC80" s="280">
        <v>4.5517047726150006E-2</v>
      </c>
      <c r="AD80" s="75"/>
      <c r="AE80" s="4">
        <f>'OA&amp;GRIDCO'!W80+'Day Ahead IEX PXIL'!M80+RTM!M80</f>
        <v>20.62</v>
      </c>
      <c r="AF80" s="4">
        <f>'OA&amp;GRIDCO'!X80+'Day Ahead IEX PXIL'!N80+RTM!N80</f>
        <v>20.62</v>
      </c>
      <c r="AG80" s="4">
        <f>'OA&amp;GRIDCO'!AC80+'Day Ahead IEX PXIL'!S80+RTM!S80</f>
        <v>2.79</v>
      </c>
      <c r="AH80" s="4">
        <f>'OA&amp;GRIDCO'!AD80+'Day Ahead IEX PXIL'!T80+RTM!T80</f>
        <v>0</v>
      </c>
      <c r="AI80" s="4">
        <f>'OA&amp;GRIDCO'!AU80+'Day Ahead IEX PXIL'!Y80+RTM!Y80</f>
        <v>55</v>
      </c>
      <c r="AJ80" s="4">
        <f>'OA&amp;GRIDCO'!AV80+'Day Ahead IEX PXIL'!Z80+RTM!Z80</f>
        <v>16.5</v>
      </c>
      <c r="AK80" s="4">
        <f>'OA&amp;GRIDCO'!BS80+'Day Ahead IEX PXIL'!AK80+RTM!AK80</f>
        <v>0</v>
      </c>
      <c r="AL80" s="4">
        <f>'OA&amp;GRIDCO'!BT80+'Day Ahead IEX PXIL'!AL80+RTM!AL80</f>
        <v>0</v>
      </c>
      <c r="AM80" s="4">
        <f>'OA&amp;GRIDCO'!BC80+'Day Ahead IEX PXIL'!AE80+RTM!AE80</f>
        <v>0</v>
      </c>
      <c r="AN80" s="4">
        <f>'OA&amp;GRIDCO'!BD80+'Day Ahead IEX PXIL'!AF80+RTM!AF80</f>
        <v>0</v>
      </c>
      <c r="AO80" s="4">
        <f>'OA&amp;GRIDCO'!CC80+'Day Ahead IEX PXIL'!AQ80+RTM!AQ80</f>
        <v>0</v>
      </c>
      <c r="AP80" s="4">
        <f>'OA&amp;GRIDCO'!CD80+'Day Ahead IEX PXIL'!AR80+RTM!AR80</f>
        <v>0</v>
      </c>
      <c r="AQ80" s="4">
        <f>'OA&amp;GRIDCO'!CO80+'Day Ahead IEX PXIL'!AW80+RTM!AW80</f>
        <v>25.75</v>
      </c>
      <c r="AR80" s="4">
        <f>'OA&amp;GRIDCO'!CP80+'Day Ahead IEX PXIL'!AX80+RTM!AX80</f>
        <v>8</v>
      </c>
      <c r="AS80" s="4">
        <f>'OA&amp;GRIDCO'!DA80+'Day Ahead IEX PXIL'!BC80+RTM!BC80</f>
        <v>329.77738402061857</v>
      </c>
      <c r="AT80" s="4">
        <f>'OA&amp;GRIDCO'!DB80+'Day Ahead IEX PXIL'!BD80+RTM!BD80</f>
        <v>0</v>
      </c>
      <c r="AU80" s="4">
        <f>'Day Ahead IEX PXIL'!BI80+RTM!BI80+'OA&amp;GRIDCO'!OS80</f>
        <v>0</v>
      </c>
      <c r="AV80" s="4">
        <f>'Day Ahead IEX PXIL'!BJ80+RTM!BJ80+'OA&amp;GRIDCO'!OT80</f>
        <v>0</v>
      </c>
      <c r="AW80" s="67"/>
      <c r="AX80" s="67"/>
      <c r="AY80" s="4">
        <v>0</v>
      </c>
      <c r="AZ80" s="4">
        <f>'OA&amp;GRIDCO'!DL80+'Day Ahead IEX PXIL'!BP80+RTM!BP80</f>
        <v>14.12</v>
      </c>
      <c r="BA80" s="4">
        <f>'OA&amp;GRIDCO'!EC80+'Day Ahead IEX PXIL'!BU80+RTM!BU80</f>
        <v>0</v>
      </c>
      <c r="BB80" s="4">
        <f>'OA&amp;GRIDCO'!ED80+'Day Ahead IEX PXIL'!BV80+RTM!BV80</f>
        <v>0</v>
      </c>
      <c r="BC80" s="4">
        <f>'OA&amp;GRIDCO'!EQ80+'Day Ahead IEX PXIL'!CA80+RTM!CA80</f>
        <v>247.43</v>
      </c>
      <c r="BD80" s="4">
        <f>'OA&amp;GRIDCO'!ER80+'Day Ahead IEX PXIL'!CB80+RTM!CB80</f>
        <v>61.857500000000002</v>
      </c>
      <c r="BE80" s="75">
        <f>'OA&amp;GRIDCO'!NW80+GDAM!U80</f>
        <v>1.75</v>
      </c>
      <c r="BF80" s="75"/>
      <c r="BG80" s="53"/>
      <c r="BH80" s="53"/>
      <c r="BI80" s="4">
        <f>'OA&amp;GRIDCO'!EW80+'Day Ahead IEX PXIL'!CG80+RTM!CG80</f>
        <v>1.24</v>
      </c>
      <c r="BJ80" s="4">
        <f>'OA&amp;GRIDCO'!EX80+'Day Ahead IEX PXIL'!CH80+RTM!CH80</f>
        <v>0</v>
      </c>
      <c r="BK80" s="4">
        <f>'OA&amp;GRIDCO'!KW80+RTM!FG80+'Day Ahead IEX PXIL'!GW80</f>
        <v>0</v>
      </c>
      <c r="BL80" s="4">
        <f>'OA&amp;GRIDCO'!KX80+RTM!FH80+'Day Ahead IEX PXIL'!GX80</f>
        <v>0</v>
      </c>
      <c r="BM80" s="4">
        <f>'Day Ahead IEX PXIL'!CM80+RTM!CM80+'OA&amp;GRIDCO'!FC80</f>
        <v>29</v>
      </c>
      <c r="BN80" s="4">
        <f>'OA&amp;GRIDCO'!FD80+'Day Ahead IEX PXIL'!CN80+RTM!CN80</f>
        <v>0</v>
      </c>
      <c r="BO80" s="69"/>
      <c r="BP80" s="69"/>
      <c r="BQ80" s="4">
        <f>'OA&amp;GRIDCO'!FQ80+'Day Ahead IEX PXIL'!CS80+RTM!CS80</f>
        <v>2.06</v>
      </c>
      <c r="BR80" s="4">
        <f>'OA&amp;GRIDCO'!FR80+'Day Ahead IEX PXIL'!CT80+RTM!CT80</f>
        <v>0</v>
      </c>
      <c r="BS80" s="1">
        <f>'OA&amp;GRIDCO'!JU80+'Day Ahead IEX PXIL'!FA80+RTM!EU80</f>
        <v>108.9545</v>
      </c>
      <c r="BT80" s="4">
        <f>'OA&amp;GRIDCO'!JV80+'Day Ahead IEX PXIL'!FB80+RTM!EV80</f>
        <v>13</v>
      </c>
      <c r="BU80" s="9">
        <f>'OA&amp;GRIDCO'!GG80+RTM!G80</f>
        <v>0</v>
      </c>
      <c r="BV80" s="9">
        <f>'OA&amp;GRIDCO'!GH80</f>
        <v>0</v>
      </c>
      <c r="BW80" s="4">
        <f>'OA&amp;GRIDCO'!HA80+'Day Ahead IEX PXIL'!DK80+RTM!DE80</f>
        <v>14.4</v>
      </c>
      <c r="BX80" s="4">
        <f>'OA&amp;GRIDCO'!HB80</f>
        <v>0</v>
      </c>
      <c r="BY80" s="4">
        <f>'Day Ahead IEX PXIL'!GK80+RTM!FA80+'OA&amp;GRIDCO'!LC80</f>
        <v>0</v>
      </c>
      <c r="BZ80" s="4">
        <f>'Day Ahead IEX PXIL'!GL80+RTM!FB80+'OA&amp;GRIDCO'!LD80</f>
        <v>0</v>
      </c>
      <c r="CA80" s="37"/>
      <c r="CB80" s="37"/>
      <c r="CC80" s="74">
        <f>RTM!GI80+'Day Ahead IEX PXIL'!II80+GDAM!M80</f>
        <v>0</v>
      </c>
      <c r="CD80" s="74">
        <f>RTM!GJ80</f>
        <v>0</v>
      </c>
      <c r="CE80" s="4">
        <f>'OA&amp;GRIDCO'!HI80+'Day Ahead IEX PXIL'!DQ80+RTM!DK80</f>
        <v>0</v>
      </c>
      <c r="CF80" s="4">
        <f>'OA&amp;GRIDCO'!HJ80+'Day Ahead IEX PXIL'!DR80+RTM!DL80</f>
        <v>0</v>
      </c>
      <c r="CG80" s="74">
        <f>'OA&amp;GRIDCO'!HO80+'Day Ahead IEX PXIL'!DW80+RTM!DQ80</f>
        <v>0</v>
      </c>
      <c r="CH80" s="74">
        <f>'OA&amp;GRIDCO'!HP80+'Day Ahead IEX PXIL'!DX80+RTM!DR80</f>
        <v>0</v>
      </c>
      <c r="CI80" s="75">
        <f>'Day Ahead IEX PXIL'!HE80+'OA&amp;GRIDCO'!DI80+RTM!GY80</f>
        <v>5.15</v>
      </c>
      <c r="CJ80" s="75">
        <f>'Day Ahead IEX PXIL'!HF80+'OA&amp;GRIDCO'!DJ80</f>
        <v>0</v>
      </c>
      <c r="CK80" s="54">
        <f>'OA&amp;GRIDCO'!KS80+'Day Ahead IEX PXIL'!DE80</f>
        <v>5.15</v>
      </c>
      <c r="CL80" s="54">
        <f>'OA&amp;GRIDCO'!KT80+'Day Ahead IEX PXIL'!DF80</f>
        <v>0</v>
      </c>
      <c r="CM80" s="54">
        <f>'Day Ahead IEX PXIL'!FS80+RTM!FS80</f>
        <v>0</v>
      </c>
      <c r="CN80" s="54">
        <f>'Day Ahead IEX PXIL'!FT80</f>
        <v>0</v>
      </c>
      <c r="CO80" s="54">
        <f>RTM!IY80+'Day Ahead IEX PXIL'!IU80</f>
        <v>0</v>
      </c>
      <c r="CP80" s="54">
        <f>RTM!IZ80+'Day Ahead IEX PXIL'!IV80</f>
        <v>0</v>
      </c>
      <c r="CQ80" s="4">
        <f>'OA&amp;GRIDCO'!KG80+'Day Ahead IEX PXIL'!FM80+RTM!GE80</f>
        <v>0</v>
      </c>
      <c r="CR80" s="4">
        <f>'OA&amp;GRIDCO'!KH80+'Day Ahead IEX PXIL'!FN80</f>
        <v>0</v>
      </c>
      <c r="CS80" s="4">
        <f>'OA&amp;GRIDCO'!KM80+'Day Ahead IEX PXIL'!FY80+RTM!FY80</f>
        <v>0</v>
      </c>
      <c r="CT80" s="4">
        <f>'Day Ahead IEX PXIL'!FZ80</f>
        <v>0</v>
      </c>
      <c r="CU80" s="4">
        <v>0</v>
      </c>
      <c r="CV80" s="4">
        <f>'Day Ahead IEX PXIL'!GF80</f>
        <v>0</v>
      </c>
      <c r="CW80" s="4">
        <f>'OA&amp;GRIDCO'!HU80+'Day Ahead IEX PXIL'!EC80+RTM!DW80</f>
        <v>400</v>
      </c>
      <c r="CX80" s="4">
        <f>'OA&amp;GRIDCO'!HV80+'Day Ahead IEX PXIL'!ED80+RTM!DX80</f>
        <v>0</v>
      </c>
      <c r="CY80" s="4">
        <f>'OA&amp;GRIDCO'!IG80+'Day Ahead IEX PXIL'!EI80+RTM!EC80</f>
        <v>15</v>
      </c>
      <c r="CZ80" s="4">
        <f>'OA&amp;GRIDCO'!IH80+'Day Ahead IEX PXIL'!EJ80+RTM!ED80</f>
        <v>3.75</v>
      </c>
      <c r="DA80" s="4">
        <f>'OA&amp;GRIDCO'!IU80+'Day Ahead IEX PXIL'!EO80+RTM!EI80</f>
        <v>0</v>
      </c>
      <c r="DB80" s="4">
        <f>'OA&amp;GRIDCO'!IV80+'Day Ahead IEX PXIL'!EP80+RTM!EJ80</f>
        <v>0</v>
      </c>
      <c r="DC80" s="75"/>
      <c r="DD80" s="75"/>
      <c r="DE80" s="4">
        <f>'Day Ahead IEX PXIL'!FC80+'OA&amp;GRIDCO'!KA80+RTM!GM80</f>
        <v>8.9700000000000006</v>
      </c>
      <c r="DF80" s="4">
        <f>'Day Ahead IEX PXIL'!FD80+'OA&amp;GRIDCO'!KB80</f>
        <v>0</v>
      </c>
      <c r="DG80" s="4">
        <f>'OA&amp;GRIDCO'!JE80+'Day Ahead IEX PXIL'!EU80+RTM!EO80</f>
        <v>10.31</v>
      </c>
      <c r="DH80" s="4">
        <f>'OA&amp;GRIDCO'!JF80+'Day Ahead IEX PXIL'!EV80+RTM!EP80</f>
        <v>0</v>
      </c>
      <c r="DI80" s="4">
        <v>0</v>
      </c>
      <c r="DJ80" s="4">
        <v>0</v>
      </c>
      <c r="DK80" s="74">
        <f>RTM!FM80</f>
        <v>0</v>
      </c>
      <c r="DL80" s="74">
        <f>RTM!FN80</f>
        <v>0</v>
      </c>
      <c r="DM80" s="74">
        <f>'OA&amp;GRIDCO'!LF80+'Day Ahead IEX PXIL'!HU80+'Day Ahead IEX PXIL'!HU80</f>
        <v>0</v>
      </c>
      <c r="DN80" s="74">
        <f>'OA&amp;GRIDCO'!LH80+'Day Ahead IEX PXIL'!HV80+RTM!GV80</f>
        <v>0</v>
      </c>
      <c r="DO80" s="74">
        <f>'OA&amp;GRIDCO'!LS80+'Day Ahead IEX PXIL'!HO80+RTM!IU80</f>
        <v>54.795000000000002</v>
      </c>
      <c r="DP80" s="74">
        <f>'OA&amp;GRIDCO'!LT80+'Day Ahead IEX PXIL'!HP80+RTM!IV80</f>
        <v>0</v>
      </c>
      <c r="DQ80" s="74">
        <f>RTM!HK80</f>
        <v>0.21</v>
      </c>
      <c r="DR80" s="74">
        <f>RTM!HL80</f>
        <v>0</v>
      </c>
      <c r="DS80" s="74">
        <f>RTM!HO80</f>
        <v>0</v>
      </c>
      <c r="DT80" s="74">
        <f>RTM!HP80</f>
        <v>0</v>
      </c>
      <c r="DU80" s="74">
        <f>RTM!HS80</f>
        <v>0</v>
      </c>
      <c r="DV80" s="74">
        <f>RTM!HT80</f>
        <v>0</v>
      </c>
      <c r="DW80" s="74">
        <f>RTM!HW80+'OA&amp;GRIDCO'!MI80</f>
        <v>0</v>
      </c>
      <c r="DX80" s="74">
        <f>RTM!HX80</f>
        <v>0</v>
      </c>
      <c r="DY80" s="74">
        <f>RTM!IA80</f>
        <v>0</v>
      </c>
      <c r="DZ80" s="74">
        <f>RTM!IB80</f>
        <v>0</v>
      </c>
      <c r="EA80" s="74">
        <f>RTM!IC80</f>
        <v>0</v>
      </c>
      <c r="EB80" s="74">
        <f>RTM!ID80</f>
        <v>0</v>
      </c>
      <c r="EC80" s="74">
        <f>'OA&amp;GRIDCO'!MO80</f>
        <v>1.71</v>
      </c>
      <c r="ED80" s="74">
        <f>'OA&amp;GRIDCO'!MP80</f>
        <v>0</v>
      </c>
      <c r="EE80" s="74">
        <f>'OA&amp;GRIDCO'!MS80</f>
        <v>0</v>
      </c>
      <c r="EF80" s="74">
        <f>'OA&amp;GRIDCO'!MT80</f>
        <v>0</v>
      </c>
      <c r="EG80" s="74">
        <f>'OA&amp;GRIDCO'!MW80+'Day Ahead IEX PXIL'!IM80+GDAM!G80+RTM!II80</f>
        <v>0</v>
      </c>
      <c r="EH80" s="74">
        <f>'OA&amp;GRIDCO'!MX80+'Day Ahead IEX PXIL'!IN80+RTM!IJ80+GDAM!H80</f>
        <v>0</v>
      </c>
      <c r="EI80" s="74">
        <f>'Day Ahead IEX PXIL'!IQ80+RTM!IM80+'OA&amp;GRIDCO'!NA80</f>
        <v>6.19</v>
      </c>
      <c r="EJ80" s="74">
        <f>'Day Ahead IEX PXIL'!IR80+RTM!IN80+'OA&amp;GRIDCO'!NB80</f>
        <v>0</v>
      </c>
      <c r="EK80" s="74">
        <f>'OA&amp;GRIDCO'!NE80</f>
        <v>0</v>
      </c>
      <c r="EL80" s="74">
        <f>'OA&amp;GRIDCO'!NF80</f>
        <v>0</v>
      </c>
      <c r="EM80" s="74">
        <f>RTM!IQ80</f>
        <v>0</v>
      </c>
      <c r="EN80" s="74">
        <f>RTM!IR80</f>
        <v>0</v>
      </c>
      <c r="EO80" s="74">
        <f>RTM!JC80</f>
        <v>0</v>
      </c>
      <c r="EP80" s="74">
        <f>RTM!JD80</f>
        <v>0</v>
      </c>
      <c r="EQ80" s="74">
        <f>'OA&amp;GRIDCO'!NI80</f>
        <v>0</v>
      </c>
      <c r="ER80" s="74">
        <f>'OA&amp;GRIDCO'!NJ80</f>
        <v>0</v>
      </c>
      <c r="ES80" s="74">
        <f>'OA&amp;GRIDCO'!NK80+RTM!HC80+'Day Ahead IEX PXIL'!IY80</f>
        <v>0</v>
      </c>
      <c r="ET80" s="74">
        <f>'OA&amp;GRIDCO'!NN80+RTM!HD80+'Day Ahead IEX PXIL'!IZ80</f>
        <v>0</v>
      </c>
      <c r="EU80" s="74">
        <f>RTM!JG80</f>
        <v>1.44</v>
      </c>
      <c r="EV80" s="74">
        <f>RTM!JH80</f>
        <v>0</v>
      </c>
      <c r="EW80" s="74">
        <f>RTM!JK80</f>
        <v>0</v>
      </c>
      <c r="EX80" s="74">
        <f>RTM!JL80</f>
        <v>0</v>
      </c>
      <c r="EY80" s="74">
        <f>GDAM!S80+'OA&amp;GRIDCO'!OG80+RTM!JO80</f>
        <v>4.84</v>
      </c>
      <c r="EZ80" s="74">
        <f>GDAM!T80+'OA&amp;GRIDCO'!NX80+RTM!JP80</f>
        <v>0</v>
      </c>
      <c r="FA80" s="74">
        <f>GDAM!Y80+RTM!JS80</f>
        <v>0</v>
      </c>
      <c r="FB80" s="74">
        <f>GDAM!Z80+RTM!JT80</f>
        <v>0</v>
      </c>
      <c r="FC80" s="74">
        <f>RTM!JW80</f>
        <v>0</v>
      </c>
      <c r="FD80" s="74">
        <f>RTM!JX80</f>
        <v>0</v>
      </c>
      <c r="FE80" s="74">
        <f>GDAM!AE80+'OA&amp;GRIDCO'!OO80</f>
        <v>1.0899999999999999</v>
      </c>
      <c r="FF80" s="74">
        <f>GDAM!AF80+'OA&amp;GRIDCO'!OP80</f>
        <v>0</v>
      </c>
      <c r="FG80" s="351">
        <f>GDAM!AK80</f>
        <v>0</v>
      </c>
      <c r="FH80" s="351">
        <f>GDAM!AL80</f>
        <v>0</v>
      </c>
      <c r="FI80" s="351">
        <f>GDAM!AQ80</f>
        <v>0</v>
      </c>
      <c r="FJ80" s="351">
        <f>GDAM!AR80</f>
        <v>0</v>
      </c>
      <c r="FK80" s="351">
        <f>GDAM!AW80</f>
        <v>0</v>
      </c>
      <c r="FL80" s="351">
        <f>GDAM!AX80</f>
        <v>0</v>
      </c>
      <c r="FM80" s="351">
        <f>GDAM!BC80</f>
        <v>0</v>
      </c>
      <c r="FN80" s="351">
        <f>GDAM!BD80</f>
        <v>0</v>
      </c>
      <c r="FO80" s="351">
        <f>GDAM!BI80</f>
        <v>0</v>
      </c>
      <c r="FP80" s="351">
        <f>GDAM!BJ80</f>
        <v>0</v>
      </c>
      <c r="FQ80" s="1">
        <f t="shared" si="2"/>
        <v>1395.8924010683447</v>
      </c>
      <c r="FR80" s="1">
        <f t="shared" si="3"/>
        <v>142.8775</v>
      </c>
    </row>
    <row r="81" spans="1:174" ht="15" customHeight="1">
      <c r="A81" s="48" t="s">
        <v>103</v>
      </c>
      <c r="B81" s="38">
        <v>71</v>
      </c>
      <c r="C81" s="114"/>
      <c r="D81" s="75"/>
      <c r="E81" s="75"/>
      <c r="F81" s="75"/>
      <c r="G81" s="75">
        <v>24</v>
      </c>
      <c r="H81" s="75">
        <v>0.9</v>
      </c>
      <c r="I81" s="74">
        <v>11</v>
      </c>
      <c r="J81" s="74">
        <v>3.62</v>
      </c>
      <c r="K81" s="75"/>
      <c r="L81" s="75"/>
      <c r="M81" s="75"/>
      <c r="N81" s="75"/>
      <c r="O81" s="277">
        <v>0.12</v>
      </c>
      <c r="P81" s="75"/>
      <c r="Q81" s="94">
        <v>3.6</v>
      </c>
      <c r="R81" s="75">
        <v>0.51</v>
      </c>
      <c r="S81" s="74">
        <v>25</v>
      </c>
      <c r="T81" s="75"/>
      <c r="U81" s="74">
        <v>37</v>
      </c>
      <c r="V81" s="75"/>
      <c r="W81" s="275">
        <v>1.96</v>
      </c>
      <c r="X81" s="75"/>
      <c r="Y81" s="75">
        <v>0.3</v>
      </c>
      <c r="Z81" s="75"/>
      <c r="AA81" s="75">
        <v>0.3</v>
      </c>
      <c r="AB81" s="75"/>
      <c r="AC81" s="280">
        <v>1.8206819090459996E-2</v>
      </c>
      <c r="AD81" s="75"/>
      <c r="AE81" s="4">
        <f>'OA&amp;GRIDCO'!W81+'Day Ahead IEX PXIL'!M81+RTM!M81</f>
        <v>20.62</v>
      </c>
      <c r="AF81" s="4">
        <f>'OA&amp;GRIDCO'!X81+'Day Ahead IEX PXIL'!N81+RTM!N81</f>
        <v>20.62</v>
      </c>
      <c r="AG81" s="4">
        <f>'OA&amp;GRIDCO'!AC81+'Day Ahead IEX PXIL'!S81+RTM!S81</f>
        <v>2.79</v>
      </c>
      <c r="AH81" s="4">
        <f>'OA&amp;GRIDCO'!AD81+'Day Ahead IEX PXIL'!T81+RTM!T81</f>
        <v>0</v>
      </c>
      <c r="AI81" s="4">
        <f>'OA&amp;GRIDCO'!AU81+'Day Ahead IEX PXIL'!Y81+RTM!Y81</f>
        <v>55</v>
      </c>
      <c r="AJ81" s="4">
        <f>'OA&amp;GRIDCO'!AV81+'Day Ahead IEX PXIL'!Z81+RTM!Z81</f>
        <v>16.5</v>
      </c>
      <c r="AK81" s="4">
        <f>'OA&amp;GRIDCO'!BS81+'Day Ahead IEX PXIL'!AK81+RTM!AK81</f>
        <v>0</v>
      </c>
      <c r="AL81" s="4">
        <f>'OA&amp;GRIDCO'!BT81+'Day Ahead IEX PXIL'!AL81+RTM!AL81</f>
        <v>0</v>
      </c>
      <c r="AM81" s="4">
        <f>'OA&amp;GRIDCO'!BC81+'Day Ahead IEX PXIL'!AE81+RTM!AE81</f>
        <v>0</v>
      </c>
      <c r="AN81" s="4">
        <f>'OA&amp;GRIDCO'!BD81+'Day Ahead IEX PXIL'!AF81+RTM!AF81</f>
        <v>0</v>
      </c>
      <c r="AO81" s="4">
        <f>'OA&amp;GRIDCO'!CC81+'Day Ahead IEX PXIL'!AQ81+RTM!AQ81</f>
        <v>0</v>
      </c>
      <c r="AP81" s="4">
        <f>'OA&amp;GRIDCO'!CD81+'Day Ahead IEX PXIL'!AR81+RTM!AR81</f>
        <v>0</v>
      </c>
      <c r="AQ81" s="4">
        <f>'OA&amp;GRIDCO'!CO81+'Day Ahead IEX PXIL'!AW81+RTM!AW81</f>
        <v>25.75</v>
      </c>
      <c r="AR81" s="4">
        <f>'OA&amp;GRIDCO'!CP81+'Day Ahead IEX PXIL'!AX81+RTM!AX81</f>
        <v>8</v>
      </c>
      <c r="AS81" s="4">
        <f>'OA&amp;GRIDCO'!DA81+'Day Ahead IEX PXIL'!BC81+RTM!BC81</f>
        <v>329.77738402061857</v>
      </c>
      <c r="AT81" s="4">
        <f>'OA&amp;GRIDCO'!DB81+'Day Ahead IEX PXIL'!BD81+RTM!BD81</f>
        <v>0</v>
      </c>
      <c r="AU81" s="4">
        <f>'Day Ahead IEX PXIL'!BI81+RTM!BI81+'OA&amp;GRIDCO'!OS81</f>
        <v>0</v>
      </c>
      <c r="AV81" s="4">
        <f>'Day Ahead IEX PXIL'!BJ81+RTM!BJ81+'OA&amp;GRIDCO'!OT81</f>
        <v>0</v>
      </c>
      <c r="AW81" s="67"/>
      <c r="AX81" s="67"/>
      <c r="AY81" s="4">
        <v>0</v>
      </c>
      <c r="AZ81" s="4">
        <f>'OA&amp;GRIDCO'!DL81+'Day Ahead IEX PXIL'!BP81+RTM!BP81</f>
        <v>14.12</v>
      </c>
      <c r="BA81" s="4">
        <f>'OA&amp;GRIDCO'!EC81+'Day Ahead IEX PXIL'!BU81+RTM!BU81</f>
        <v>0</v>
      </c>
      <c r="BB81" s="4">
        <f>'OA&amp;GRIDCO'!ED81+'Day Ahead IEX PXIL'!BV81+RTM!BV81</f>
        <v>0</v>
      </c>
      <c r="BC81" s="4">
        <f>'OA&amp;GRIDCO'!EQ81+'Day Ahead IEX PXIL'!CA81+RTM!CA81</f>
        <v>247.43</v>
      </c>
      <c r="BD81" s="4">
        <f>'OA&amp;GRIDCO'!ER81+'Day Ahead IEX PXIL'!CB81+RTM!CB81</f>
        <v>61.857500000000002</v>
      </c>
      <c r="BE81" s="75">
        <f>'OA&amp;GRIDCO'!NW81+GDAM!U81</f>
        <v>1.1599999999999999</v>
      </c>
      <c r="BF81" s="75"/>
      <c r="BG81" s="53"/>
      <c r="BH81" s="53"/>
      <c r="BI81" s="4">
        <f>'OA&amp;GRIDCO'!EW81+'Day Ahead IEX PXIL'!CG81+RTM!CG81</f>
        <v>1.24</v>
      </c>
      <c r="BJ81" s="4">
        <f>'OA&amp;GRIDCO'!EX81+'Day Ahead IEX PXIL'!CH81+RTM!CH81</f>
        <v>0</v>
      </c>
      <c r="BK81" s="4">
        <f>'OA&amp;GRIDCO'!KW81+RTM!FG81+'Day Ahead IEX PXIL'!GW81</f>
        <v>0</v>
      </c>
      <c r="BL81" s="4">
        <f>'OA&amp;GRIDCO'!KX81+RTM!FH81+'Day Ahead IEX PXIL'!GX81</f>
        <v>0</v>
      </c>
      <c r="BM81" s="4">
        <f>'Day Ahead IEX PXIL'!CM81+RTM!CM81+'OA&amp;GRIDCO'!FC81</f>
        <v>29</v>
      </c>
      <c r="BN81" s="4">
        <f>'OA&amp;GRIDCO'!FD81+'Day Ahead IEX PXIL'!CN81+RTM!CN81</f>
        <v>0</v>
      </c>
      <c r="BO81" s="69"/>
      <c r="BP81" s="69"/>
      <c r="BQ81" s="4">
        <f>'OA&amp;GRIDCO'!FQ81+'Day Ahead IEX PXIL'!CS81+RTM!CS81</f>
        <v>2.06</v>
      </c>
      <c r="BR81" s="4">
        <f>'OA&amp;GRIDCO'!FR81+'Day Ahead IEX PXIL'!CT81+RTM!CT81</f>
        <v>0</v>
      </c>
      <c r="BS81" s="1">
        <f>'OA&amp;GRIDCO'!JU81+'Day Ahead IEX PXIL'!FA81+RTM!EU81</f>
        <v>108.9545</v>
      </c>
      <c r="BT81" s="4">
        <f>'OA&amp;GRIDCO'!JV81+'Day Ahead IEX PXIL'!FB81+RTM!EV81</f>
        <v>13</v>
      </c>
      <c r="BU81" s="9">
        <f>'OA&amp;GRIDCO'!GG81+RTM!G81</f>
        <v>0</v>
      </c>
      <c r="BV81" s="9">
        <f>'OA&amp;GRIDCO'!GH81</f>
        <v>0</v>
      </c>
      <c r="BW81" s="4">
        <f>'OA&amp;GRIDCO'!HA81+'Day Ahead IEX PXIL'!DK81+RTM!DE81</f>
        <v>14.4</v>
      </c>
      <c r="BX81" s="4">
        <f>'OA&amp;GRIDCO'!HB81</f>
        <v>0</v>
      </c>
      <c r="BY81" s="4">
        <f>'Day Ahead IEX PXIL'!GK81+RTM!FA81+'OA&amp;GRIDCO'!LC81</f>
        <v>1.03</v>
      </c>
      <c r="BZ81" s="4">
        <f>'Day Ahead IEX PXIL'!GL81+RTM!FB81+'OA&amp;GRIDCO'!LD81</f>
        <v>0</v>
      </c>
      <c r="CA81" s="37"/>
      <c r="CB81" s="37"/>
      <c r="CC81" s="74">
        <f>RTM!GI81+'Day Ahead IEX PXIL'!II81+GDAM!M81</f>
        <v>0</v>
      </c>
      <c r="CD81" s="74">
        <f>RTM!GJ81</f>
        <v>0</v>
      </c>
      <c r="CE81" s="4">
        <f>'OA&amp;GRIDCO'!HI81+'Day Ahead IEX PXIL'!DQ81+RTM!DK81</f>
        <v>0</v>
      </c>
      <c r="CF81" s="4">
        <f>'OA&amp;GRIDCO'!HJ81+'Day Ahead IEX PXIL'!DR81+RTM!DL81</f>
        <v>0</v>
      </c>
      <c r="CG81" s="74">
        <f>'OA&amp;GRIDCO'!HO81+'Day Ahead IEX PXIL'!DW81+RTM!DQ81</f>
        <v>0</v>
      </c>
      <c r="CH81" s="74">
        <f>'OA&amp;GRIDCO'!HP81+'Day Ahead IEX PXIL'!DX81+RTM!DR81</f>
        <v>0</v>
      </c>
      <c r="CI81" s="75">
        <f>'Day Ahead IEX PXIL'!HE81+'OA&amp;GRIDCO'!DI81+RTM!GY81</f>
        <v>10.31</v>
      </c>
      <c r="CJ81" s="75">
        <f>'Day Ahead IEX PXIL'!HF81+'OA&amp;GRIDCO'!DJ81</f>
        <v>0</v>
      </c>
      <c r="CK81" s="54">
        <f>'OA&amp;GRIDCO'!KS81+'Day Ahead IEX PXIL'!DE81</f>
        <v>5.15</v>
      </c>
      <c r="CL81" s="54">
        <f>'OA&amp;GRIDCO'!KT81+'Day Ahead IEX PXIL'!DF81</f>
        <v>0</v>
      </c>
      <c r="CM81" s="54">
        <f>'Day Ahead IEX PXIL'!FS81+RTM!FS81</f>
        <v>0</v>
      </c>
      <c r="CN81" s="54">
        <f>'Day Ahead IEX PXIL'!FT81</f>
        <v>0</v>
      </c>
      <c r="CO81" s="54">
        <f>RTM!IY81+'Day Ahead IEX PXIL'!IU81</f>
        <v>0</v>
      </c>
      <c r="CP81" s="54">
        <f>RTM!IZ81+'Day Ahead IEX PXIL'!IV81</f>
        <v>0</v>
      </c>
      <c r="CQ81" s="4">
        <f>'OA&amp;GRIDCO'!KG81+'Day Ahead IEX PXIL'!FM81+RTM!GE81</f>
        <v>0</v>
      </c>
      <c r="CR81" s="4">
        <f>'OA&amp;GRIDCO'!KH81+'Day Ahead IEX PXIL'!FN81</f>
        <v>0</v>
      </c>
      <c r="CS81" s="4">
        <f>'OA&amp;GRIDCO'!KM81+'Day Ahead IEX PXIL'!FY81+RTM!FY81</f>
        <v>0</v>
      </c>
      <c r="CT81" s="4">
        <f>'Day Ahead IEX PXIL'!FZ81</f>
        <v>0</v>
      </c>
      <c r="CU81" s="4">
        <v>0</v>
      </c>
      <c r="CV81" s="4">
        <f>'Day Ahead IEX PXIL'!GF81</f>
        <v>0</v>
      </c>
      <c r="CW81" s="4">
        <f>'OA&amp;GRIDCO'!HU81+'Day Ahead IEX PXIL'!EC81+RTM!DW81</f>
        <v>400</v>
      </c>
      <c r="CX81" s="4">
        <f>'OA&amp;GRIDCO'!HV81+'Day Ahead IEX PXIL'!ED81+RTM!DX81</f>
        <v>0</v>
      </c>
      <c r="CY81" s="4">
        <f>'OA&amp;GRIDCO'!IG81+'Day Ahead IEX PXIL'!EI81+RTM!EC81</f>
        <v>15</v>
      </c>
      <c r="CZ81" s="4">
        <f>'OA&amp;GRIDCO'!IH81+'Day Ahead IEX PXIL'!EJ81+RTM!ED81</f>
        <v>3.75</v>
      </c>
      <c r="DA81" s="4">
        <f>'OA&amp;GRIDCO'!IU81+'Day Ahead IEX PXIL'!EO81+RTM!EI81</f>
        <v>0</v>
      </c>
      <c r="DB81" s="4">
        <f>'OA&amp;GRIDCO'!IV81+'Day Ahead IEX PXIL'!EP81+RTM!EJ81</f>
        <v>0</v>
      </c>
      <c r="DC81" s="75"/>
      <c r="DD81" s="75"/>
      <c r="DE81" s="4">
        <f>'Day Ahead IEX PXIL'!FC81+'OA&amp;GRIDCO'!KA81+RTM!GM81</f>
        <v>8.9700000000000006</v>
      </c>
      <c r="DF81" s="4">
        <f>'Day Ahead IEX PXIL'!FD81+'OA&amp;GRIDCO'!KB81</f>
        <v>0</v>
      </c>
      <c r="DG81" s="4">
        <f>'OA&amp;GRIDCO'!JE81+'Day Ahead IEX PXIL'!EU81+RTM!EO81</f>
        <v>10.31</v>
      </c>
      <c r="DH81" s="4">
        <f>'OA&amp;GRIDCO'!JF81+'Day Ahead IEX PXIL'!EV81+RTM!EP81</f>
        <v>0</v>
      </c>
      <c r="DI81" s="4">
        <v>0</v>
      </c>
      <c r="DJ81" s="4">
        <v>0</v>
      </c>
      <c r="DK81" s="74">
        <f>RTM!FM81</f>
        <v>0</v>
      </c>
      <c r="DL81" s="74">
        <f>RTM!FN81</f>
        <v>0</v>
      </c>
      <c r="DM81" s="74">
        <f>'OA&amp;GRIDCO'!LF81+'Day Ahead IEX PXIL'!HU81+'Day Ahead IEX PXIL'!HU81</f>
        <v>0</v>
      </c>
      <c r="DN81" s="74">
        <f>'OA&amp;GRIDCO'!LH81+'Day Ahead IEX PXIL'!HV81+RTM!GV81</f>
        <v>0</v>
      </c>
      <c r="DO81" s="74">
        <f>'OA&amp;GRIDCO'!LS81+'Day Ahead IEX PXIL'!HO81+RTM!IU81</f>
        <v>54.795000000000002</v>
      </c>
      <c r="DP81" s="74">
        <f>'OA&amp;GRIDCO'!LT81+'Day Ahead IEX PXIL'!HP81+RTM!IV81</f>
        <v>0</v>
      </c>
      <c r="DQ81" s="74">
        <f>RTM!HK81</f>
        <v>0.21</v>
      </c>
      <c r="DR81" s="74">
        <f>RTM!HL81</f>
        <v>0</v>
      </c>
      <c r="DS81" s="74">
        <f>RTM!HO81</f>
        <v>0</v>
      </c>
      <c r="DT81" s="74">
        <f>RTM!HP81</f>
        <v>0</v>
      </c>
      <c r="DU81" s="74">
        <f>RTM!HS81</f>
        <v>0</v>
      </c>
      <c r="DV81" s="74">
        <f>RTM!HT81</f>
        <v>0</v>
      </c>
      <c r="DW81" s="74">
        <f>RTM!HW81+'OA&amp;GRIDCO'!MI81</f>
        <v>0</v>
      </c>
      <c r="DX81" s="74">
        <f>RTM!HX81</f>
        <v>0</v>
      </c>
      <c r="DY81" s="74">
        <f>RTM!IA81</f>
        <v>0</v>
      </c>
      <c r="DZ81" s="74">
        <f>RTM!IB81</f>
        <v>0</v>
      </c>
      <c r="EA81" s="74">
        <f>RTM!IC81</f>
        <v>0</v>
      </c>
      <c r="EB81" s="74">
        <f>RTM!ID81</f>
        <v>0</v>
      </c>
      <c r="EC81" s="74">
        <f>'OA&amp;GRIDCO'!MO81</f>
        <v>1.5</v>
      </c>
      <c r="ED81" s="74">
        <f>'OA&amp;GRIDCO'!MP81</f>
        <v>0</v>
      </c>
      <c r="EE81" s="74">
        <f>'OA&amp;GRIDCO'!MS81</f>
        <v>0</v>
      </c>
      <c r="EF81" s="74">
        <f>'OA&amp;GRIDCO'!MT81</f>
        <v>0</v>
      </c>
      <c r="EG81" s="74">
        <f>'OA&amp;GRIDCO'!MW81+'Day Ahead IEX PXIL'!IM81+GDAM!G81+RTM!II81</f>
        <v>0</v>
      </c>
      <c r="EH81" s="74">
        <f>'OA&amp;GRIDCO'!MX81+'Day Ahead IEX PXIL'!IN81+RTM!IJ81+GDAM!H81</f>
        <v>0</v>
      </c>
      <c r="EI81" s="74">
        <f>'Day Ahead IEX PXIL'!IQ81+RTM!IM81+'OA&amp;GRIDCO'!NA81</f>
        <v>6.19</v>
      </c>
      <c r="EJ81" s="74">
        <f>'Day Ahead IEX PXIL'!IR81+RTM!IN81+'OA&amp;GRIDCO'!NB81</f>
        <v>0</v>
      </c>
      <c r="EK81" s="74">
        <f>'OA&amp;GRIDCO'!NE81</f>
        <v>0</v>
      </c>
      <c r="EL81" s="74">
        <f>'OA&amp;GRIDCO'!NF81</f>
        <v>0</v>
      </c>
      <c r="EM81" s="74">
        <f>RTM!IQ81</f>
        <v>0</v>
      </c>
      <c r="EN81" s="74">
        <f>RTM!IR81</f>
        <v>0</v>
      </c>
      <c r="EO81" s="74">
        <f>RTM!JC81</f>
        <v>0</v>
      </c>
      <c r="EP81" s="74">
        <f>RTM!JD81</f>
        <v>0</v>
      </c>
      <c r="EQ81" s="74">
        <f>'OA&amp;GRIDCO'!NI81</f>
        <v>0</v>
      </c>
      <c r="ER81" s="74">
        <f>'OA&amp;GRIDCO'!NJ81</f>
        <v>0</v>
      </c>
      <c r="ES81" s="74">
        <f>'OA&amp;GRIDCO'!NK81+RTM!HC81+'Day Ahead IEX PXIL'!IY81</f>
        <v>0</v>
      </c>
      <c r="ET81" s="74">
        <f>'OA&amp;GRIDCO'!NN81+RTM!HD81+'Day Ahead IEX PXIL'!IZ81</f>
        <v>0</v>
      </c>
      <c r="EU81" s="74">
        <f>RTM!JG81</f>
        <v>1.44</v>
      </c>
      <c r="EV81" s="74">
        <f>RTM!JH81</f>
        <v>0</v>
      </c>
      <c r="EW81" s="74">
        <f>RTM!JK81</f>
        <v>0</v>
      </c>
      <c r="EX81" s="74">
        <f>RTM!JL81</f>
        <v>0</v>
      </c>
      <c r="EY81" s="74">
        <f>GDAM!S81+'OA&amp;GRIDCO'!OG81+RTM!JO81</f>
        <v>3.4799999999999995</v>
      </c>
      <c r="EZ81" s="74">
        <f>GDAM!T81+'OA&amp;GRIDCO'!NX81+RTM!JP81</f>
        <v>0</v>
      </c>
      <c r="FA81" s="74">
        <f>GDAM!Y81+RTM!JS81</f>
        <v>0</v>
      </c>
      <c r="FB81" s="74">
        <f>GDAM!Z81+RTM!JT81</f>
        <v>0</v>
      </c>
      <c r="FC81" s="74">
        <f>RTM!JW81</f>
        <v>0</v>
      </c>
      <c r="FD81" s="74">
        <f>RTM!JX81</f>
        <v>0</v>
      </c>
      <c r="FE81" s="74">
        <f>GDAM!AE81+'OA&amp;GRIDCO'!OO81</f>
        <v>0.74</v>
      </c>
      <c r="FF81" s="74">
        <f>GDAM!AF81+'OA&amp;GRIDCO'!OP81</f>
        <v>0</v>
      </c>
      <c r="FG81" s="351">
        <f>GDAM!AK81</f>
        <v>0</v>
      </c>
      <c r="FH81" s="351">
        <f>GDAM!AL81</f>
        <v>0</v>
      </c>
      <c r="FI81" s="351">
        <f>GDAM!AQ81</f>
        <v>0</v>
      </c>
      <c r="FJ81" s="351">
        <f>GDAM!AR81</f>
        <v>0</v>
      </c>
      <c r="FK81" s="351">
        <f>GDAM!AW81</f>
        <v>0</v>
      </c>
      <c r="FL81" s="351">
        <f>GDAM!AX81</f>
        <v>0</v>
      </c>
      <c r="FM81" s="351">
        <f>GDAM!BC81</f>
        <v>0</v>
      </c>
      <c r="FN81" s="351">
        <f>GDAM!BD81</f>
        <v>0</v>
      </c>
      <c r="FO81" s="351">
        <f>GDAM!BI81</f>
        <v>0</v>
      </c>
      <c r="FP81" s="351">
        <f>GDAM!BJ81</f>
        <v>0</v>
      </c>
      <c r="FQ81" s="1">
        <f t="shared" si="2"/>
        <v>1398.605090839709</v>
      </c>
      <c r="FR81" s="1">
        <f t="shared" si="3"/>
        <v>142.8775</v>
      </c>
    </row>
    <row r="82" spans="1:174">
      <c r="A82" s="48" t="s">
        <v>104</v>
      </c>
      <c r="B82" s="38">
        <v>72</v>
      </c>
      <c r="C82" s="114"/>
      <c r="D82" s="75"/>
      <c r="E82" s="75"/>
      <c r="F82" s="75"/>
      <c r="G82" s="75">
        <v>24</v>
      </c>
      <c r="H82" s="75">
        <v>0.9</v>
      </c>
      <c r="I82" s="74">
        <v>11</v>
      </c>
      <c r="J82" s="74">
        <v>3.62</v>
      </c>
      <c r="K82" s="75"/>
      <c r="L82" s="75"/>
      <c r="M82" s="75"/>
      <c r="N82" s="75"/>
      <c r="O82" s="281">
        <v>0.05</v>
      </c>
      <c r="P82" s="75"/>
      <c r="Q82" s="94">
        <v>3.6</v>
      </c>
      <c r="R82" s="75">
        <v>0.51</v>
      </c>
      <c r="S82" s="74">
        <v>25</v>
      </c>
      <c r="T82" s="75"/>
      <c r="U82" s="74">
        <v>37</v>
      </c>
      <c r="V82" s="75"/>
      <c r="W82" s="275">
        <v>1.28</v>
      </c>
      <c r="X82" s="75"/>
      <c r="Y82" s="75">
        <v>0.2</v>
      </c>
      <c r="Z82" s="75"/>
      <c r="AA82" s="75">
        <v>0.2</v>
      </c>
      <c r="AB82" s="75"/>
      <c r="AC82" s="280">
        <v>0</v>
      </c>
      <c r="AD82" s="75"/>
      <c r="AE82" s="4">
        <f>'OA&amp;GRIDCO'!W82+'Day Ahead IEX PXIL'!M82+RTM!M82</f>
        <v>20.62</v>
      </c>
      <c r="AF82" s="4">
        <f>'OA&amp;GRIDCO'!X82+'Day Ahead IEX PXIL'!N82+RTM!N82</f>
        <v>20.62</v>
      </c>
      <c r="AG82" s="4">
        <f>'OA&amp;GRIDCO'!AC82+'Day Ahead IEX PXIL'!S82+RTM!S82</f>
        <v>2.79</v>
      </c>
      <c r="AH82" s="4">
        <f>'OA&amp;GRIDCO'!AD82+'Day Ahead IEX PXIL'!T82+RTM!T82</f>
        <v>0</v>
      </c>
      <c r="AI82" s="4">
        <f>'OA&amp;GRIDCO'!AU82+'Day Ahead IEX PXIL'!Y82+RTM!Y82</f>
        <v>55</v>
      </c>
      <c r="AJ82" s="4">
        <f>'OA&amp;GRIDCO'!AV82+'Day Ahead IEX PXIL'!Z82+RTM!Z82</f>
        <v>16.5</v>
      </c>
      <c r="AK82" s="4">
        <f>'OA&amp;GRIDCO'!BS82+'Day Ahead IEX PXIL'!AK82+RTM!AK82</f>
        <v>5.15</v>
      </c>
      <c r="AL82" s="4">
        <f>'OA&amp;GRIDCO'!BT82+'Day Ahead IEX PXIL'!AL82+RTM!AL82</f>
        <v>0</v>
      </c>
      <c r="AM82" s="4">
        <f>'OA&amp;GRIDCO'!BC82+'Day Ahead IEX PXIL'!AE82+RTM!AE82</f>
        <v>0</v>
      </c>
      <c r="AN82" s="4">
        <f>'OA&amp;GRIDCO'!BD82+'Day Ahead IEX PXIL'!AF82+RTM!AF82</f>
        <v>0</v>
      </c>
      <c r="AO82" s="4">
        <f>'OA&amp;GRIDCO'!CC82+'Day Ahead IEX PXIL'!AQ82+RTM!AQ82</f>
        <v>0</v>
      </c>
      <c r="AP82" s="4">
        <f>'OA&amp;GRIDCO'!CD82+'Day Ahead IEX PXIL'!AR82+RTM!AR82</f>
        <v>0</v>
      </c>
      <c r="AQ82" s="4">
        <f>'OA&amp;GRIDCO'!CO82+'Day Ahead IEX PXIL'!AW82+RTM!AW82</f>
        <v>25.75</v>
      </c>
      <c r="AR82" s="4">
        <f>'OA&amp;GRIDCO'!CP82+'Day Ahead IEX PXIL'!AX82+RTM!AX82</f>
        <v>8</v>
      </c>
      <c r="AS82" s="4">
        <f>'OA&amp;GRIDCO'!DA82+'Day Ahead IEX PXIL'!BC82+RTM!BC82</f>
        <v>329.77738402061857</v>
      </c>
      <c r="AT82" s="4">
        <f>'OA&amp;GRIDCO'!DB82+'Day Ahead IEX PXIL'!BD82+RTM!BD82</f>
        <v>0</v>
      </c>
      <c r="AU82" s="4">
        <f>'Day Ahead IEX PXIL'!BI82+RTM!BI82+'OA&amp;GRIDCO'!OS82</f>
        <v>0</v>
      </c>
      <c r="AV82" s="4">
        <f>'Day Ahead IEX PXIL'!BJ82+RTM!BJ82+'OA&amp;GRIDCO'!OT82</f>
        <v>0</v>
      </c>
      <c r="AW82" s="67"/>
      <c r="AX82" s="67"/>
      <c r="AY82" s="4">
        <v>0</v>
      </c>
      <c r="AZ82" s="4">
        <f>'OA&amp;GRIDCO'!DL82+'Day Ahead IEX PXIL'!BP82+RTM!BP82</f>
        <v>14.12</v>
      </c>
      <c r="BA82" s="4">
        <f>'OA&amp;GRIDCO'!EC82+'Day Ahead IEX PXIL'!BU82+RTM!BU82</f>
        <v>0</v>
      </c>
      <c r="BB82" s="4">
        <f>'OA&amp;GRIDCO'!ED82+'Day Ahead IEX PXIL'!BV82+RTM!BV82</f>
        <v>0</v>
      </c>
      <c r="BC82" s="4">
        <f>'OA&amp;GRIDCO'!EQ82+'Day Ahead IEX PXIL'!CA82+RTM!CA82</f>
        <v>247.43</v>
      </c>
      <c r="BD82" s="4">
        <f>'OA&amp;GRIDCO'!ER82+'Day Ahead IEX PXIL'!CB82+RTM!CB82</f>
        <v>61.857500000000002</v>
      </c>
      <c r="BE82" s="75">
        <f>'OA&amp;GRIDCO'!NW82+GDAM!U82</f>
        <v>0.97000000000000008</v>
      </c>
      <c r="BF82" s="75"/>
      <c r="BG82" s="53"/>
      <c r="BH82" s="53"/>
      <c r="BI82" s="4">
        <f>'OA&amp;GRIDCO'!EW82+'Day Ahead IEX PXIL'!CG82+RTM!CG82</f>
        <v>1.24</v>
      </c>
      <c r="BJ82" s="4">
        <f>'OA&amp;GRIDCO'!EX82+'Day Ahead IEX PXIL'!CH82+RTM!CH82</f>
        <v>0</v>
      </c>
      <c r="BK82" s="4">
        <f>'OA&amp;GRIDCO'!KW82+RTM!FG82+'Day Ahead IEX PXIL'!GW82</f>
        <v>0</v>
      </c>
      <c r="BL82" s="4">
        <f>'OA&amp;GRIDCO'!KX82+RTM!FH82+'Day Ahead IEX PXIL'!GX82</f>
        <v>0</v>
      </c>
      <c r="BM82" s="4">
        <f>'Day Ahead IEX PXIL'!CM82+RTM!CM82+'OA&amp;GRIDCO'!FC82</f>
        <v>29</v>
      </c>
      <c r="BN82" s="4">
        <f>'OA&amp;GRIDCO'!FD82+'Day Ahead IEX PXIL'!CN82+RTM!CN82</f>
        <v>0</v>
      </c>
      <c r="BO82" s="69"/>
      <c r="BP82" s="69"/>
      <c r="BQ82" s="4">
        <f>'OA&amp;GRIDCO'!FQ82+'Day Ahead IEX PXIL'!CS82+RTM!CS82</f>
        <v>2.06</v>
      </c>
      <c r="BR82" s="4">
        <f>'OA&amp;GRIDCO'!FR82+'Day Ahead IEX PXIL'!CT82+RTM!CT82</f>
        <v>0</v>
      </c>
      <c r="BS82" s="1">
        <f>'OA&amp;GRIDCO'!JU82+'Day Ahead IEX PXIL'!FA82+RTM!EU82</f>
        <v>108.9545</v>
      </c>
      <c r="BT82" s="4">
        <f>'OA&amp;GRIDCO'!JV82+'Day Ahead IEX PXIL'!FB82+RTM!EV82</f>
        <v>13</v>
      </c>
      <c r="BU82" s="9">
        <f>'OA&amp;GRIDCO'!GG82+RTM!G82</f>
        <v>0</v>
      </c>
      <c r="BV82" s="9">
        <f>'OA&amp;GRIDCO'!GH82</f>
        <v>0</v>
      </c>
      <c r="BW82" s="4">
        <f>'OA&amp;GRIDCO'!HA82+'Day Ahead IEX PXIL'!DK82+RTM!DE82</f>
        <v>14.4</v>
      </c>
      <c r="BX82" s="4">
        <f>'OA&amp;GRIDCO'!HB82</f>
        <v>0</v>
      </c>
      <c r="BY82" s="4">
        <f>'Day Ahead IEX PXIL'!GK82+RTM!FA82+'OA&amp;GRIDCO'!LC82</f>
        <v>1.03</v>
      </c>
      <c r="BZ82" s="4">
        <f>'Day Ahead IEX PXIL'!GL82+RTM!FB82+'OA&amp;GRIDCO'!LD82</f>
        <v>0</v>
      </c>
      <c r="CA82" s="37"/>
      <c r="CB82" s="37"/>
      <c r="CC82" s="74">
        <f>RTM!GI82+'Day Ahead IEX PXIL'!II82+GDAM!M82</f>
        <v>0</v>
      </c>
      <c r="CD82" s="74">
        <f>RTM!GJ82</f>
        <v>0</v>
      </c>
      <c r="CE82" s="4">
        <f>'OA&amp;GRIDCO'!HI82+'Day Ahead IEX PXIL'!DQ82+RTM!DK82</f>
        <v>0</v>
      </c>
      <c r="CF82" s="4">
        <f>'OA&amp;GRIDCO'!HJ82+'Day Ahead IEX PXIL'!DR82+RTM!DL82</f>
        <v>0</v>
      </c>
      <c r="CG82" s="74">
        <f>'OA&amp;GRIDCO'!HO82+'Day Ahead IEX PXIL'!DW82+RTM!DQ82</f>
        <v>0</v>
      </c>
      <c r="CH82" s="74">
        <f>'OA&amp;GRIDCO'!HP82+'Day Ahead IEX PXIL'!DX82+RTM!DR82</f>
        <v>0</v>
      </c>
      <c r="CI82" s="75">
        <f>'Day Ahead IEX PXIL'!HE82+'OA&amp;GRIDCO'!DI82+RTM!GY82</f>
        <v>10.31</v>
      </c>
      <c r="CJ82" s="75">
        <f>'Day Ahead IEX PXIL'!HF82+'OA&amp;GRIDCO'!DJ82</f>
        <v>0</v>
      </c>
      <c r="CK82" s="54">
        <f>'OA&amp;GRIDCO'!KS82+'Day Ahead IEX PXIL'!DE82</f>
        <v>5.15</v>
      </c>
      <c r="CL82" s="54">
        <f>'OA&amp;GRIDCO'!KT82+'Day Ahead IEX PXIL'!DF82</f>
        <v>0</v>
      </c>
      <c r="CM82" s="54">
        <f>'Day Ahead IEX PXIL'!FS82+RTM!FS82</f>
        <v>0</v>
      </c>
      <c r="CN82" s="54">
        <f>'Day Ahead IEX PXIL'!FT82</f>
        <v>0</v>
      </c>
      <c r="CO82" s="54">
        <f>RTM!IY82+'Day Ahead IEX PXIL'!IU82</f>
        <v>0</v>
      </c>
      <c r="CP82" s="54">
        <f>RTM!IZ82+'Day Ahead IEX PXIL'!IV82</f>
        <v>0</v>
      </c>
      <c r="CQ82" s="4">
        <f>'OA&amp;GRIDCO'!KG82+'Day Ahead IEX PXIL'!FM82+RTM!GE82</f>
        <v>0</v>
      </c>
      <c r="CR82" s="4">
        <f>'OA&amp;GRIDCO'!KH82+'Day Ahead IEX PXIL'!FN82</f>
        <v>0</v>
      </c>
      <c r="CS82" s="4">
        <f>'OA&amp;GRIDCO'!KM82+'Day Ahead IEX PXIL'!FY82+RTM!FY82</f>
        <v>0</v>
      </c>
      <c r="CT82" s="4">
        <f>'Day Ahead IEX PXIL'!FZ82</f>
        <v>0</v>
      </c>
      <c r="CU82" s="4">
        <v>0</v>
      </c>
      <c r="CV82" s="4">
        <f>'Day Ahead IEX PXIL'!GF82</f>
        <v>0</v>
      </c>
      <c r="CW82" s="4">
        <f>'OA&amp;GRIDCO'!HU82+'Day Ahead IEX PXIL'!EC82+RTM!DW82</f>
        <v>400</v>
      </c>
      <c r="CX82" s="4">
        <f>'OA&amp;GRIDCO'!HV82+'Day Ahead IEX PXIL'!ED82+RTM!DX82</f>
        <v>0</v>
      </c>
      <c r="CY82" s="4">
        <f>'OA&amp;GRIDCO'!IG82+'Day Ahead IEX PXIL'!EI82+RTM!EC82</f>
        <v>15</v>
      </c>
      <c r="CZ82" s="4">
        <f>'OA&amp;GRIDCO'!IH82+'Day Ahead IEX PXIL'!EJ82+RTM!ED82</f>
        <v>3.75</v>
      </c>
      <c r="DA82" s="4">
        <f>'OA&amp;GRIDCO'!IU82+'Day Ahead IEX PXIL'!EO82+RTM!EI82</f>
        <v>0</v>
      </c>
      <c r="DB82" s="4">
        <f>'OA&amp;GRIDCO'!IV82+'Day Ahead IEX PXIL'!EP82+RTM!EJ82</f>
        <v>0</v>
      </c>
      <c r="DC82" s="75"/>
      <c r="DD82" s="75"/>
      <c r="DE82" s="4">
        <f>'Day Ahead IEX PXIL'!FC82+'OA&amp;GRIDCO'!KA82+RTM!GM82</f>
        <v>8.9700000000000006</v>
      </c>
      <c r="DF82" s="4">
        <f>'Day Ahead IEX PXIL'!FD82+'OA&amp;GRIDCO'!KB82</f>
        <v>0</v>
      </c>
      <c r="DG82" s="4">
        <f>'OA&amp;GRIDCO'!JE82+'Day Ahead IEX PXIL'!EU82+RTM!EO82</f>
        <v>10.31</v>
      </c>
      <c r="DH82" s="4">
        <f>'OA&amp;GRIDCO'!JF82+'Day Ahead IEX PXIL'!EV82+RTM!EP82</f>
        <v>0</v>
      </c>
      <c r="DI82" s="4">
        <v>0</v>
      </c>
      <c r="DJ82" s="4">
        <v>0</v>
      </c>
      <c r="DK82" s="74">
        <f>RTM!FM82</f>
        <v>0</v>
      </c>
      <c r="DL82" s="74">
        <f>RTM!FN82</f>
        <v>0</v>
      </c>
      <c r="DM82" s="74">
        <f>'OA&amp;GRIDCO'!LF82+'Day Ahead IEX PXIL'!HU82+'Day Ahead IEX PXIL'!HU82</f>
        <v>0</v>
      </c>
      <c r="DN82" s="74">
        <f>'OA&amp;GRIDCO'!LH82+'Day Ahead IEX PXIL'!HV82+RTM!GV82</f>
        <v>0</v>
      </c>
      <c r="DO82" s="74">
        <f>'OA&amp;GRIDCO'!LS82+'Day Ahead IEX PXIL'!HO82+RTM!IU82</f>
        <v>54.795000000000002</v>
      </c>
      <c r="DP82" s="74">
        <f>'OA&amp;GRIDCO'!LT82+'Day Ahead IEX PXIL'!HP82+RTM!IV82</f>
        <v>0</v>
      </c>
      <c r="DQ82" s="74">
        <f>RTM!HK82</f>
        <v>0.21</v>
      </c>
      <c r="DR82" s="74">
        <f>RTM!HL82</f>
        <v>0</v>
      </c>
      <c r="DS82" s="74">
        <f>RTM!HO82</f>
        <v>0</v>
      </c>
      <c r="DT82" s="74">
        <f>RTM!HP82</f>
        <v>0</v>
      </c>
      <c r="DU82" s="74">
        <f>RTM!HS82</f>
        <v>0</v>
      </c>
      <c r="DV82" s="74">
        <f>RTM!HT82</f>
        <v>0</v>
      </c>
      <c r="DW82" s="74">
        <f>RTM!HW82+'OA&amp;GRIDCO'!MI82</f>
        <v>0</v>
      </c>
      <c r="DX82" s="74">
        <f>RTM!HX82</f>
        <v>0</v>
      </c>
      <c r="DY82" s="74">
        <f>RTM!IA82</f>
        <v>0</v>
      </c>
      <c r="DZ82" s="74">
        <f>RTM!IB82</f>
        <v>0</v>
      </c>
      <c r="EA82" s="74">
        <f>RTM!IC82</f>
        <v>0</v>
      </c>
      <c r="EB82" s="74">
        <f>RTM!ID82</f>
        <v>0</v>
      </c>
      <c r="EC82" s="74">
        <f>'OA&amp;GRIDCO'!MO82</f>
        <v>1.07</v>
      </c>
      <c r="ED82" s="74">
        <f>'OA&amp;GRIDCO'!MP82</f>
        <v>0</v>
      </c>
      <c r="EE82" s="74">
        <f>'OA&amp;GRIDCO'!MS82</f>
        <v>0</v>
      </c>
      <c r="EF82" s="74">
        <f>'OA&amp;GRIDCO'!MT82</f>
        <v>0</v>
      </c>
      <c r="EG82" s="74">
        <f>'OA&amp;GRIDCO'!MW82+'Day Ahead IEX PXIL'!IM82+GDAM!G82+RTM!II82</f>
        <v>0</v>
      </c>
      <c r="EH82" s="74">
        <f>'OA&amp;GRIDCO'!MX82+'Day Ahead IEX PXIL'!IN82+RTM!IJ82+GDAM!H82</f>
        <v>0</v>
      </c>
      <c r="EI82" s="74">
        <f>'Day Ahead IEX PXIL'!IQ82+RTM!IM82+'OA&amp;GRIDCO'!NA82</f>
        <v>6.19</v>
      </c>
      <c r="EJ82" s="74">
        <f>'Day Ahead IEX PXIL'!IR82+RTM!IN82+'OA&amp;GRIDCO'!NB82</f>
        <v>0</v>
      </c>
      <c r="EK82" s="74">
        <f>'OA&amp;GRIDCO'!NE82</f>
        <v>0</v>
      </c>
      <c r="EL82" s="74">
        <f>'OA&amp;GRIDCO'!NF82</f>
        <v>0</v>
      </c>
      <c r="EM82" s="74">
        <f>RTM!IQ82</f>
        <v>0</v>
      </c>
      <c r="EN82" s="74">
        <f>RTM!IR82</f>
        <v>0</v>
      </c>
      <c r="EO82" s="74">
        <f>RTM!JC82</f>
        <v>0</v>
      </c>
      <c r="EP82" s="74">
        <f>RTM!JD82</f>
        <v>0</v>
      </c>
      <c r="EQ82" s="74">
        <f>'OA&amp;GRIDCO'!NI82</f>
        <v>0</v>
      </c>
      <c r="ER82" s="74">
        <f>'OA&amp;GRIDCO'!NJ82</f>
        <v>0</v>
      </c>
      <c r="ES82" s="74">
        <f>'OA&amp;GRIDCO'!NK82+RTM!HC82+'Day Ahead IEX PXIL'!IY82</f>
        <v>0</v>
      </c>
      <c r="ET82" s="74">
        <f>'OA&amp;GRIDCO'!NN82+RTM!HD82+'Day Ahead IEX PXIL'!IZ82</f>
        <v>0</v>
      </c>
      <c r="EU82" s="74">
        <f>RTM!JG82</f>
        <v>1.44</v>
      </c>
      <c r="EV82" s="74">
        <f>RTM!JH82</f>
        <v>0</v>
      </c>
      <c r="EW82" s="74">
        <f>RTM!JK82</f>
        <v>0</v>
      </c>
      <c r="EX82" s="74">
        <f>RTM!JL82</f>
        <v>0</v>
      </c>
      <c r="EY82" s="74">
        <f>GDAM!S82+'OA&amp;GRIDCO'!OG82+RTM!JO82</f>
        <v>2.2799999999999998</v>
      </c>
      <c r="EZ82" s="74">
        <f>GDAM!T82+'OA&amp;GRIDCO'!NX82+RTM!JP82</f>
        <v>0</v>
      </c>
      <c r="FA82" s="74">
        <f>GDAM!Y82+RTM!JS82</f>
        <v>0</v>
      </c>
      <c r="FB82" s="74">
        <f>GDAM!Z82+RTM!JT82</f>
        <v>0</v>
      </c>
      <c r="FC82" s="74">
        <f>RTM!JW82</f>
        <v>0</v>
      </c>
      <c r="FD82" s="74">
        <f>RTM!JX82</f>
        <v>0</v>
      </c>
      <c r="FE82" s="74">
        <f>GDAM!AE82+'OA&amp;GRIDCO'!OO82</f>
        <v>0.37</v>
      </c>
      <c r="FF82" s="74">
        <f>GDAM!AF82+'OA&amp;GRIDCO'!OP82</f>
        <v>0</v>
      </c>
      <c r="FG82" s="351">
        <f>GDAM!AK82</f>
        <v>0</v>
      </c>
      <c r="FH82" s="351">
        <f>GDAM!AL82</f>
        <v>0</v>
      </c>
      <c r="FI82" s="351">
        <f>GDAM!AQ82</f>
        <v>0</v>
      </c>
      <c r="FJ82" s="351">
        <f>GDAM!AR82</f>
        <v>0</v>
      </c>
      <c r="FK82" s="351">
        <f>GDAM!AW82</f>
        <v>0</v>
      </c>
      <c r="FL82" s="351">
        <f>GDAM!AX82</f>
        <v>0</v>
      </c>
      <c r="FM82" s="351">
        <f>GDAM!BC82</f>
        <v>0</v>
      </c>
      <c r="FN82" s="351">
        <f>GDAM!BD82</f>
        <v>0</v>
      </c>
      <c r="FO82" s="351">
        <f>GDAM!BI82</f>
        <v>0</v>
      </c>
      <c r="FP82" s="351">
        <f>GDAM!BJ82</f>
        <v>0</v>
      </c>
      <c r="FQ82" s="1">
        <f t="shared" si="2"/>
        <v>1400.5968840206185</v>
      </c>
      <c r="FR82" s="1">
        <f t="shared" si="3"/>
        <v>142.8775</v>
      </c>
    </row>
    <row r="83" spans="1:174" ht="15" customHeight="1">
      <c r="A83" s="48" t="s">
        <v>105</v>
      </c>
      <c r="B83" s="38">
        <v>73</v>
      </c>
      <c r="C83" s="114"/>
      <c r="D83" s="75"/>
      <c r="E83" s="75"/>
      <c r="F83" s="75"/>
      <c r="G83" s="75">
        <v>24</v>
      </c>
      <c r="H83" s="75">
        <v>0.9</v>
      </c>
      <c r="I83" s="74">
        <v>11</v>
      </c>
      <c r="J83" s="74">
        <v>3.62</v>
      </c>
      <c r="K83" s="75"/>
      <c r="L83" s="75"/>
      <c r="M83" s="75"/>
      <c r="N83" s="75"/>
      <c r="O83" s="281">
        <v>0</v>
      </c>
      <c r="P83" s="75"/>
      <c r="Q83" s="94">
        <v>3.6</v>
      </c>
      <c r="R83" s="75">
        <v>0.51</v>
      </c>
      <c r="S83" s="74">
        <v>25</v>
      </c>
      <c r="T83" s="75"/>
      <c r="U83" s="74">
        <v>37</v>
      </c>
      <c r="V83" s="75"/>
      <c r="W83" s="275">
        <v>0.48</v>
      </c>
      <c r="X83" s="75"/>
      <c r="Y83" s="75">
        <v>0</v>
      </c>
      <c r="Z83" s="75"/>
      <c r="AA83" s="75">
        <v>0.1</v>
      </c>
      <c r="AB83" s="75"/>
      <c r="AC83" s="280">
        <v>0</v>
      </c>
      <c r="AD83" s="75"/>
      <c r="AE83" s="4">
        <f>'OA&amp;GRIDCO'!W83+'Day Ahead IEX PXIL'!M83+RTM!M83</f>
        <v>40.21</v>
      </c>
      <c r="AF83" s="4">
        <f>'OA&amp;GRIDCO'!X83+'Day Ahead IEX PXIL'!N83+RTM!N83</f>
        <v>40.21</v>
      </c>
      <c r="AG83" s="4">
        <f>'OA&amp;GRIDCO'!AC83+'Day Ahead IEX PXIL'!S83+RTM!S83</f>
        <v>2.79</v>
      </c>
      <c r="AH83" s="4">
        <f>'OA&amp;GRIDCO'!AD83+'Day Ahead IEX PXIL'!T83+RTM!T83</f>
        <v>0</v>
      </c>
      <c r="AI83" s="4">
        <f>'OA&amp;GRIDCO'!AU83+'Day Ahead IEX PXIL'!Y83+RTM!Y83</f>
        <v>55</v>
      </c>
      <c r="AJ83" s="4">
        <f>'OA&amp;GRIDCO'!AV83+'Day Ahead IEX PXIL'!Z83+RTM!Z83</f>
        <v>16.5</v>
      </c>
      <c r="AK83" s="4">
        <f>'OA&amp;GRIDCO'!BS83+'Day Ahead IEX PXIL'!AK83+RTM!AK83</f>
        <v>0</v>
      </c>
      <c r="AL83" s="4">
        <f>'OA&amp;GRIDCO'!BT83+'Day Ahead IEX PXIL'!AL83+RTM!AL83</f>
        <v>0</v>
      </c>
      <c r="AM83" s="4">
        <f>'OA&amp;GRIDCO'!BC83+'Day Ahead IEX PXIL'!AE83+RTM!AE83</f>
        <v>0</v>
      </c>
      <c r="AN83" s="4">
        <f>'OA&amp;GRIDCO'!BD83+'Day Ahead IEX PXIL'!AF83+RTM!AF83</f>
        <v>0</v>
      </c>
      <c r="AO83" s="4">
        <f>'OA&amp;GRIDCO'!CC83+'Day Ahead IEX PXIL'!AQ83+RTM!AQ83</f>
        <v>0</v>
      </c>
      <c r="AP83" s="4">
        <f>'OA&amp;GRIDCO'!CD83+'Day Ahead IEX PXIL'!AR83+RTM!AR83</f>
        <v>0</v>
      </c>
      <c r="AQ83" s="4">
        <f>'OA&amp;GRIDCO'!CO83+'Day Ahead IEX PXIL'!AW83+RTM!AW83</f>
        <v>25.75</v>
      </c>
      <c r="AR83" s="4">
        <f>'OA&amp;GRIDCO'!CP83+'Day Ahead IEX PXIL'!AX83+RTM!AX83</f>
        <v>8</v>
      </c>
      <c r="AS83" s="4">
        <f>'OA&amp;GRIDCO'!DA83+'Day Ahead IEX PXIL'!BC83+RTM!BC83</f>
        <v>329.77738402061857</v>
      </c>
      <c r="AT83" s="4">
        <f>'OA&amp;GRIDCO'!DB83+'Day Ahead IEX PXIL'!BD83+RTM!BD83</f>
        <v>0</v>
      </c>
      <c r="AU83" s="4">
        <f>'Day Ahead IEX PXIL'!BI83+RTM!BI83+'OA&amp;GRIDCO'!OS83</f>
        <v>0</v>
      </c>
      <c r="AV83" s="4">
        <f>'Day Ahead IEX PXIL'!BJ83+RTM!BJ83+'OA&amp;GRIDCO'!OT83</f>
        <v>0</v>
      </c>
      <c r="AW83" s="67"/>
      <c r="AX83" s="67"/>
      <c r="AY83" s="4">
        <v>0</v>
      </c>
      <c r="AZ83" s="4">
        <f>'OA&amp;GRIDCO'!DL83+'Day Ahead IEX PXIL'!BP83+RTM!BP83</f>
        <v>14.12</v>
      </c>
      <c r="BA83" s="4">
        <f>'OA&amp;GRIDCO'!EC83+'Day Ahead IEX PXIL'!BU83+RTM!BU83</f>
        <v>0</v>
      </c>
      <c r="BB83" s="4">
        <f>'OA&amp;GRIDCO'!ED83+'Day Ahead IEX PXIL'!BV83+RTM!BV83</f>
        <v>0</v>
      </c>
      <c r="BC83" s="4">
        <f>'OA&amp;GRIDCO'!EQ83+'Day Ahead IEX PXIL'!CA83+RTM!CA83</f>
        <v>247.43</v>
      </c>
      <c r="BD83" s="4">
        <f>'OA&amp;GRIDCO'!ER83+'Day Ahead IEX PXIL'!CB83+RTM!CB83</f>
        <v>61.857500000000002</v>
      </c>
      <c r="BE83" s="75">
        <f>'OA&amp;GRIDCO'!NW83+GDAM!U83</f>
        <v>0.54999999999999993</v>
      </c>
      <c r="BF83" s="75"/>
      <c r="BG83" s="53"/>
      <c r="BH83" s="53"/>
      <c r="BI83" s="4">
        <f>'OA&amp;GRIDCO'!EW83+'Day Ahead IEX PXIL'!CG83+RTM!CG83</f>
        <v>1.24</v>
      </c>
      <c r="BJ83" s="4">
        <f>'OA&amp;GRIDCO'!EX83+'Day Ahead IEX PXIL'!CH83+RTM!CH83</f>
        <v>0</v>
      </c>
      <c r="BK83" s="4">
        <f>'OA&amp;GRIDCO'!KW83+RTM!FG83+'Day Ahead IEX PXIL'!GW83</f>
        <v>0</v>
      </c>
      <c r="BL83" s="4">
        <f>'OA&amp;GRIDCO'!KX83+RTM!FH83+'Day Ahead IEX PXIL'!GX83</f>
        <v>0</v>
      </c>
      <c r="BM83" s="4">
        <f>'Day Ahead IEX PXIL'!CM83+RTM!CM83+'OA&amp;GRIDCO'!FC83</f>
        <v>31</v>
      </c>
      <c r="BN83" s="4">
        <f>'OA&amp;GRIDCO'!FD83+'Day Ahead IEX PXIL'!CN83+RTM!CN83</f>
        <v>0</v>
      </c>
      <c r="BO83" s="69"/>
      <c r="BP83" s="69"/>
      <c r="BQ83" s="4">
        <f>'OA&amp;GRIDCO'!FQ83+'Day Ahead IEX PXIL'!CS83+RTM!CS83</f>
        <v>2.06</v>
      </c>
      <c r="BR83" s="4">
        <f>'OA&amp;GRIDCO'!FR83+'Day Ahead IEX PXIL'!CT83+RTM!CT83</f>
        <v>0</v>
      </c>
      <c r="BS83" s="1">
        <f>'OA&amp;GRIDCO'!JU83+'Day Ahead IEX PXIL'!FA83+RTM!EU83</f>
        <v>108.9545</v>
      </c>
      <c r="BT83" s="4">
        <f>'OA&amp;GRIDCO'!JV83+'Day Ahead IEX PXIL'!FB83+RTM!EV83</f>
        <v>13</v>
      </c>
      <c r="BU83" s="9">
        <f>'OA&amp;GRIDCO'!GG83+RTM!G83</f>
        <v>0</v>
      </c>
      <c r="BV83" s="9">
        <f>'OA&amp;GRIDCO'!GH83</f>
        <v>0</v>
      </c>
      <c r="BW83" s="4">
        <f>'OA&amp;GRIDCO'!HA83+'Day Ahead IEX PXIL'!DK83+RTM!DE83</f>
        <v>14.4</v>
      </c>
      <c r="BX83" s="4">
        <f>'OA&amp;GRIDCO'!HB83</f>
        <v>0</v>
      </c>
      <c r="BY83" s="4">
        <f>'Day Ahead IEX PXIL'!GK83+RTM!FA83+'OA&amp;GRIDCO'!LC83</f>
        <v>2.06</v>
      </c>
      <c r="BZ83" s="4">
        <f>'Day Ahead IEX PXIL'!GL83+RTM!FB83+'OA&amp;GRIDCO'!LD83</f>
        <v>0</v>
      </c>
      <c r="CA83" s="37"/>
      <c r="CB83" s="37"/>
      <c r="CC83" s="74">
        <f>RTM!GI83+'Day Ahead IEX PXIL'!II83+GDAM!M83</f>
        <v>0</v>
      </c>
      <c r="CD83" s="74">
        <f>RTM!GJ83</f>
        <v>0</v>
      </c>
      <c r="CE83" s="4">
        <f>'OA&amp;GRIDCO'!HI83+'Day Ahead IEX PXIL'!DQ83+RTM!DK83</f>
        <v>0</v>
      </c>
      <c r="CF83" s="4">
        <f>'OA&amp;GRIDCO'!HJ83+'Day Ahead IEX PXIL'!DR83+RTM!DL83</f>
        <v>0</v>
      </c>
      <c r="CG83" s="74">
        <f>'OA&amp;GRIDCO'!HO83+'Day Ahead IEX PXIL'!DW83+RTM!DQ83</f>
        <v>0</v>
      </c>
      <c r="CH83" s="74">
        <f>'OA&amp;GRIDCO'!HP83+'Day Ahead IEX PXIL'!DX83+RTM!DR83</f>
        <v>0</v>
      </c>
      <c r="CI83" s="75">
        <f>'Day Ahead IEX PXIL'!HE83+'OA&amp;GRIDCO'!DI83+RTM!GY83</f>
        <v>10.31</v>
      </c>
      <c r="CJ83" s="75">
        <f>'Day Ahead IEX PXIL'!HF83+'OA&amp;GRIDCO'!DJ83</f>
        <v>0</v>
      </c>
      <c r="CK83" s="54">
        <f>'OA&amp;GRIDCO'!KS83+'Day Ahead IEX PXIL'!DE83</f>
        <v>10.31</v>
      </c>
      <c r="CL83" s="54">
        <f>'OA&amp;GRIDCO'!KT83+'Day Ahead IEX PXIL'!DF83</f>
        <v>0</v>
      </c>
      <c r="CM83" s="54">
        <f>'Day Ahead IEX PXIL'!FS83+RTM!FS83</f>
        <v>0</v>
      </c>
      <c r="CN83" s="54">
        <f>'Day Ahead IEX PXIL'!FT83</f>
        <v>0</v>
      </c>
      <c r="CO83" s="54">
        <f>RTM!IY83+'Day Ahead IEX PXIL'!IU83</f>
        <v>0</v>
      </c>
      <c r="CP83" s="54">
        <f>RTM!IZ83+'Day Ahead IEX PXIL'!IV83</f>
        <v>0</v>
      </c>
      <c r="CQ83" s="4">
        <f>'OA&amp;GRIDCO'!KG83+'Day Ahead IEX PXIL'!FM83+RTM!GE83</f>
        <v>0</v>
      </c>
      <c r="CR83" s="4">
        <f>'OA&amp;GRIDCO'!KH83+'Day Ahead IEX PXIL'!FN83</f>
        <v>0</v>
      </c>
      <c r="CS83" s="4">
        <f>'OA&amp;GRIDCO'!KM83+'Day Ahead IEX PXIL'!FY83+RTM!FY83</f>
        <v>0</v>
      </c>
      <c r="CT83" s="4">
        <f>'Day Ahead IEX PXIL'!FZ83</f>
        <v>0</v>
      </c>
      <c r="CU83" s="4">
        <v>0</v>
      </c>
      <c r="CV83" s="4">
        <f>'Day Ahead IEX PXIL'!GF83</f>
        <v>0</v>
      </c>
      <c r="CW83" s="4">
        <f>'OA&amp;GRIDCO'!HU83+'Day Ahead IEX PXIL'!EC83+RTM!DW83</f>
        <v>400</v>
      </c>
      <c r="CX83" s="4">
        <f>'OA&amp;GRIDCO'!HV83+'Day Ahead IEX PXIL'!ED83+RTM!DX83</f>
        <v>0</v>
      </c>
      <c r="CY83" s="4">
        <f>'OA&amp;GRIDCO'!IG83+'Day Ahead IEX PXIL'!EI83+RTM!EC83</f>
        <v>15</v>
      </c>
      <c r="CZ83" s="4">
        <f>'OA&amp;GRIDCO'!IH83+'Day Ahead IEX PXIL'!EJ83+RTM!ED83</f>
        <v>3.75</v>
      </c>
      <c r="DA83" s="4">
        <f>'OA&amp;GRIDCO'!IU83+'Day Ahead IEX PXIL'!EO83+RTM!EI83</f>
        <v>0</v>
      </c>
      <c r="DB83" s="4">
        <f>'OA&amp;GRIDCO'!IV83+'Day Ahead IEX PXIL'!EP83+RTM!EJ83</f>
        <v>0</v>
      </c>
      <c r="DC83" s="75"/>
      <c r="DD83" s="75"/>
      <c r="DE83" s="4">
        <f>'Day Ahead IEX PXIL'!FC83+'OA&amp;GRIDCO'!KA83+RTM!GM83</f>
        <v>8.9700000000000006</v>
      </c>
      <c r="DF83" s="4">
        <f>'Day Ahead IEX PXIL'!FD83+'OA&amp;GRIDCO'!KB83</f>
        <v>0</v>
      </c>
      <c r="DG83" s="4">
        <f>'OA&amp;GRIDCO'!JE83+'Day Ahead IEX PXIL'!EU83+RTM!EO83</f>
        <v>10.31</v>
      </c>
      <c r="DH83" s="4">
        <f>'OA&amp;GRIDCO'!JF83+'Day Ahead IEX PXIL'!EV83+RTM!EP83</f>
        <v>0</v>
      </c>
      <c r="DI83" s="4">
        <v>0</v>
      </c>
      <c r="DJ83" s="4">
        <v>0</v>
      </c>
      <c r="DK83" s="74">
        <f>RTM!FM83</f>
        <v>0</v>
      </c>
      <c r="DL83" s="74">
        <f>RTM!FN83</f>
        <v>0</v>
      </c>
      <c r="DM83" s="74">
        <f>'OA&amp;GRIDCO'!LF83+'Day Ahead IEX PXIL'!HU83+'Day Ahead IEX PXIL'!HU83</f>
        <v>0</v>
      </c>
      <c r="DN83" s="74">
        <f>'OA&amp;GRIDCO'!LH83+'Day Ahead IEX PXIL'!HV83+RTM!GV83</f>
        <v>0</v>
      </c>
      <c r="DO83" s="74">
        <f>'OA&amp;GRIDCO'!LS83+'Day Ahead IEX PXIL'!HO83+RTM!IU83</f>
        <v>54.795000000000002</v>
      </c>
      <c r="DP83" s="74">
        <f>'OA&amp;GRIDCO'!LT83+'Day Ahead IEX PXIL'!HP83+RTM!IV83</f>
        <v>0</v>
      </c>
      <c r="DQ83" s="74">
        <f>RTM!HK83</f>
        <v>0.21</v>
      </c>
      <c r="DR83" s="74">
        <f>RTM!HL83</f>
        <v>0</v>
      </c>
      <c r="DS83" s="74">
        <f>RTM!HO83</f>
        <v>0</v>
      </c>
      <c r="DT83" s="74">
        <f>RTM!HP83</f>
        <v>0</v>
      </c>
      <c r="DU83" s="74">
        <f>RTM!HS83</f>
        <v>0</v>
      </c>
      <c r="DV83" s="74">
        <f>RTM!HT83</f>
        <v>0</v>
      </c>
      <c r="DW83" s="74">
        <f>RTM!HW83+'OA&amp;GRIDCO'!MI83</f>
        <v>0</v>
      </c>
      <c r="DX83" s="74">
        <f>RTM!HX83</f>
        <v>0</v>
      </c>
      <c r="DY83" s="74">
        <f>RTM!IA83</f>
        <v>0</v>
      </c>
      <c r="DZ83" s="74">
        <f>RTM!IB83</f>
        <v>0</v>
      </c>
      <c r="EA83" s="74">
        <f>RTM!IC83</f>
        <v>0</v>
      </c>
      <c r="EB83" s="74">
        <f>RTM!ID83</f>
        <v>0</v>
      </c>
      <c r="EC83" s="74">
        <f>'OA&amp;GRIDCO'!MO83</f>
        <v>0.6</v>
      </c>
      <c r="ED83" s="74">
        <f>'OA&amp;GRIDCO'!MP83</f>
        <v>0</v>
      </c>
      <c r="EE83" s="74">
        <f>'OA&amp;GRIDCO'!MS83</f>
        <v>0</v>
      </c>
      <c r="EF83" s="74">
        <f>'OA&amp;GRIDCO'!MT83</f>
        <v>0</v>
      </c>
      <c r="EG83" s="74">
        <f>'OA&amp;GRIDCO'!MW83+'Day Ahead IEX PXIL'!IM83+GDAM!G83+RTM!II83</f>
        <v>0</v>
      </c>
      <c r="EH83" s="74">
        <f>'OA&amp;GRIDCO'!MX83+'Day Ahead IEX PXIL'!IN83+RTM!IJ83+GDAM!H83</f>
        <v>0</v>
      </c>
      <c r="EI83" s="74">
        <f>'Day Ahead IEX PXIL'!IQ83+RTM!IM83+'OA&amp;GRIDCO'!NA83</f>
        <v>6.65</v>
      </c>
      <c r="EJ83" s="74">
        <f>'Day Ahead IEX PXIL'!IR83+RTM!IN83+'OA&amp;GRIDCO'!NB83</f>
        <v>0.9</v>
      </c>
      <c r="EK83" s="74">
        <f>'OA&amp;GRIDCO'!NE83</f>
        <v>0</v>
      </c>
      <c r="EL83" s="74">
        <f>'OA&amp;GRIDCO'!NF83</f>
        <v>0</v>
      </c>
      <c r="EM83" s="74">
        <f>RTM!IQ83</f>
        <v>0</v>
      </c>
      <c r="EN83" s="74">
        <f>RTM!IR83</f>
        <v>0</v>
      </c>
      <c r="EO83" s="74">
        <f>RTM!JC83</f>
        <v>0</v>
      </c>
      <c r="EP83" s="74">
        <f>RTM!JD83</f>
        <v>0</v>
      </c>
      <c r="EQ83" s="74">
        <f>'OA&amp;GRIDCO'!NI83</f>
        <v>0</v>
      </c>
      <c r="ER83" s="74">
        <f>'OA&amp;GRIDCO'!NJ83</f>
        <v>0</v>
      </c>
      <c r="ES83" s="74">
        <f>'OA&amp;GRIDCO'!NK83+RTM!HC83+'Day Ahead IEX PXIL'!IY83</f>
        <v>4.12</v>
      </c>
      <c r="ET83" s="74">
        <f>'OA&amp;GRIDCO'!NN83+RTM!HD83+'Day Ahead IEX PXIL'!IZ83</f>
        <v>0</v>
      </c>
      <c r="EU83" s="74">
        <f>RTM!JG83</f>
        <v>1.44</v>
      </c>
      <c r="EV83" s="74">
        <f>RTM!JH83</f>
        <v>0</v>
      </c>
      <c r="EW83" s="74">
        <f>RTM!JK83</f>
        <v>0</v>
      </c>
      <c r="EX83" s="74">
        <f>RTM!JL83</f>
        <v>0</v>
      </c>
      <c r="EY83" s="74">
        <f>GDAM!S83+'OA&amp;GRIDCO'!OG83+RTM!JO83</f>
        <v>1.28</v>
      </c>
      <c r="EZ83" s="74">
        <f>GDAM!T83+'OA&amp;GRIDCO'!NX83+RTM!JP83</f>
        <v>0</v>
      </c>
      <c r="FA83" s="74">
        <f>GDAM!Y83+RTM!JS83</f>
        <v>0</v>
      </c>
      <c r="FB83" s="74">
        <f>GDAM!Z83+RTM!JT83</f>
        <v>0</v>
      </c>
      <c r="FC83" s="74">
        <f>RTM!JW83</f>
        <v>0</v>
      </c>
      <c r="FD83" s="74">
        <f>RTM!JX83</f>
        <v>0</v>
      </c>
      <c r="FE83" s="74">
        <f>GDAM!AE83+'OA&amp;GRIDCO'!OO83</f>
        <v>9.0000000000000011E-2</v>
      </c>
      <c r="FF83" s="74">
        <f>GDAM!AF83+'OA&amp;GRIDCO'!OP83</f>
        <v>0</v>
      </c>
      <c r="FG83" s="351">
        <f>GDAM!AK83</f>
        <v>0</v>
      </c>
      <c r="FH83" s="351">
        <f>GDAM!AL83</f>
        <v>0</v>
      </c>
      <c r="FI83" s="351">
        <f>GDAM!AQ83</f>
        <v>0</v>
      </c>
      <c r="FJ83" s="351">
        <f>GDAM!AR83</f>
        <v>0</v>
      </c>
      <c r="FK83" s="351">
        <f>GDAM!AW83</f>
        <v>0</v>
      </c>
      <c r="FL83" s="351">
        <f>GDAM!AX83</f>
        <v>0</v>
      </c>
      <c r="FM83" s="351">
        <f>GDAM!BC83</f>
        <v>0</v>
      </c>
      <c r="FN83" s="351">
        <f>GDAM!BD83</f>
        <v>0</v>
      </c>
      <c r="FO83" s="351">
        <f>GDAM!BI83</f>
        <v>0</v>
      </c>
      <c r="FP83" s="351">
        <f>GDAM!BJ83</f>
        <v>0</v>
      </c>
      <c r="FQ83" s="1">
        <f t="shared" si="2"/>
        <v>1424.4868840206184</v>
      </c>
      <c r="FR83" s="1">
        <f t="shared" si="3"/>
        <v>163.36750000000004</v>
      </c>
    </row>
    <row r="84" spans="1:174">
      <c r="A84" s="48" t="s">
        <v>106</v>
      </c>
      <c r="B84" s="38">
        <v>74</v>
      </c>
      <c r="C84" s="114"/>
      <c r="D84" s="75"/>
      <c r="E84" s="75"/>
      <c r="F84" s="75"/>
      <c r="G84" s="75">
        <v>24</v>
      </c>
      <c r="H84" s="75">
        <v>0.9</v>
      </c>
      <c r="I84" s="74">
        <v>11</v>
      </c>
      <c r="J84" s="74">
        <v>3.62</v>
      </c>
      <c r="K84" s="75"/>
      <c r="L84" s="75"/>
      <c r="M84" s="75"/>
      <c r="N84" s="75"/>
      <c r="O84" s="281">
        <v>0</v>
      </c>
      <c r="P84" s="75"/>
      <c r="Q84" s="94">
        <v>3.6</v>
      </c>
      <c r="R84" s="75">
        <v>0.51</v>
      </c>
      <c r="S84" s="74">
        <v>25</v>
      </c>
      <c r="T84" s="75"/>
      <c r="U84" s="74">
        <v>37</v>
      </c>
      <c r="V84" s="75"/>
      <c r="W84" s="275">
        <v>0</v>
      </c>
      <c r="X84" s="75"/>
      <c r="Y84" s="75">
        <v>0</v>
      </c>
      <c r="Z84" s="75"/>
      <c r="AA84" s="75">
        <v>0</v>
      </c>
      <c r="AB84" s="75"/>
      <c r="AC84" s="280">
        <v>0</v>
      </c>
      <c r="AD84" s="75"/>
      <c r="AE84" s="4">
        <f>'OA&amp;GRIDCO'!W84+'Day Ahead IEX PXIL'!M84+RTM!M84</f>
        <v>40.21</v>
      </c>
      <c r="AF84" s="4">
        <f>'OA&amp;GRIDCO'!X84+'Day Ahead IEX PXIL'!N84+RTM!N84</f>
        <v>40.21</v>
      </c>
      <c r="AG84" s="4">
        <f>'OA&amp;GRIDCO'!AC84+'Day Ahead IEX PXIL'!S84+RTM!S84</f>
        <v>2.79</v>
      </c>
      <c r="AH84" s="4">
        <f>'OA&amp;GRIDCO'!AD84+'Day Ahead IEX PXIL'!T84+RTM!T84</f>
        <v>0</v>
      </c>
      <c r="AI84" s="4">
        <f>'OA&amp;GRIDCO'!AU84+'Day Ahead IEX PXIL'!Y84+RTM!Y84</f>
        <v>55</v>
      </c>
      <c r="AJ84" s="4">
        <f>'OA&amp;GRIDCO'!AV84+'Day Ahead IEX PXIL'!Z84+RTM!Z84</f>
        <v>16.5</v>
      </c>
      <c r="AK84" s="4">
        <f>'OA&amp;GRIDCO'!BS84+'Day Ahead IEX PXIL'!AK84+RTM!AK84</f>
        <v>0</v>
      </c>
      <c r="AL84" s="4">
        <f>'OA&amp;GRIDCO'!BT84+'Day Ahead IEX PXIL'!AL84+RTM!AL84</f>
        <v>0</v>
      </c>
      <c r="AM84" s="4">
        <f>'OA&amp;GRIDCO'!BC84+'Day Ahead IEX PXIL'!AE84+RTM!AE84</f>
        <v>0</v>
      </c>
      <c r="AN84" s="4">
        <f>'OA&amp;GRIDCO'!BD84+'Day Ahead IEX PXIL'!AF84+RTM!AF84</f>
        <v>0</v>
      </c>
      <c r="AO84" s="4">
        <f>'OA&amp;GRIDCO'!CC84+'Day Ahead IEX PXIL'!AQ84+RTM!AQ84</f>
        <v>0</v>
      </c>
      <c r="AP84" s="4">
        <f>'OA&amp;GRIDCO'!CD84+'Day Ahead IEX PXIL'!AR84+RTM!AR84</f>
        <v>0</v>
      </c>
      <c r="AQ84" s="4">
        <f>'OA&amp;GRIDCO'!CO84+'Day Ahead IEX PXIL'!AW84+RTM!AW84</f>
        <v>25.75</v>
      </c>
      <c r="AR84" s="4">
        <f>'OA&amp;GRIDCO'!CP84+'Day Ahead IEX PXIL'!AX84+RTM!AX84</f>
        <v>8</v>
      </c>
      <c r="AS84" s="4">
        <f>'OA&amp;GRIDCO'!DA84+'Day Ahead IEX PXIL'!BC84+RTM!BC84</f>
        <v>329.77738402061857</v>
      </c>
      <c r="AT84" s="4">
        <f>'OA&amp;GRIDCO'!DB84+'Day Ahead IEX PXIL'!BD84+RTM!BD84</f>
        <v>0</v>
      </c>
      <c r="AU84" s="4">
        <f>'Day Ahead IEX PXIL'!BI84+RTM!BI84+'OA&amp;GRIDCO'!OS84</f>
        <v>0</v>
      </c>
      <c r="AV84" s="4">
        <f>'Day Ahead IEX PXIL'!BJ84+RTM!BJ84+'OA&amp;GRIDCO'!OT84</f>
        <v>0</v>
      </c>
      <c r="AW84" s="67"/>
      <c r="AX84" s="67"/>
      <c r="AY84" s="4">
        <v>0</v>
      </c>
      <c r="AZ84" s="4">
        <f>'OA&amp;GRIDCO'!DL84+'Day Ahead IEX PXIL'!BP84+RTM!BP84</f>
        <v>14.12</v>
      </c>
      <c r="BA84" s="4">
        <f>'OA&amp;GRIDCO'!EC84+'Day Ahead IEX PXIL'!BU84+RTM!BU84</f>
        <v>0</v>
      </c>
      <c r="BB84" s="4">
        <f>'OA&amp;GRIDCO'!ED84+'Day Ahead IEX PXIL'!BV84+RTM!BV84</f>
        <v>0</v>
      </c>
      <c r="BC84" s="4">
        <f>'OA&amp;GRIDCO'!EQ84+'Day Ahead IEX PXIL'!CA84+RTM!CA84</f>
        <v>247.43</v>
      </c>
      <c r="BD84" s="4">
        <f>'OA&amp;GRIDCO'!ER84+'Day Ahead IEX PXIL'!CB84+RTM!CB84</f>
        <v>61.857500000000002</v>
      </c>
      <c r="BE84" s="75">
        <f>'OA&amp;GRIDCO'!NW84+GDAM!U84</f>
        <v>0</v>
      </c>
      <c r="BF84" s="75"/>
      <c r="BG84" s="53"/>
      <c r="BH84" s="53"/>
      <c r="BI84" s="4">
        <f>'OA&amp;GRIDCO'!EW84+'Day Ahead IEX PXIL'!CG84+RTM!CG84</f>
        <v>1.24</v>
      </c>
      <c r="BJ84" s="4">
        <f>'OA&amp;GRIDCO'!EX84+'Day Ahead IEX PXIL'!CH84+RTM!CH84</f>
        <v>0</v>
      </c>
      <c r="BK84" s="4">
        <f>'OA&amp;GRIDCO'!KW84+RTM!FG84+'Day Ahead IEX PXIL'!GW84</f>
        <v>0</v>
      </c>
      <c r="BL84" s="4">
        <f>'OA&amp;GRIDCO'!KX84+RTM!FH84+'Day Ahead IEX PXIL'!GX84</f>
        <v>0</v>
      </c>
      <c r="BM84" s="4">
        <f>'Day Ahead IEX PXIL'!CM84+RTM!CM84+'OA&amp;GRIDCO'!FC84</f>
        <v>31</v>
      </c>
      <c r="BN84" s="4">
        <f>'OA&amp;GRIDCO'!FD84+'Day Ahead IEX PXIL'!CN84+RTM!CN84</f>
        <v>0</v>
      </c>
      <c r="BO84" s="69"/>
      <c r="BP84" s="69"/>
      <c r="BQ84" s="4">
        <f>'OA&amp;GRIDCO'!FQ84+'Day Ahead IEX PXIL'!CS84+RTM!CS84</f>
        <v>2.06</v>
      </c>
      <c r="BR84" s="4">
        <f>'OA&amp;GRIDCO'!FR84+'Day Ahead IEX PXIL'!CT84+RTM!CT84</f>
        <v>0</v>
      </c>
      <c r="BS84" s="1">
        <f>'OA&amp;GRIDCO'!JU84+'Day Ahead IEX PXIL'!FA84+RTM!EU84</f>
        <v>108.9545</v>
      </c>
      <c r="BT84" s="4">
        <f>'OA&amp;GRIDCO'!JV84+'Day Ahead IEX PXIL'!FB84+RTM!EV84</f>
        <v>13</v>
      </c>
      <c r="BU84" s="9">
        <f>'OA&amp;GRIDCO'!GG84+RTM!G84</f>
        <v>0</v>
      </c>
      <c r="BV84" s="9">
        <f>'OA&amp;GRIDCO'!GH84</f>
        <v>0</v>
      </c>
      <c r="BW84" s="4">
        <f>'OA&amp;GRIDCO'!HA84+'Day Ahead IEX PXIL'!DK84+RTM!DE84</f>
        <v>14.4</v>
      </c>
      <c r="BX84" s="4">
        <f>'OA&amp;GRIDCO'!HB84</f>
        <v>0</v>
      </c>
      <c r="BY84" s="4">
        <f>'Day Ahead IEX PXIL'!GK84+RTM!FA84+'OA&amp;GRIDCO'!LC84</f>
        <v>2.06</v>
      </c>
      <c r="BZ84" s="4">
        <f>'Day Ahead IEX PXIL'!GL84+RTM!FB84+'OA&amp;GRIDCO'!LD84</f>
        <v>0</v>
      </c>
      <c r="CA84" s="37"/>
      <c r="CB84" s="37"/>
      <c r="CC84" s="74">
        <f>RTM!GI84+'Day Ahead IEX PXIL'!II84+GDAM!M84</f>
        <v>0</v>
      </c>
      <c r="CD84" s="74">
        <f>RTM!GJ84</f>
        <v>0</v>
      </c>
      <c r="CE84" s="4">
        <f>'OA&amp;GRIDCO'!HI84+'Day Ahead IEX PXIL'!DQ84+RTM!DK84</f>
        <v>0</v>
      </c>
      <c r="CF84" s="4">
        <f>'OA&amp;GRIDCO'!HJ84+'Day Ahead IEX PXIL'!DR84+RTM!DL84</f>
        <v>0</v>
      </c>
      <c r="CG84" s="74">
        <f>'OA&amp;GRIDCO'!HO84+'Day Ahead IEX PXIL'!DW84+RTM!DQ84</f>
        <v>0</v>
      </c>
      <c r="CH84" s="74">
        <f>'OA&amp;GRIDCO'!HP84+'Day Ahead IEX PXIL'!DX84+RTM!DR84</f>
        <v>0</v>
      </c>
      <c r="CI84" s="75">
        <f>'Day Ahead IEX PXIL'!HE84+'OA&amp;GRIDCO'!DI84+RTM!GY84</f>
        <v>10.31</v>
      </c>
      <c r="CJ84" s="75">
        <f>'Day Ahead IEX PXIL'!HF84+'OA&amp;GRIDCO'!DJ84</f>
        <v>0</v>
      </c>
      <c r="CK84" s="54">
        <f>'OA&amp;GRIDCO'!KS84+'Day Ahead IEX PXIL'!DE84</f>
        <v>10.31</v>
      </c>
      <c r="CL84" s="54">
        <f>'OA&amp;GRIDCO'!KT84+'Day Ahead IEX PXIL'!DF84</f>
        <v>0</v>
      </c>
      <c r="CM84" s="54">
        <f>'Day Ahead IEX PXIL'!FS84+RTM!FS84</f>
        <v>0</v>
      </c>
      <c r="CN84" s="54">
        <f>'Day Ahead IEX PXIL'!FT84</f>
        <v>0</v>
      </c>
      <c r="CO84" s="54">
        <f>RTM!IY84+'Day Ahead IEX PXIL'!IU84</f>
        <v>0</v>
      </c>
      <c r="CP84" s="54">
        <f>RTM!IZ84+'Day Ahead IEX PXIL'!IV84</f>
        <v>0</v>
      </c>
      <c r="CQ84" s="4">
        <f>'OA&amp;GRIDCO'!KG84+'Day Ahead IEX PXIL'!FM84+RTM!GE84</f>
        <v>0</v>
      </c>
      <c r="CR84" s="4">
        <f>'OA&amp;GRIDCO'!KH84+'Day Ahead IEX PXIL'!FN84</f>
        <v>0</v>
      </c>
      <c r="CS84" s="4">
        <f>'OA&amp;GRIDCO'!KM84+'Day Ahead IEX PXIL'!FY84+RTM!FY84</f>
        <v>0</v>
      </c>
      <c r="CT84" s="4">
        <f>'Day Ahead IEX PXIL'!FZ84</f>
        <v>0</v>
      </c>
      <c r="CU84" s="4">
        <v>0</v>
      </c>
      <c r="CV84" s="4">
        <f>'Day Ahead IEX PXIL'!GF84</f>
        <v>0</v>
      </c>
      <c r="CW84" s="4">
        <f>'OA&amp;GRIDCO'!HU84+'Day Ahead IEX PXIL'!EC84+RTM!DW84</f>
        <v>400</v>
      </c>
      <c r="CX84" s="4">
        <f>'OA&amp;GRIDCO'!HV84+'Day Ahead IEX PXIL'!ED84+RTM!DX84</f>
        <v>0</v>
      </c>
      <c r="CY84" s="4">
        <f>'OA&amp;GRIDCO'!IG84+'Day Ahead IEX PXIL'!EI84+RTM!EC84</f>
        <v>15</v>
      </c>
      <c r="CZ84" s="4">
        <f>'OA&amp;GRIDCO'!IH84+'Day Ahead IEX PXIL'!EJ84+RTM!ED84</f>
        <v>3.75</v>
      </c>
      <c r="DA84" s="4">
        <f>'OA&amp;GRIDCO'!IU84+'Day Ahead IEX PXIL'!EO84+RTM!EI84</f>
        <v>0</v>
      </c>
      <c r="DB84" s="4">
        <f>'OA&amp;GRIDCO'!IV84+'Day Ahead IEX PXIL'!EP84+RTM!EJ84</f>
        <v>0</v>
      </c>
      <c r="DC84" s="75"/>
      <c r="DD84" s="75"/>
      <c r="DE84" s="4">
        <f>'Day Ahead IEX PXIL'!FC84+'OA&amp;GRIDCO'!KA84+RTM!GM84</f>
        <v>8.9700000000000006</v>
      </c>
      <c r="DF84" s="4">
        <f>'Day Ahead IEX PXIL'!FD84+'OA&amp;GRIDCO'!KB84</f>
        <v>0</v>
      </c>
      <c r="DG84" s="4">
        <f>'OA&amp;GRIDCO'!JE84+'Day Ahead IEX PXIL'!EU84+RTM!EO84</f>
        <v>10.31</v>
      </c>
      <c r="DH84" s="4">
        <f>'OA&amp;GRIDCO'!JF84+'Day Ahead IEX PXIL'!EV84+RTM!EP84</f>
        <v>0</v>
      </c>
      <c r="DI84" s="4">
        <v>0</v>
      </c>
      <c r="DJ84" s="4">
        <v>0</v>
      </c>
      <c r="DK84" s="74">
        <f>RTM!FM84</f>
        <v>0</v>
      </c>
      <c r="DL84" s="74">
        <f>RTM!FN84</f>
        <v>0</v>
      </c>
      <c r="DM84" s="74">
        <f>'OA&amp;GRIDCO'!LF84+'Day Ahead IEX PXIL'!HU84+'Day Ahead IEX PXIL'!HU84</f>
        <v>0</v>
      </c>
      <c r="DN84" s="74">
        <f>'OA&amp;GRIDCO'!LH84+'Day Ahead IEX PXIL'!HV84+RTM!GV84</f>
        <v>0</v>
      </c>
      <c r="DO84" s="74">
        <f>'OA&amp;GRIDCO'!LS84+'Day Ahead IEX PXIL'!HO84+RTM!IU84</f>
        <v>54.795000000000002</v>
      </c>
      <c r="DP84" s="74">
        <f>'OA&amp;GRIDCO'!LT84+'Day Ahead IEX PXIL'!HP84+RTM!IV84</f>
        <v>0</v>
      </c>
      <c r="DQ84" s="74">
        <f>RTM!HK84</f>
        <v>0.21</v>
      </c>
      <c r="DR84" s="74">
        <f>RTM!HL84</f>
        <v>0</v>
      </c>
      <c r="DS84" s="74">
        <f>RTM!HO84</f>
        <v>0</v>
      </c>
      <c r="DT84" s="74">
        <f>RTM!HP84</f>
        <v>0</v>
      </c>
      <c r="DU84" s="74">
        <f>RTM!HS84</f>
        <v>0</v>
      </c>
      <c r="DV84" s="74">
        <f>RTM!HT84</f>
        <v>0</v>
      </c>
      <c r="DW84" s="74">
        <f>RTM!HW84+'OA&amp;GRIDCO'!MI84</f>
        <v>0</v>
      </c>
      <c r="DX84" s="74">
        <f>RTM!HX84</f>
        <v>0</v>
      </c>
      <c r="DY84" s="74">
        <f>RTM!IA84</f>
        <v>0</v>
      </c>
      <c r="DZ84" s="74">
        <f>RTM!IB84</f>
        <v>0</v>
      </c>
      <c r="EA84" s="74">
        <f>RTM!IC84</f>
        <v>0</v>
      </c>
      <c r="EB84" s="74">
        <f>RTM!ID84</f>
        <v>0</v>
      </c>
      <c r="EC84" s="74">
        <f>'OA&amp;GRIDCO'!MO84</f>
        <v>0.35</v>
      </c>
      <c r="ED84" s="74">
        <f>'OA&amp;GRIDCO'!MP84</f>
        <v>0</v>
      </c>
      <c r="EE84" s="74">
        <f>'OA&amp;GRIDCO'!MS84</f>
        <v>0</v>
      </c>
      <c r="EF84" s="74">
        <f>'OA&amp;GRIDCO'!MT84</f>
        <v>0</v>
      </c>
      <c r="EG84" s="74">
        <f>'OA&amp;GRIDCO'!MW84+'Day Ahead IEX PXIL'!IM84+GDAM!G84+RTM!II84</f>
        <v>0</v>
      </c>
      <c r="EH84" s="74">
        <f>'OA&amp;GRIDCO'!MX84+'Day Ahead IEX PXIL'!IN84+RTM!IJ84+GDAM!H84</f>
        <v>0</v>
      </c>
      <c r="EI84" s="74">
        <f>'Day Ahead IEX PXIL'!IQ84+RTM!IM84+'OA&amp;GRIDCO'!NA84</f>
        <v>6.65</v>
      </c>
      <c r="EJ84" s="74">
        <f>'Day Ahead IEX PXIL'!IR84+RTM!IN84+'OA&amp;GRIDCO'!NB84</f>
        <v>0.9</v>
      </c>
      <c r="EK84" s="74">
        <f>'OA&amp;GRIDCO'!NE84</f>
        <v>0</v>
      </c>
      <c r="EL84" s="74">
        <f>'OA&amp;GRIDCO'!NF84</f>
        <v>0</v>
      </c>
      <c r="EM84" s="74">
        <f>RTM!IQ84</f>
        <v>0</v>
      </c>
      <c r="EN84" s="74">
        <f>RTM!IR84</f>
        <v>0</v>
      </c>
      <c r="EO84" s="74">
        <f>RTM!JC84</f>
        <v>0</v>
      </c>
      <c r="EP84" s="74">
        <f>RTM!JD84</f>
        <v>0</v>
      </c>
      <c r="EQ84" s="74">
        <f>'OA&amp;GRIDCO'!NI84</f>
        <v>0</v>
      </c>
      <c r="ER84" s="74">
        <f>'OA&amp;GRIDCO'!NJ84</f>
        <v>0</v>
      </c>
      <c r="ES84" s="74">
        <f>'OA&amp;GRIDCO'!NK84+RTM!HC84+'Day Ahead IEX PXIL'!IY84</f>
        <v>4.12</v>
      </c>
      <c r="ET84" s="74">
        <f>'OA&amp;GRIDCO'!NN84+RTM!HD84+'Day Ahead IEX PXIL'!IZ84</f>
        <v>0</v>
      </c>
      <c r="EU84" s="74">
        <f>RTM!JG84</f>
        <v>1.44</v>
      </c>
      <c r="EV84" s="74">
        <f>RTM!JH84</f>
        <v>0</v>
      </c>
      <c r="EW84" s="74">
        <f>RTM!JK84</f>
        <v>0</v>
      </c>
      <c r="EX84" s="74">
        <f>RTM!JL84</f>
        <v>0</v>
      </c>
      <c r="EY84" s="74">
        <f>GDAM!S84+'OA&amp;GRIDCO'!OG84+RTM!JO84</f>
        <v>0</v>
      </c>
      <c r="EZ84" s="74">
        <f>GDAM!T84+'OA&amp;GRIDCO'!NX84+RTM!JP84</f>
        <v>0</v>
      </c>
      <c r="FA84" s="74">
        <f>GDAM!Y84+RTM!JS84</f>
        <v>0</v>
      </c>
      <c r="FB84" s="74">
        <f>GDAM!Z84+RTM!JT84</f>
        <v>0</v>
      </c>
      <c r="FC84" s="74">
        <f>RTM!JW84</f>
        <v>0</v>
      </c>
      <c r="FD84" s="74">
        <f>RTM!JX84</f>
        <v>0</v>
      </c>
      <c r="FE84" s="74">
        <f>GDAM!AE84+'OA&amp;GRIDCO'!OO84</f>
        <v>0.03</v>
      </c>
      <c r="FF84" s="74">
        <f>GDAM!AF84+'OA&amp;GRIDCO'!OP84</f>
        <v>0</v>
      </c>
      <c r="FG84" s="351">
        <f>GDAM!AK84</f>
        <v>0</v>
      </c>
      <c r="FH84" s="351">
        <f>GDAM!AL84</f>
        <v>0</v>
      </c>
      <c r="FI84" s="351">
        <f>GDAM!AQ84</f>
        <v>0</v>
      </c>
      <c r="FJ84" s="351">
        <f>GDAM!AR84</f>
        <v>0</v>
      </c>
      <c r="FK84" s="351">
        <f>GDAM!AW84</f>
        <v>0</v>
      </c>
      <c r="FL84" s="351">
        <f>GDAM!AX84</f>
        <v>0</v>
      </c>
      <c r="FM84" s="351">
        <f>GDAM!BC84</f>
        <v>0</v>
      </c>
      <c r="FN84" s="351">
        <f>GDAM!BD84</f>
        <v>0</v>
      </c>
      <c r="FO84" s="351">
        <f>GDAM!BI84</f>
        <v>0</v>
      </c>
      <c r="FP84" s="351">
        <f>GDAM!BJ84</f>
        <v>0</v>
      </c>
      <c r="FQ84" s="1">
        <f t="shared" si="2"/>
        <v>1421.7668840206184</v>
      </c>
      <c r="FR84" s="1">
        <f t="shared" si="3"/>
        <v>163.36750000000004</v>
      </c>
    </row>
    <row r="85" spans="1:174" s="82" customFormat="1" ht="15" customHeight="1">
      <c r="A85" s="80" t="s">
        <v>107</v>
      </c>
      <c r="B85" s="81">
        <v>75</v>
      </c>
      <c r="C85" s="114"/>
      <c r="D85" s="75"/>
      <c r="E85" s="75"/>
      <c r="F85" s="75"/>
      <c r="G85" s="75">
        <v>24</v>
      </c>
      <c r="H85" s="75">
        <v>0.9</v>
      </c>
      <c r="I85" s="74">
        <v>11</v>
      </c>
      <c r="J85" s="74">
        <v>3.62</v>
      </c>
      <c r="K85" s="75"/>
      <c r="L85" s="75"/>
      <c r="M85" s="75"/>
      <c r="N85" s="75"/>
      <c r="O85" s="281">
        <v>0</v>
      </c>
      <c r="P85" s="75"/>
      <c r="Q85" s="94">
        <v>3.6</v>
      </c>
      <c r="R85" s="75">
        <v>0.51</v>
      </c>
      <c r="S85" s="74">
        <v>25</v>
      </c>
      <c r="T85" s="75"/>
      <c r="U85" s="74">
        <v>37</v>
      </c>
      <c r="V85" s="75"/>
      <c r="W85" s="275">
        <v>0</v>
      </c>
      <c r="X85" s="75"/>
      <c r="Y85" s="75">
        <v>0</v>
      </c>
      <c r="Z85" s="75"/>
      <c r="AA85" s="75">
        <v>0</v>
      </c>
      <c r="AB85" s="75"/>
      <c r="AC85" s="282">
        <v>0</v>
      </c>
      <c r="AD85" s="75"/>
      <c r="AE85" s="4">
        <f>'OA&amp;GRIDCO'!W85+'Day Ahead IEX PXIL'!M85+RTM!M85</f>
        <v>40.21</v>
      </c>
      <c r="AF85" s="4">
        <f>'OA&amp;GRIDCO'!X85+'Day Ahead IEX PXIL'!N85+RTM!N85</f>
        <v>40.21</v>
      </c>
      <c r="AG85" s="74">
        <f>'OA&amp;GRIDCO'!AC85+'Day Ahead IEX PXIL'!S85+RTM!S85</f>
        <v>2.79</v>
      </c>
      <c r="AH85" s="74">
        <f>'OA&amp;GRIDCO'!AD85+'Day Ahead IEX PXIL'!T85+RTM!T85</f>
        <v>0</v>
      </c>
      <c r="AI85" s="4">
        <f>'OA&amp;GRIDCO'!AU85+'Day Ahead IEX PXIL'!Y85+RTM!Y85</f>
        <v>55</v>
      </c>
      <c r="AJ85" s="4">
        <f>'OA&amp;GRIDCO'!AV85+'Day Ahead IEX PXIL'!Z85+RTM!Z85</f>
        <v>16.5</v>
      </c>
      <c r="AK85" s="74">
        <f>'OA&amp;GRIDCO'!BS85+'Day Ahead IEX PXIL'!AK85+RTM!AK85</f>
        <v>0</v>
      </c>
      <c r="AL85" s="74">
        <f>'OA&amp;GRIDCO'!BT85+'Day Ahead IEX PXIL'!AL85+RTM!AL85</f>
        <v>0</v>
      </c>
      <c r="AM85" s="74">
        <f>'OA&amp;GRIDCO'!BC85+'Day Ahead IEX PXIL'!AE85+RTM!AE85</f>
        <v>0</v>
      </c>
      <c r="AN85" s="74">
        <f>'OA&amp;GRIDCO'!BD85+'Day Ahead IEX PXIL'!AF85+RTM!AF85</f>
        <v>0</v>
      </c>
      <c r="AO85" s="74">
        <f>'OA&amp;GRIDCO'!CC85+'Day Ahead IEX PXIL'!AQ85+RTM!AQ85</f>
        <v>0</v>
      </c>
      <c r="AP85" s="74">
        <f>'OA&amp;GRIDCO'!CD85+'Day Ahead IEX PXIL'!AR85+RTM!AR85</f>
        <v>0</v>
      </c>
      <c r="AQ85" s="74">
        <f>'OA&amp;GRIDCO'!CO85+'Day Ahead IEX PXIL'!AW85+RTM!AW85</f>
        <v>25.75</v>
      </c>
      <c r="AR85" s="74">
        <f>'OA&amp;GRIDCO'!CP85+'Day Ahead IEX PXIL'!AX85+RTM!AX85</f>
        <v>8</v>
      </c>
      <c r="AS85" s="74">
        <f>'OA&amp;GRIDCO'!DA85+'Day Ahead IEX PXIL'!BC85+RTM!BC85</f>
        <v>329.77738402061857</v>
      </c>
      <c r="AT85" s="74">
        <f>'OA&amp;GRIDCO'!DB85+'Day Ahead IEX PXIL'!BD85+RTM!BD85</f>
        <v>0</v>
      </c>
      <c r="AU85" s="4">
        <f>'Day Ahead IEX PXIL'!BI85+RTM!BI85+'OA&amp;GRIDCO'!OS85</f>
        <v>0</v>
      </c>
      <c r="AV85" s="4">
        <f>'Day Ahead IEX PXIL'!BJ85+RTM!BJ85+'OA&amp;GRIDCO'!OT85</f>
        <v>0</v>
      </c>
      <c r="AW85" s="67"/>
      <c r="AX85" s="67"/>
      <c r="AY85" s="74">
        <v>0</v>
      </c>
      <c r="AZ85" s="74">
        <f>'OA&amp;GRIDCO'!DL85+'Day Ahead IEX PXIL'!BP85+RTM!BP85</f>
        <v>14.12</v>
      </c>
      <c r="BA85" s="74">
        <f>'OA&amp;GRIDCO'!EC85+'Day Ahead IEX PXIL'!BU85+RTM!BU85</f>
        <v>0</v>
      </c>
      <c r="BB85" s="74">
        <f>'OA&amp;GRIDCO'!ED85+'Day Ahead IEX PXIL'!BV85+RTM!BV85</f>
        <v>0</v>
      </c>
      <c r="BC85" s="74">
        <f>'OA&amp;GRIDCO'!EQ85+'Day Ahead IEX PXIL'!CA85+RTM!CA85</f>
        <v>247.43</v>
      </c>
      <c r="BD85" s="74">
        <f>'OA&amp;GRIDCO'!ER85+'Day Ahead IEX PXIL'!CB85+RTM!CB85</f>
        <v>61.857500000000002</v>
      </c>
      <c r="BE85" s="75">
        <f>'OA&amp;GRIDCO'!NW85+GDAM!U85</f>
        <v>0</v>
      </c>
      <c r="BF85" s="75"/>
      <c r="BG85" s="53"/>
      <c r="BH85" s="53"/>
      <c r="BI85" s="4">
        <f>'OA&amp;GRIDCO'!EW85+'Day Ahead IEX PXIL'!CG85+RTM!CG85</f>
        <v>1.24</v>
      </c>
      <c r="BJ85" s="4">
        <f>'OA&amp;GRIDCO'!EX85+'Day Ahead IEX PXIL'!CH85+RTM!CH85</f>
        <v>0</v>
      </c>
      <c r="BK85" s="74">
        <f>'OA&amp;GRIDCO'!KW85+RTM!FG85+'Day Ahead IEX PXIL'!GW85</f>
        <v>0</v>
      </c>
      <c r="BL85" s="74">
        <f>'OA&amp;GRIDCO'!KX85+RTM!FH85+'Day Ahead IEX PXIL'!GX85</f>
        <v>0</v>
      </c>
      <c r="BM85" s="4">
        <f>'Day Ahead IEX PXIL'!CM85+RTM!CM85+'OA&amp;GRIDCO'!FC85</f>
        <v>31</v>
      </c>
      <c r="BN85" s="4">
        <f>'OA&amp;GRIDCO'!FD85+'Day Ahead IEX PXIL'!CN85+RTM!CN85</f>
        <v>0</v>
      </c>
      <c r="BO85" s="69"/>
      <c r="BP85" s="69"/>
      <c r="BQ85" s="4">
        <f>'OA&amp;GRIDCO'!FQ85+'Day Ahead IEX PXIL'!CS85+RTM!CS85</f>
        <v>2.06</v>
      </c>
      <c r="BR85" s="4">
        <f>'OA&amp;GRIDCO'!FR85+'Day Ahead IEX PXIL'!CT85+RTM!CT85</f>
        <v>0</v>
      </c>
      <c r="BS85" s="122">
        <f>'OA&amp;GRIDCO'!JU85+'Day Ahead IEX PXIL'!FA85+RTM!EU85</f>
        <v>108.9545</v>
      </c>
      <c r="BT85" s="74">
        <f>'OA&amp;GRIDCO'!JV85+'Day Ahead IEX PXIL'!FB85+RTM!EV85</f>
        <v>13</v>
      </c>
      <c r="BU85" s="9">
        <f>'OA&amp;GRIDCO'!GG85+RTM!G85</f>
        <v>0</v>
      </c>
      <c r="BV85" s="9">
        <f>'OA&amp;GRIDCO'!GH85</f>
        <v>0</v>
      </c>
      <c r="BW85" s="74">
        <f>'OA&amp;GRIDCO'!HA85+'Day Ahead IEX PXIL'!DK85+RTM!DE85</f>
        <v>14.4</v>
      </c>
      <c r="BX85" s="74">
        <f>'OA&amp;GRIDCO'!HB85</f>
        <v>0</v>
      </c>
      <c r="BY85" s="4">
        <f>'Day Ahead IEX PXIL'!GK85+RTM!FA85+'OA&amp;GRIDCO'!LC85</f>
        <v>2.06</v>
      </c>
      <c r="BZ85" s="4">
        <f>'Day Ahead IEX PXIL'!GL85+RTM!FB85+'OA&amp;GRIDCO'!LD85</f>
        <v>0</v>
      </c>
      <c r="CA85" s="37"/>
      <c r="CB85" s="37"/>
      <c r="CC85" s="74">
        <f>RTM!GI85+'Day Ahead IEX PXIL'!II85+GDAM!M85</f>
        <v>0</v>
      </c>
      <c r="CD85" s="74">
        <f>RTM!GJ85</f>
        <v>0</v>
      </c>
      <c r="CE85" s="74">
        <f>'OA&amp;GRIDCO'!HI85+'Day Ahead IEX PXIL'!DQ85+RTM!DK85</f>
        <v>0</v>
      </c>
      <c r="CF85" s="74">
        <f>'OA&amp;GRIDCO'!HJ85+'Day Ahead IEX PXIL'!DR85+RTM!DL85</f>
        <v>0</v>
      </c>
      <c r="CG85" s="74">
        <f>'OA&amp;GRIDCO'!HO85+'Day Ahead IEX PXIL'!DW85+RTM!DQ85</f>
        <v>0</v>
      </c>
      <c r="CH85" s="74">
        <f>'OA&amp;GRIDCO'!HP85+'Day Ahead IEX PXIL'!DX85+RTM!DR85</f>
        <v>0</v>
      </c>
      <c r="CI85" s="75">
        <f>'Day Ahead IEX PXIL'!HE85+'OA&amp;GRIDCO'!DI85+RTM!GY85</f>
        <v>10.31</v>
      </c>
      <c r="CJ85" s="75">
        <f>'Day Ahead IEX PXIL'!HF85+'OA&amp;GRIDCO'!DJ85</f>
        <v>0</v>
      </c>
      <c r="CK85" s="79">
        <f>'OA&amp;GRIDCO'!KS85+'Day Ahead IEX PXIL'!DE85</f>
        <v>10.31</v>
      </c>
      <c r="CL85" s="79">
        <f>'OA&amp;GRIDCO'!KT85+'Day Ahead IEX PXIL'!DF85</f>
        <v>0</v>
      </c>
      <c r="CM85" s="79">
        <f>'Day Ahead IEX PXIL'!FS85+RTM!FS85</f>
        <v>0</v>
      </c>
      <c r="CN85" s="79">
        <f>'Day Ahead IEX PXIL'!FT85</f>
        <v>0</v>
      </c>
      <c r="CO85" s="54">
        <f>RTM!IY85+'Day Ahead IEX PXIL'!IU85</f>
        <v>0</v>
      </c>
      <c r="CP85" s="54">
        <f>RTM!IZ85+'Day Ahead IEX PXIL'!IV85</f>
        <v>0</v>
      </c>
      <c r="CQ85" s="74">
        <f>'OA&amp;GRIDCO'!KG85+'Day Ahead IEX PXIL'!FM85+RTM!GE85</f>
        <v>0</v>
      </c>
      <c r="CR85" s="74">
        <f>'OA&amp;GRIDCO'!KH85+'Day Ahead IEX PXIL'!FN85</f>
        <v>0</v>
      </c>
      <c r="CS85" s="74">
        <f>'OA&amp;GRIDCO'!KM85+'Day Ahead IEX PXIL'!FY85+RTM!FY85</f>
        <v>0</v>
      </c>
      <c r="CT85" s="74">
        <f>'Day Ahead IEX PXIL'!FZ85</f>
        <v>0</v>
      </c>
      <c r="CU85" s="4">
        <v>0</v>
      </c>
      <c r="CV85" s="74">
        <f>'Day Ahead IEX PXIL'!GF85</f>
        <v>0</v>
      </c>
      <c r="CW85" s="74">
        <f>'OA&amp;GRIDCO'!HU85+'Day Ahead IEX PXIL'!EC85+RTM!DW85</f>
        <v>400</v>
      </c>
      <c r="CX85" s="74">
        <f>'OA&amp;GRIDCO'!HV85+'Day Ahead IEX PXIL'!ED85+RTM!DX85</f>
        <v>0</v>
      </c>
      <c r="CY85" s="74">
        <f>'OA&amp;GRIDCO'!IG85+'Day Ahead IEX PXIL'!EI85+RTM!EC85</f>
        <v>15</v>
      </c>
      <c r="CZ85" s="74">
        <f>'OA&amp;GRIDCO'!IH85+'Day Ahead IEX PXIL'!EJ85+RTM!ED85</f>
        <v>3.75</v>
      </c>
      <c r="DA85" s="74">
        <f>'OA&amp;GRIDCO'!IU85+'Day Ahead IEX PXIL'!EO85+RTM!EI85</f>
        <v>0</v>
      </c>
      <c r="DB85" s="74">
        <f>'OA&amp;GRIDCO'!IV85+'Day Ahead IEX PXIL'!EP85+RTM!EJ85</f>
        <v>0</v>
      </c>
      <c r="DC85" s="75"/>
      <c r="DD85" s="75"/>
      <c r="DE85" s="4">
        <f>'Day Ahead IEX PXIL'!FC85+'OA&amp;GRIDCO'!KA85+RTM!GM85</f>
        <v>8.9700000000000006</v>
      </c>
      <c r="DF85" s="74">
        <f>'Day Ahead IEX PXIL'!FD85+'OA&amp;GRIDCO'!KB85</f>
        <v>0</v>
      </c>
      <c r="DG85" s="74">
        <f>'OA&amp;GRIDCO'!JE85+'Day Ahead IEX PXIL'!EU85+RTM!EO85</f>
        <v>10.31</v>
      </c>
      <c r="DH85" s="74">
        <f>'OA&amp;GRIDCO'!JF85+'Day Ahead IEX PXIL'!EV85+RTM!EP85</f>
        <v>0</v>
      </c>
      <c r="DI85" s="4">
        <v>0</v>
      </c>
      <c r="DJ85" s="4">
        <v>0</v>
      </c>
      <c r="DK85" s="74">
        <f>RTM!FM85</f>
        <v>0</v>
      </c>
      <c r="DL85" s="74">
        <f>RTM!FN85</f>
        <v>0</v>
      </c>
      <c r="DM85" s="74">
        <f>'OA&amp;GRIDCO'!LF85+'Day Ahead IEX PXIL'!HU85+'Day Ahead IEX PXIL'!HU85</f>
        <v>0</v>
      </c>
      <c r="DN85" s="74">
        <f>'OA&amp;GRIDCO'!LH85+'Day Ahead IEX PXIL'!HV85+RTM!GV85</f>
        <v>0</v>
      </c>
      <c r="DO85" s="74">
        <f>'OA&amp;GRIDCO'!LS85+'Day Ahead IEX PXIL'!HO85+RTM!IU85</f>
        <v>54.795000000000002</v>
      </c>
      <c r="DP85" s="74">
        <f>'OA&amp;GRIDCO'!LT85+'Day Ahead IEX PXIL'!HP85+RTM!IV85</f>
        <v>0</v>
      </c>
      <c r="DQ85" s="74">
        <f>RTM!HK85</f>
        <v>0.21</v>
      </c>
      <c r="DR85" s="74">
        <f>RTM!HL85</f>
        <v>0</v>
      </c>
      <c r="DS85" s="74">
        <f>RTM!HO85</f>
        <v>0</v>
      </c>
      <c r="DT85" s="74">
        <f>RTM!HP85</f>
        <v>0</v>
      </c>
      <c r="DU85" s="74">
        <f>RTM!HS85</f>
        <v>0</v>
      </c>
      <c r="DV85" s="74">
        <f>RTM!HT85</f>
        <v>0</v>
      </c>
      <c r="DW85" s="74">
        <f>RTM!HW85+'OA&amp;GRIDCO'!MI85</f>
        <v>0</v>
      </c>
      <c r="DX85" s="74">
        <f>RTM!HX85</f>
        <v>0</v>
      </c>
      <c r="DY85" s="74">
        <f>RTM!IA85</f>
        <v>0</v>
      </c>
      <c r="DZ85" s="74">
        <f>RTM!IB85</f>
        <v>0</v>
      </c>
      <c r="EA85" s="74">
        <f>RTM!IC85</f>
        <v>0</v>
      </c>
      <c r="EB85" s="74">
        <f>RTM!ID85</f>
        <v>0</v>
      </c>
      <c r="EC85" s="74">
        <f>'OA&amp;GRIDCO'!MO85</f>
        <v>0.05</v>
      </c>
      <c r="ED85" s="74">
        <f>'OA&amp;GRIDCO'!MP85</f>
        <v>0</v>
      </c>
      <c r="EE85" s="74">
        <f>'OA&amp;GRIDCO'!MS85</f>
        <v>0</v>
      </c>
      <c r="EF85" s="74">
        <f>'OA&amp;GRIDCO'!MT85</f>
        <v>0</v>
      </c>
      <c r="EG85" s="74">
        <f>'OA&amp;GRIDCO'!MW85+'Day Ahead IEX PXIL'!IM85+GDAM!G85+RTM!II85</f>
        <v>0</v>
      </c>
      <c r="EH85" s="74">
        <f>'OA&amp;GRIDCO'!MX85+'Day Ahead IEX PXIL'!IN85+RTM!IJ85+GDAM!H85</f>
        <v>0</v>
      </c>
      <c r="EI85" s="74">
        <f>'Day Ahead IEX PXIL'!IQ85+RTM!IM85+'OA&amp;GRIDCO'!NA85</f>
        <v>6.65</v>
      </c>
      <c r="EJ85" s="74">
        <f>'Day Ahead IEX PXIL'!IR85+RTM!IN85+'OA&amp;GRIDCO'!NB85</f>
        <v>0.9</v>
      </c>
      <c r="EK85" s="74">
        <f>'OA&amp;GRIDCO'!NE85</f>
        <v>0</v>
      </c>
      <c r="EL85" s="74">
        <f>'OA&amp;GRIDCO'!NF85</f>
        <v>0</v>
      </c>
      <c r="EM85" s="74">
        <f>RTM!IQ85</f>
        <v>0</v>
      </c>
      <c r="EN85" s="74">
        <f>RTM!IR85</f>
        <v>0</v>
      </c>
      <c r="EO85" s="74">
        <f>RTM!JC85</f>
        <v>0</v>
      </c>
      <c r="EP85" s="74">
        <f>RTM!JD85</f>
        <v>0</v>
      </c>
      <c r="EQ85" s="74">
        <f>'OA&amp;GRIDCO'!NI85</f>
        <v>0</v>
      </c>
      <c r="ER85" s="74">
        <f>'OA&amp;GRIDCO'!NJ85</f>
        <v>0</v>
      </c>
      <c r="ES85" s="74">
        <f>'OA&amp;GRIDCO'!NK85+RTM!HC85+'Day Ahead IEX PXIL'!IY85</f>
        <v>4.12</v>
      </c>
      <c r="ET85" s="74">
        <f>'OA&amp;GRIDCO'!NN85+RTM!HD85+'Day Ahead IEX PXIL'!IZ85</f>
        <v>0</v>
      </c>
      <c r="EU85" s="74">
        <f>RTM!JG85</f>
        <v>1.33</v>
      </c>
      <c r="EV85" s="74">
        <f>RTM!JH85</f>
        <v>0</v>
      </c>
      <c r="EW85" s="74">
        <f>RTM!JK85</f>
        <v>0</v>
      </c>
      <c r="EX85" s="74">
        <f>RTM!JL85</f>
        <v>0</v>
      </c>
      <c r="EY85" s="74">
        <f>GDAM!S85+'OA&amp;GRIDCO'!OG85+RTM!JO85</f>
        <v>0</v>
      </c>
      <c r="EZ85" s="74">
        <f>GDAM!T85+'OA&amp;GRIDCO'!NX85+RTM!JP85</f>
        <v>0</v>
      </c>
      <c r="FA85" s="74">
        <f>GDAM!Y85+RTM!JS85</f>
        <v>0</v>
      </c>
      <c r="FB85" s="74">
        <f>GDAM!Z85+RTM!JT85</f>
        <v>0</v>
      </c>
      <c r="FC85" s="74">
        <f>RTM!JW85</f>
        <v>0</v>
      </c>
      <c r="FD85" s="74">
        <f>RTM!JX85</f>
        <v>0</v>
      </c>
      <c r="FE85" s="74">
        <f>GDAM!AE85+'OA&amp;GRIDCO'!OO85</f>
        <v>0</v>
      </c>
      <c r="FF85" s="74">
        <f>GDAM!AF85+'OA&amp;GRIDCO'!OP85</f>
        <v>0</v>
      </c>
      <c r="FG85" s="351">
        <f>GDAM!AK85</f>
        <v>0</v>
      </c>
      <c r="FH85" s="351">
        <f>GDAM!AL85</f>
        <v>0</v>
      </c>
      <c r="FI85" s="351">
        <f>GDAM!AQ85</f>
        <v>0</v>
      </c>
      <c r="FJ85" s="351">
        <f>GDAM!AR85</f>
        <v>0</v>
      </c>
      <c r="FK85" s="351">
        <f>GDAM!AW85</f>
        <v>0</v>
      </c>
      <c r="FL85" s="351">
        <f>GDAM!AX85</f>
        <v>0</v>
      </c>
      <c r="FM85" s="351">
        <f>GDAM!BC85</f>
        <v>0</v>
      </c>
      <c r="FN85" s="351">
        <f>GDAM!BD85</f>
        <v>0</v>
      </c>
      <c r="FO85" s="351">
        <f>GDAM!BI85</f>
        <v>0</v>
      </c>
      <c r="FP85" s="351">
        <f>GDAM!BJ85</f>
        <v>0</v>
      </c>
      <c r="FQ85" s="1">
        <f t="shared" si="2"/>
        <v>1421.3268840206183</v>
      </c>
      <c r="FR85" s="1">
        <f t="shared" si="3"/>
        <v>163.36750000000004</v>
      </c>
    </row>
    <row r="86" spans="1:174">
      <c r="A86" s="48" t="s">
        <v>108</v>
      </c>
      <c r="B86" s="38">
        <v>76</v>
      </c>
      <c r="C86" s="114"/>
      <c r="D86" s="75"/>
      <c r="E86" s="75"/>
      <c r="F86" s="75"/>
      <c r="G86" s="75">
        <v>24</v>
      </c>
      <c r="H86" s="75">
        <v>0.9</v>
      </c>
      <c r="I86" s="74">
        <v>11</v>
      </c>
      <c r="J86" s="74">
        <v>3.62</v>
      </c>
      <c r="K86" s="75"/>
      <c r="L86" s="75"/>
      <c r="M86" s="75"/>
      <c r="N86" s="75"/>
      <c r="O86" s="281">
        <v>0</v>
      </c>
      <c r="P86" s="75"/>
      <c r="Q86" s="94">
        <v>3.6</v>
      </c>
      <c r="R86" s="75">
        <v>0.51</v>
      </c>
      <c r="S86" s="74">
        <v>25</v>
      </c>
      <c r="T86" s="75"/>
      <c r="U86" s="74">
        <v>37</v>
      </c>
      <c r="V86" s="75"/>
      <c r="W86" s="275">
        <v>0</v>
      </c>
      <c r="X86" s="75"/>
      <c r="Y86" s="75">
        <v>0</v>
      </c>
      <c r="Z86" s="75"/>
      <c r="AA86" s="75">
        <v>0</v>
      </c>
      <c r="AB86" s="75"/>
      <c r="AC86" s="282">
        <v>0</v>
      </c>
      <c r="AD86" s="75"/>
      <c r="AE86" s="4">
        <f>'OA&amp;GRIDCO'!W86+'Day Ahead IEX PXIL'!M86+RTM!M86</f>
        <v>40.21</v>
      </c>
      <c r="AF86" s="4">
        <f>'OA&amp;GRIDCO'!X86+'Day Ahead IEX PXIL'!N86+RTM!N86</f>
        <v>40.21</v>
      </c>
      <c r="AG86" s="4">
        <f>'OA&amp;GRIDCO'!AC86+'Day Ahead IEX PXIL'!S86+RTM!S86</f>
        <v>2.79</v>
      </c>
      <c r="AH86" s="4">
        <f>'OA&amp;GRIDCO'!AD86+'Day Ahead IEX PXIL'!T86+RTM!T86</f>
        <v>0</v>
      </c>
      <c r="AI86" s="4">
        <f>'OA&amp;GRIDCO'!AU86+'Day Ahead IEX PXIL'!Y86+RTM!Y86</f>
        <v>55</v>
      </c>
      <c r="AJ86" s="4">
        <f>'OA&amp;GRIDCO'!AV86+'Day Ahead IEX PXIL'!Z86+RTM!Z86</f>
        <v>16.5</v>
      </c>
      <c r="AK86" s="4">
        <f>'OA&amp;GRIDCO'!BS86+'Day Ahead IEX PXIL'!AK86+RTM!AK86</f>
        <v>0</v>
      </c>
      <c r="AL86" s="4">
        <f>'OA&amp;GRIDCO'!BT86+'Day Ahead IEX PXIL'!AL86+RTM!AL86</f>
        <v>0</v>
      </c>
      <c r="AM86" s="4">
        <f>'OA&amp;GRIDCO'!BC86+'Day Ahead IEX PXIL'!AE86+RTM!AE86</f>
        <v>0</v>
      </c>
      <c r="AN86" s="4">
        <f>'OA&amp;GRIDCO'!BD86+'Day Ahead IEX PXIL'!AF86+RTM!AF86</f>
        <v>0</v>
      </c>
      <c r="AO86" s="4">
        <f>'OA&amp;GRIDCO'!CC86+'Day Ahead IEX PXIL'!AQ86+RTM!AQ86</f>
        <v>0</v>
      </c>
      <c r="AP86" s="4">
        <f>'OA&amp;GRIDCO'!CD86+'Day Ahead IEX PXIL'!AR86+RTM!AR86</f>
        <v>0</v>
      </c>
      <c r="AQ86" s="4">
        <f>'OA&amp;GRIDCO'!CO86+'Day Ahead IEX PXIL'!AW86+RTM!AW86</f>
        <v>25.75</v>
      </c>
      <c r="AR86" s="4">
        <f>'OA&amp;GRIDCO'!CP86+'Day Ahead IEX PXIL'!AX86+RTM!AX86</f>
        <v>8</v>
      </c>
      <c r="AS86" s="4">
        <f>'OA&amp;GRIDCO'!DA86+'Day Ahead IEX PXIL'!BC86+RTM!BC86</f>
        <v>329.77738402061857</v>
      </c>
      <c r="AT86" s="4">
        <f>'OA&amp;GRIDCO'!DB86+'Day Ahead IEX PXIL'!BD86+RTM!BD86</f>
        <v>0</v>
      </c>
      <c r="AU86" s="4">
        <f>'Day Ahead IEX PXIL'!BI86+RTM!BI86+'OA&amp;GRIDCO'!OS86</f>
        <v>0</v>
      </c>
      <c r="AV86" s="4">
        <f>'Day Ahead IEX PXIL'!BJ86+RTM!BJ86+'OA&amp;GRIDCO'!OT86</f>
        <v>0</v>
      </c>
      <c r="AW86" s="67"/>
      <c r="AX86" s="67"/>
      <c r="AY86" s="4">
        <v>0</v>
      </c>
      <c r="AZ86" s="4">
        <f>'OA&amp;GRIDCO'!DL86+'Day Ahead IEX PXIL'!BP86+RTM!BP86</f>
        <v>14.12</v>
      </c>
      <c r="BA86" s="4">
        <f>'OA&amp;GRIDCO'!EC86+'Day Ahead IEX PXIL'!BU86+RTM!BU86</f>
        <v>0</v>
      </c>
      <c r="BB86" s="4">
        <f>'OA&amp;GRIDCO'!ED86+'Day Ahead IEX PXIL'!BV86+RTM!BV86</f>
        <v>0</v>
      </c>
      <c r="BC86" s="4">
        <f>'OA&amp;GRIDCO'!EQ86+'Day Ahead IEX PXIL'!CA86+RTM!CA86</f>
        <v>247.43</v>
      </c>
      <c r="BD86" s="4">
        <f>'OA&amp;GRIDCO'!ER86+'Day Ahead IEX PXIL'!CB86+RTM!CB86</f>
        <v>61.857500000000002</v>
      </c>
      <c r="BE86" s="75">
        <f>'OA&amp;GRIDCO'!NW86+GDAM!U86</f>
        <v>0</v>
      </c>
      <c r="BF86" s="75"/>
      <c r="BG86" s="53"/>
      <c r="BH86" s="53"/>
      <c r="BI86" s="4">
        <f>'OA&amp;GRIDCO'!EW86+'Day Ahead IEX PXIL'!CG86+RTM!CG86</f>
        <v>1.24</v>
      </c>
      <c r="BJ86" s="4">
        <f>'OA&amp;GRIDCO'!EX86+'Day Ahead IEX PXIL'!CH86+RTM!CH86</f>
        <v>0</v>
      </c>
      <c r="BK86" s="4">
        <f>'OA&amp;GRIDCO'!KW86+RTM!FG86+'Day Ahead IEX PXIL'!GW86</f>
        <v>0</v>
      </c>
      <c r="BL86" s="4">
        <f>'OA&amp;GRIDCO'!KX86+RTM!FH86+'Day Ahead IEX PXIL'!GX86</f>
        <v>0</v>
      </c>
      <c r="BM86" s="4">
        <f>'Day Ahead IEX PXIL'!CM86+RTM!CM86+'OA&amp;GRIDCO'!FC86</f>
        <v>31</v>
      </c>
      <c r="BN86" s="4">
        <f>'OA&amp;GRIDCO'!FD86+'Day Ahead IEX PXIL'!CN86+RTM!CN86</f>
        <v>0</v>
      </c>
      <c r="BO86" s="69"/>
      <c r="BP86" s="69"/>
      <c r="BQ86" s="4">
        <f>'OA&amp;GRIDCO'!FQ86+'Day Ahead IEX PXIL'!CS86+RTM!CS86</f>
        <v>2.06</v>
      </c>
      <c r="BR86" s="4">
        <f>'OA&amp;GRIDCO'!FR86+'Day Ahead IEX PXIL'!CT86+RTM!CT86</f>
        <v>0</v>
      </c>
      <c r="BS86" s="1">
        <f>'OA&amp;GRIDCO'!JU86+'Day Ahead IEX PXIL'!FA86+RTM!EU86</f>
        <v>108.9545</v>
      </c>
      <c r="BT86" s="4">
        <f>'OA&amp;GRIDCO'!JV86+'Day Ahead IEX PXIL'!FB86+RTM!EV86</f>
        <v>13</v>
      </c>
      <c r="BU86" s="9">
        <f>'OA&amp;GRIDCO'!GG86+RTM!G86</f>
        <v>0</v>
      </c>
      <c r="BV86" s="9">
        <f>'OA&amp;GRIDCO'!GH86</f>
        <v>0</v>
      </c>
      <c r="BW86" s="4">
        <f>'OA&amp;GRIDCO'!HA86+'Day Ahead IEX PXIL'!DK86+RTM!DE86</f>
        <v>14.4</v>
      </c>
      <c r="BX86" s="4">
        <f>'OA&amp;GRIDCO'!HB86</f>
        <v>0</v>
      </c>
      <c r="BY86" s="4">
        <f>'Day Ahead IEX PXIL'!GK86+RTM!FA86+'OA&amp;GRIDCO'!LC86</f>
        <v>2.06</v>
      </c>
      <c r="BZ86" s="4">
        <f>'Day Ahead IEX PXIL'!GL86+RTM!FB86+'OA&amp;GRIDCO'!LD86</f>
        <v>0</v>
      </c>
      <c r="CA86" s="37"/>
      <c r="CB86" s="37"/>
      <c r="CC86" s="74">
        <f>RTM!GI86+'Day Ahead IEX PXIL'!II86+GDAM!M86</f>
        <v>0</v>
      </c>
      <c r="CD86" s="74">
        <f>RTM!GJ86</f>
        <v>0</v>
      </c>
      <c r="CE86" s="4">
        <f>'OA&amp;GRIDCO'!HI86+'Day Ahead IEX PXIL'!DQ86+RTM!DK86</f>
        <v>0</v>
      </c>
      <c r="CF86" s="4">
        <f>'OA&amp;GRIDCO'!HJ86+'Day Ahead IEX PXIL'!DR86+RTM!DL86</f>
        <v>0</v>
      </c>
      <c r="CG86" s="74">
        <f>'OA&amp;GRIDCO'!HO86+'Day Ahead IEX PXIL'!DW86+RTM!DQ86</f>
        <v>0</v>
      </c>
      <c r="CH86" s="74">
        <f>'OA&amp;GRIDCO'!HP86+'Day Ahead IEX PXIL'!DX86+RTM!DR86</f>
        <v>0</v>
      </c>
      <c r="CI86" s="75">
        <f>'Day Ahead IEX PXIL'!HE86+'OA&amp;GRIDCO'!DI86+RTM!GY86</f>
        <v>10.31</v>
      </c>
      <c r="CJ86" s="75">
        <f>'Day Ahead IEX PXIL'!HF86+'OA&amp;GRIDCO'!DJ86</f>
        <v>0</v>
      </c>
      <c r="CK86" s="54">
        <f>'OA&amp;GRIDCO'!KS86+'Day Ahead IEX PXIL'!DE86</f>
        <v>10.31</v>
      </c>
      <c r="CL86" s="54">
        <f>'OA&amp;GRIDCO'!KT86+'Day Ahead IEX PXIL'!DF86</f>
        <v>0</v>
      </c>
      <c r="CM86" s="54">
        <f>'Day Ahead IEX PXIL'!FS86+RTM!FS86</f>
        <v>0</v>
      </c>
      <c r="CN86" s="54">
        <f>'Day Ahead IEX PXIL'!FT86</f>
        <v>0</v>
      </c>
      <c r="CO86" s="54">
        <f>RTM!IY86+'Day Ahead IEX PXIL'!IU86</f>
        <v>0</v>
      </c>
      <c r="CP86" s="54">
        <f>RTM!IZ86+'Day Ahead IEX PXIL'!IV86</f>
        <v>0</v>
      </c>
      <c r="CQ86" s="4">
        <f>'OA&amp;GRIDCO'!KG86+'Day Ahead IEX PXIL'!FM86+RTM!GE86</f>
        <v>0</v>
      </c>
      <c r="CR86" s="4">
        <f>'OA&amp;GRIDCO'!KH86+'Day Ahead IEX PXIL'!FN86</f>
        <v>0</v>
      </c>
      <c r="CS86" s="4">
        <f>'OA&amp;GRIDCO'!KM86+'Day Ahead IEX PXIL'!FY86+RTM!FY86</f>
        <v>0</v>
      </c>
      <c r="CT86" s="4">
        <f>'Day Ahead IEX PXIL'!FZ86</f>
        <v>0</v>
      </c>
      <c r="CU86" s="4">
        <v>0</v>
      </c>
      <c r="CV86" s="4">
        <f>'Day Ahead IEX PXIL'!GF86</f>
        <v>0</v>
      </c>
      <c r="CW86" s="4">
        <f>'OA&amp;GRIDCO'!HU86+'Day Ahead IEX PXIL'!EC86+RTM!DW86</f>
        <v>400</v>
      </c>
      <c r="CX86" s="4">
        <f>'OA&amp;GRIDCO'!HV86+'Day Ahead IEX PXIL'!ED86+RTM!DX86</f>
        <v>0</v>
      </c>
      <c r="CY86" s="4">
        <f>'OA&amp;GRIDCO'!IG86+'Day Ahead IEX PXIL'!EI86+RTM!EC86</f>
        <v>15</v>
      </c>
      <c r="CZ86" s="4">
        <f>'OA&amp;GRIDCO'!IH86+'Day Ahead IEX PXIL'!EJ86+RTM!ED86</f>
        <v>3.75</v>
      </c>
      <c r="DA86" s="4">
        <f>'OA&amp;GRIDCO'!IU86+'Day Ahead IEX PXIL'!EO86+RTM!EI86</f>
        <v>0</v>
      </c>
      <c r="DB86" s="4">
        <f>'OA&amp;GRIDCO'!IV86+'Day Ahead IEX PXIL'!EP86+RTM!EJ86</f>
        <v>0</v>
      </c>
      <c r="DC86" s="75"/>
      <c r="DD86" s="75"/>
      <c r="DE86" s="4">
        <f>'Day Ahead IEX PXIL'!FC86+'OA&amp;GRIDCO'!KA86+RTM!GM86</f>
        <v>8.9700000000000006</v>
      </c>
      <c r="DF86" s="4">
        <f>'Day Ahead IEX PXIL'!FD86+'OA&amp;GRIDCO'!KB86</f>
        <v>0</v>
      </c>
      <c r="DG86" s="4">
        <f>'OA&amp;GRIDCO'!JE86+'Day Ahead IEX PXIL'!EU86+RTM!EO86</f>
        <v>10.31</v>
      </c>
      <c r="DH86" s="4">
        <f>'OA&amp;GRIDCO'!JF86+'Day Ahead IEX PXIL'!EV86+RTM!EP86</f>
        <v>0</v>
      </c>
      <c r="DI86" s="4">
        <v>0</v>
      </c>
      <c r="DJ86" s="4">
        <v>0</v>
      </c>
      <c r="DK86" s="74">
        <f>RTM!FM86</f>
        <v>0</v>
      </c>
      <c r="DL86" s="74">
        <f>RTM!FN86</f>
        <v>0</v>
      </c>
      <c r="DM86" s="74">
        <f>'OA&amp;GRIDCO'!LF86+'Day Ahead IEX PXIL'!HU86+'Day Ahead IEX PXIL'!HU86</f>
        <v>0</v>
      </c>
      <c r="DN86" s="74">
        <f>'OA&amp;GRIDCO'!LH86+'Day Ahead IEX PXIL'!HV86+RTM!GV86</f>
        <v>0</v>
      </c>
      <c r="DO86" s="74">
        <f>'OA&amp;GRIDCO'!LS86+'Day Ahead IEX PXIL'!HO86+RTM!IU86</f>
        <v>54.795000000000002</v>
      </c>
      <c r="DP86" s="74">
        <f>'OA&amp;GRIDCO'!LT86+'Day Ahead IEX PXIL'!HP86+RTM!IV86</f>
        <v>0</v>
      </c>
      <c r="DQ86" s="74">
        <f>RTM!HK86</f>
        <v>0.21</v>
      </c>
      <c r="DR86" s="74">
        <f>RTM!HL86</f>
        <v>0</v>
      </c>
      <c r="DS86" s="74">
        <f>RTM!HO86</f>
        <v>0</v>
      </c>
      <c r="DT86" s="74">
        <f>RTM!HP86</f>
        <v>0</v>
      </c>
      <c r="DU86" s="74">
        <f>RTM!HS86</f>
        <v>0</v>
      </c>
      <c r="DV86" s="74">
        <f>RTM!HT86</f>
        <v>0</v>
      </c>
      <c r="DW86" s="74">
        <f>RTM!HW86+'OA&amp;GRIDCO'!MI86</f>
        <v>0</v>
      </c>
      <c r="DX86" s="74">
        <f>RTM!HX86</f>
        <v>0</v>
      </c>
      <c r="DY86" s="74">
        <f>RTM!IA86</f>
        <v>0</v>
      </c>
      <c r="DZ86" s="74">
        <f>RTM!IB86</f>
        <v>0</v>
      </c>
      <c r="EA86" s="74">
        <f>RTM!IC86</f>
        <v>0</v>
      </c>
      <c r="EB86" s="74">
        <f>RTM!ID86</f>
        <v>0</v>
      </c>
      <c r="EC86" s="74">
        <f>'OA&amp;GRIDCO'!MO86</f>
        <v>0</v>
      </c>
      <c r="ED86" s="74">
        <f>'OA&amp;GRIDCO'!MP86</f>
        <v>0</v>
      </c>
      <c r="EE86" s="74">
        <f>'OA&amp;GRIDCO'!MS86</f>
        <v>0</v>
      </c>
      <c r="EF86" s="74">
        <f>'OA&amp;GRIDCO'!MT86</f>
        <v>0</v>
      </c>
      <c r="EG86" s="74">
        <f>'OA&amp;GRIDCO'!MW86+'Day Ahead IEX PXIL'!IM86+GDAM!G86+RTM!II86</f>
        <v>0</v>
      </c>
      <c r="EH86" s="74">
        <f>'OA&amp;GRIDCO'!MX86+'Day Ahead IEX PXIL'!IN86+RTM!IJ86+GDAM!H86</f>
        <v>0</v>
      </c>
      <c r="EI86" s="74">
        <f>'Day Ahead IEX PXIL'!IQ86+RTM!IM86+'OA&amp;GRIDCO'!NA86</f>
        <v>6.65</v>
      </c>
      <c r="EJ86" s="74">
        <f>'Day Ahead IEX PXIL'!IR86+RTM!IN86+'OA&amp;GRIDCO'!NB86</f>
        <v>0.9</v>
      </c>
      <c r="EK86" s="74">
        <f>'OA&amp;GRIDCO'!NE86</f>
        <v>0</v>
      </c>
      <c r="EL86" s="74">
        <f>'OA&amp;GRIDCO'!NF86</f>
        <v>0</v>
      </c>
      <c r="EM86" s="74">
        <f>RTM!IQ86</f>
        <v>0</v>
      </c>
      <c r="EN86" s="74">
        <f>RTM!IR86</f>
        <v>0</v>
      </c>
      <c r="EO86" s="74">
        <f>RTM!JC86</f>
        <v>0</v>
      </c>
      <c r="EP86" s="74">
        <f>RTM!JD86</f>
        <v>0</v>
      </c>
      <c r="EQ86" s="74">
        <f>'OA&amp;GRIDCO'!NI86</f>
        <v>0</v>
      </c>
      <c r="ER86" s="74">
        <f>'OA&amp;GRIDCO'!NJ86</f>
        <v>0</v>
      </c>
      <c r="ES86" s="74">
        <f>'OA&amp;GRIDCO'!NK86+RTM!HC86+'Day Ahead IEX PXIL'!IY86</f>
        <v>4.12</v>
      </c>
      <c r="ET86" s="74">
        <f>'OA&amp;GRIDCO'!NN86+RTM!HD86+'Day Ahead IEX PXIL'!IZ86</f>
        <v>0</v>
      </c>
      <c r="EU86" s="74">
        <f>RTM!JG86</f>
        <v>1.33</v>
      </c>
      <c r="EV86" s="74">
        <f>RTM!JH86</f>
        <v>0</v>
      </c>
      <c r="EW86" s="74">
        <f>RTM!JK86</f>
        <v>0</v>
      </c>
      <c r="EX86" s="74">
        <f>RTM!JL86</f>
        <v>0</v>
      </c>
      <c r="EY86" s="74">
        <f>GDAM!S86+'OA&amp;GRIDCO'!OG86+RTM!JO86</f>
        <v>0</v>
      </c>
      <c r="EZ86" s="74">
        <f>GDAM!T86+'OA&amp;GRIDCO'!NX86+RTM!JP86</f>
        <v>0</v>
      </c>
      <c r="FA86" s="74">
        <f>GDAM!Y86+RTM!JS86</f>
        <v>0</v>
      </c>
      <c r="FB86" s="74">
        <f>GDAM!Z86+RTM!JT86</f>
        <v>0</v>
      </c>
      <c r="FC86" s="74">
        <f>RTM!JW86</f>
        <v>0</v>
      </c>
      <c r="FD86" s="74">
        <f>RTM!JX86</f>
        <v>0</v>
      </c>
      <c r="FE86" s="74">
        <f>GDAM!AE86+'OA&amp;GRIDCO'!OO86</f>
        <v>0</v>
      </c>
      <c r="FF86" s="74">
        <f>GDAM!AF86+'OA&amp;GRIDCO'!OP86</f>
        <v>0</v>
      </c>
      <c r="FG86" s="351">
        <f>GDAM!AK86</f>
        <v>0</v>
      </c>
      <c r="FH86" s="351">
        <f>GDAM!AL86</f>
        <v>0</v>
      </c>
      <c r="FI86" s="351">
        <f>GDAM!AQ86</f>
        <v>0</v>
      </c>
      <c r="FJ86" s="351">
        <f>GDAM!AR86</f>
        <v>0</v>
      </c>
      <c r="FK86" s="351">
        <f>GDAM!AW86</f>
        <v>0</v>
      </c>
      <c r="FL86" s="351">
        <f>GDAM!AX86</f>
        <v>0</v>
      </c>
      <c r="FM86" s="351">
        <f>GDAM!BC86</f>
        <v>0</v>
      </c>
      <c r="FN86" s="351">
        <f>GDAM!BD86</f>
        <v>0</v>
      </c>
      <c r="FO86" s="351">
        <f>GDAM!BI86</f>
        <v>0</v>
      </c>
      <c r="FP86" s="351">
        <f>GDAM!BJ86</f>
        <v>0</v>
      </c>
      <c r="FQ86" s="1">
        <f t="shared" si="2"/>
        <v>1421.2768840206184</v>
      </c>
      <c r="FR86" s="1">
        <f t="shared" si="3"/>
        <v>163.36750000000004</v>
      </c>
    </row>
    <row r="87" spans="1:174" ht="15" customHeight="1">
      <c r="A87" s="48" t="s">
        <v>109</v>
      </c>
      <c r="B87" s="38">
        <v>77</v>
      </c>
      <c r="C87" s="114"/>
      <c r="D87" s="75"/>
      <c r="E87" s="75"/>
      <c r="F87" s="75"/>
      <c r="G87" s="75">
        <v>24</v>
      </c>
      <c r="H87" s="75">
        <v>0.9</v>
      </c>
      <c r="I87" s="74">
        <v>11</v>
      </c>
      <c r="J87" s="74">
        <v>3.62</v>
      </c>
      <c r="K87" s="75"/>
      <c r="L87" s="75"/>
      <c r="M87" s="75"/>
      <c r="N87" s="75"/>
      <c r="O87" s="281">
        <v>0</v>
      </c>
      <c r="P87" s="75"/>
      <c r="Q87" s="94">
        <v>3.6</v>
      </c>
      <c r="R87" s="75">
        <v>0.51</v>
      </c>
      <c r="S87" s="74">
        <v>25</v>
      </c>
      <c r="T87" s="75"/>
      <c r="U87" s="74">
        <v>37</v>
      </c>
      <c r="V87" s="75"/>
      <c r="W87" s="275">
        <v>0</v>
      </c>
      <c r="X87" s="75"/>
      <c r="Y87" s="75">
        <v>0</v>
      </c>
      <c r="Z87" s="75"/>
      <c r="AA87" s="75">
        <v>0</v>
      </c>
      <c r="AB87" s="75"/>
      <c r="AC87" s="282">
        <v>0</v>
      </c>
      <c r="AD87" s="75"/>
      <c r="AE87" s="4">
        <f>'OA&amp;GRIDCO'!W87+'Day Ahead IEX PXIL'!M87+RTM!M87</f>
        <v>40.21</v>
      </c>
      <c r="AF87" s="4">
        <f>'OA&amp;GRIDCO'!X87+'Day Ahead IEX PXIL'!N87+RTM!N87</f>
        <v>40.21</v>
      </c>
      <c r="AG87" s="4">
        <f>'OA&amp;GRIDCO'!AC87+'Day Ahead IEX PXIL'!S87+RTM!S87</f>
        <v>2.79</v>
      </c>
      <c r="AH87" s="4">
        <f>'OA&amp;GRIDCO'!AD87+'Day Ahead IEX PXIL'!T87+RTM!T87</f>
        <v>0</v>
      </c>
      <c r="AI87" s="4">
        <f>'OA&amp;GRIDCO'!AU87+'Day Ahead IEX PXIL'!Y87+RTM!Y87</f>
        <v>55</v>
      </c>
      <c r="AJ87" s="4">
        <f>'OA&amp;GRIDCO'!AV87+'Day Ahead IEX PXIL'!Z87+RTM!Z87</f>
        <v>16.5</v>
      </c>
      <c r="AK87" s="4">
        <f>'OA&amp;GRIDCO'!BS87+'Day Ahead IEX PXIL'!AK87+RTM!AK87</f>
        <v>0</v>
      </c>
      <c r="AL87" s="4">
        <f>'OA&amp;GRIDCO'!BT87+'Day Ahead IEX PXIL'!AL87+RTM!AL87</f>
        <v>0</v>
      </c>
      <c r="AM87" s="4">
        <f>'OA&amp;GRIDCO'!BC87+'Day Ahead IEX PXIL'!AE87+RTM!AE87</f>
        <v>0</v>
      </c>
      <c r="AN87" s="4">
        <f>'OA&amp;GRIDCO'!BD87+'Day Ahead IEX PXIL'!AF87+RTM!AF87</f>
        <v>0</v>
      </c>
      <c r="AO87" s="4">
        <f>'OA&amp;GRIDCO'!CC87+'Day Ahead IEX PXIL'!AQ87+RTM!AQ87</f>
        <v>0</v>
      </c>
      <c r="AP87" s="4">
        <f>'OA&amp;GRIDCO'!CD87+'Day Ahead IEX PXIL'!AR87+RTM!AR87</f>
        <v>0</v>
      </c>
      <c r="AQ87" s="4">
        <f>'OA&amp;GRIDCO'!CO87+'Day Ahead IEX PXIL'!AW87+RTM!AW87</f>
        <v>41.21</v>
      </c>
      <c r="AR87" s="4">
        <f>'OA&amp;GRIDCO'!CP87+'Day Ahead IEX PXIL'!AX87+RTM!AX87</f>
        <v>8</v>
      </c>
      <c r="AS87" s="4">
        <f>'OA&amp;GRIDCO'!DA87+'Day Ahead IEX PXIL'!BC87+RTM!BC87</f>
        <v>329.77738402061857</v>
      </c>
      <c r="AT87" s="4">
        <f>'OA&amp;GRIDCO'!DB87+'Day Ahead IEX PXIL'!BD87+RTM!BD87</f>
        <v>0</v>
      </c>
      <c r="AU87" s="4">
        <f>'Day Ahead IEX PXIL'!BI87+RTM!BI87+'OA&amp;GRIDCO'!OS87</f>
        <v>0</v>
      </c>
      <c r="AV87" s="4">
        <f>'Day Ahead IEX PXIL'!BJ87+RTM!BJ87+'OA&amp;GRIDCO'!OT87</f>
        <v>0</v>
      </c>
      <c r="AW87" s="67"/>
      <c r="AX87" s="67"/>
      <c r="AY87" s="4">
        <v>0</v>
      </c>
      <c r="AZ87" s="4">
        <f>'OA&amp;GRIDCO'!DL87+'Day Ahead IEX PXIL'!BP87+RTM!BP87</f>
        <v>14.12</v>
      </c>
      <c r="BA87" s="4">
        <f>'OA&amp;GRIDCO'!EC87+'Day Ahead IEX PXIL'!BU87+RTM!BU87</f>
        <v>0</v>
      </c>
      <c r="BB87" s="4">
        <f>'OA&amp;GRIDCO'!ED87+'Day Ahead IEX PXIL'!BV87+RTM!BV87</f>
        <v>0</v>
      </c>
      <c r="BC87" s="4">
        <f>'OA&amp;GRIDCO'!EQ87+'Day Ahead IEX PXIL'!CA87+RTM!CA87</f>
        <v>247.43</v>
      </c>
      <c r="BD87" s="4">
        <f>'OA&amp;GRIDCO'!ER87+'Day Ahead IEX PXIL'!CB87+RTM!CB87</f>
        <v>61.857500000000002</v>
      </c>
      <c r="BE87" s="75">
        <f>'OA&amp;GRIDCO'!NW87+GDAM!U87</f>
        <v>0</v>
      </c>
      <c r="BF87" s="75"/>
      <c r="BG87" s="53"/>
      <c r="BH87" s="53"/>
      <c r="BI87" s="4">
        <f>'OA&amp;GRIDCO'!EW87+'Day Ahead IEX PXIL'!CG87+RTM!CG87</f>
        <v>1.24</v>
      </c>
      <c r="BJ87" s="4">
        <f>'OA&amp;GRIDCO'!EX87+'Day Ahead IEX PXIL'!CH87+RTM!CH87</f>
        <v>0</v>
      </c>
      <c r="BK87" s="4">
        <f>'OA&amp;GRIDCO'!KW87+RTM!FG87+'Day Ahead IEX PXIL'!GW87</f>
        <v>0</v>
      </c>
      <c r="BL87" s="4">
        <f>'OA&amp;GRIDCO'!KX87+RTM!FH87+'Day Ahead IEX PXIL'!GX87</f>
        <v>0</v>
      </c>
      <c r="BM87" s="4">
        <f>'Day Ahead IEX PXIL'!CM87+RTM!CM87+'OA&amp;GRIDCO'!FC87</f>
        <v>31</v>
      </c>
      <c r="BN87" s="4">
        <f>'OA&amp;GRIDCO'!FD87+'Day Ahead IEX PXIL'!CN87+RTM!CN87</f>
        <v>0</v>
      </c>
      <c r="BO87" s="69"/>
      <c r="BP87" s="69"/>
      <c r="BQ87" s="4">
        <f>'OA&amp;GRIDCO'!FQ87+'Day Ahead IEX PXIL'!CS87+RTM!CS87</f>
        <v>2.06</v>
      </c>
      <c r="BR87" s="4">
        <f>'OA&amp;GRIDCO'!FR87+'Day Ahead IEX PXIL'!CT87+RTM!CT87</f>
        <v>0</v>
      </c>
      <c r="BS87" s="1">
        <f>'OA&amp;GRIDCO'!JU87+'Day Ahead IEX PXIL'!FA87+RTM!EU87</f>
        <v>108.9545</v>
      </c>
      <c r="BT87" s="4">
        <f>'OA&amp;GRIDCO'!JV87+'Day Ahead IEX PXIL'!FB87+RTM!EV87</f>
        <v>22</v>
      </c>
      <c r="BU87" s="9">
        <f>'OA&amp;GRIDCO'!GG87+RTM!G87</f>
        <v>0</v>
      </c>
      <c r="BV87" s="9">
        <f>'OA&amp;GRIDCO'!GH87</f>
        <v>0</v>
      </c>
      <c r="BW87" s="4">
        <f>'OA&amp;GRIDCO'!HA87+'Day Ahead IEX PXIL'!DK87+RTM!DE87</f>
        <v>14.4</v>
      </c>
      <c r="BX87" s="4">
        <f>'OA&amp;GRIDCO'!HB87</f>
        <v>0</v>
      </c>
      <c r="BY87" s="4">
        <f>'Day Ahead IEX PXIL'!GK87+RTM!FA87+'OA&amp;GRIDCO'!LC87</f>
        <v>0</v>
      </c>
      <c r="BZ87" s="4">
        <f>'Day Ahead IEX PXIL'!GL87+RTM!FB87+'OA&amp;GRIDCO'!LD87</f>
        <v>0</v>
      </c>
      <c r="CA87" s="37"/>
      <c r="CB87" s="37"/>
      <c r="CC87" s="74">
        <f>RTM!GI87+'Day Ahead IEX PXIL'!II87+GDAM!M87</f>
        <v>0</v>
      </c>
      <c r="CD87" s="74">
        <f>RTM!GJ87</f>
        <v>0</v>
      </c>
      <c r="CE87" s="4">
        <f>'OA&amp;GRIDCO'!HI87+'Day Ahead IEX PXIL'!DQ87+RTM!DK87</f>
        <v>0</v>
      </c>
      <c r="CF87" s="4">
        <f>'OA&amp;GRIDCO'!HJ87+'Day Ahead IEX PXIL'!DR87+RTM!DL87</f>
        <v>0</v>
      </c>
      <c r="CG87" s="74">
        <f>'OA&amp;GRIDCO'!HO87+'Day Ahead IEX PXIL'!DW87+RTM!DQ87</f>
        <v>0</v>
      </c>
      <c r="CH87" s="74">
        <f>'OA&amp;GRIDCO'!HP87+'Day Ahead IEX PXIL'!DX87+RTM!DR87</f>
        <v>0</v>
      </c>
      <c r="CI87" s="75">
        <f>'Day Ahead IEX PXIL'!HE87+'OA&amp;GRIDCO'!DI87+RTM!GY87</f>
        <v>10.31</v>
      </c>
      <c r="CJ87" s="75">
        <f>'Day Ahead IEX PXIL'!HF87+'OA&amp;GRIDCO'!DJ87</f>
        <v>0</v>
      </c>
      <c r="CK87" s="54">
        <f>'OA&amp;GRIDCO'!KS87+'Day Ahead IEX PXIL'!DE87</f>
        <v>10.31</v>
      </c>
      <c r="CL87" s="54">
        <f>'OA&amp;GRIDCO'!KT87+'Day Ahead IEX PXIL'!DF87</f>
        <v>0</v>
      </c>
      <c r="CM87" s="54">
        <f>'Day Ahead IEX PXIL'!FS87+RTM!FS87</f>
        <v>0</v>
      </c>
      <c r="CN87" s="54">
        <f>'Day Ahead IEX PXIL'!FT87</f>
        <v>0</v>
      </c>
      <c r="CO87" s="54">
        <f>RTM!IY87+'Day Ahead IEX PXIL'!IU87</f>
        <v>0</v>
      </c>
      <c r="CP87" s="54">
        <f>RTM!IZ87+'Day Ahead IEX PXIL'!IV87</f>
        <v>0</v>
      </c>
      <c r="CQ87" s="4">
        <f>'OA&amp;GRIDCO'!KG87+'Day Ahead IEX PXIL'!FM87+RTM!GE87</f>
        <v>0</v>
      </c>
      <c r="CR87" s="4">
        <f>'OA&amp;GRIDCO'!KH87+'Day Ahead IEX PXIL'!FN87</f>
        <v>0</v>
      </c>
      <c r="CS87" s="4">
        <f>'OA&amp;GRIDCO'!KM87+'Day Ahead IEX PXIL'!FY87+RTM!FY87</f>
        <v>0</v>
      </c>
      <c r="CT87" s="4">
        <f>'Day Ahead IEX PXIL'!FZ87</f>
        <v>0</v>
      </c>
      <c r="CU87" s="4">
        <v>0</v>
      </c>
      <c r="CV87" s="4">
        <f>'Day Ahead IEX PXIL'!GF87</f>
        <v>0</v>
      </c>
      <c r="CW87" s="4">
        <f>'OA&amp;GRIDCO'!HU87+'Day Ahead IEX PXIL'!EC87+RTM!DW87</f>
        <v>400</v>
      </c>
      <c r="CX87" s="4">
        <f>'OA&amp;GRIDCO'!HV87+'Day Ahead IEX PXIL'!ED87+RTM!DX87</f>
        <v>0</v>
      </c>
      <c r="CY87" s="4">
        <f>'OA&amp;GRIDCO'!IG87+'Day Ahead IEX PXIL'!EI87+RTM!EC87</f>
        <v>15</v>
      </c>
      <c r="CZ87" s="4">
        <f>'OA&amp;GRIDCO'!IH87+'Day Ahead IEX PXIL'!EJ87+RTM!ED87</f>
        <v>3.75</v>
      </c>
      <c r="DA87" s="4">
        <f>'OA&amp;GRIDCO'!IU87+'Day Ahead IEX PXIL'!EO87+RTM!EI87</f>
        <v>0</v>
      </c>
      <c r="DB87" s="4">
        <f>'OA&amp;GRIDCO'!IV87+'Day Ahead IEX PXIL'!EP87+RTM!EJ87</f>
        <v>0</v>
      </c>
      <c r="DC87" s="75"/>
      <c r="DD87" s="75"/>
      <c r="DE87" s="4">
        <f>'Day Ahead IEX PXIL'!FC87+'OA&amp;GRIDCO'!KA87+RTM!GM87</f>
        <v>8.9700000000000006</v>
      </c>
      <c r="DF87" s="4">
        <f>'Day Ahead IEX PXIL'!FD87+'OA&amp;GRIDCO'!KB87</f>
        <v>0</v>
      </c>
      <c r="DG87" s="4">
        <f>'OA&amp;GRIDCO'!JE87+'Day Ahead IEX PXIL'!EU87+RTM!EO87</f>
        <v>22.68</v>
      </c>
      <c r="DH87" s="4">
        <f>'OA&amp;GRIDCO'!JF87+'Day Ahead IEX PXIL'!EV87+RTM!EP87</f>
        <v>0</v>
      </c>
      <c r="DI87" s="4">
        <v>0</v>
      </c>
      <c r="DJ87" s="4">
        <v>0</v>
      </c>
      <c r="DK87" s="74">
        <f>RTM!FM87</f>
        <v>0</v>
      </c>
      <c r="DL87" s="74">
        <f>RTM!FN87</f>
        <v>0</v>
      </c>
      <c r="DM87" s="74">
        <f>'OA&amp;GRIDCO'!LF87+'Day Ahead IEX PXIL'!HU87+'Day Ahead IEX PXIL'!HU87</f>
        <v>0</v>
      </c>
      <c r="DN87" s="74">
        <f>'OA&amp;GRIDCO'!LH87+'Day Ahead IEX PXIL'!HV87+RTM!GV87</f>
        <v>0</v>
      </c>
      <c r="DO87" s="74">
        <f>'OA&amp;GRIDCO'!LS87+'Day Ahead IEX PXIL'!HO87+RTM!IU87</f>
        <v>54.795000000000002</v>
      </c>
      <c r="DP87" s="74">
        <f>'OA&amp;GRIDCO'!LT87+'Day Ahead IEX PXIL'!HP87+RTM!IV87</f>
        <v>0</v>
      </c>
      <c r="DQ87" s="74">
        <f>RTM!HK87</f>
        <v>0.21</v>
      </c>
      <c r="DR87" s="74">
        <f>RTM!HL87</f>
        <v>0</v>
      </c>
      <c r="DS87" s="74">
        <f>RTM!HO87</f>
        <v>0</v>
      </c>
      <c r="DT87" s="74">
        <f>RTM!HP87</f>
        <v>0</v>
      </c>
      <c r="DU87" s="74">
        <f>RTM!HS87</f>
        <v>0</v>
      </c>
      <c r="DV87" s="74">
        <f>RTM!HT87</f>
        <v>0</v>
      </c>
      <c r="DW87" s="74">
        <f>RTM!HW87+'OA&amp;GRIDCO'!MI87</f>
        <v>0</v>
      </c>
      <c r="DX87" s="74">
        <f>RTM!HX87</f>
        <v>0</v>
      </c>
      <c r="DY87" s="74">
        <f>RTM!IA87</f>
        <v>0</v>
      </c>
      <c r="DZ87" s="74">
        <f>RTM!IB87</f>
        <v>0</v>
      </c>
      <c r="EA87" s="74">
        <f>RTM!IC87</f>
        <v>0</v>
      </c>
      <c r="EB87" s="74">
        <f>RTM!ID87</f>
        <v>0</v>
      </c>
      <c r="EC87" s="74">
        <f>'OA&amp;GRIDCO'!MO87</f>
        <v>0</v>
      </c>
      <c r="ED87" s="74">
        <f>'OA&amp;GRIDCO'!MP87</f>
        <v>0</v>
      </c>
      <c r="EE87" s="74">
        <f>'OA&amp;GRIDCO'!MS87</f>
        <v>0</v>
      </c>
      <c r="EF87" s="74">
        <f>'OA&amp;GRIDCO'!MT87</f>
        <v>0</v>
      </c>
      <c r="EG87" s="74">
        <f>'OA&amp;GRIDCO'!MW87+'Day Ahead IEX PXIL'!IM87+GDAM!G87+RTM!II87</f>
        <v>0</v>
      </c>
      <c r="EH87" s="74">
        <f>'OA&amp;GRIDCO'!MX87+'Day Ahead IEX PXIL'!IN87+RTM!IJ87+GDAM!H87</f>
        <v>0</v>
      </c>
      <c r="EI87" s="74">
        <f>'Day Ahead IEX PXIL'!IQ87+RTM!IM87+'OA&amp;GRIDCO'!NA87</f>
        <v>6.65</v>
      </c>
      <c r="EJ87" s="74">
        <f>'Day Ahead IEX PXIL'!IR87+RTM!IN87+'OA&amp;GRIDCO'!NB87</f>
        <v>0.9</v>
      </c>
      <c r="EK87" s="74">
        <f>'OA&amp;GRIDCO'!NE87</f>
        <v>0</v>
      </c>
      <c r="EL87" s="74">
        <f>'OA&amp;GRIDCO'!NF87</f>
        <v>0</v>
      </c>
      <c r="EM87" s="74">
        <f>RTM!IQ87</f>
        <v>0</v>
      </c>
      <c r="EN87" s="74">
        <f>RTM!IR87</f>
        <v>0</v>
      </c>
      <c r="EO87" s="74">
        <f>RTM!JC87</f>
        <v>0</v>
      </c>
      <c r="EP87" s="74">
        <f>RTM!JD87</f>
        <v>0</v>
      </c>
      <c r="EQ87" s="74">
        <f>'OA&amp;GRIDCO'!NI87</f>
        <v>0</v>
      </c>
      <c r="ER87" s="74">
        <f>'OA&amp;GRIDCO'!NJ87</f>
        <v>0</v>
      </c>
      <c r="ES87" s="74">
        <f>'OA&amp;GRIDCO'!NK87+RTM!HC87+'Day Ahead IEX PXIL'!IY87</f>
        <v>4.12</v>
      </c>
      <c r="ET87" s="74">
        <f>'OA&amp;GRIDCO'!NN87+RTM!HD87+'Day Ahead IEX PXIL'!IZ87</f>
        <v>0</v>
      </c>
      <c r="EU87" s="74">
        <f>RTM!JG87</f>
        <v>1.33</v>
      </c>
      <c r="EV87" s="74">
        <f>RTM!JH87</f>
        <v>0</v>
      </c>
      <c r="EW87" s="74">
        <f>RTM!JK87</f>
        <v>0</v>
      </c>
      <c r="EX87" s="74">
        <f>RTM!JL87</f>
        <v>0</v>
      </c>
      <c r="EY87" s="74">
        <f>GDAM!S87+'OA&amp;GRIDCO'!OG87+RTM!JO87</f>
        <v>0</v>
      </c>
      <c r="EZ87" s="74">
        <f>GDAM!T87+'OA&amp;GRIDCO'!NX87+RTM!JP87</f>
        <v>0</v>
      </c>
      <c r="FA87" s="74">
        <f>GDAM!Y87+RTM!JS87</f>
        <v>0</v>
      </c>
      <c r="FB87" s="74">
        <f>GDAM!Z87+RTM!JT87</f>
        <v>0</v>
      </c>
      <c r="FC87" s="74">
        <f>RTM!JW87</f>
        <v>0</v>
      </c>
      <c r="FD87" s="74">
        <f>RTM!JX87</f>
        <v>0</v>
      </c>
      <c r="FE87" s="74">
        <f>GDAM!AE87+'OA&amp;GRIDCO'!OO87</f>
        <v>0</v>
      </c>
      <c r="FF87" s="74">
        <f>GDAM!AF87+'OA&amp;GRIDCO'!OP87</f>
        <v>0</v>
      </c>
      <c r="FG87" s="351">
        <f>GDAM!AK87</f>
        <v>0</v>
      </c>
      <c r="FH87" s="351">
        <f>GDAM!AL87</f>
        <v>0</v>
      </c>
      <c r="FI87" s="351">
        <f>GDAM!AQ87</f>
        <v>0</v>
      </c>
      <c r="FJ87" s="351">
        <f>GDAM!AR87</f>
        <v>0</v>
      </c>
      <c r="FK87" s="351">
        <f>GDAM!AW87</f>
        <v>0</v>
      </c>
      <c r="FL87" s="351">
        <f>GDAM!AX87</f>
        <v>0</v>
      </c>
      <c r="FM87" s="351">
        <f>GDAM!BC87</f>
        <v>0</v>
      </c>
      <c r="FN87" s="351">
        <f>GDAM!BD87</f>
        <v>0</v>
      </c>
      <c r="FO87" s="351">
        <f>GDAM!BI87</f>
        <v>0</v>
      </c>
      <c r="FP87" s="351">
        <f>GDAM!BJ87</f>
        <v>0</v>
      </c>
      <c r="FQ87" s="1">
        <f t="shared" si="2"/>
        <v>1447.0468840206186</v>
      </c>
      <c r="FR87" s="1">
        <f t="shared" si="3"/>
        <v>172.36750000000004</v>
      </c>
    </row>
    <row r="88" spans="1:174">
      <c r="A88" s="48" t="s">
        <v>110</v>
      </c>
      <c r="B88" s="38">
        <v>78</v>
      </c>
      <c r="C88" s="114"/>
      <c r="D88" s="75"/>
      <c r="E88" s="75"/>
      <c r="F88" s="75"/>
      <c r="G88" s="75">
        <v>24</v>
      </c>
      <c r="H88" s="75">
        <v>0.9</v>
      </c>
      <c r="I88" s="74">
        <v>11</v>
      </c>
      <c r="J88" s="74">
        <v>3.62</v>
      </c>
      <c r="K88" s="75"/>
      <c r="L88" s="75"/>
      <c r="M88" s="75"/>
      <c r="N88" s="75"/>
      <c r="O88" s="281">
        <v>0</v>
      </c>
      <c r="P88" s="75"/>
      <c r="Q88" s="94">
        <v>3.6</v>
      </c>
      <c r="R88" s="75">
        <v>0.51</v>
      </c>
      <c r="S88" s="74">
        <v>25</v>
      </c>
      <c r="T88" s="75"/>
      <c r="U88" s="74">
        <v>37</v>
      </c>
      <c r="V88" s="75"/>
      <c r="W88" s="275">
        <v>0</v>
      </c>
      <c r="X88" s="75"/>
      <c r="Y88" s="75">
        <v>0</v>
      </c>
      <c r="Z88" s="75"/>
      <c r="AA88" s="75">
        <v>0</v>
      </c>
      <c r="AB88" s="75"/>
      <c r="AC88" s="282">
        <v>0</v>
      </c>
      <c r="AD88" s="75"/>
      <c r="AE88" s="4">
        <f>'OA&amp;GRIDCO'!W88+'Day Ahead IEX PXIL'!M88+RTM!M88</f>
        <v>40.21</v>
      </c>
      <c r="AF88" s="4">
        <f>'OA&amp;GRIDCO'!X88+'Day Ahead IEX PXIL'!N88+RTM!N88</f>
        <v>40.21</v>
      </c>
      <c r="AG88" s="4">
        <f>'OA&amp;GRIDCO'!AC88+'Day Ahead IEX PXIL'!S88+RTM!S88</f>
        <v>2.79</v>
      </c>
      <c r="AH88" s="4">
        <f>'OA&amp;GRIDCO'!AD88+'Day Ahead IEX PXIL'!T88+RTM!T88</f>
        <v>0</v>
      </c>
      <c r="AI88" s="4">
        <f>'OA&amp;GRIDCO'!AU88+'Day Ahead IEX PXIL'!Y88+RTM!Y88</f>
        <v>55</v>
      </c>
      <c r="AJ88" s="4">
        <f>'OA&amp;GRIDCO'!AV88+'Day Ahead IEX PXIL'!Z88+RTM!Z88</f>
        <v>16.5</v>
      </c>
      <c r="AK88" s="4">
        <f>'OA&amp;GRIDCO'!BS88+'Day Ahead IEX PXIL'!AK88+RTM!AK88</f>
        <v>5.15</v>
      </c>
      <c r="AL88" s="4">
        <f>'OA&amp;GRIDCO'!BT88+'Day Ahead IEX PXIL'!AL88+RTM!AL88</f>
        <v>0</v>
      </c>
      <c r="AM88" s="4">
        <f>'OA&amp;GRIDCO'!BC88+'Day Ahead IEX PXIL'!AE88+RTM!AE88</f>
        <v>0</v>
      </c>
      <c r="AN88" s="4">
        <f>'OA&amp;GRIDCO'!BD88+'Day Ahead IEX PXIL'!AF88+RTM!AF88</f>
        <v>0</v>
      </c>
      <c r="AO88" s="4">
        <f>'OA&amp;GRIDCO'!CC88+'Day Ahead IEX PXIL'!AQ88+RTM!AQ88</f>
        <v>0</v>
      </c>
      <c r="AP88" s="4">
        <f>'OA&amp;GRIDCO'!CD88+'Day Ahead IEX PXIL'!AR88+RTM!AR88</f>
        <v>0</v>
      </c>
      <c r="AQ88" s="4">
        <f>'OA&amp;GRIDCO'!CO88+'Day Ahead IEX PXIL'!AW88+RTM!AW88</f>
        <v>41.21</v>
      </c>
      <c r="AR88" s="4">
        <f>'OA&amp;GRIDCO'!CP88+'Day Ahead IEX PXIL'!AX88+RTM!AX88</f>
        <v>8</v>
      </c>
      <c r="AS88" s="4">
        <f>'OA&amp;GRIDCO'!DA88+'Day Ahead IEX PXIL'!BC88+RTM!BC88</f>
        <v>329.77738402061857</v>
      </c>
      <c r="AT88" s="4">
        <f>'OA&amp;GRIDCO'!DB88+'Day Ahead IEX PXIL'!BD88+RTM!BD88</f>
        <v>0</v>
      </c>
      <c r="AU88" s="4">
        <f>'Day Ahead IEX PXIL'!BI88+RTM!BI88+'OA&amp;GRIDCO'!OS88</f>
        <v>0</v>
      </c>
      <c r="AV88" s="4">
        <f>'Day Ahead IEX PXIL'!BJ88+RTM!BJ88+'OA&amp;GRIDCO'!OT88</f>
        <v>0</v>
      </c>
      <c r="AW88" s="67"/>
      <c r="AX88" s="67"/>
      <c r="AY88" s="4">
        <v>0</v>
      </c>
      <c r="AZ88" s="4">
        <f>'OA&amp;GRIDCO'!DL88+'Day Ahead IEX PXIL'!BP88+RTM!BP88</f>
        <v>14.12</v>
      </c>
      <c r="BA88" s="4">
        <f>'OA&amp;GRIDCO'!EC88+'Day Ahead IEX PXIL'!BU88+RTM!BU88</f>
        <v>0</v>
      </c>
      <c r="BB88" s="4">
        <f>'OA&amp;GRIDCO'!ED88+'Day Ahead IEX PXIL'!BV88+RTM!BV88</f>
        <v>0</v>
      </c>
      <c r="BC88" s="4">
        <f>'OA&amp;GRIDCO'!EQ88+'Day Ahead IEX PXIL'!CA88+RTM!CA88</f>
        <v>247.43</v>
      </c>
      <c r="BD88" s="4">
        <f>'OA&amp;GRIDCO'!ER88+'Day Ahead IEX PXIL'!CB88+RTM!CB88</f>
        <v>61.857500000000002</v>
      </c>
      <c r="BE88" s="75">
        <f>'OA&amp;GRIDCO'!NW88+GDAM!U88</f>
        <v>0</v>
      </c>
      <c r="BF88" s="75"/>
      <c r="BG88" s="53"/>
      <c r="BH88" s="53"/>
      <c r="BI88" s="4">
        <f>'OA&amp;GRIDCO'!EW88+'Day Ahead IEX PXIL'!CG88+RTM!CG88</f>
        <v>1.24</v>
      </c>
      <c r="BJ88" s="4">
        <f>'OA&amp;GRIDCO'!EX88+'Day Ahead IEX PXIL'!CH88+RTM!CH88</f>
        <v>0</v>
      </c>
      <c r="BK88" s="4">
        <f>'OA&amp;GRIDCO'!KW88+RTM!FG88+'Day Ahead IEX PXIL'!GW88</f>
        <v>0</v>
      </c>
      <c r="BL88" s="4">
        <f>'OA&amp;GRIDCO'!KX88+RTM!FH88+'Day Ahead IEX PXIL'!GX88</f>
        <v>0</v>
      </c>
      <c r="BM88" s="4">
        <f>'Day Ahead IEX PXIL'!CM88+RTM!CM88+'OA&amp;GRIDCO'!FC88</f>
        <v>31</v>
      </c>
      <c r="BN88" s="4">
        <f>'OA&amp;GRIDCO'!FD88+'Day Ahead IEX PXIL'!CN88+RTM!CN88</f>
        <v>0</v>
      </c>
      <c r="BO88" s="69"/>
      <c r="BP88" s="69"/>
      <c r="BQ88" s="4">
        <f>'OA&amp;GRIDCO'!FQ88+'Day Ahead IEX PXIL'!CS88+RTM!CS88</f>
        <v>2.06</v>
      </c>
      <c r="BR88" s="4">
        <f>'OA&amp;GRIDCO'!FR88+'Day Ahead IEX PXIL'!CT88+RTM!CT88</f>
        <v>0</v>
      </c>
      <c r="BS88" s="1">
        <f>'OA&amp;GRIDCO'!JU88+'Day Ahead IEX PXIL'!FA88+RTM!EU88</f>
        <v>108.9545</v>
      </c>
      <c r="BT88" s="4">
        <f>'OA&amp;GRIDCO'!JV88+'Day Ahead IEX PXIL'!FB88+RTM!EV88</f>
        <v>22</v>
      </c>
      <c r="BU88" s="9">
        <f>'OA&amp;GRIDCO'!GG88+RTM!G88</f>
        <v>0</v>
      </c>
      <c r="BV88" s="9">
        <f>'OA&amp;GRIDCO'!GH88</f>
        <v>0</v>
      </c>
      <c r="BW88" s="4">
        <f>'OA&amp;GRIDCO'!HA88+'Day Ahead IEX PXIL'!DK88+RTM!DE88</f>
        <v>14.4</v>
      </c>
      <c r="BX88" s="4">
        <f>'OA&amp;GRIDCO'!HB88</f>
        <v>0</v>
      </c>
      <c r="BY88" s="4">
        <f>'Day Ahead IEX PXIL'!GK88+RTM!FA88+'OA&amp;GRIDCO'!LC88</f>
        <v>0</v>
      </c>
      <c r="BZ88" s="4">
        <f>'Day Ahead IEX PXIL'!GL88+RTM!FB88+'OA&amp;GRIDCO'!LD88</f>
        <v>0</v>
      </c>
      <c r="CA88" s="37"/>
      <c r="CB88" s="37"/>
      <c r="CC88" s="74">
        <f>RTM!GI88+'Day Ahead IEX PXIL'!II88+GDAM!M88</f>
        <v>0</v>
      </c>
      <c r="CD88" s="74">
        <f>RTM!GJ88</f>
        <v>0</v>
      </c>
      <c r="CE88" s="4">
        <f>'OA&amp;GRIDCO'!HI88+'Day Ahead IEX PXIL'!DQ88+RTM!DK88</f>
        <v>0</v>
      </c>
      <c r="CF88" s="4">
        <f>'OA&amp;GRIDCO'!HJ88+'Day Ahead IEX PXIL'!DR88+RTM!DL88</f>
        <v>0</v>
      </c>
      <c r="CG88" s="74">
        <f>'OA&amp;GRIDCO'!HO88+'Day Ahead IEX PXIL'!DW88+RTM!DQ88</f>
        <v>0</v>
      </c>
      <c r="CH88" s="74">
        <f>'OA&amp;GRIDCO'!HP88+'Day Ahead IEX PXIL'!DX88+RTM!DR88</f>
        <v>0</v>
      </c>
      <c r="CI88" s="75">
        <f>'Day Ahead IEX PXIL'!HE88+'OA&amp;GRIDCO'!DI88+RTM!GY88</f>
        <v>10.31</v>
      </c>
      <c r="CJ88" s="75">
        <f>'Day Ahead IEX PXIL'!HF88+'OA&amp;GRIDCO'!DJ88</f>
        <v>0</v>
      </c>
      <c r="CK88" s="54">
        <f>'OA&amp;GRIDCO'!KS88+'Day Ahead IEX PXIL'!DE88</f>
        <v>10.31</v>
      </c>
      <c r="CL88" s="54">
        <f>'OA&amp;GRIDCO'!KT88+'Day Ahead IEX PXIL'!DF88</f>
        <v>0</v>
      </c>
      <c r="CM88" s="54">
        <f>'Day Ahead IEX PXIL'!FS88+RTM!FS88</f>
        <v>0</v>
      </c>
      <c r="CN88" s="54">
        <f>'Day Ahead IEX PXIL'!FT88</f>
        <v>0</v>
      </c>
      <c r="CO88" s="54">
        <f>RTM!IY88+'Day Ahead IEX PXIL'!IU88</f>
        <v>0</v>
      </c>
      <c r="CP88" s="54">
        <f>RTM!IZ88+'Day Ahead IEX PXIL'!IV88</f>
        <v>0</v>
      </c>
      <c r="CQ88" s="4">
        <f>'OA&amp;GRIDCO'!KG88+'Day Ahead IEX PXIL'!FM88+RTM!GE88</f>
        <v>0</v>
      </c>
      <c r="CR88" s="4">
        <f>'OA&amp;GRIDCO'!KH88+'Day Ahead IEX PXIL'!FN88</f>
        <v>0</v>
      </c>
      <c r="CS88" s="4">
        <f>'OA&amp;GRIDCO'!KM88+'Day Ahead IEX PXIL'!FY88+RTM!FY88</f>
        <v>0</v>
      </c>
      <c r="CT88" s="4">
        <f>'Day Ahead IEX PXIL'!FZ88</f>
        <v>0</v>
      </c>
      <c r="CU88" s="4">
        <v>0</v>
      </c>
      <c r="CV88" s="4">
        <f>'Day Ahead IEX PXIL'!GF88</f>
        <v>0</v>
      </c>
      <c r="CW88" s="4">
        <f>'OA&amp;GRIDCO'!HU88+'Day Ahead IEX PXIL'!EC88+RTM!DW88</f>
        <v>400</v>
      </c>
      <c r="CX88" s="4">
        <f>'OA&amp;GRIDCO'!HV88+'Day Ahead IEX PXIL'!ED88+RTM!DX88</f>
        <v>0</v>
      </c>
      <c r="CY88" s="4">
        <f>'OA&amp;GRIDCO'!IG88+'Day Ahead IEX PXIL'!EI88+RTM!EC88</f>
        <v>15</v>
      </c>
      <c r="CZ88" s="4">
        <f>'OA&amp;GRIDCO'!IH88+'Day Ahead IEX PXIL'!EJ88+RTM!ED88</f>
        <v>3.75</v>
      </c>
      <c r="DA88" s="4">
        <f>'OA&amp;GRIDCO'!IU88+'Day Ahead IEX PXIL'!EO88+RTM!EI88</f>
        <v>0</v>
      </c>
      <c r="DB88" s="4">
        <f>'OA&amp;GRIDCO'!IV88+'Day Ahead IEX PXIL'!EP88+RTM!EJ88</f>
        <v>0</v>
      </c>
      <c r="DC88" s="75"/>
      <c r="DD88" s="75"/>
      <c r="DE88" s="4">
        <f>'Day Ahead IEX PXIL'!FC88+'OA&amp;GRIDCO'!KA88+RTM!GM88</f>
        <v>8.9700000000000006</v>
      </c>
      <c r="DF88" s="4">
        <f>'Day Ahead IEX PXIL'!FD88+'OA&amp;GRIDCO'!KB88</f>
        <v>0</v>
      </c>
      <c r="DG88" s="4">
        <f>'OA&amp;GRIDCO'!JE88+'Day Ahead IEX PXIL'!EU88+RTM!EO88</f>
        <v>22.68</v>
      </c>
      <c r="DH88" s="4">
        <f>'OA&amp;GRIDCO'!JF88+'Day Ahead IEX PXIL'!EV88+RTM!EP88</f>
        <v>0</v>
      </c>
      <c r="DI88" s="4">
        <v>0</v>
      </c>
      <c r="DJ88" s="4">
        <v>0</v>
      </c>
      <c r="DK88" s="74">
        <f>RTM!FM88</f>
        <v>0</v>
      </c>
      <c r="DL88" s="74">
        <f>RTM!FN88</f>
        <v>0</v>
      </c>
      <c r="DM88" s="74">
        <f>'OA&amp;GRIDCO'!LF88+'Day Ahead IEX PXIL'!HU88+'Day Ahead IEX PXIL'!HU88</f>
        <v>0</v>
      </c>
      <c r="DN88" s="74">
        <f>'OA&amp;GRIDCO'!LH88+'Day Ahead IEX PXIL'!HV88+RTM!GV88</f>
        <v>0</v>
      </c>
      <c r="DO88" s="74">
        <f>'OA&amp;GRIDCO'!LS88+'Day Ahead IEX PXIL'!HO88+RTM!IU88</f>
        <v>54.795000000000002</v>
      </c>
      <c r="DP88" s="74">
        <f>'OA&amp;GRIDCO'!LT88+'Day Ahead IEX PXIL'!HP88+RTM!IV88</f>
        <v>0</v>
      </c>
      <c r="DQ88" s="74">
        <f>RTM!HK88</f>
        <v>0.21</v>
      </c>
      <c r="DR88" s="74">
        <f>RTM!HL88</f>
        <v>0</v>
      </c>
      <c r="DS88" s="74">
        <f>RTM!HO88</f>
        <v>0</v>
      </c>
      <c r="DT88" s="74">
        <f>RTM!HP88</f>
        <v>0</v>
      </c>
      <c r="DU88" s="74">
        <f>RTM!HS88</f>
        <v>0</v>
      </c>
      <c r="DV88" s="74">
        <f>RTM!HT88</f>
        <v>0</v>
      </c>
      <c r="DW88" s="74">
        <f>RTM!HW88+'OA&amp;GRIDCO'!MI88</f>
        <v>0</v>
      </c>
      <c r="DX88" s="74">
        <f>RTM!HX88</f>
        <v>0</v>
      </c>
      <c r="DY88" s="74">
        <f>RTM!IA88</f>
        <v>0</v>
      </c>
      <c r="DZ88" s="74">
        <f>RTM!IB88</f>
        <v>0</v>
      </c>
      <c r="EA88" s="74">
        <f>RTM!IC88</f>
        <v>0</v>
      </c>
      <c r="EB88" s="74">
        <f>RTM!ID88</f>
        <v>0</v>
      </c>
      <c r="EC88" s="74">
        <f>'OA&amp;GRIDCO'!MO88</f>
        <v>0</v>
      </c>
      <c r="ED88" s="74">
        <f>'OA&amp;GRIDCO'!MP88</f>
        <v>0</v>
      </c>
      <c r="EE88" s="74">
        <f>'OA&amp;GRIDCO'!MS88</f>
        <v>0</v>
      </c>
      <c r="EF88" s="74">
        <f>'OA&amp;GRIDCO'!MT88</f>
        <v>0</v>
      </c>
      <c r="EG88" s="74">
        <f>'OA&amp;GRIDCO'!MW88+'Day Ahead IEX PXIL'!IM88+GDAM!G88+RTM!II88</f>
        <v>0</v>
      </c>
      <c r="EH88" s="74">
        <f>'OA&amp;GRIDCO'!MX88+'Day Ahead IEX PXIL'!IN88+RTM!IJ88+GDAM!H88</f>
        <v>0</v>
      </c>
      <c r="EI88" s="74">
        <f>'Day Ahead IEX PXIL'!IQ88+RTM!IM88+'OA&amp;GRIDCO'!NA88</f>
        <v>6.65</v>
      </c>
      <c r="EJ88" s="74">
        <f>'Day Ahead IEX PXIL'!IR88+RTM!IN88+'OA&amp;GRIDCO'!NB88</f>
        <v>0.9</v>
      </c>
      <c r="EK88" s="74">
        <f>'OA&amp;GRIDCO'!NE88</f>
        <v>0</v>
      </c>
      <c r="EL88" s="74">
        <f>'OA&amp;GRIDCO'!NF88</f>
        <v>0</v>
      </c>
      <c r="EM88" s="74">
        <f>RTM!IQ88</f>
        <v>0</v>
      </c>
      <c r="EN88" s="74">
        <f>RTM!IR88</f>
        <v>0</v>
      </c>
      <c r="EO88" s="74">
        <f>RTM!JC88</f>
        <v>0</v>
      </c>
      <c r="EP88" s="74">
        <f>RTM!JD88</f>
        <v>0</v>
      </c>
      <c r="EQ88" s="74">
        <f>'OA&amp;GRIDCO'!NI88</f>
        <v>0</v>
      </c>
      <c r="ER88" s="74">
        <f>'OA&amp;GRIDCO'!NJ88</f>
        <v>0</v>
      </c>
      <c r="ES88" s="74">
        <f>'OA&amp;GRIDCO'!NK88+RTM!HC88+'Day Ahead IEX PXIL'!IY88</f>
        <v>4.12</v>
      </c>
      <c r="ET88" s="74">
        <f>'OA&amp;GRIDCO'!NN88+RTM!HD88+'Day Ahead IEX PXIL'!IZ88</f>
        <v>0</v>
      </c>
      <c r="EU88" s="74">
        <f>RTM!JG88</f>
        <v>1.33</v>
      </c>
      <c r="EV88" s="74">
        <f>RTM!JH88</f>
        <v>0</v>
      </c>
      <c r="EW88" s="74">
        <f>RTM!JK88</f>
        <v>0</v>
      </c>
      <c r="EX88" s="74">
        <f>RTM!JL88</f>
        <v>0</v>
      </c>
      <c r="EY88" s="74">
        <f>GDAM!S88+'OA&amp;GRIDCO'!OG88+RTM!JO88</f>
        <v>0</v>
      </c>
      <c r="EZ88" s="74">
        <f>GDAM!T88+'OA&amp;GRIDCO'!NX88+RTM!JP88</f>
        <v>0</v>
      </c>
      <c r="FA88" s="74">
        <f>GDAM!Y88+RTM!JS88</f>
        <v>0</v>
      </c>
      <c r="FB88" s="74">
        <f>GDAM!Z88+RTM!JT88</f>
        <v>0</v>
      </c>
      <c r="FC88" s="74">
        <f>RTM!JW88</f>
        <v>0</v>
      </c>
      <c r="FD88" s="74">
        <f>RTM!JX88</f>
        <v>0</v>
      </c>
      <c r="FE88" s="74">
        <f>GDAM!AE88+'OA&amp;GRIDCO'!OO88</f>
        <v>0</v>
      </c>
      <c r="FF88" s="74">
        <f>GDAM!AF88+'OA&amp;GRIDCO'!OP88</f>
        <v>0</v>
      </c>
      <c r="FG88" s="351">
        <f>GDAM!AK88</f>
        <v>0</v>
      </c>
      <c r="FH88" s="351">
        <f>GDAM!AL88</f>
        <v>0</v>
      </c>
      <c r="FI88" s="351">
        <f>GDAM!AQ88</f>
        <v>0</v>
      </c>
      <c r="FJ88" s="351">
        <f>GDAM!AR88</f>
        <v>0</v>
      </c>
      <c r="FK88" s="351">
        <f>GDAM!AW88</f>
        <v>0</v>
      </c>
      <c r="FL88" s="351">
        <f>GDAM!AX88</f>
        <v>0</v>
      </c>
      <c r="FM88" s="351">
        <f>GDAM!BC88</f>
        <v>0</v>
      </c>
      <c r="FN88" s="351">
        <f>GDAM!BD88</f>
        <v>0</v>
      </c>
      <c r="FO88" s="351">
        <f>GDAM!BI88</f>
        <v>0</v>
      </c>
      <c r="FP88" s="351">
        <f>GDAM!BJ88</f>
        <v>0</v>
      </c>
      <c r="FQ88" s="1">
        <f t="shared" si="2"/>
        <v>1452.1968840206187</v>
      </c>
      <c r="FR88" s="1">
        <f t="shared" si="3"/>
        <v>172.36750000000004</v>
      </c>
    </row>
    <row r="89" spans="1:174">
      <c r="A89" s="48" t="s">
        <v>111</v>
      </c>
      <c r="B89" s="38">
        <v>79</v>
      </c>
      <c r="C89" s="114"/>
      <c r="D89" s="75"/>
      <c r="E89" s="75"/>
      <c r="F89" s="75"/>
      <c r="G89" s="75">
        <v>24</v>
      </c>
      <c r="H89" s="75">
        <v>0.9</v>
      </c>
      <c r="I89" s="74">
        <v>11</v>
      </c>
      <c r="J89" s="74">
        <v>3.62</v>
      </c>
      <c r="K89" s="75"/>
      <c r="L89" s="75"/>
      <c r="M89" s="75"/>
      <c r="N89" s="75"/>
      <c r="O89" s="281">
        <v>0</v>
      </c>
      <c r="P89" s="75"/>
      <c r="Q89" s="94">
        <v>3.6</v>
      </c>
      <c r="R89" s="75">
        <v>0.51</v>
      </c>
      <c r="S89" s="74">
        <v>25</v>
      </c>
      <c r="T89" s="75"/>
      <c r="U89" s="74">
        <v>37</v>
      </c>
      <c r="V89" s="75"/>
      <c r="W89" s="275">
        <v>0</v>
      </c>
      <c r="X89" s="75"/>
      <c r="Y89" s="75">
        <v>0</v>
      </c>
      <c r="Z89" s="75"/>
      <c r="AA89" s="75">
        <v>0</v>
      </c>
      <c r="AB89" s="75"/>
      <c r="AC89" s="282">
        <v>0</v>
      </c>
      <c r="AD89" s="75"/>
      <c r="AE89" s="4">
        <f>'OA&amp;GRIDCO'!W89+'Day Ahead IEX PXIL'!M89+RTM!M89</f>
        <v>40.21</v>
      </c>
      <c r="AF89" s="4">
        <f>'OA&amp;GRIDCO'!X89+'Day Ahead IEX PXIL'!N89+RTM!N89</f>
        <v>40.21</v>
      </c>
      <c r="AG89" s="4">
        <f>'OA&amp;GRIDCO'!AC89+'Day Ahead IEX PXIL'!S89+RTM!S89</f>
        <v>2.79</v>
      </c>
      <c r="AH89" s="4">
        <f>'OA&amp;GRIDCO'!AD89+'Day Ahead IEX PXIL'!T89+RTM!T89</f>
        <v>0</v>
      </c>
      <c r="AI89" s="4">
        <f>'OA&amp;GRIDCO'!AU89+'Day Ahead IEX PXIL'!Y89+RTM!Y89</f>
        <v>55</v>
      </c>
      <c r="AJ89" s="4">
        <f>'OA&amp;GRIDCO'!AV89+'Day Ahead IEX PXIL'!Z89+RTM!Z89</f>
        <v>16.5</v>
      </c>
      <c r="AK89" s="4">
        <f>'OA&amp;GRIDCO'!BS89+'Day Ahead IEX PXIL'!AK89+RTM!AK89</f>
        <v>5.15</v>
      </c>
      <c r="AL89" s="4">
        <f>'OA&amp;GRIDCO'!BT89+'Day Ahead IEX PXIL'!AL89+RTM!AL89</f>
        <v>0</v>
      </c>
      <c r="AM89" s="4">
        <f>'OA&amp;GRIDCO'!BC89+'Day Ahead IEX PXIL'!AE89+RTM!AE89</f>
        <v>0</v>
      </c>
      <c r="AN89" s="4">
        <f>'OA&amp;GRIDCO'!BD89+'Day Ahead IEX PXIL'!AF89+RTM!AF89</f>
        <v>0</v>
      </c>
      <c r="AO89" s="4">
        <f>'OA&amp;GRIDCO'!CC89+'Day Ahead IEX PXIL'!AQ89+RTM!AQ89</f>
        <v>0</v>
      </c>
      <c r="AP89" s="4">
        <f>'OA&amp;GRIDCO'!CD89+'Day Ahead IEX PXIL'!AR89+RTM!AR89</f>
        <v>0</v>
      </c>
      <c r="AQ89" s="4">
        <f>'OA&amp;GRIDCO'!CO89+'Day Ahead IEX PXIL'!AW89+RTM!AW89</f>
        <v>41.21</v>
      </c>
      <c r="AR89" s="4">
        <f>'OA&amp;GRIDCO'!CP89+'Day Ahead IEX PXIL'!AX89+RTM!AX89</f>
        <v>8</v>
      </c>
      <c r="AS89" s="4">
        <f>'OA&amp;GRIDCO'!DA89+'Day Ahead IEX PXIL'!BC89+RTM!BC89</f>
        <v>329.77738402061857</v>
      </c>
      <c r="AT89" s="4">
        <f>'OA&amp;GRIDCO'!DB89+'Day Ahead IEX PXIL'!BD89+RTM!BD89</f>
        <v>0</v>
      </c>
      <c r="AU89" s="4">
        <f>'Day Ahead IEX PXIL'!BI89+RTM!BI89+'OA&amp;GRIDCO'!OS89</f>
        <v>0</v>
      </c>
      <c r="AV89" s="4">
        <f>'Day Ahead IEX PXIL'!BJ89+RTM!BJ89+'OA&amp;GRIDCO'!OT89</f>
        <v>0</v>
      </c>
      <c r="AW89" s="67"/>
      <c r="AX89" s="67"/>
      <c r="AY89" s="4">
        <v>0</v>
      </c>
      <c r="AZ89" s="4">
        <f>'OA&amp;GRIDCO'!DL89+'Day Ahead IEX PXIL'!BP89+RTM!BP89</f>
        <v>14.12</v>
      </c>
      <c r="BA89" s="4">
        <f>'OA&amp;GRIDCO'!EC89+'Day Ahead IEX PXIL'!BU89+RTM!BU89</f>
        <v>0</v>
      </c>
      <c r="BB89" s="4">
        <f>'OA&amp;GRIDCO'!ED89+'Day Ahead IEX PXIL'!BV89+RTM!BV89</f>
        <v>0</v>
      </c>
      <c r="BC89" s="4">
        <f>'OA&amp;GRIDCO'!EQ89+'Day Ahead IEX PXIL'!CA89+RTM!CA89</f>
        <v>247.43</v>
      </c>
      <c r="BD89" s="4">
        <f>'OA&amp;GRIDCO'!ER89+'Day Ahead IEX PXIL'!CB89+RTM!CB89</f>
        <v>61.857500000000002</v>
      </c>
      <c r="BE89" s="75">
        <f>'OA&amp;GRIDCO'!NW89+GDAM!U89</f>
        <v>0</v>
      </c>
      <c r="BF89" s="75"/>
      <c r="BG89" s="53"/>
      <c r="BH89" s="53"/>
      <c r="BI89" s="4">
        <f>'OA&amp;GRIDCO'!EW89+'Day Ahead IEX PXIL'!CG89+RTM!CG89</f>
        <v>1.24</v>
      </c>
      <c r="BJ89" s="4">
        <f>'OA&amp;GRIDCO'!EX89+'Day Ahead IEX PXIL'!CH89+RTM!CH89</f>
        <v>0</v>
      </c>
      <c r="BK89" s="4">
        <f>'OA&amp;GRIDCO'!KW89+RTM!FG89+'Day Ahead IEX PXIL'!GW89</f>
        <v>0</v>
      </c>
      <c r="BL89" s="4">
        <f>'OA&amp;GRIDCO'!KX89+RTM!FH89+'Day Ahead IEX PXIL'!GX89</f>
        <v>0</v>
      </c>
      <c r="BM89" s="4">
        <f>'Day Ahead IEX PXIL'!CM89+RTM!CM89+'OA&amp;GRIDCO'!FC89</f>
        <v>0</v>
      </c>
      <c r="BN89" s="4">
        <f>'OA&amp;GRIDCO'!FD89+'Day Ahead IEX PXIL'!CN89+RTM!CN89</f>
        <v>0</v>
      </c>
      <c r="BO89" s="69"/>
      <c r="BP89" s="69"/>
      <c r="BQ89" s="4">
        <f>'OA&amp;GRIDCO'!FQ89+'Day Ahead IEX PXIL'!CS89+RTM!CS89</f>
        <v>2.06</v>
      </c>
      <c r="BR89" s="4">
        <f>'OA&amp;GRIDCO'!FR89+'Day Ahead IEX PXIL'!CT89+RTM!CT89</f>
        <v>0</v>
      </c>
      <c r="BS89" s="1">
        <f>'OA&amp;GRIDCO'!JU89+'Day Ahead IEX PXIL'!FA89+RTM!EU89</f>
        <v>108.9545</v>
      </c>
      <c r="BT89" s="4">
        <f>'OA&amp;GRIDCO'!JV89+'Day Ahead IEX PXIL'!FB89+RTM!EV89</f>
        <v>22</v>
      </c>
      <c r="BU89" s="9">
        <f>'OA&amp;GRIDCO'!GG89+RTM!G89</f>
        <v>0</v>
      </c>
      <c r="BV89" s="9">
        <f>'OA&amp;GRIDCO'!GH89</f>
        <v>0</v>
      </c>
      <c r="BW89" s="4">
        <f>'OA&amp;GRIDCO'!HA89+'Day Ahead IEX PXIL'!DK89+RTM!DE89</f>
        <v>14.4</v>
      </c>
      <c r="BX89" s="4">
        <f>'OA&amp;GRIDCO'!HB89</f>
        <v>0</v>
      </c>
      <c r="BY89" s="4">
        <f>'Day Ahead IEX PXIL'!GK89+RTM!FA89+'OA&amp;GRIDCO'!LC89</f>
        <v>0</v>
      </c>
      <c r="BZ89" s="4">
        <f>'Day Ahead IEX PXIL'!GL89+RTM!FB89+'OA&amp;GRIDCO'!LD89</f>
        <v>0</v>
      </c>
      <c r="CA89" s="37"/>
      <c r="CB89" s="37"/>
      <c r="CC89" s="74">
        <f>RTM!GI89+'Day Ahead IEX PXIL'!II89+GDAM!M89</f>
        <v>0</v>
      </c>
      <c r="CD89" s="74">
        <f>RTM!GJ89</f>
        <v>0</v>
      </c>
      <c r="CE89" s="4">
        <f>'OA&amp;GRIDCO'!HI89+'Day Ahead IEX PXIL'!DQ89+RTM!DK89</f>
        <v>0</v>
      </c>
      <c r="CF89" s="4">
        <f>'OA&amp;GRIDCO'!HJ89+'Day Ahead IEX PXIL'!DR89+RTM!DL89</f>
        <v>0</v>
      </c>
      <c r="CG89" s="74">
        <f>'OA&amp;GRIDCO'!HO89+'Day Ahead IEX PXIL'!DW89+RTM!DQ89</f>
        <v>0</v>
      </c>
      <c r="CH89" s="74">
        <f>'OA&amp;GRIDCO'!HP89+'Day Ahead IEX PXIL'!DX89+RTM!DR89</f>
        <v>0</v>
      </c>
      <c r="CI89" s="75">
        <f>'Day Ahead IEX PXIL'!HE89+'OA&amp;GRIDCO'!DI89+RTM!GY89</f>
        <v>10.31</v>
      </c>
      <c r="CJ89" s="75">
        <f>'Day Ahead IEX PXIL'!HF89+'OA&amp;GRIDCO'!DJ89</f>
        <v>0</v>
      </c>
      <c r="CK89" s="54">
        <f>'OA&amp;GRIDCO'!KS89+'Day Ahead IEX PXIL'!DE89</f>
        <v>10.31</v>
      </c>
      <c r="CL89" s="54">
        <f>'OA&amp;GRIDCO'!KT89+'Day Ahead IEX PXIL'!DF89</f>
        <v>0</v>
      </c>
      <c r="CM89" s="54">
        <f>'Day Ahead IEX PXIL'!FS89+RTM!FS89</f>
        <v>0</v>
      </c>
      <c r="CN89" s="54">
        <f>'Day Ahead IEX PXIL'!FT89</f>
        <v>0</v>
      </c>
      <c r="CO89" s="54">
        <f>RTM!IY89+'Day Ahead IEX PXIL'!IU89</f>
        <v>0</v>
      </c>
      <c r="CP89" s="54">
        <f>RTM!IZ89+'Day Ahead IEX PXIL'!IV89</f>
        <v>0</v>
      </c>
      <c r="CQ89" s="4">
        <f>'OA&amp;GRIDCO'!KG89+'Day Ahead IEX PXIL'!FM89+RTM!GE89</f>
        <v>0</v>
      </c>
      <c r="CR89" s="4">
        <f>'OA&amp;GRIDCO'!KH89+'Day Ahead IEX PXIL'!FN89</f>
        <v>0</v>
      </c>
      <c r="CS89" s="4">
        <f>'OA&amp;GRIDCO'!KM89+'Day Ahead IEX PXIL'!FY89+RTM!FY89</f>
        <v>0</v>
      </c>
      <c r="CT89" s="4">
        <f>'Day Ahead IEX PXIL'!FZ89</f>
        <v>0</v>
      </c>
      <c r="CU89" s="4">
        <v>0</v>
      </c>
      <c r="CV89" s="4">
        <f>'Day Ahead IEX PXIL'!GF89</f>
        <v>0</v>
      </c>
      <c r="CW89" s="4">
        <f>'OA&amp;GRIDCO'!HU89+'Day Ahead IEX PXIL'!EC89+RTM!DW89</f>
        <v>400</v>
      </c>
      <c r="CX89" s="4">
        <f>'OA&amp;GRIDCO'!HV89+'Day Ahead IEX PXIL'!ED89+RTM!DX89</f>
        <v>0</v>
      </c>
      <c r="CY89" s="4">
        <f>'OA&amp;GRIDCO'!IG89+'Day Ahead IEX PXIL'!EI89+RTM!EC89</f>
        <v>15</v>
      </c>
      <c r="CZ89" s="4">
        <f>'OA&amp;GRIDCO'!IH89+'Day Ahead IEX PXIL'!EJ89+RTM!ED89</f>
        <v>3.75</v>
      </c>
      <c r="DA89" s="4">
        <f>'OA&amp;GRIDCO'!IU89+'Day Ahead IEX PXIL'!EO89+RTM!EI89</f>
        <v>0</v>
      </c>
      <c r="DB89" s="4">
        <f>'OA&amp;GRIDCO'!IV89+'Day Ahead IEX PXIL'!EP89+RTM!EJ89</f>
        <v>0</v>
      </c>
      <c r="DC89" s="75"/>
      <c r="DD89" s="75"/>
      <c r="DE89" s="4">
        <f>'Day Ahead IEX PXIL'!FC89+'OA&amp;GRIDCO'!KA89+RTM!GM89</f>
        <v>8.9700000000000006</v>
      </c>
      <c r="DF89" s="4">
        <f>'Day Ahead IEX PXIL'!FD89+'OA&amp;GRIDCO'!KB89</f>
        <v>0</v>
      </c>
      <c r="DG89" s="4">
        <f>'OA&amp;GRIDCO'!JE89+'Day Ahead IEX PXIL'!EU89+RTM!EO89</f>
        <v>22.68</v>
      </c>
      <c r="DH89" s="4">
        <f>'OA&amp;GRIDCO'!JF89+'Day Ahead IEX PXIL'!EV89+RTM!EP89</f>
        <v>0</v>
      </c>
      <c r="DI89" s="4">
        <v>0</v>
      </c>
      <c r="DJ89" s="4">
        <v>0</v>
      </c>
      <c r="DK89" s="74">
        <f>RTM!FM89</f>
        <v>0</v>
      </c>
      <c r="DL89" s="74">
        <f>RTM!FN89</f>
        <v>0</v>
      </c>
      <c r="DM89" s="74">
        <f>'OA&amp;GRIDCO'!LF89+'Day Ahead IEX PXIL'!HU89+'Day Ahead IEX PXIL'!HU89</f>
        <v>0</v>
      </c>
      <c r="DN89" s="74">
        <f>'OA&amp;GRIDCO'!LH89+'Day Ahead IEX PXIL'!HV89+RTM!GV89</f>
        <v>0</v>
      </c>
      <c r="DO89" s="74">
        <f>'OA&amp;GRIDCO'!LS89+'Day Ahead IEX PXIL'!HO89+RTM!IU89</f>
        <v>54.795000000000002</v>
      </c>
      <c r="DP89" s="74">
        <f>'OA&amp;GRIDCO'!LT89+'Day Ahead IEX PXIL'!HP89+RTM!IV89</f>
        <v>0</v>
      </c>
      <c r="DQ89" s="74">
        <f>RTM!HK89</f>
        <v>0.21</v>
      </c>
      <c r="DR89" s="74">
        <f>RTM!HL89</f>
        <v>0</v>
      </c>
      <c r="DS89" s="74">
        <f>RTM!HO89</f>
        <v>0</v>
      </c>
      <c r="DT89" s="74">
        <f>RTM!HP89</f>
        <v>0</v>
      </c>
      <c r="DU89" s="74">
        <f>RTM!HS89</f>
        <v>0</v>
      </c>
      <c r="DV89" s="74">
        <f>RTM!HT89</f>
        <v>0</v>
      </c>
      <c r="DW89" s="74">
        <f>RTM!HW89+'OA&amp;GRIDCO'!MI89</f>
        <v>0</v>
      </c>
      <c r="DX89" s="74">
        <f>RTM!HX89</f>
        <v>0</v>
      </c>
      <c r="DY89" s="74">
        <f>RTM!IA89</f>
        <v>0</v>
      </c>
      <c r="DZ89" s="74">
        <f>RTM!IB89</f>
        <v>0</v>
      </c>
      <c r="EA89" s="74">
        <f>RTM!IC89</f>
        <v>0</v>
      </c>
      <c r="EB89" s="74">
        <f>RTM!ID89</f>
        <v>0</v>
      </c>
      <c r="EC89" s="74">
        <f>'OA&amp;GRIDCO'!MO89</f>
        <v>0</v>
      </c>
      <c r="ED89" s="74">
        <f>'OA&amp;GRIDCO'!MP89</f>
        <v>0</v>
      </c>
      <c r="EE89" s="74">
        <f>'OA&amp;GRIDCO'!MS89</f>
        <v>0</v>
      </c>
      <c r="EF89" s="74">
        <f>'OA&amp;GRIDCO'!MT89</f>
        <v>0</v>
      </c>
      <c r="EG89" s="74">
        <f>'OA&amp;GRIDCO'!MW89+'Day Ahead IEX PXIL'!IM89+GDAM!G89+RTM!II89</f>
        <v>0</v>
      </c>
      <c r="EH89" s="74">
        <f>'OA&amp;GRIDCO'!MX89+'Day Ahead IEX PXIL'!IN89+RTM!IJ89+GDAM!H89</f>
        <v>0</v>
      </c>
      <c r="EI89" s="74">
        <f>'Day Ahead IEX PXIL'!IQ89+RTM!IM89+'OA&amp;GRIDCO'!NA89</f>
        <v>6.65</v>
      </c>
      <c r="EJ89" s="74">
        <f>'Day Ahead IEX PXIL'!IR89+RTM!IN89+'OA&amp;GRIDCO'!NB89</f>
        <v>0.9</v>
      </c>
      <c r="EK89" s="74">
        <f>'OA&amp;GRIDCO'!NE89</f>
        <v>0</v>
      </c>
      <c r="EL89" s="74">
        <f>'OA&amp;GRIDCO'!NF89</f>
        <v>0</v>
      </c>
      <c r="EM89" s="74">
        <f>RTM!IQ89</f>
        <v>0</v>
      </c>
      <c r="EN89" s="74">
        <f>RTM!IR89</f>
        <v>0</v>
      </c>
      <c r="EO89" s="74">
        <f>RTM!JC89</f>
        <v>0</v>
      </c>
      <c r="EP89" s="74">
        <f>RTM!JD89</f>
        <v>0</v>
      </c>
      <c r="EQ89" s="74">
        <f>'OA&amp;GRIDCO'!NI89</f>
        <v>0</v>
      </c>
      <c r="ER89" s="74">
        <f>'OA&amp;GRIDCO'!NJ89</f>
        <v>0</v>
      </c>
      <c r="ES89" s="74">
        <f>'OA&amp;GRIDCO'!NK89+RTM!HC89+'Day Ahead IEX PXIL'!IY89</f>
        <v>4.12</v>
      </c>
      <c r="ET89" s="74">
        <f>'OA&amp;GRIDCO'!NN89+RTM!HD89+'Day Ahead IEX PXIL'!IZ89</f>
        <v>0</v>
      </c>
      <c r="EU89" s="74">
        <f>RTM!JG89</f>
        <v>1.33</v>
      </c>
      <c r="EV89" s="74">
        <f>RTM!JH89</f>
        <v>0</v>
      </c>
      <c r="EW89" s="74">
        <f>RTM!JK89</f>
        <v>0</v>
      </c>
      <c r="EX89" s="74">
        <f>RTM!JL89</f>
        <v>0</v>
      </c>
      <c r="EY89" s="74">
        <f>GDAM!S89+'OA&amp;GRIDCO'!OG89+RTM!JO89</f>
        <v>0</v>
      </c>
      <c r="EZ89" s="74">
        <f>GDAM!T89+'OA&amp;GRIDCO'!NX89+RTM!JP89</f>
        <v>0</v>
      </c>
      <c r="FA89" s="74">
        <f>GDAM!Y89+RTM!JS89</f>
        <v>0</v>
      </c>
      <c r="FB89" s="74">
        <f>GDAM!Z89+RTM!JT89</f>
        <v>0</v>
      </c>
      <c r="FC89" s="74">
        <f>RTM!JW89</f>
        <v>0</v>
      </c>
      <c r="FD89" s="74">
        <f>RTM!JX89</f>
        <v>0</v>
      </c>
      <c r="FE89" s="74">
        <f>GDAM!AE89+'OA&amp;GRIDCO'!OO89</f>
        <v>0</v>
      </c>
      <c r="FF89" s="74">
        <f>GDAM!AF89+'OA&amp;GRIDCO'!OP89</f>
        <v>0</v>
      </c>
      <c r="FG89" s="351">
        <f>GDAM!AK89</f>
        <v>0</v>
      </c>
      <c r="FH89" s="351">
        <f>GDAM!AL89</f>
        <v>0</v>
      </c>
      <c r="FI89" s="351">
        <f>GDAM!AQ89</f>
        <v>0</v>
      </c>
      <c r="FJ89" s="351">
        <f>GDAM!AR89</f>
        <v>0</v>
      </c>
      <c r="FK89" s="351">
        <f>GDAM!AW89</f>
        <v>0</v>
      </c>
      <c r="FL89" s="351">
        <f>GDAM!AX89</f>
        <v>0</v>
      </c>
      <c r="FM89" s="351">
        <f>GDAM!BC89</f>
        <v>0</v>
      </c>
      <c r="FN89" s="351">
        <f>GDAM!BD89</f>
        <v>0</v>
      </c>
      <c r="FO89" s="351">
        <f>GDAM!BI89</f>
        <v>0</v>
      </c>
      <c r="FP89" s="351">
        <f>GDAM!BJ89</f>
        <v>0</v>
      </c>
      <c r="FQ89" s="1">
        <f t="shared" si="2"/>
        <v>1421.1968840206187</v>
      </c>
      <c r="FR89" s="1">
        <f t="shared" si="3"/>
        <v>172.36750000000004</v>
      </c>
    </row>
    <row r="90" spans="1:174">
      <c r="A90" s="48" t="s">
        <v>112</v>
      </c>
      <c r="B90" s="38">
        <v>80</v>
      </c>
      <c r="C90" s="114"/>
      <c r="D90" s="75"/>
      <c r="E90" s="75"/>
      <c r="F90" s="75"/>
      <c r="G90" s="75">
        <v>24</v>
      </c>
      <c r="H90" s="75">
        <v>0.9</v>
      </c>
      <c r="I90" s="74">
        <v>11</v>
      </c>
      <c r="J90" s="74">
        <v>3.62</v>
      </c>
      <c r="K90" s="75"/>
      <c r="L90" s="75"/>
      <c r="M90" s="75"/>
      <c r="N90" s="75"/>
      <c r="O90" s="281">
        <v>0</v>
      </c>
      <c r="P90" s="75"/>
      <c r="Q90" s="94">
        <v>3.6</v>
      </c>
      <c r="R90" s="75">
        <v>0.51</v>
      </c>
      <c r="S90" s="74">
        <v>25</v>
      </c>
      <c r="T90" s="75"/>
      <c r="U90" s="74">
        <v>37</v>
      </c>
      <c r="V90" s="75"/>
      <c r="W90" s="275">
        <v>0</v>
      </c>
      <c r="X90" s="75"/>
      <c r="Y90" s="75">
        <v>0</v>
      </c>
      <c r="Z90" s="75"/>
      <c r="AA90" s="75">
        <v>0</v>
      </c>
      <c r="AB90" s="75"/>
      <c r="AC90" s="282">
        <v>0</v>
      </c>
      <c r="AD90" s="75"/>
      <c r="AE90" s="4">
        <f>'OA&amp;GRIDCO'!W90+'Day Ahead IEX PXIL'!M90+RTM!M90</f>
        <v>40.21</v>
      </c>
      <c r="AF90" s="4">
        <f>'OA&amp;GRIDCO'!X90+'Day Ahead IEX PXIL'!N90+RTM!N90</f>
        <v>40.21</v>
      </c>
      <c r="AG90" s="4">
        <f>'OA&amp;GRIDCO'!AC90+'Day Ahead IEX PXIL'!S90+RTM!S90</f>
        <v>2.79</v>
      </c>
      <c r="AH90" s="4">
        <f>'OA&amp;GRIDCO'!AD90+'Day Ahead IEX PXIL'!T90+RTM!T90</f>
        <v>0</v>
      </c>
      <c r="AI90" s="4">
        <f>'OA&amp;GRIDCO'!AU90+'Day Ahead IEX PXIL'!Y90+RTM!Y90</f>
        <v>55</v>
      </c>
      <c r="AJ90" s="4">
        <f>'OA&amp;GRIDCO'!AV90+'Day Ahead IEX PXIL'!Z90+RTM!Z90</f>
        <v>16.5</v>
      </c>
      <c r="AK90" s="4">
        <f>'OA&amp;GRIDCO'!BS90+'Day Ahead IEX PXIL'!AK90+RTM!AK90</f>
        <v>5.15</v>
      </c>
      <c r="AL90" s="4">
        <f>'OA&amp;GRIDCO'!BT90+'Day Ahead IEX PXIL'!AL90+RTM!AL90</f>
        <v>0</v>
      </c>
      <c r="AM90" s="4">
        <f>'OA&amp;GRIDCO'!BC90+'Day Ahead IEX PXIL'!AE90+RTM!AE90</f>
        <v>0</v>
      </c>
      <c r="AN90" s="4">
        <f>'OA&amp;GRIDCO'!BD90+'Day Ahead IEX PXIL'!AF90+RTM!AF90</f>
        <v>0</v>
      </c>
      <c r="AO90" s="4">
        <f>'OA&amp;GRIDCO'!CC90+'Day Ahead IEX PXIL'!AQ90+RTM!AQ90</f>
        <v>0</v>
      </c>
      <c r="AP90" s="4">
        <f>'OA&amp;GRIDCO'!CD90+'Day Ahead IEX PXIL'!AR90+RTM!AR90</f>
        <v>0</v>
      </c>
      <c r="AQ90" s="4">
        <f>'OA&amp;GRIDCO'!CO90+'Day Ahead IEX PXIL'!AW90+RTM!AW90</f>
        <v>41.21</v>
      </c>
      <c r="AR90" s="4">
        <f>'OA&amp;GRIDCO'!CP90+'Day Ahead IEX PXIL'!AX90+RTM!AX90</f>
        <v>8</v>
      </c>
      <c r="AS90" s="4">
        <f>'OA&amp;GRIDCO'!DA90+'Day Ahead IEX PXIL'!BC90+RTM!BC90</f>
        <v>329.77738402061857</v>
      </c>
      <c r="AT90" s="4">
        <f>'OA&amp;GRIDCO'!DB90+'Day Ahead IEX PXIL'!BD90+RTM!BD90</f>
        <v>0</v>
      </c>
      <c r="AU90" s="4">
        <f>'Day Ahead IEX PXIL'!BI90+RTM!BI90+'OA&amp;GRIDCO'!OS90</f>
        <v>0</v>
      </c>
      <c r="AV90" s="4">
        <f>'Day Ahead IEX PXIL'!BJ90+RTM!BJ90+'OA&amp;GRIDCO'!OT90</f>
        <v>0</v>
      </c>
      <c r="AW90" s="67"/>
      <c r="AX90" s="67"/>
      <c r="AY90" s="4">
        <v>0</v>
      </c>
      <c r="AZ90" s="4">
        <f>'OA&amp;GRIDCO'!DL90+'Day Ahead IEX PXIL'!BP90+RTM!BP90</f>
        <v>14.12</v>
      </c>
      <c r="BA90" s="4">
        <f>'OA&amp;GRIDCO'!EC90+'Day Ahead IEX PXIL'!BU90+RTM!BU90</f>
        <v>0</v>
      </c>
      <c r="BB90" s="4">
        <f>'OA&amp;GRIDCO'!ED90+'Day Ahead IEX PXIL'!BV90+RTM!BV90</f>
        <v>0</v>
      </c>
      <c r="BC90" s="4">
        <f>'OA&amp;GRIDCO'!EQ90+'Day Ahead IEX PXIL'!CA90+RTM!CA90</f>
        <v>247.43</v>
      </c>
      <c r="BD90" s="4">
        <f>'OA&amp;GRIDCO'!ER90+'Day Ahead IEX PXIL'!CB90+RTM!CB90</f>
        <v>61.857500000000002</v>
      </c>
      <c r="BE90" s="75">
        <f>'OA&amp;GRIDCO'!NW90+GDAM!U90</f>
        <v>0</v>
      </c>
      <c r="BF90" s="75"/>
      <c r="BG90" s="53"/>
      <c r="BH90" s="53"/>
      <c r="BI90" s="4">
        <f>'OA&amp;GRIDCO'!EW90+'Day Ahead IEX PXIL'!CG90+RTM!CG90</f>
        <v>1.24</v>
      </c>
      <c r="BJ90" s="4">
        <f>'OA&amp;GRIDCO'!EX90+'Day Ahead IEX PXIL'!CH90+RTM!CH90</f>
        <v>0</v>
      </c>
      <c r="BK90" s="4">
        <f>'OA&amp;GRIDCO'!KW90+RTM!FG90+'Day Ahead IEX PXIL'!GW90</f>
        <v>0</v>
      </c>
      <c r="BL90" s="4">
        <f>'OA&amp;GRIDCO'!KX90+RTM!FH90+'Day Ahead IEX PXIL'!GX90</f>
        <v>0</v>
      </c>
      <c r="BM90" s="4">
        <f>'Day Ahead IEX PXIL'!CM90+RTM!CM90+'OA&amp;GRIDCO'!FC90</f>
        <v>0</v>
      </c>
      <c r="BN90" s="4">
        <f>'OA&amp;GRIDCO'!FD90+'Day Ahead IEX PXIL'!CN90+RTM!CN90</f>
        <v>0</v>
      </c>
      <c r="BO90" s="69"/>
      <c r="BP90" s="69"/>
      <c r="BQ90" s="4">
        <f>'OA&amp;GRIDCO'!FQ90+'Day Ahead IEX PXIL'!CS90+RTM!CS90</f>
        <v>2.06</v>
      </c>
      <c r="BR90" s="4">
        <f>'OA&amp;GRIDCO'!FR90+'Day Ahead IEX PXIL'!CT90+RTM!CT90</f>
        <v>0</v>
      </c>
      <c r="BS90" s="1">
        <f>'OA&amp;GRIDCO'!JU90+'Day Ahead IEX PXIL'!FA90+RTM!EU90</f>
        <v>108.9545</v>
      </c>
      <c r="BT90" s="4">
        <f>'OA&amp;GRIDCO'!JV90+'Day Ahead IEX PXIL'!FB90+RTM!EV90</f>
        <v>22</v>
      </c>
      <c r="BU90" s="9">
        <f>'OA&amp;GRIDCO'!GG90+RTM!G90</f>
        <v>0</v>
      </c>
      <c r="BV90" s="9">
        <f>'OA&amp;GRIDCO'!GH90</f>
        <v>0</v>
      </c>
      <c r="BW90" s="4">
        <f>'OA&amp;GRIDCO'!HA90+'Day Ahead IEX PXIL'!DK90+RTM!DE90</f>
        <v>14.4</v>
      </c>
      <c r="BX90" s="4">
        <f>'OA&amp;GRIDCO'!HB90</f>
        <v>0</v>
      </c>
      <c r="BY90" s="4">
        <f>'Day Ahead IEX PXIL'!GK90+RTM!FA90+'OA&amp;GRIDCO'!LC90</f>
        <v>0</v>
      </c>
      <c r="BZ90" s="4">
        <f>'Day Ahead IEX PXIL'!GL90+RTM!FB90+'OA&amp;GRIDCO'!LD90</f>
        <v>0</v>
      </c>
      <c r="CA90" s="37"/>
      <c r="CB90" s="37"/>
      <c r="CC90" s="74">
        <f>RTM!GI90+'Day Ahead IEX PXIL'!II90+GDAM!M90</f>
        <v>0</v>
      </c>
      <c r="CD90" s="74">
        <f>RTM!GJ90</f>
        <v>0</v>
      </c>
      <c r="CE90" s="4">
        <f>'OA&amp;GRIDCO'!HI90+'Day Ahead IEX PXIL'!DQ90+RTM!DK90</f>
        <v>0</v>
      </c>
      <c r="CF90" s="4">
        <f>'OA&amp;GRIDCO'!HJ90+'Day Ahead IEX PXIL'!DR90+RTM!DL90</f>
        <v>0</v>
      </c>
      <c r="CG90" s="74">
        <f>'OA&amp;GRIDCO'!HO90+'Day Ahead IEX PXIL'!DW90+RTM!DQ90</f>
        <v>0</v>
      </c>
      <c r="CH90" s="74">
        <f>'OA&amp;GRIDCO'!HP90+'Day Ahead IEX PXIL'!DX90+RTM!DR90</f>
        <v>0</v>
      </c>
      <c r="CI90" s="75">
        <f>'Day Ahead IEX PXIL'!HE90+'OA&amp;GRIDCO'!DI90+RTM!GY90</f>
        <v>10.31</v>
      </c>
      <c r="CJ90" s="75">
        <f>'Day Ahead IEX PXIL'!HF90+'OA&amp;GRIDCO'!DJ90</f>
        <v>0</v>
      </c>
      <c r="CK90" s="54">
        <f>'OA&amp;GRIDCO'!KS90+'Day Ahead IEX PXIL'!DE90</f>
        <v>10.31</v>
      </c>
      <c r="CL90" s="54">
        <f>'OA&amp;GRIDCO'!KT90+'Day Ahead IEX PXIL'!DF90</f>
        <v>0</v>
      </c>
      <c r="CM90" s="54">
        <f>'Day Ahead IEX PXIL'!FS90+RTM!FS90</f>
        <v>0</v>
      </c>
      <c r="CN90" s="54">
        <f>'Day Ahead IEX PXIL'!FT90</f>
        <v>0</v>
      </c>
      <c r="CO90" s="54">
        <f>RTM!IY90+'Day Ahead IEX PXIL'!IU90</f>
        <v>0</v>
      </c>
      <c r="CP90" s="54">
        <f>RTM!IZ90+'Day Ahead IEX PXIL'!IV90</f>
        <v>0</v>
      </c>
      <c r="CQ90" s="4">
        <f>'OA&amp;GRIDCO'!KG90+'Day Ahead IEX PXIL'!FM90+RTM!GE90</f>
        <v>0</v>
      </c>
      <c r="CR90" s="4">
        <f>'OA&amp;GRIDCO'!KH90+'Day Ahead IEX PXIL'!FN90</f>
        <v>0</v>
      </c>
      <c r="CS90" s="4">
        <f>'OA&amp;GRIDCO'!KM90+'Day Ahead IEX PXIL'!FY90+RTM!FY90</f>
        <v>0</v>
      </c>
      <c r="CT90" s="4">
        <f>'Day Ahead IEX PXIL'!FZ90</f>
        <v>0</v>
      </c>
      <c r="CU90" s="4">
        <v>0</v>
      </c>
      <c r="CV90" s="4">
        <f>'Day Ahead IEX PXIL'!GF90</f>
        <v>0</v>
      </c>
      <c r="CW90" s="4">
        <f>'OA&amp;GRIDCO'!HU90+'Day Ahead IEX PXIL'!EC90+RTM!DW90</f>
        <v>430</v>
      </c>
      <c r="CX90" s="4">
        <f>'OA&amp;GRIDCO'!HV90+'Day Ahead IEX PXIL'!ED90+RTM!DX90</f>
        <v>0</v>
      </c>
      <c r="CY90" s="4">
        <f>'OA&amp;GRIDCO'!IG90+'Day Ahead IEX PXIL'!EI90+RTM!EC90</f>
        <v>15</v>
      </c>
      <c r="CZ90" s="4">
        <f>'OA&amp;GRIDCO'!IH90+'Day Ahead IEX PXIL'!EJ90+RTM!ED90</f>
        <v>3.75</v>
      </c>
      <c r="DA90" s="4">
        <f>'OA&amp;GRIDCO'!IU90+'Day Ahead IEX PXIL'!EO90+RTM!EI90</f>
        <v>0</v>
      </c>
      <c r="DB90" s="4">
        <f>'OA&amp;GRIDCO'!IV90+'Day Ahead IEX PXIL'!EP90+RTM!EJ90</f>
        <v>0</v>
      </c>
      <c r="DC90" s="75"/>
      <c r="DD90" s="75"/>
      <c r="DE90" s="4">
        <f>'Day Ahead IEX PXIL'!FC90+'OA&amp;GRIDCO'!KA90+RTM!GM90</f>
        <v>8.9700000000000006</v>
      </c>
      <c r="DF90" s="4">
        <f>'Day Ahead IEX PXIL'!FD90+'OA&amp;GRIDCO'!KB90</f>
        <v>0</v>
      </c>
      <c r="DG90" s="4">
        <f>'OA&amp;GRIDCO'!JE90+'Day Ahead IEX PXIL'!EU90+RTM!EO90</f>
        <v>22.68</v>
      </c>
      <c r="DH90" s="4">
        <f>'OA&amp;GRIDCO'!JF90+'Day Ahead IEX PXIL'!EV90+RTM!EP90</f>
        <v>0</v>
      </c>
      <c r="DI90" s="4">
        <v>0</v>
      </c>
      <c r="DJ90" s="4">
        <v>0</v>
      </c>
      <c r="DK90" s="74">
        <f>RTM!FM90</f>
        <v>0</v>
      </c>
      <c r="DL90" s="74">
        <f>RTM!FN90</f>
        <v>0</v>
      </c>
      <c r="DM90" s="74">
        <f>'OA&amp;GRIDCO'!LF90+'Day Ahead IEX PXIL'!HU90+'Day Ahead IEX PXIL'!HU90</f>
        <v>0</v>
      </c>
      <c r="DN90" s="74">
        <f>'OA&amp;GRIDCO'!LH90+'Day Ahead IEX PXIL'!HV90+RTM!GV90</f>
        <v>0</v>
      </c>
      <c r="DO90" s="74">
        <f>'OA&amp;GRIDCO'!LS90+'Day Ahead IEX PXIL'!HO90+RTM!IU90</f>
        <v>54.795000000000002</v>
      </c>
      <c r="DP90" s="74">
        <f>'OA&amp;GRIDCO'!LT90+'Day Ahead IEX PXIL'!HP90+RTM!IV90</f>
        <v>0</v>
      </c>
      <c r="DQ90" s="74">
        <f>RTM!HK90</f>
        <v>0.21</v>
      </c>
      <c r="DR90" s="74">
        <f>RTM!HL90</f>
        <v>0</v>
      </c>
      <c r="DS90" s="74">
        <f>RTM!HO90</f>
        <v>0</v>
      </c>
      <c r="DT90" s="74">
        <f>RTM!HP90</f>
        <v>0</v>
      </c>
      <c r="DU90" s="74">
        <f>RTM!HS90</f>
        <v>0</v>
      </c>
      <c r="DV90" s="74">
        <f>RTM!HT90</f>
        <v>0</v>
      </c>
      <c r="DW90" s="74">
        <f>RTM!HW90+'OA&amp;GRIDCO'!MI90</f>
        <v>0</v>
      </c>
      <c r="DX90" s="74">
        <f>RTM!HX90</f>
        <v>0</v>
      </c>
      <c r="DY90" s="74">
        <f>RTM!IA90</f>
        <v>0</v>
      </c>
      <c r="DZ90" s="74">
        <f>RTM!IB90</f>
        <v>0</v>
      </c>
      <c r="EA90" s="74">
        <f>RTM!IC90</f>
        <v>0</v>
      </c>
      <c r="EB90" s="74">
        <f>RTM!ID90</f>
        <v>0</v>
      </c>
      <c r="EC90" s="74">
        <f>'OA&amp;GRIDCO'!MO90</f>
        <v>0</v>
      </c>
      <c r="ED90" s="74">
        <f>'OA&amp;GRIDCO'!MP90</f>
        <v>0</v>
      </c>
      <c r="EE90" s="74">
        <f>'OA&amp;GRIDCO'!MS90</f>
        <v>0</v>
      </c>
      <c r="EF90" s="74">
        <f>'OA&amp;GRIDCO'!MT90</f>
        <v>0</v>
      </c>
      <c r="EG90" s="74">
        <f>'OA&amp;GRIDCO'!MW90+'Day Ahead IEX PXIL'!IM90+GDAM!G90+RTM!II90</f>
        <v>0</v>
      </c>
      <c r="EH90" s="74">
        <f>'OA&amp;GRIDCO'!MX90+'Day Ahead IEX PXIL'!IN90+RTM!IJ90+GDAM!H90</f>
        <v>0</v>
      </c>
      <c r="EI90" s="74">
        <f>'Day Ahead IEX PXIL'!IQ90+RTM!IM90+'OA&amp;GRIDCO'!NA90</f>
        <v>6.65</v>
      </c>
      <c r="EJ90" s="74">
        <f>'Day Ahead IEX PXIL'!IR90+RTM!IN90+'OA&amp;GRIDCO'!NB90</f>
        <v>0.9</v>
      </c>
      <c r="EK90" s="74">
        <f>'OA&amp;GRIDCO'!NE90</f>
        <v>0</v>
      </c>
      <c r="EL90" s="74">
        <f>'OA&amp;GRIDCO'!NF90</f>
        <v>0</v>
      </c>
      <c r="EM90" s="74">
        <f>RTM!IQ90</f>
        <v>0</v>
      </c>
      <c r="EN90" s="74">
        <f>RTM!IR90</f>
        <v>0</v>
      </c>
      <c r="EO90" s="74">
        <f>RTM!JC90</f>
        <v>0</v>
      </c>
      <c r="EP90" s="74">
        <f>RTM!JD90</f>
        <v>0</v>
      </c>
      <c r="EQ90" s="74">
        <f>'OA&amp;GRIDCO'!NI90</f>
        <v>0</v>
      </c>
      <c r="ER90" s="74">
        <f>'OA&amp;GRIDCO'!NJ90</f>
        <v>0</v>
      </c>
      <c r="ES90" s="74">
        <f>'OA&amp;GRIDCO'!NK90+RTM!HC90+'Day Ahead IEX PXIL'!IY90</f>
        <v>4.12</v>
      </c>
      <c r="ET90" s="74">
        <f>'OA&amp;GRIDCO'!NN90+RTM!HD90+'Day Ahead IEX PXIL'!IZ90</f>
        <v>0</v>
      </c>
      <c r="EU90" s="74">
        <f>RTM!JG90</f>
        <v>1.33</v>
      </c>
      <c r="EV90" s="74">
        <f>RTM!JH90</f>
        <v>0</v>
      </c>
      <c r="EW90" s="74">
        <f>RTM!JK90</f>
        <v>0</v>
      </c>
      <c r="EX90" s="74">
        <f>RTM!JL90</f>
        <v>0</v>
      </c>
      <c r="EY90" s="74">
        <f>GDAM!S90+'OA&amp;GRIDCO'!OG90+RTM!JO90</f>
        <v>0</v>
      </c>
      <c r="EZ90" s="74">
        <f>GDAM!T90+'OA&amp;GRIDCO'!NX90+RTM!JP90</f>
        <v>0</v>
      </c>
      <c r="FA90" s="74">
        <f>GDAM!Y90+RTM!JS90</f>
        <v>0</v>
      </c>
      <c r="FB90" s="74">
        <f>GDAM!Z90+RTM!JT90</f>
        <v>0</v>
      </c>
      <c r="FC90" s="74">
        <f>RTM!JW90</f>
        <v>0</v>
      </c>
      <c r="FD90" s="74">
        <f>RTM!JX90</f>
        <v>0</v>
      </c>
      <c r="FE90" s="74">
        <f>GDAM!AE90+'OA&amp;GRIDCO'!OO90</f>
        <v>0</v>
      </c>
      <c r="FF90" s="74">
        <f>GDAM!AF90+'OA&amp;GRIDCO'!OP90</f>
        <v>0</v>
      </c>
      <c r="FG90" s="351">
        <f>GDAM!AK90</f>
        <v>0</v>
      </c>
      <c r="FH90" s="351">
        <f>GDAM!AL90</f>
        <v>0</v>
      </c>
      <c r="FI90" s="351">
        <f>GDAM!AQ90</f>
        <v>0</v>
      </c>
      <c r="FJ90" s="351">
        <f>GDAM!AR90</f>
        <v>0</v>
      </c>
      <c r="FK90" s="351">
        <f>GDAM!AW90</f>
        <v>0</v>
      </c>
      <c r="FL90" s="351">
        <f>GDAM!AX90</f>
        <v>0</v>
      </c>
      <c r="FM90" s="351">
        <f>GDAM!BC90</f>
        <v>0</v>
      </c>
      <c r="FN90" s="351">
        <f>GDAM!BD90</f>
        <v>0</v>
      </c>
      <c r="FO90" s="351">
        <f>GDAM!BI90</f>
        <v>0</v>
      </c>
      <c r="FP90" s="351">
        <f>GDAM!BJ90</f>
        <v>0</v>
      </c>
      <c r="FQ90" s="1">
        <f t="shared" si="2"/>
        <v>1451.1968840206187</v>
      </c>
      <c r="FR90" s="1">
        <f t="shared" si="3"/>
        <v>172.36750000000004</v>
      </c>
    </row>
    <row r="91" spans="1:174">
      <c r="A91" s="48" t="s">
        <v>113</v>
      </c>
      <c r="B91" s="38">
        <v>81</v>
      </c>
      <c r="C91" s="114"/>
      <c r="D91" s="75"/>
      <c r="E91" s="75"/>
      <c r="F91" s="75"/>
      <c r="G91" s="75">
        <v>24</v>
      </c>
      <c r="H91" s="75">
        <v>0.9</v>
      </c>
      <c r="I91" s="74">
        <v>11</v>
      </c>
      <c r="J91" s="74">
        <v>3.62</v>
      </c>
      <c r="K91" s="75"/>
      <c r="L91" s="75"/>
      <c r="M91" s="75"/>
      <c r="N91" s="75"/>
      <c r="O91" s="281">
        <v>0</v>
      </c>
      <c r="P91" s="75"/>
      <c r="Q91" s="94">
        <v>3.6</v>
      </c>
      <c r="R91" s="75">
        <v>0.51</v>
      </c>
      <c r="S91" s="74">
        <v>25</v>
      </c>
      <c r="T91" s="75"/>
      <c r="U91" s="74">
        <v>37</v>
      </c>
      <c r="V91" s="75"/>
      <c r="W91" s="275">
        <v>0</v>
      </c>
      <c r="X91" s="75"/>
      <c r="Y91" s="75">
        <v>0</v>
      </c>
      <c r="Z91" s="75"/>
      <c r="AA91" s="75">
        <v>0</v>
      </c>
      <c r="AB91" s="75"/>
      <c r="AC91" s="282">
        <v>0</v>
      </c>
      <c r="AD91" s="75"/>
      <c r="AE91" s="4">
        <f>'OA&amp;GRIDCO'!W91+'Day Ahead IEX PXIL'!M91+RTM!M91</f>
        <v>40.21</v>
      </c>
      <c r="AF91" s="4">
        <f>'OA&amp;GRIDCO'!X91+'Day Ahead IEX PXIL'!N91+RTM!N91</f>
        <v>40.21</v>
      </c>
      <c r="AG91" s="4">
        <f>'OA&amp;GRIDCO'!AC91+'Day Ahead IEX PXIL'!S91+RTM!S91</f>
        <v>2.79</v>
      </c>
      <c r="AH91" s="4">
        <f>'OA&amp;GRIDCO'!AD91+'Day Ahead IEX PXIL'!T91+RTM!T91</f>
        <v>0</v>
      </c>
      <c r="AI91" s="4">
        <f>'OA&amp;GRIDCO'!AU91+'Day Ahead IEX PXIL'!Y91+RTM!Y91</f>
        <v>55</v>
      </c>
      <c r="AJ91" s="4">
        <f>'OA&amp;GRIDCO'!AV91+'Day Ahead IEX PXIL'!Z91+RTM!Z91</f>
        <v>16.5</v>
      </c>
      <c r="AK91" s="4">
        <f>'OA&amp;GRIDCO'!BS91+'Day Ahead IEX PXIL'!AK91+RTM!AK91</f>
        <v>5.15</v>
      </c>
      <c r="AL91" s="4">
        <f>'OA&amp;GRIDCO'!BT91+'Day Ahead IEX PXIL'!AL91+RTM!AL91</f>
        <v>0</v>
      </c>
      <c r="AM91" s="4">
        <f>'OA&amp;GRIDCO'!BC91+'Day Ahead IEX PXIL'!AE91+RTM!AE91</f>
        <v>0</v>
      </c>
      <c r="AN91" s="4">
        <f>'OA&amp;GRIDCO'!BD91+'Day Ahead IEX PXIL'!AF91+RTM!AF91</f>
        <v>0</v>
      </c>
      <c r="AO91" s="4">
        <f>'OA&amp;GRIDCO'!CC91+'Day Ahead IEX PXIL'!AQ91+RTM!AQ91</f>
        <v>0</v>
      </c>
      <c r="AP91" s="4">
        <f>'OA&amp;GRIDCO'!CD91+'Day Ahead IEX PXIL'!AR91+RTM!AR91</f>
        <v>0</v>
      </c>
      <c r="AQ91" s="4">
        <f>'OA&amp;GRIDCO'!CO91+'Day Ahead IEX PXIL'!AW91+RTM!AW91</f>
        <v>41.21</v>
      </c>
      <c r="AR91" s="4">
        <f>'OA&amp;GRIDCO'!CP91+'Day Ahead IEX PXIL'!AX91+RTM!AX91</f>
        <v>8</v>
      </c>
      <c r="AS91" s="4">
        <f>'OA&amp;GRIDCO'!DA91+'Day Ahead IEX PXIL'!BC91+RTM!BC91</f>
        <v>329.77738402061857</v>
      </c>
      <c r="AT91" s="4">
        <f>'OA&amp;GRIDCO'!DB91+'Day Ahead IEX PXIL'!BD91+RTM!BD91</f>
        <v>0</v>
      </c>
      <c r="AU91" s="4">
        <f>'Day Ahead IEX PXIL'!BI91+RTM!BI91+'OA&amp;GRIDCO'!OS91</f>
        <v>0</v>
      </c>
      <c r="AV91" s="4">
        <f>'Day Ahead IEX PXIL'!BJ91+RTM!BJ91+'OA&amp;GRIDCO'!OT91</f>
        <v>0</v>
      </c>
      <c r="AW91" s="67"/>
      <c r="AX91" s="67"/>
      <c r="AY91" s="4">
        <v>0</v>
      </c>
      <c r="AZ91" s="4">
        <f>'OA&amp;GRIDCO'!DL91+'Day Ahead IEX PXIL'!BP91+RTM!BP91</f>
        <v>14.12</v>
      </c>
      <c r="BA91" s="4">
        <f>'OA&amp;GRIDCO'!EC91+'Day Ahead IEX PXIL'!BU91+RTM!BU91</f>
        <v>0</v>
      </c>
      <c r="BB91" s="4">
        <f>'OA&amp;GRIDCO'!ED91+'Day Ahead IEX PXIL'!BV91+RTM!BV91</f>
        <v>0</v>
      </c>
      <c r="BC91" s="4">
        <f>'OA&amp;GRIDCO'!EQ91+'Day Ahead IEX PXIL'!CA91+RTM!CA91</f>
        <v>247.43</v>
      </c>
      <c r="BD91" s="4">
        <f>'OA&amp;GRIDCO'!ER91+'Day Ahead IEX PXIL'!CB91+RTM!CB91</f>
        <v>61.857500000000002</v>
      </c>
      <c r="BE91" s="75">
        <f>'OA&amp;GRIDCO'!NW91+GDAM!U91</f>
        <v>0</v>
      </c>
      <c r="BF91" s="75"/>
      <c r="BG91" s="53"/>
      <c r="BH91" s="53"/>
      <c r="BI91" s="4">
        <f>'OA&amp;GRIDCO'!EW91+'Day Ahead IEX PXIL'!CG91+RTM!CG91</f>
        <v>1.24</v>
      </c>
      <c r="BJ91" s="4">
        <f>'OA&amp;GRIDCO'!EX91+'Day Ahead IEX PXIL'!CH91+RTM!CH91</f>
        <v>0</v>
      </c>
      <c r="BK91" s="4">
        <f>'OA&amp;GRIDCO'!KW91+RTM!FG91+'Day Ahead IEX PXIL'!GW91</f>
        <v>0</v>
      </c>
      <c r="BL91" s="4">
        <f>'OA&amp;GRIDCO'!KX91+RTM!FH91+'Day Ahead IEX PXIL'!GX91</f>
        <v>0</v>
      </c>
      <c r="BM91" s="4">
        <f>'Day Ahead IEX PXIL'!CM91+RTM!CM91+'OA&amp;GRIDCO'!FC91</f>
        <v>0</v>
      </c>
      <c r="BN91" s="4">
        <f>'OA&amp;GRIDCO'!FD91+'Day Ahead IEX PXIL'!CN91+RTM!CN91</f>
        <v>0</v>
      </c>
      <c r="BO91" s="69"/>
      <c r="BP91" s="69"/>
      <c r="BQ91" s="4">
        <f>'OA&amp;GRIDCO'!FQ91+'Day Ahead IEX PXIL'!CS91+RTM!CS91</f>
        <v>2.06</v>
      </c>
      <c r="BR91" s="4">
        <f>'OA&amp;GRIDCO'!FR91+'Day Ahead IEX PXIL'!CT91+RTM!CT91</f>
        <v>0</v>
      </c>
      <c r="BS91" s="1">
        <f>'OA&amp;GRIDCO'!JU91+'Day Ahead IEX PXIL'!FA91+RTM!EU91</f>
        <v>108.9545</v>
      </c>
      <c r="BT91" s="4">
        <f>'OA&amp;GRIDCO'!JV91+'Day Ahead IEX PXIL'!FB91+RTM!EV91</f>
        <v>22</v>
      </c>
      <c r="BU91" s="9">
        <f>'OA&amp;GRIDCO'!GG91+RTM!G91</f>
        <v>0</v>
      </c>
      <c r="BV91" s="9">
        <f>'OA&amp;GRIDCO'!GH91</f>
        <v>0</v>
      </c>
      <c r="BW91" s="4">
        <f>'OA&amp;GRIDCO'!HA91+'Day Ahead IEX PXIL'!DK91+RTM!DE91</f>
        <v>14.4</v>
      </c>
      <c r="BX91" s="4">
        <f>'OA&amp;GRIDCO'!HB91</f>
        <v>0</v>
      </c>
      <c r="BY91" s="4">
        <f>'Day Ahead IEX PXIL'!GK91+RTM!FA91+'OA&amp;GRIDCO'!LC91</f>
        <v>0</v>
      </c>
      <c r="BZ91" s="4">
        <f>'Day Ahead IEX PXIL'!GL91+RTM!FB91+'OA&amp;GRIDCO'!LD91</f>
        <v>0</v>
      </c>
      <c r="CA91" s="37"/>
      <c r="CB91" s="37"/>
      <c r="CC91" s="74">
        <f>RTM!GI91+'Day Ahead IEX PXIL'!II91+GDAM!M91</f>
        <v>0</v>
      </c>
      <c r="CD91" s="74">
        <f>RTM!GJ91</f>
        <v>0</v>
      </c>
      <c r="CE91" s="4">
        <f>'OA&amp;GRIDCO'!HI91+'Day Ahead IEX PXIL'!DQ91+RTM!DK91</f>
        <v>0</v>
      </c>
      <c r="CF91" s="4">
        <f>'OA&amp;GRIDCO'!HJ91+'Day Ahead IEX PXIL'!DR91+RTM!DL91</f>
        <v>0</v>
      </c>
      <c r="CG91" s="74">
        <f>'OA&amp;GRIDCO'!HO91+'Day Ahead IEX PXIL'!DW91+RTM!DQ91</f>
        <v>0</v>
      </c>
      <c r="CH91" s="74">
        <f>'OA&amp;GRIDCO'!HP91+'Day Ahead IEX PXIL'!DX91+RTM!DR91</f>
        <v>0</v>
      </c>
      <c r="CI91" s="75">
        <f>'Day Ahead IEX PXIL'!HE91+'OA&amp;GRIDCO'!DI91+RTM!GY91</f>
        <v>10.31</v>
      </c>
      <c r="CJ91" s="75">
        <f>'Day Ahead IEX PXIL'!HF91+'OA&amp;GRIDCO'!DJ91</f>
        <v>0</v>
      </c>
      <c r="CK91" s="54">
        <f>'OA&amp;GRIDCO'!KS91+'Day Ahead IEX PXIL'!DE91</f>
        <v>10.31</v>
      </c>
      <c r="CL91" s="54">
        <f>'OA&amp;GRIDCO'!KT91+'Day Ahead IEX PXIL'!DF91</f>
        <v>0</v>
      </c>
      <c r="CM91" s="54">
        <f>'Day Ahead IEX PXIL'!FS91+RTM!FS91</f>
        <v>0</v>
      </c>
      <c r="CN91" s="54">
        <f>'Day Ahead IEX PXIL'!FT91</f>
        <v>0</v>
      </c>
      <c r="CO91" s="54">
        <f>RTM!IY91+'Day Ahead IEX PXIL'!IU91</f>
        <v>0</v>
      </c>
      <c r="CP91" s="54">
        <f>RTM!IZ91+'Day Ahead IEX PXIL'!IV91</f>
        <v>0</v>
      </c>
      <c r="CQ91" s="4">
        <f>'OA&amp;GRIDCO'!KG91+'Day Ahead IEX PXIL'!FM91+RTM!GE91</f>
        <v>0</v>
      </c>
      <c r="CR91" s="4">
        <f>'OA&amp;GRIDCO'!KH91+'Day Ahead IEX PXIL'!FN91</f>
        <v>0</v>
      </c>
      <c r="CS91" s="4">
        <f>'OA&amp;GRIDCO'!KM91+'Day Ahead IEX PXIL'!FY91+RTM!FY91</f>
        <v>0</v>
      </c>
      <c r="CT91" s="4">
        <f>'Day Ahead IEX PXIL'!FZ91</f>
        <v>0</v>
      </c>
      <c r="CU91" s="4">
        <v>0</v>
      </c>
      <c r="CV91" s="4">
        <f>'Day Ahead IEX PXIL'!GF91</f>
        <v>0</v>
      </c>
      <c r="CW91" s="4">
        <f>'OA&amp;GRIDCO'!HU91+'Day Ahead IEX PXIL'!EC91+RTM!DW91</f>
        <v>460</v>
      </c>
      <c r="CX91" s="4">
        <f>'OA&amp;GRIDCO'!HV91+'Day Ahead IEX PXIL'!ED91+RTM!DX91</f>
        <v>0</v>
      </c>
      <c r="CY91" s="4">
        <f>'OA&amp;GRIDCO'!IG91+'Day Ahead IEX PXIL'!EI91+RTM!EC91</f>
        <v>15</v>
      </c>
      <c r="CZ91" s="4">
        <f>'OA&amp;GRIDCO'!IH91+'Day Ahead IEX PXIL'!EJ91+RTM!ED91</f>
        <v>3.75</v>
      </c>
      <c r="DA91" s="4">
        <f>'OA&amp;GRIDCO'!IU91+'Day Ahead IEX PXIL'!EO91+RTM!EI91</f>
        <v>0</v>
      </c>
      <c r="DB91" s="4">
        <f>'OA&amp;GRIDCO'!IV91+'Day Ahead IEX PXIL'!EP91+RTM!EJ91</f>
        <v>0</v>
      </c>
      <c r="DC91" s="75"/>
      <c r="DD91" s="75"/>
      <c r="DE91" s="4">
        <f>'Day Ahead IEX PXIL'!FC91+'OA&amp;GRIDCO'!KA91+RTM!GM91</f>
        <v>8.9700000000000006</v>
      </c>
      <c r="DF91" s="4">
        <f>'Day Ahead IEX PXIL'!FD91+'OA&amp;GRIDCO'!KB91</f>
        <v>0</v>
      </c>
      <c r="DG91" s="4">
        <f>'OA&amp;GRIDCO'!JE91+'Day Ahead IEX PXIL'!EU91+RTM!EO91</f>
        <v>22.68</v>
      </c>
      <c r="DH91" s="4">
        <f>'OA&amp;GRIDCO'!JF91+'Day Ahead IEX PXIL'!EV91+RTM!EP91</f>
        <v>0</v>
      </c>
      <c r="DI91" s="4">
        <v>0</v>
      </c>
      <c r="DJ91" s="4">
        <v>0</v>
      </c>
      <c r="DK91" s="74">
        <f>RTM!FM91</f>
        <v>0</v>
      </c>
      <c r="DL91" s="74">
        <f>RTM!FN91</f>
        <v>0</v>
      </c>
      <c r="DM91" s="74">
        <f>'OA&amp;GRIDCO'!LF91+'Day Ahead IEX PXIL'!HU91+'Day Ahead IEX PXIL'!HU91</f>
        <v>0</v>
      </c>
      <c r="DN91" s="74">
        <f>'OA&amp;GRIDCO'!LH91+'Day Ahead IEX PXIL'!HV91+RTM!GV91</f>
        <v>0</v>
      </c>
      <c r="DO91" s="74">
        <f>'OA&amp;GRIDCO'!LS91+'Day Ahead IEX PXIL'!HO91+RTM!IU91</f>
        <v>54.795000000000002</v>
      </c>
      <c r="DP91" s="74">
        <f>'OA&amp;GRIDCO'!LT91+'Day Ahead IEX PXIL'!HP91+RTM!IV91</f>
        <v>0</v>
      </c>
      <c r="DQ91" s="74">
        <f>RTM!HK91</f>
        <v>0.21</v>
      </c>
      <c r="DR91" s="74">
        <f>RTM!HL91</f>
        <v>0</v>
      </c>
      <c r="DS91" s="74">
        <f>RTM!HO91</f>
        <v>0</v>
      </c>
      <c r="DT91" s="74">
        <f>RTM!HP91</f>
        <v>0</v>
      </c>
      <c r="DU91" s="74">
        <f>RTM!HS91</f>
        <v>0</v>
      </c>
      <c r="DV91" s="74">
        <f>RTM!HT91</f>
        <v>0</v>
      </c>
      <c r="DW91" s="74">
        <f>RTM!HW91+'OA&amp;GRIDCO'!MI91</f>
        <v>0</v>
      </c>
      <c r="DX91" s="74">
        <f>RTM!HX91</f>
        <v>0</v>
      </c>
      <c r="DY91" s="74">
        <f>RTM!IA91</f>
        <v>0</v>
      </c>
      <c r="DZ91" s="74">
        <f>RTM!IB91</f>
        <v>0</v>
      </c>
      <c r="EA91" s="74">
        <f>RTM!IC91</f>
        <v>0</v>
      </c>
      <c r="EB91" s="74">
        <f>RTM!ID91</f>
        <v>0</v>
      </c>
      <c r="EC91" s="74">
        <f>'OA&amp;GRIDCO'!MO91</f>
        <v>0</v>
      </c>
      <c r="ED91" s="74">
        <f>'OA&amp;GRIDCO'!MP91</f>
        <v>0</v>
      </c>
      <c r="EE91" s="74">
        <f>'OA&amp;GRIDCO'!MS91</f>
        <v>0</v>
      </c>
      <c r="EF91" s="74">
        <f>'OA&amp;GRIDCO'!MT91</f>
        <v>0</v>
      </c>
      <c r="EG91" s="74">
        <f>'OA&amp;GRIDCO'!MW91+'Day Ahead IEX PXIL'!IM91+GDAM!G91+RTM!II91</f>
        <v>0</v>
      </c>
      <c r="EH91" s="74">
        <f>'OA&amp;GRIDCO'!MX91+'Day Ahead IEX PXIL'!IN91+RTM!IJ91+GDAM!H91</f>
        <v>0</v>
      </c>
      <c r="EI91" s="74">
        <f>'Day Ahead IEX PXIL'!IQ91+RTM!IM91+'OA&amp;GRIDCO'!NA91</f>
        <v>6.65</v>
      </c>
      <c r="EJ91" s="74">
        <f>'Day Ahead IEX PXIL'!IR91+RTM!IN91+'OA&amp;GRIDCO'!NB91</f>
        <v>0.9</v>
      </c>
      <c r="EK91" s="74">
        <f>'OA&amp;GRIDCO'!NE91</f>
        <v>0</v>
      </c>
      <c r="EL91" s="74">
        <f>'OA&amp;GRIDCO'!NF91</f>
        <v>0</v>
      </c>
      <c r="EM91" s="74">
        <f>RTM!IQ91</f>
        <v>0</v>
      </c>
      <c r="EN91" s="74">
        <f>RTM!IR91</f>
        <v>0</v>
      </c>
      <c r="EO91" s="74">
        <f>RTM!JC91</f>
        <v>0</v>
      </c>
      <c r="EP91" s="74">
        <f>RTM!JD91</f>
        <v>0</v>
      </c>
      <c r="EQ91" s="74">
        <f>'OA&amp;GRIDCO'!NI91</f>
        <v>0</v>
      </c>
      <c r="ER91" s="74">
        <f>'OA&amp;GRIDCO'!NJ91</f>
        <v>0</v>
      </c>
      <c r="ES91" s="74">
        <f>'OA&amp;GRIDCO'!NK91+RTM!HC91+'Day Ahead IEX PXIL'!IY91</f>
        <v>4.12</v>
      </c>
      <c r="ET91" s="74">
        <f>'OA&amp;GRIDCO'!NN91+RTM!HD91+'Day Ahead IEX PXIL'!IZ91</f>
        <v>0</v>
      </c>
      <c r="EU91" s="74">
        <f>RTM!JG91</f>
        <v>1.33</v>
      </c>
      <c r="EV91" s="74">
        <f>RTM!JH91</f>
        <v>0</v>
      </c>
      <c r="EW91" s="74">
        <f>RTM!JK91</f>
        <v>0</v>
      </c>
      <c r="EX91" s="74">
        <f>RTM!JL91</f>
        <v>0</v>
      </c>
      <c r="EY91" s="74">
        <f>GDAM!S91+'OA&amp;GRIDCO'!OG91+RTM!JO91</f>
        <v>0</v>
      </c>
      <c r="EZ91" s="74">
        <f>GDAM!T91+'OA&amp;GRIDCO'!NX91+RTM!JP91</f>
        <v>0</v>
      </c>
      <c r="FA91" s="74">
        <f>GDAM!Y91+RTM!JS91</f>
        <v>0</v>
      </c>
      <c r="FB91" s="74">
        <f>GDAM!Z91+RTM!JT91</f>
        <v>0</v>
      </c>
      <c r="FC91" s="74">
        <f>RTM!JW91</f>
        <v>0</v>
      </c>
      <c r="FD91" s="74">
        <f>RTM!JX91</f>
        <v>0</v>
      </c>
      <c r="FE91" s="74">
        <f>GDAM!AE91+'OA&amp;GRIDCO'!OO91</f>
        <v>0</v>
      </c>
      <c r="FF91" s="74">
        <f>GDAM!AF91+'OA&amp;GRIDCO'!OP91</f>
        <v>0</v>
      </c>
      <c r="FG91" s="351">
        <f>GDAM!AK91</f>
        <v>0</v>
      </c>
      <c r="FH91" s="351">
        <f>GDAM!AL91</f>
        <v>0</v>
      </c>
      <c r="FI91" s="351">
        <f>GDAM!AQ91</f>
        <v>0</v>
      </c>
      <c r="FJ91" s="351">
        <f>GDAM!AR91</f>
        <v>0</v>
      </c>
      <c r="FK91" s="351">
        <f>GDAM!AW91</f>
        <v>0</v>
      </c>
      <c r="FL91" s="351">
        <f>GDAM!AX91</f>
        <v>0</v>
      </c>
      <c r="FM91" s="351">
        <f>GDAM!BC91</f>
        <v>0</v>
      </c>
      <c r="FN91" s="351">
        <f>GDAM!BD91</f>
        <v>0</v>
      </c>
      <c r="FO91" s="351">
        <f>GDAM!BI91</f>
        <v>0</v>
      </c>
      <c r="FP91" s="351">
        <f>GDAM!BJ91</f>
        <v>0</v>
      </c>
      <c r="FQ91" s="1">
        <f t="shared" si="2"/>
        <v>1481.1968840206187</v>
      </c>
      <c r="FR91" s="1">
        <f t="shared" si="3"/>
        <v>172.36750000000004</v>
      </c>
    </row>
    <row r="92" spans="1:174">
      <c r="A92" s="48" t="s">
        <v>114</v>
      </c>
      <c r="B92" s="38">
        <v>82</v>
      </c>
      <c r="C92" s="114"/>
      <c r="D92" s="75"/>
      <c r="E92" s="75"/>
      <c r="F92" s="75"/>
      <c r="G92" s="75">
        <v>24</v>
      </c>
      <c r="H92" s="75">
        <v>0.9</v>
      </c>
      <c r="I92" s="74">
        <v>11</v>
      </c>
      <c r="J92" s="74">
        <v>3.62</v>
      </c>
      <c r="K92" s="75"/>
      <c r="L92" s="75"/>
      <c r="M92" s="75"/>
      <c r="N92" s="75"/>
      <c r="O92" s="281">
        <v>0</v>
      </c>
      <c r="P92" s="75"/>
      <c r="Q92" s="94">
        <v>3.6</v>
      </c>
      <c r="R92" s="75">
        <v>0.51</v>
      </c>
      <c r="S92" s="74">
        <v>25</v>
      </c>
      <c r="T92" s="75"/>
      <c r="U92" s="74">
        <v>37</v>
      </c>
      <c r="V92" s="75"/>
      <c r="W92" s="275">
        <v>0</v>
      </c>
      <c r="X92" s="75"/>
      <c r="Y92" s="75">
        <v>0</v>
      </c>
      <c r="Z92" s="75"/>
      <c r="AA92" s="75">
        <v>0</v>
      </c>
      <c r="AB92" s="75"/>
      <c r="AC92" s="282">
        <v>0</v>
      </c>
      <c r="AD92" s="75"/>
      <c r="AE92" s="4">
        <f>'OA&amp;GRIDCO'!W92+'Day Ahead IEX PXIL'!M92+RTM!M92</f>
        <v>40.21</v>
      </c>
      <c r="AF92" s="4">
        <f>'OA&amp;GRIDCO'!X92+'Day Ahead IEX PXIL'!N92+RTM!N92</f>
        <v>40.21</v>
      </c>
      <c r="AG92" s="4">
        <f>'OA&amp;GRIDCO'!AC92+'Day Ahead IEX PXIL'!S92+RTM!S92</f>
        <v>2.79</v>
      </c>
      <c r="AH92" s="4">
        <f>'OA&amp;GRIDCO'!AD92+'Day Ahead IEX PXIL'!T92+RTM!T92</f>
        <v>0</v>
      </c>
      <c r="AI92" s="4">
        <f>'OA&amp;GRIDCO'!AU92+'Day Ahead IEX PXIL'!Y92+RTM!Y92</f>
        <v>55</v>
      </c>
      <c r="AJ92" s="4">
        <f>'OA&amp;GRIDCO'!AV92+'Day Ahead IEX PXIL'!Z92+RTM!Z92</f>
        <v>16.5</v>
      </c>
      <c r="AK92" s="4">
        <f>'OA&amp;GRIDCO'!BS92+'Day Ahead IEX PXIL'!AK92+RTM!AK92</f>
        <v>0</v>
      </c>
      <c r="AL92" s="4">
        <f>'OA&amp;GRIDCO'!BT92+'Day Ahead IEX PXIL'!AL92+RTM!AL92</f>
        <v>0</v>
      </c>
      <c r="AM92" s="4">
        <f>'OA&amp;GRIDCO'!BC92+'Day Ahead IEX PXIL'!AE92+RTM!AE92</f>
        <v>0</v>
      </c>
      <c r="AN92" s="4">
        <f>'OA&amp;GRIDCO'!BD92+'Day Ahead IEX PXIL'!AF92+RTM!AF92</f>
        <v>0</v>
      </c>
      <c r="AO92" s="4">
        <f>'OA&amp;GRIDCO'!CC92+'Day Ahead IEX PXIL'!AQ92+RTM!AQ92</f>
        <v>0</v>
      </c>
      <c r="AP92" s="4">
        <f>'OA&amp;GRIDCO'!CD92+'Day Ahead IEX PXIL'!AR92+RTM!AR92</f>
        <v>0</v>
      </c>
      <c r="AQ92" s="4">
        <f>'OA&amp;GRIDCO'!CO92+'Day Ahead IEX PXIL'!AW92+RTM!AW92</f>
        <v>41.21</v>
      </c>
      <c r="AR92" s="4">
        <f>'OA&amp;GRIDCO'!CP92+'Day Ahead IEX PXIL'!AX92+RTM!AX92</f>
        <v>8</v>
      </c>
      <c r="AS92" s="4">
        <f>'OA&amp;GRIDCO'!DA92+'Day Ahead IEX PXIL'!BC92+RTM!BC92</f>
        <v>329.77738402061857</v>
      </c>
      <c r="AT92" s="4">
        <f>'OA&amp;GRIDCO'!DB92+'Day Ahead IEX PXIL'!BD92+RTM!BD92</f>
        <v>0</v>
      </c>
      <c r="AU92" s="4">
        <f>'Day Ahead IEX PXIL'!BI92+RTM!BI92+'OA&amp;GRIDCO'!OS92</f>
        <v>0</v>
      </c>
      <c r="AV92" s="4">
        <f>'Day Ahead IEX PXIL'!BJ92+RTM!BJ92+'OA&amp;GRIDCO'!OT92</f>
        <v>0</v>
      </c>
      <c r="AW92" s="67"/>
      <c r="AX92" s="67"/>
      <c r="AY92" s="4">
        <v>0</v>
      </c>
      <c r="AZ92" s="4">
        <f>'OA&amp;GRIDCO'!DL92+'Day Ahead IEX PXIL'!BP92+RTM!BP92</f>
        <v>14.12</v>
      </c>
      <c r="BA92" s="4">
        <f>'OA&amp;GRIDCO'!EC92+'Day Ahead IEX PXIL'!BU92+RTM!BU92</f>
        <v>0</v>
      </c>
      <c r="BB92" s="4">
        <f>'OA&amp;GRIDCO'!ED92+'Day Ahead IEX PXIL'!BV92+RTM!BV92</f>
        <v>0</v>
      </c>
      <c r="BC92" s="4">
        <f>'OA&amp;GRIDCO'!EQ92+'Day Ahead IEX PXIL'!CA92+RTM!CA92</f>
        <v>247.43</v>
      </c>
      <c r="BD92" s="4">
        <f>'OA&amp;GRIDCO'!ER92+'Day Ahead IEX PXIL'!CB92+RTM!CB92</f>
        <v>61.857500000000002</v>
      </c>
      <c r="BE92" s="75">
        <f>'OA&amp;GRIDCO'!NW92+GDAM!U92</f>
        <v>0</v>
      </c>
      <c r="BF92" s="75"/>
      <c r="BG92" s="53"/>
      <c r="BH92" s="53"/>
      <c r="BI92" s="4">
        <f>'OA&amp;GRIDCO'!EW92+'Day Ahead IEX PXIL'!CG92+RTM!CG92</f>
        <v>1.24</v>
      </c>
      <c r="BJ92" s="4">
        <f>'OA&amp;GRIDCO'!EX92+'Day Ahead IEX PXIL'!CH92+RTM!CH92</f>
        <v>0</v>
      </c>
      <c r="BK92" s="4">
        <f>'OA&amp;GRIDCO'!KW92+RTM!FG92+'Day Ahead IEX PXIL'!GW92</f>
        <v>0</v>
      </c>
      <c r="BL92" s="4">
        <f>'OA&amp;GRIDCO'!KX92+RTM!FH92+'Day Ahead IEX PXIL'!GX92</f>
        <v>0</v>
      </c>
      <c r="BM92" s="4">
        <f>'Day Ahead IEX PXIL'!CM92+RTM!CM92+'OA&amp;GRIDCO'!FC92</f>
        <v>0</v>
      </c>
      <c r="BN92" s="4">
        <f>'OA&amp;GRIDCO'!FD92+'Day Ahead IEX PXIL'!CN92+RTM!CN92</f>
        <v>0</v>
      </c>
      <c r="BO92" s="69"/>
      <c r="BP92" s="69"/>
      <c r="BQ92" s="4">
        <f>'OA&amp;GRIDCO'!FQ92+'Day Ahead IEX PXIL'!CS92+RTM!CS92</f>
        <v>2.06</v>
      </c>
      <c r="BR92" s="4">
        <f>'OA&amp;GRIDCO'!FR92+'Day Ahead IEX PXIL'!CT92+RTM!CT92</f>
        <v>0</v>
      </c>
      <c r="BS92" s="1">
        <f>'OA&amp;GRIDCO'!JU92+'Day Ahead IEX PXIL'!FA92+RTM!EU92</f>
        <v>108.9545</v>
      </c>
      <c r="BT92" s="4">
        <f>'OA&amp;GRIDCO'!JV92+'Day Ahead IEX PXIL'!FB92+RTM!EV92</f>
        <v>22</v>
      </c>
      <c r="BU92" s="9">
        <f>'OA&amp;GRIDCO'!GG92+RTM!G92</f>
        <v>0</v>
      </c>
      <c r="BV92" s="9">
        <f>'OA&amp;GRIDCO'!GH92</f>
        <v>0</v>
      </c>
      <c r="BW92" s="4">
        <f>'OA&amp;GRIDCO'!HA92+'Day Ahead IEX PXIL'!DK92+RTM!DE92</f>
        <v>14.4</v>
      </c>
      <c r="BX92" s="4">
        <f>'OA&amp;GRIDCO'!HB92</f>
        <v>0</v>
      </c>
      <c r="BY92" s="4">
        <f>'Day Ahead IEX PXIL'!GK92+RTM!FA92+'OA&amp;GRIDCO'!LC92</f>
        <v>0</v>
      </c>
      <c r="BZ92" s="4">
        <f>'Day Ahead IEX PXIL'!GL92+RTM!FB92+'OA&amp;GRIDCO'!LD92</f>
        <v>0</v>
      </c>
      <c r="CA92" s="37"/>
      <c r="CB92" s="37"/>
      <c r="CC92" s="74">
        <f>RTM!GI92+'Day Ahead IEX PXIL'!II92+GDAM!M92</f>
        <v>0</v>
      </c>
      <c r="CD92" s="74">
        <f>RTM!GJ92</f>
        <v>0</v>
      </c>
      <c r="CE92" s="4">
        <f>'OA&amp;GRIDCO'!HI92+'Day Ahead IEX PXIL'!DQ92+RTM!DK92</f>
        <v>0</v>
      </c>
      <c r="CF92" s="4">
        <f>'OA&amp;GRIDCO'!HJ92+'Day Ahead IEX PXIL'!DR92+RTM!DL92</f>
        <v>0</v>
      </c>
      <c r="CG92" s="74">
        <f>'OA&amp;GRIDCO'!HO92+'Day Ahead IEX PXIL'!DW92+RTM!DQ92</f>
        <v>0</v>
      </c>
      <c r="CH92" s="74">
        <f>'OA&amp;GRIDCO'!HP92+'Day Ahead IEX PXIL'!DX92+RTM!DR92</f>
        <v>0</v>
      </c>
      <c r="CI92" s="75">
        <f>'Day Ahead IEX PXIL'!HE92+'OA&amp;GRIDCO'!DI92+RTM!GY92</f>
        <v>10.31</v>
      </c>
      <c r="CJ92" s="75">
        <f>'Day Ahead IEX PXIL'!HF92+'OA&amp;GRIDCO'!DJ92</f>
        <v>0</v>
      </c>
      <c r="CK92" s="54">
        <f>'OA&amp;GRIDCO'!KS92+'Day Ahead IEX PXIL'!DE92</f>
        <v>10.31</v>
      </c>
      <c r="CL92" s="54">
        <f>'OA&amp;GRIDCO'!KT92+'Day Ahead IEX PXIL'!DF92</f>
        <v>0</v>
      </c>
      <c r="CM92" s="54">
        <f>'Day Ahead IEX PXIL'!FS92+RTM!FS92</f>
        <v>0</v>
      </c>
      <c r="CN92" s="54">
        <f>'Day Ahead IEX PXIL'!FT92</f>
        <v>0</v>
      </c>
      <c r="CO92" s="54">
        <f>RTM!IY92+'Day Ahead IEX PXIL'!IU92</f>
        <v>0</v>
      </c>
      <c r="CP92" s="54">
        <f>RTM!IZ92+'Day Ahead IEX PXIL'!IV92</f>
        <v>0</v>
      </c>
      <c r="CQ92" s="4">
        <f>'OA&amp;GRIDCO'!KG92+'Day Ahead IEX PXIL'!FM92+RTM!GE92</f>
        <v>0</v>
      </c>
      <c r="CR92" s="4">
        <f>'OA&amp;GRIDCO'!KH92+'Day Ahead IEX PXIL'!FN92</f>
        <v>0</v>
      </c>
      <c r="CS92" s="4">
        <f>'OA&amp;GRIDCO'!KM92+'Day Ahead IEX PXIL'!FY92+RTM!FY92</f>
        <v>0</v>
      </c>
      <c r="CT92" s="4">
        <f>'Day Ahead IEX PXIL'!FZ92</f>
        <v>0</v>
      </c>
      <c r="CU92" s="4">
        <v>0</v>
      </c>
      <c r="CV92" s="4">
        <f>'Day Ahead IEX PXIL'!GF92</f>
        <v>0</v>
      </c>
      <c r="CW92" s="4">
        <f>'OA&amp;GRIDCO'!HU92+'Day Ahead IEX PXIL'!EC92+RTM!DW92</f>
        <v>490</v>
      </c>
      <c r="CX92" s="4">
        <f>'OA&amp;GRIDCO'!HV92+'Day Ahead IEX PXIL'!ED92+RTM!DX92</f>
        <v>0</v>
      </c>
      <c r="CY92" s="4">
        <f>'OA&amp;GRIDCO'!IG92+'Day Ahead IEX PXIL'!EI92+RTM!EC92</f>
        <v>15</v>
      </c>
      <c r="CZ92" s="4">
        <f>'OA&amp;GRIDCO'!IH92+'Day Ahead IEX PXIL'!EJ92+RTM!ED92</f>
        <v>3.75</v>
      </c>
      <c r="DA92" s="4">
        <f>'OA&amp;GRIDCO'!IU92+'Day Ahead IEX PXIL'!EO92+RTM!EI92</f>
        <v>0</v>
      </c>
      <c r="DB92" s="4">
        <f>'OA&amp;GRIDCO'!IV92+'Day Ahead IEX PXIL'!EP92+RTM!EJ92</f>
        <v>0</v>
      </c>
      <c r="DC92" s="75"/>
      <c r="DD92" s="75"/>
      <c r="DE92" s="4">
        <f>'Day Ahead IEX PXIL'!FC92+'OA&amp;GRIDCO'!KA92+RTM!GM92</f>
        <v>8.9700000000000006</v>
      </c>
      <c r="DF92" s="4">
        <f>'Day Ahead IEX PXIL'!FD92+'OA&amp;GRIDCO'!KB92</f>
        <v>0</v>
      </c>
      <c r="DG92" s="4">
        <f>'OA&amp;GRIDCO'!JE92+'Day Ahead IEX PXIL'!EU92+RTM!EO92</f>
        <v>22.68</v>
      </c>
      <c r="DH92" s="4">
        <f>'OA&amp;GRIDCO'!JF92+'Day Ahead IEX PXIL'!EV92+RTM!EP92</f>
        <v>0</v>
      </c>
      <c r="DI92" s="4">
        <v>0</v>
      </c>
      <c r="DJ92" s="4">
        <v>0</v>
      </c>
      <c r="DK92" s="74">
        <f>RTM!FM92</f>
        <v>0</v>
      </c>
      <c r="DL92" s="74">
        <f>RTM!FN92</f>
        <v>0</v>
      </c>
      <c r="DM92" s="74">
        <f>'OA&amp;GRIDCO'!LF92+'Day Ahead IEX PXIL'!HU92+'Day Ahead IEX PXIL'!HU92</f>
        <v>0</v>
      </c>
      <c r="DN92" s="74">
        <f>'OA&amp;GRIDCO'!LH92+'Day Ahead IEX PXIL'!HV92+RTM!GV92</f>
        <v>0</v>
      </c>
      <c r="DO92" s="74">
        <f>'OA&amp;GRIDCO'!LS92+'Day Ahead IEX PXIL'!HO92+RTM!IU92</f>
        <v>54.795000000000002</v>
      </c>
      <c r="DP92" s="74">
        <f>'OA&amp;GRIDCO'!LT92+'Day Ahead IEX PXIL'!HP92+RTM!IV92</f>
        <v>0</v>
      </c>
      <c r="DQ92" s="74">
        <f>RTM!HK92</f>
        <v>0.21</v>
      </c>
      <c r="DR92" s="74">
        <f>RTM!HL92</f>
        <v>0</v>
      </c>
      <c r="DS92" s="74">
        <f>RTM!HO92</f>
        <v>0</v>
      </c>
      <c r="DT92" s="74">
        <f>RTM!HP92</f>
        <v>0</v>
      </c>
      <c r="DU92" s="74">
        <f>RTM!HS92</f>
        <v>0</v>
      </c>
      <c r="DV92" s="74">
        <f>RTM!HT92</f>
        <v>0</v>
      </c>
      <c r="DW92" s="74">
        <f>RTM!HW92+'OA&amp;GRIDCO'!MI92</f>
        <v>0</v>
      </c>
      <c r="DX92" s="74">
        <f>RTM!HX92</f>
        <v>0</v>
      </c>
      <c r="DY92" s="74">
        <f>RTM!IA92</f>
        <v>0</v>
      </c>
      <c r="DZ92" s="74">
        <f>RTM!IB92</f>
        <v>0</v>
      </c>
      <c r="EA92" s="74">
        <f>RTM!IC92</f>
        <v>0</v>
      </c>
      <c r="EB92" s="74">
        <f>RTM!ID92</f>
        <v>0</v>
      </c>
      <c r="EC92" s="74">
        <f>'OA&amp;GRIDCO'!MO92</f>
        <v>0</v>
      </c>
      <c r="ED92" s="74">
        <f>'OA&amp;GRIDCO'!MP92</f>
        <v>0</v>
      </c>
      <c r="EE92" s="74">
        <f>'OA&amp;GRIDCO'!MS92</f>
        <v>0</v>
      </c>
      <c r="EF92" s="74">
        <f>'OA&amp;GRIDCO'!MT92</f>
        <v>0</v>
      </c>
      <c r="EG92" s="74">
        <f>'OA&amp;GRIDCO'!MW92+'Day Ahead IEX PXIL'!IM92+GDAM!G92+RTM!II92</f>
        <v>0</v>
      </c>
      <c r="EH92" s="74">
        <f>'OA&amp;GRIDCO'!MX92+'Day Ahead IEX PXIL'!IN92+RTM!IJ92+GDAM!H92</f>
        <v>0</v>
      </c>
      <c r="EI92" s="74">
        <f>'Day Ahead IEX PXIL'!IQ92+RTM!IM92+'OA&amp;GRIDCO'!NA92</f>
        <v>6.65</v>
      </c>
      <c r="EJ92" s="74">
        <f>'Day Ahead IEX PXIL'!IR92+RTM!IN92+'OA&amp;GRIDCO'!NB92</f>
        <v>0.9</v>
      </c>
      <c r="EK92" s="74">
        <f>'OA&amp;GRIDCO'!NE92</f>
        <v>0</v>
      </c>
      <c r="EL92" s="74">
        <f>'OA&amp;GRIDCO'!NF92</f>
        <v>0</v>
      </c>
      <c r="EM92" s="74">
        <f>RTM!IQ92</f>
        <v>0</v>
      </c>
      <c r="EN92" s="74">
        <f>RTM!IR92</f>
        <v>0</v>
      </c>
      <c r="EO92" s="74">
        <f>RTM!JC92</f>
        <v>0</v>
      </c>
      <c r="EP92" s="74">
        <f>RTM!JD92</f>
        <v>0</v>
      </c>
      <c r="EQ92" s="74">
        <f>'OA&amp;GRIDCO'!NI92</f>
        <v>0</v>
      </c>
      <c r="ER92" s="74">
        <f>'OA&amp;GRIDCO'!NJ92</f>
        <v>0</v>
      </c>
      <c r="ES92" s="74">
        <f>'OA&amp;GRIDCO'!NK92+RTM!HC92+'Day Ahead IEX PXIL'!IY92</f>
        <v>4.12</v>
      </c>
      <c r="ET92" s="74">
        <f>'OA&amp;GRIDCO'!NN92+RTM!HD92+'Day Ahead IEX PXIL'!IZ92</f>
        <v>0</v>
      </c>
      <c r="EU92" s="74">
        <f>RTM!JG92</f>
        <v>1.33</v>
      </c>
      <c r="EV92" s="74">
        <f>RTM!JH92</f>
        <v>0</v>
      </c>
      <c r="EW92" s="74">
        <f>RTM!JK92</f>
        <v>0</v>
      </c>
      <c r="EX92" s="74">
        <f>RTM!JL92</f>
        <v>0</v>
      </c>
      <c r="EY92" s="74">
        <f>GDAM!S92+'OA&amp;GRIDCO'!OG92+RTM!JO92</f>
        <v>0</v>
      </c>
      <c r="EZ92" s="74">
        <f>GDAM!T92+'OA&amp;GRIDCO'!NX92+RTM!JP92</f>
        <v>0</v>
      </c>
      <c r="FA92" s="74">
        <f>GDAM!Y92+RTM!JS92</f>
        <v>0</v>
      </c>
      <c r="FB92" s="74">
        <f>GDAM!Z92+RTM!JT92</f>
        <v>0</v>
      </c>
      <c r="FC92" s="74">
        <f>RTM!JW92</f>
        <v>0</v>
      </c>
      <c r="FD92" s="74">
        <f>RTM!JX92</f>
        <v>0</v>
      </c>
      <c r="FE92" s="74">
        <f>GDAM!AE92+'OA&amp;GRIDCO'!OO92</f>
        <v>0</v>
      </c>
      <c r="FF92" s="74">
        <f>GDAM!AF92+'OA&amp;GRIDCO'!OP92</f>
        <v>0</v>
      </c>
      <c r="FG92" s="351">
        <f>GDAM!AK92</f>
        <v>0</v>
      </c>
      <c r="FH92" s="351">
        <f>GDAM!AL92</f>
        <v>0</v>
      </c>
      <c r="FI92" s="351">
        <f>GDAM!AQ92</f>
        <v>0</v>
      </c>
      <c r="FJ92" s="351">
        <f>GDAM!AR92</f>
        <v>0</v>
      </c>
      <c r="FK92" s="351">
        <f>GDAM!AW92</f>
        <v>0</v>
      </c>
      <c r="FL92" s="351">
        <f>GDAM!AX92</f>
        <v>0</v>
      </c>
      <c r="FM92" s="351">
        <f>GDAM!BC92</f>
        <v>0</v>
      </c>
      <c r="FN92" s="351">
        <f>GDAM!BD92</f>
        <v>0</v>
      </c>
      <c r="FO92" s="351">
        <f>GDAM!BI92</f>
        <v>0</v>
      </c>
      <c r="FP92" s="351">
        <f>GDAM!BJ92</f>
        <v>0</v>
      </c>
      <c r="FQ92" s="1">
        <f t="shared" si="2"/>
        <v>1506.0468840206186</v>
      </c>
      <c r="FR92" s="1">
        <f t="shared" si="3"/>
        <v>172.36750000000004</v>
      </c>
    </row>
    <row r="93" spans="1:174">
      <c r="A93" s="48" t="s">
        <v>115</v>
      </c>
      <c r="B93" s="38">
        <v>83</v>
      </c>
      <c r="C93" s="114"/>
      <c r="D93" s="75"/>
      <c r="E93" s="75"/>
      <c r="F93" s="75"/>
      <c r="G93" s="75">
        <v>24</v>
      </c>
      <c r="H93" s="75">
        <v>0.9</v>
      </c>
      <c r="I93" s="74">
        <v>11</v>
      </c>
      <c r="J93" s="74">
        <v>3.62</v>
      </c>
      <c r="K93" s="75"/>
      <c r="L93" s="75"/>
      <c r="M93" s="75"/>
      <c r="N93" s="75"/>
      <c r="O93" s="281">
        <v>0</v>
      </c>
      <c r="P93" s="75"/>
      <c r="Q93" s="94">
        <v>3.6</v>
      </c>
      <c r="R93" s="75">
        <v>0.51</v>
      </c>
      <c r="S93" s="74">
        <v>25</v>
      </c>
      <c r="T93" s="75"/>
      <c r="U93" s="74">
        <v>37</v>
      </c>
      <c r="V93" s="75"/>
      <c r="W93" s="275">
        <v>0</v>
      </c>
      <c r="X93" s="75"/>
      <c r="Y93" s="75">
        <v>0</v>
      </c>
      <c r="Z93" s="75"/>
      <c r="AA93" s="75">
        <v>0</v>
      </c>
      <c r="AB93" s="75"/>
      <c r="AC93" s="282">
        <v>0</v>
      </c>
      <c r="AD93" s="75"/>
      <c r="AE93" s="4">
        <f>'OA&amp;GRIDCO'!W93+'Day Ahead IEX PXIL'!M93+RTM!M93</f>
        <v>40.21</v>
      </c>
      <c r="AF93" s="4">
        <f>'OA&amp;GRIDCO'!X93+'Day Ahead IEX PXIL'!N93+RTM!N93</f>
        <v>40.21</v>
      </c>
      <c r="AG93" s="4">
        <f>'OA&amp;GRIDCO'!AC93+'Day Ahead IEX PXIL'!S93+RTM!S93</f>
        <v>2.79</v>
      </c>
      <c r="AH93" s="4">
        <f>'OA&amp;GRIDCO'!AD93+'Day Ahead IEX PXIL'!T93+RTM!T93</f>
        <v>0</v>
      </c>
      <c r="AI93" s="4">
        <f>'OA&amp;GRIDCO'!AU93+'Day Ahead IEX PXIL'!Y93+RTM!Y93</f>
        <v>55</v>
      </c>
      <c r="AJ93" s="4">
        <f>'OA&amp;GRIDCO'!AV93+'Day Ahead IEX PXIL'!Z93+RTM!Z93</f>
        <v>16.5</v>
      </c>
      <c r="AK93" s="4">
        <f>'OA&amp;GRIDCO'!BS93+'Day Ahead IEX PXIL'!AK93+RTM!AK93</f>
        <v>0</v>
      </c>
      <c r="AL93" s="4">
        <f>'OA&amp;GRIDCO'!BT93+'Day Ahead IEX PXIL'!AL93+RTM!AL93</f>
        <v>0</v>
      </c>
      <c r="AM93" s="4">
        <f>'OA&amp;GRIDCO'!BC93+'Day Ahead IEX PXIL'!AE93+RTM!AE93</f>
        <v>0</v>
      </c>
      <c r="AN93" s="4">
        <f>'OA&amp;GRIDCO'!BD93+'Day Ahead IEX PXIL'!AF93+RTM!AF93</f>
        <v>0</v>
      </c>
      <c r="AO93" s="4">
        <f>'OA&amp;GRIDCO'!CC93+'Day Ahead IEX PXIL'!AQ93+RTM!AQ93</f>
        <v>0</v>
      </c>
      <c r="AP93" s="4">
        <f>'OA&amp;GRIDCO'!CD93+'Day Ahead IEX PXIL'!AR93+RTM!AR93</f>
        <v>0</v>
      </c>
      <c r="AQ93" s="4">
        <f>'OA&amp;GRIDCO'!CO93+'Day Ahead IEX PXIL'!AW93+RTM!AW93</f>
        <v>41.21</v>
      </c>
      <c r="AR93" s="4">
        <f>'OA&amp;GRIDCO'!CP93+'Day Ahead IEX PXIL'!AX93+RTM!AX93</f>
        <v>8</v>
      </c>
      <c r="AS93" s="4">
        <f>'OA&amp;GRIDCO'!DA93+'Day Ahead IEX PXIL'!BC93+RTM!BC93</f>
        <v>329.77738402061857</v>
      </c>
      <c r="AT93" s="4">
        <f>'OA&amp;GRIDCO'!DB93+'Day Ahead IEX PXIL'!BD93+RTM!BD93</f>
        <v>0</v>
      </c>
      <c r="AU93" s="4">
        <f>'Day Ahead IEX PXIL'!BI93+RTM!BI93+'OA&amp;GRIDCO'!OS93</f>
        <v>0</v>
      </c>
      <c r="AV93" s="4">
        <f>'Day Ahead IEX PXIL'!BJ93+RTM!BJ93+'OA&amp;GRIDCO'!OT93</f>
        <v>0</v>
      </c>
      <c r="AW93" s="67"/>
      <c r="AX93" s="67"/>
      <c r="AY93" s="4">
        <v>0</v>
      </c>
      <c r="AZ93" s="4">
        <f>'OA&amp;GRIDCO'!DL93+'Day Ahead IEX PXIL'!BP93+RTM!BP93</f>
        <v>14.12</v>
      </c>
      <c r="BA93" s="4">
        <f>'OA&amp;GRIDCO'!EC93+'Day Ahead IEX PXIL'!BU93+RTM!BU93</f>
        <v>0</v>
      </c>
      <c r="BB93" s="4">
        <f>'OA&amp;GRIDCO'!ED93+'Day Ahead IEX PXIL'!BV93+RTM!BV93</f>
        <v>0</v>
      </c>
      <c r="BC93" s="4">
        <f>'OA&amp;GRIDCO'!EQ93+'Day Ahead IEX PXIL'!CA93+RTM!CA93</f>
        <v>247.43</v>
      </c>
      <c r="BD93" s="4">
        <f>'OA&amp;GRIDCO'!ER93+'Day Ahead IEX PXIL'!CB93+RTM!CB93</f>
        <v>61.857500000000002</v>
      </c>
      <c r="BE93" s="75">
        <f>'OA&amp;GRIDCO'!NW93+GDAM!U93</f>
        <v>0</v>
      </c>
      <c r="BF93" s="75"/>
      <c r="BG93" s="53"/>
      <c r="BH93" s="53"/>
      <c r="BI93" s="4">
        <f>'OA&amp;GRIDCO'!EW93+'Day Ahead IEX PXIL'!CG93+RTM!CG93</f>
        <v>1.24</v>
      </c>
      <c r="BJ93" s="4">
        <f>'OA&amp;GRIDCO'!EX93+'Day Ahead IEX PXIL'!CH93+RTM!CH93</f>
        <v>0</v>
      </c>
      <c r="BK93" s="4">
        <f>'OA&amp;GRIDCO'!KW93+RTM!FG93+'Day Ahead IEX PXIL'!GW93</f>
        <v>0</v>
      </c>
      <c r="BL93" s="4">
        <f>'OA&amp;GRIDCO'!KX93+RTM!FH93+'Day Ahead IEX PXIL'!GX93</f>
        <v>0</v>
      </c>
      <c r="BM93" s="4">
        <f>'Day Ahead IEX PXIL'!CM93+RTM!CM93+'OA&amp;GRIDCO'!FC93</f>
        <v>0</v>
      </c>
      <c r="BN93" s="4">
        <f>'OA&amp;GRIDCO'!FD93+'Day Ahead IEX PXIL'!CN93+RTM!CN93</f>
        <v>0</v>
      </c>
      <c r="BO93" s="69"/>
      <c r="BP93" s="69"/>
      <c r="BQ93" s="4">
        <f>'OA&amp;GRIDCO'!FQ93+'Day Ahead IEX PXIL'!CS93+RTM!CS93</f>
        <v>2.06</v>
      </c>
      <c r="BR93" s="4">
        <f>'OA&amp;GRIDCO'!FR93+'Day Ahead IEX PXIL'!CT93+RTM!CT93</f>
        <v>0</v>
      </c>
      <c r="BS93" s="1">
        <f>'OA&amp;GRIDCO'!JU93+'Day Ahead IEX PXIL'!FA93+RTM!EU93</f>
        <v>108.9545</v>
      </c>
      <c r="BT93" s="4">
        <f>'OA&amp;GRIDCO'!JV93+'Day Ahead IEX PXIL'!FB93+RTM!EV93</f>
        <v>22</v>
      </c>
      <c r="BU93" s="9">
        <f>'OA&amp;GRIDCO'!GG93+RTM!G93</f>
        <v>0</v>
      </c>
      <c r="BV93" s="9">
        <f>'OA&amp;GRIDCO'!GH93</f>
        <v>0</v>
      </c>
      <c r="BW93" s="4">
        <f>'OA&amp;GRIDCO'!HA93+'Day Ahead IEX PXIL'!DK93+RTM!DE93</f>
        <v>14.4</v>
      </c>
      <c r="BX93" s="4">
        <f>'OA&amp;GRIDCO'!HB93</f>
        <v>0</v>
      </c>
      <c r="BY93" s="4">
        <f>'Day Ahead IEX PXIL'!GK93+RTM!FA93+'OA&amp;GRIDCO'!LC93</f>
        <v>0</v>
      </c>
      <c r="BZ93" s="4">
        <f>'Day Ahead IEX PXIL'!GL93+RTM!FB93+'OA&amp;GRIDCO'!LD93</f>
        <v>0</v>
      </c>
      <c r="CA93" s="37"/>
      <c r="CB93" s="37"/>
      <c r="CC93" s="74">
        <f>RTM!GI93+'Day Ahead IEX PXIL'!II93+GDAM!M93</f>
        <v>0</v>
      </c>
      <c r="CD93" s="74">
        <f>RTM!GJ93</f>
        <v>0</v>
      </c>
      <c r="CE93" s="4">
        <f>'OA&amp;GRIDCO'!HI93+'Day Ahead IEX PXIL'!DQ93+RTM!DK93</f>
        <v>0</v>
      </c>
      <c r="CF93" s="4">
        <f>'OA&amp;GRIDCO'!HJ93+'Day Ahead IEX PXIL'!DR93+RTM!DL93</f>
        <v>0</v>
      </c>
      <c r="CG93" s="74">
        <f>'OA&amp;GRIDCO'!HO93+'Day Ahead IEX PXIL'!DW93+RTM!DQ93</f>
        <v>0</v>
      </c>
      <c r="CH93" s="74">
        <f>'OA&amp;GRIDCO'!HP93+'Day Ahead IEX PXIL'!DX93+RTM!DR93</f>
        <v>0</v>
      </c>
      <c r="CI93" s="75">
        <f>'Day Ahead IEX PXIL'!HE93+'OA&amp;GRIDCO'!DI93+RTM!GY93</f>
        <v>10.31</v>
      </c>
      <c r="CJ93" s="75">
        <f>'Day Ahead IEX PXIL'!HF93+'OA&amp;GRIDCO'!DJ93</f>
        <v>0</v>
      </c>
      <c r="CK93" s="54">
        <f>'OA&amp;GRIDCO'!KS93+'Day Ahead IEX PXIL'!DE93</f>
        <v>10.31</v>
      </c>
      <c r="CL93" s="54">
        <f>'OA&amp;GRIDCO'!KT93+'Day Ahead IEX PXIL'!DF93</f>
        <v>0</v>
      </c>
      <c r="CM93" s="54">
        <f>'Day Ahead IEX PXIL'!FS93+RTM!FS93</f>
        <v>0</v>
      </c>
      <c r="CN93" s="54">
        <f>'Day Ahead IEX PXIL'!FT93</f>
        <v>0</v>
      </c>
      <c r="CO93" s="54">
        <f>RTM!IY93+'Day Ahead IEX PXIL'!IU93</f>
        <v>0</v>
      </c>
      <c r="CP93" s="54">
        <f>RTM!IZ93+'Day Ahead IEX PXIL'!IV93</f>
        <v>0</v>
      </c>
      <c r="CQ93" s="4">
        <f>'OA&amp;GRIDCO'!KG93+'Day Ahead IEX PXIL'!FM93+RTM!GE93</f>
        <v>0</v>
      </c>
      <c r="CR93" s="4">
        <f>'OA&amp;GRIDCO'!KH93+'Day Ahead IEX PXIL'!FN93</f>
        <v>0</v>
      </c>
      <c r="CS93" s="4">
        <f>'OA&amp;GRIDCO'!KM93+'Day Ahead IEX PXIL'!FY93+RTM!FY93</f>
        <v>0</v>
      </c>
      <c r="CT93" s="4">
        <f>'Day Ahead IEX PXIL'!FZ93</f>
        <v>0</v>
      </c>
      <c r="CU93" s="4">
        <v>0</v>
      </c>
      <c r="CV93" s="4">
        <f>'Day Ahead IEX PXIL'!GF93</f>
        <v>0</v>
      </c>
      <c r="CW93" s="4">
        <f>'OA&amp;GRIDCO'!HU93+'Day Ahead IEX PXIL'!EC93+RTM!DW93</f>
        <v>520</v>
      </c>
      <c r="CX93" s="4">
        <f>'OA&amp;GRIDCO'!HV93+'Day Ahead IEX PXIL'!ED93+RTM!DX93</f>
        <v>0</v>
      </c>
      <c r="CY93" s="4">
        <f>'OA&amp;GRIDCO'!IG93+'Day Ahead IEX PXIL'!EI93+RTM!EC93</f>
        <v>15</v>
      </c>
      <c r="CZ93" s="4">
        <f>'OA&amp;GRIDCO'!IH93+'Day Ahead IEX PXIL'!EJ93+RTM!ED93</f>
        <v>3.75</v>
      </c>
      <c r="DA93" s="4">
        <f>'OA&amp;GRIDCO'!IU93+'Day Ahead IEX PXIL'!EO93+RTM!EI93</f>
        <v>0</v>
      </c>
      <c r="DB93" s="4">
        <f>'OA&amp;GRIDCO'!IV93+'Day Ahead IEX PXIL'!EP93+RTM!EJ93</f>
        <v>0</v>
      </c>
      <c r="DC93" s="75"/>
      <c r="DD93" s="75"/>
      <c r="DE93" s="4">
        <f>'Day Ahead IEX PXIL'!FC93+'OA&amp;GRIDCO'!KA93+RTM!GM93</f>
        <v>8.9700000000000006</v>
      </c>
      <c r="DF93" s="4">
        <f>'Day Ahead IEX PXIL'!FD93+'OA&amp;GRIDCO'!KB93</f>
        <v>0</v>
      </c>
      <c r="DG93" s="4">
        <f>'OA&amp;GRIDCO'!JE93+'Day Ahead IEX PXIL'!EU93+RTM!EO93</f>
        <v>22.68</v>
      </c>
      <c r="DH93" s="4">
        <f>'OA&amp;GRIDCO'!JF93+'Day Ahead IEX PXIL'!EV93+RTM!EP93</f>
        <v>0</v>
      </c>
      <c r="DI93" s="4">
        <v>0</v>
      </c>
      <c r="DJ93" s="4">
        <v>0</v>
      </c>
      <c r="DK93" s="74">
        <f>RTM!FM93</f>
        <v>0</v>
      </c>
      <c r="DL93" s="74">
        <f>RTM!FN93</f>
        <v>0</v>
      </c>
      <c r="DM93" s="74">
        <f>'OA&amp;GRIDCO'!LF93+'Day Ahead IEX PXIL'!HU93+'Day Ahead IEX PXIL'!HU93</f>
        <v>0</v>
      </c>
      <c r="DN93" s="74">
        <f>'OA&amp;GRIDCO'!LH93+'Day Ahead IEX PXIL'!HV93+RTM!GV93</f>
        <v>0</v>
      </c>
      <c r="DO93" s="74">
        <f>'OA&amp;GRIDCO'!LS93+'Day Ahead IEX PXIL'!HO93+RTM!IU93</f>
        <v>54.795000000000002</v>
      </c>
      <c r="DP93" s="74">
        <f>'OA&amp;GRIDCO'!LT93+'Day Ahead IEX PXIL'!HP93+RTM!IV93</f>
        <v>0</v>
      </c>
      <c r="DQ93" s="74">
        <f>RTM!HK93</f>
        <v>0</v>
      </c>
      <c r="DR93" s="74">
        <f>RTM!HL93</f>
        <v>0</v>
      </c>
      <c r="DS93" s="74">
        <f>RTM!HO93</f>
        <v>0</v>
      </c>
      <c r="DT93" s="74">
        <f>RTM!HP93</f>
        <v>0</v>
      </c>
      <c r="DU93" s="74">
        <f>RTM!HS93</f>
        <v>0</v>
      </c>
      <c r="DV93" s="74">
        <f>RTM!HT93</f>
        <v>0</v>
      </c>
      <c r="DW93" s="74">
        <f>RTM!HW93+'OA&amp;GRIDCO'!MI93</f>
        <v>0</v>
      </c>
      <c r="DX93" s="74">
        <f>RTM!HX93</f>
        <v>0</v>
      </c>
      <c r="DY93" s="74">
        <f>RTM!IA93</f>
        <v>0</v>
      </c>
      <c r="DZ93" s="74">
        <f>RTM!IB93</f>
        <v>0</v>
      </c>
      <c r="EA93" s="74">
        <f>RTM!IC93</f>
        <v>0</v>
      </c>
      <c r="EB93" s="74">
        <f>RTM!ID93</f>
        <v>0</v>
      </c>
      <c r="EC93" s="74">
        <f>'OA&amp;GRIDCO'!MO93</f>
        <v>0</v>
      </c>
      <c r="ED93" s="74">
        <f>'OA&amp;GRIDCO'!MP93</f>
        <v>0</v>
      </c>
      <c r="EE93" s="74">
        <f>'OA&amp;GRIDCO'!MS93</f>
        <v>0</v>
      </c>
      <c r="EF93" s="74">
        <f>'OA&amp;GRIDCO'!MT93</f>
        <v>0</v>
      </c>
      <c r="EG93" s="74">
        <f>'OA&amp;GRIDCO'!MW93+'Day Ahead IEX PXIL'!IM93+GDAM!G93+RTM!II93</f>
        <v>0</v>
      </c>
      <c r="EH93" s="74">
        <f>'OA&amp;GRIDCO'!MX93+'Day Ahead IEX PXIL'!IN93+RTM!IJ93+GDAM!H93</f>
        <v>0</v>
      </c>
      <c r="EI93" s="74">
        <f>'Day Ahead IEX PXIL'!IQ93+RTM!IM93+'OA&amp;GRIDCO'!NA93</f>
        <v>6.65</v>
      </c>
      <c r="EJ93" s="74">
        <f>'Day Ahead IEX PXIL'!IR93+RTM!IN93+'OA&amp;GRIDCO'!NB93</f>
        <v>0.9</v>
      </c>
      <c r="EK93" s="74">
        <f>'OA&amp;GRIDCO'!NE93</f>
        <v>0</v>
      </c>
      <c r="EL93" s="74">
        <f>'OA&amp;GRIDCO'!NF93</f>
        <v>0</v>
      </c>
      <c r="EM93" s="74">
        <f>RTM!IQ93</f>
        <v>0</v>
      </c>
      <c r="EN93" s="74">
        <f>RTM!IR93</f>
        <v>0</v>
      </c>
      <c r="EO93" s="74">
        <f>RTM!JC93</f>
        <v>0</v>
      </c>
      <c r="EP93" s="74">
        <f>RTM!JD93</f>
        <v>0</v>
      </c>
      <c r="EQ93" s="74">
        <f>'OA&amp;GRIDCO'!NI93</f>
        <v>0</v>
      </c>
      <c r="ER93" s="74">
        <f>'OA&amp;GRIDCO'!NJ93</f>
        <v>0</v>
      </c>
      <c r="ES93" s="74">
        <f>'OA&amp;GRIDCO'!NK93+RTM!HC93+'Day Ahead IEX PXIL'!IY93</f>
        <v>4.12</v>
      </c>
      <c r="ET93" s="74">
        <f>'OA&amp;GRIDCO'!NN93+RTM!HD93+'Day Ahead IEX PXIL'!IZ93</f>
        <v>0</v>
      </c>
      <c r="EU93" s="74">
        <f>RTM!JG93</f>
        <v>1.33</v>
      </c>
      <c r="EV93" s="74">
        <f>RTM!JH93</f>
        <v>0</v>
      </c>
      <c r="EW93" s="74">
        <f>RTM!JK93</f>
        <v>0</v>
      </c>
      <c r="EX93" s="74">
        <f>RTM!JL93</f>
        <v>0</v>
      </c>
      <c r="EY93" s="74">
        <f>GDAM!S93+'OA&amp;GRIDCO'!OG93+RTM!JO93</f>
        <v>0</v>
      </c>
      <c r="EZ93" s="74">
        <f>GDAM!T93+'OA&amp;GRIDCO'!NX93+RTM!JP93</f>
        <v>0</v>
      </c>
      <c r="FA93" s="74">
        <f>GDAM!Y93+RTM!JS93</f>
        <v>0</v>
      </c>
      <c r="FB93" s="74">
        <f>GDAM!Z93+RTM!JT93</f>
        <v>0</v>
      </c>
      <c r="FC93" s="74">
        <f>RTM!JW93</f>
        <v>0</v>
      </c>
      <c r="FD93" s="74">
        <f>RTM!JX93</f>
        <v>0</v>
      </c>
      <c r="FE93" s="74">
        <f>GDAM!AE93+'OA&amp;GRIDCO'!OO93</f>
        <v>0</v>
      </c>
      <c r="FF93" s="74">
        <f>GDAM!AF93+'OA&amp;GRIDCO'!OP93</f>
        <v>0</v>
      </c>
      <c r="FG93" s="351">
        <f>GDAM!AK93</f>
        <v>0</v>
      </c>
      <c r="FH93" s="351">
        <f>GDAM!AL93</f>
        <v>0</v>
      </c>
      <c r="FI93" s="351">
        <f>GDAM!AQ93</f>
        <v>0</v>
      </c>
      <c r="FJ93" s="351">
        <f>GDAM!AR93</f>
        <v>0</v>
      </c>
      <c r="FK93" s="351">
        <f>GDAM!AW93</f>
        <v>0</v>
      </c>
      <c r="FL93" s="351">
        <f>GDAM!AX93</f>
        <v>0</v>
      </c>
      <c r="FM93" s="351">
        <f>GDAM!BC93</f>
        <v>0</v>
      </c>
      <c r="FN93" s="351">
        <f>GDAM!BD93</f>
        <v>0</v>
      </c>
      <c r="FO93" s="351">
        <f>GDAM!BI93</f>
        <v>0</v>
      </c>
      <c r="FP93" s="351">
        <f>GDAM!BJ93</f>
        <v>0</v>
      </c>
      <c r="FQ93" s="1">
        <f t="shared" si="2"/>
        <v>1535.8368840206185</v>
      </c>
      <c r="FR93" s="1">
        <f t="shared" si="3"/>
        <v>172.36750000000004</v>
      </c>
    </row>
    <row r="94" spans="1:174">
      <c r="A94" s="48" t="s">
        <v>116</v>
      </c>
      <c r="B94" s="38">
        <v>84</v>
      </c>
      <c r="C94" s="114"/>
      <c r="D94" s="75"/>
      <c r="E94" s="75"/>
      <c r="F94" s="75"/>
      <c r="G94" s="75">
        <v>24</v>
      </c>
      <c r="H94" s="75">
        <v>0.9</v>
      </c>
      <c r="I94" s="74">
        <v>11</v>
      </c>
      <c r="J94" s="74">
        <v>3.62</v>
      </c>
      <c r="K94" s="75"/>
      <c r="L94" s="75"/>
      <c r="M94" s="75"/>
      <c r="N94" s="75"/>
      <c r="O94" s="281">
        <v>0</v>
      </c>
      <c r="P94" s="75"/>
      <c r="Q94" s="94">
        <v>3.6</v>
      </c>
      <c r="R94" s="75">
        <v>0.51</v>
      </c>
      <c r="S94" s="74">
        <v>25</v>
      </c>
      <c r="T94" s="75"/>
      <c r="U94" s="74">
        <v>37</v>
      </c>
      <c r="V94" s="75"/>
      <c r="W94" s="275">
        <v>0</v>
      </c>
      <c r="X94" s="75"/>
      <c r="Y94" s="75">
        <v>0</v>
      </c>
      <c r="Z94" s="75"/>
      <c r="AA94" s="75">
        <v>0</v>
      </c>
      <c r="AB94" s="75"/>
      <c r="AC94" s="282">
        <v>0</v>
      </c>
      <c r="AD94" s="75"/>
      <c r="AE94" s="4">
        <f>'OA&amp;GRIDCO'!W94+'Day Ahead IEX PXIL'!M94+RTM!M94</f>
        <v>40.21</v>
      </c>
      <c r="AF94" s="4">
        <f>'OA&amp;GRIDCO'!X94+'Day Ahead IEX PXIL'!N94+RTM!N94</f>
        <v>40.21</v>
      </c>
      <c r="AG94" s="4">
        <f>'OA&amp;GRIDCO'!AC94+'Day Ahead IEX PXIL'!S94+RTM!S94</f>
        <v>2.79</v>
      </c>
      <c r="AH94" s="4">
        <f>'OA&amp;GRIDCO'!AD94+'Day Ahead IEX PXIL'!T94+RTM!T94</f>
        <v>0</v>
      </c>
      <c r="AI94" s="4">
        <f>'OA&amp;GRIDCO'!AU94+'Day Ahead IEX PXIL'!Y94+RTM!Y94</f>
        <v>55</v>
      </c>
      <c r="AJ94" s="4">
        <f>'OA&amp;GRIDCO'!AV94+'Day Ahead IEX PXIL'!Z94+RTM!Z94</f>
        <v>16.5</v>
      </c>
      <c r="AK94" s="4">
        <f>'OA&amp;GRIDCO'!BS94+'Day Ahead IEX PXIL'!AK94+RTM!AK94</f>
        <v>0</v>
      </c>
      <c r="AL94" s="4">
        <f>'OA&amp;GRIDCO'!BT94+'Day Ahead IEX PXIL'!AL94+RTM!AL94</f>
        <v>0</v>
      </c>
      <c r="AM94" s="4">
        <f>'OA&amp;GRIDCO'!BC94+'Day Ahead IEX PXIL'!AE94+RTM!AE94</f>
        <v>0</v>
      </c>
      <c r="AN94" s="4">
        <f>'OA&amp;GRIDCO'!BD94+'Day Ahead IEX PXIL'!AF94+RTM!AF94</f>
        <v>0</v>
      </c>
      <c r="AO94" s="4">
        <f>'OA&amp;GRIDCO'!CC94+'Day Ahead IEX PXIL'!AQ94+RTM!AQ94</f>
        <v>0</v>
      </c>
      <c r="AP94" s="4">
        <f>'OA&amp;GRIDCO'!CD94+'Day Ahead IEX PXIL'!AR94+RTM!AR94</f>
        <v>0</v>
      </c>
      <c r="AQ94" s="4">
        <f>'OA&amp;GRIDCO'!CO94+'Day Ahead IEX PXIL'!AW94+RTM!AW94</f>
        <v>41.21</v>
      </c>
      <c r="AR94" s="4">
        <f>'OA&amp;GRIDCO'!CP94+'Day Ahead IEX PXIL'!AX94+RTM!AX94</f>
        <v>8</v>
      </c>
      <c r="AS94" s="4">
        <f>'OA&amp;GRIDCO'!DA94+'Day Ahead IEX PXIL'!BC94+RTM!BC94</f>
        <v>329.77738402061857</v>
      </c>
      <c r="AT94" s="4">
        <f>'OA&amp;GRIDCO'!DB94+'Day Ahead IEX PXIL'!BD94+RTM!BD94</f>
        <v>0</v>
      </c>
      <c r="AU94" s="4">
        <f>'Day Ahead IEX PXIL'!BI94+RTM!BI94+'OA&amp;GRIDCO'!OS94</f>
        <v>0</v>
      </c>
      <c r="AV94" s="4">
        <f>'Day Ahead IEX PXIL'!BJ94+RTM!BJ94+'OA&amp;GRIDCO'!OT94</f>
        <v>0</v>
      </c>
      <c r="AW94" s="67"/>
      <c r="AX94" s="67"/>
      <c r="AY94" s="4">
        <v>0</v>
      </c>
      <c r="AZ94" s="4">
        <f>'OA&amp;GRIDCO'!DL94+'Day Ahead IEX PXIL'!BP94+RTM!BP94</f>
        <v>14.12</v>
      </c>
      <c r="BA94" s="4">
        <f>'OA&amp;GRIDCO'!EC94+'Day Ahead IEX PXIL'!BU94+RTM!BU94</f>
        <v>0</v>
      </c>
      <c r="BB94" s="4">
        <f>'OA&amp;GRIDCO'!ED94+'Day Ahead IEX PXIL'!BV94+RTM!BV94</f>
        <v>0</v>
      </c>
      <c r="BC94" s="4">
        <f>'OA&amp;GRIDCO'!EQ94+'Day Ahead IEX PXIL'!CA94+RTM!CA94</f>
        <v>247.43</v>
      </c>
      <c r="BD94" s="4">
        <f>'OA&amp;GRIDCO'!ER94+'Day Ahead IEX PXIL'!CB94+RTM!CB94</f>
        <v>61.857500000000002</v>
      </c>
      <c r="BE94" s="75">
        <f>'OA&amp;GRIDCO'!NW94+GDAM!U94</f>
        <v>0</v>
      </c>
      <c r="BF94" s="75"/>
      <c r="BG94" s="53"/>
      <c r="BH94" s="53"/>
      <c r="BI94" s="4">
        <f>'OA&amp;GRIDCO'!EW94+'Day Ahead IEX PXIL'!CG94+RTM!CG94</f>
        <v>1.24</v>
      </c>
      <c r="BJ94" s="4">
        <f>'OA&amp;GRIDCO'!EX94+'Day Ahead IEX PXIL'!CH94+RTM!CH94</f>
        <v>0</v>
      </c>
      <c r="BK94" s="4">
        <f>'OA&amp;GRIDCO'!KW94+RTM!FG94+'Day Ahead IEX PXIL'!GW94</f>
        <v>0</v>
      </c>
      <c r="BL94" s="4">
        <f>'OA&amp;GRIDCO'!KX94+RTM!FH94+'Day Ahead IEX PXIL'!GX94</f>
        <v>0</v>
      </c>
      <c r="BM94" s="4">
        <f>'Day Ahead IEX PXIL'!CM94+RTM!CM94+'OA&amp;GRIDCO'!FC94</f>
        <v>0</v>
      </c>
      <c r="BN94" s="4">
        <f>'OA&amp;GRIDCO'!FD94+'Day Ahead IEX PXIL'!CN94+RTM!CN94</f>
        <v>0</v>
      </c>
      <c r="BO94" s="69"/>
      <c r="BP94" s="69"/>
      <c r="BQ94" s="4">
        <f>'OA&amp;GRIDCO'!FQ94+'Day Ahead IEX PXIL'!CS94+RTM!CS94</f>
        <v>2.06</v>
      </c>
      <c r="BR94" s="4">
        <f>'OA&amp;GRIDCO'!FR94+'Day Ahead IEX PXIL'!CT94+RTM!CT94</f>
        <v>0</v>
      </c>
      <c r="BS94" s="1">
        <f>'OA&amp;GRIDCO'!JU94+'Day Ahead IEX PXIL'!FA94+RTM!EU94</f>
        <v>108.9545</v>
      </c>
      <c r="BT94" s="4">
        <f>'OA&amp;GRIDCO'!JV94+'Day Ahead IEX PXIL'!FB94+RTM!EV94</f>
        <v>22</v>
      </c>
      <c r="BU94" s="9">
        <f>'OA&amp;GRIDCO'!GG94+RTM!G94</f>
        <v>0</v>
      </c>
      <c r="BV94" s="9">
        <f>'OA&amp;GRIDCO'!GH94</f>
        <v>0</v>
      </c>
      <c r="BW94" s="4">
        <f>'OA&amp;GRIDCO'!HA94+'Day Ahead IEX PXIL'!DK94+RTM!DE94</f>
        <v>14.4</v>
      </c>
      <c r="BX94" s="4">
        <f>'OA&amp;GRIDCO'!HB94</f>
        <v>0</v>
      </c>
      <c r="BY94" s="4">
        <f>'Day Ahead IEX PXIL'!GK94+RTM!FA94+'OA&amp;GRIDCO'!LC94</f>
        <v>0</v>
      </c>
      <c r="BZ94" s="4">
        <f>'Day Ahead IEX PXIL'!GL94+RTM!FB94+'OA&amp;GRIDCO'!LD94</f>
        <v>0</v>
      </c>
      <c r="CA94" s="37"/>
      <c r="CB94" s="37"/>
      <c r="CC94" s="74">
        <f>RTM!GI94+'Day Ahead IEX PXIL'!II94+GDAM!M94</f>
        <v>0</v>
      </c>
      <c r="CD94" s="74">
        <f>RTM!GJ94</f>
        <v>0</v>
      </c>
      <c r="CE94" s="4">
        <f>'OA&amp;GRIDCO'!HI94+'Day Ahead IEX PXIL'!DQ94+RTM!DK94</f>
        <v>0</v>
      </c>
      <c r="CF94" s="4">
        <f>'OA&amp;GRIDCO'!HJ94+'Day Ahead IEX PXIL'!DR94+RTM!DL94</f>
        <v>0</v>
      </c>
      <c r="CG94" s="74">
        <f>'OA&amp;GRIDCO'!HO94+'Day Ahead IEX PXIL'!DW94+RTM!DQ94</f>
        <v>0</v>
      </c>
      <c r="CH94" s="74">
        <f>'OA&amp;GRIDCO'!HP94+'Day Ahead IEX PXIL'!DX94+RTM!DR94</f>
        <v>0</v>
      </c>
      <c r="CI94" s="75">
        <f>'Day Ahead IEX PXIL'!HE94+'OA&amp;GRIDCO'!DI94+RTM!GY94</f>
        <v>10.31</v>
      </c>
      <c r="CJ94" s="75">
        <f>'Day Ahead IEX PXIL'!HF94+'OA&amp;GRIDCO'!DJ94</f>
        <v>0</v>
      </c>
      <c r="CK94" s="54">
        <f>'OA&amp;GRIDCO'!KS94+'Day Ahead IEX PXIL'!DE94</f>
        <v>10.31</v>
      </c>
      <c r="CL94" s="54">
        <f>'OA&amp;GRIDCO'!KT94+'Day Ahead IEX PXIL'!DF94</f>
        <v>0</v>
      </c>
      <c r="CM94" s="54">
        <f>'Day Ahead IEX PXIL'!FS94+RTM!FS94</f>
        <v>0</v>
      </c>
      <c r="CN94" s="54">
        <f>'Day Ahead IEX PXIL'!FT94</f>
        <v>0</v>
      </c>
      <c r="CO94" s="54">
        <f>RTM!IY94+'Day Ahead IEX PXIL'!IU94</f>
        <v>0</v>
      </c>
      <c r="CP94" s="54">
        <f>RTM!IZ94+'Day Ahead IEX PXIL'!IV94</f>
        <v>0</v>
      </c>
      <c r="CQ94" s="4">
        <f>'OA&amp;GRIDCO'!KG94+'Day Ahead IEX PXIL'!FM94+RTM!GE94</f>
        <v>0</v>
      </c>
      <c r="CR94" s="4">
        <f>'OA&amp;GRIDCO'!KH94+'Day Ahead IEX PXIL'!FN94</f>
        <v>0</v>
      </c>
      <c r="CS94" s="4">
        <f>'OA&amp;GRIDCO'!KM94+'Day Ahead IEX PXIL'!FY94+RTM!FY94</f>
        <v>0</v>
      </c>
      <c r="CT94" s="4">
        <f>'Day Ahead IEX PXIL'!FZ94</f>
        <v>0</v>
      </c>
      <c r="CU94" s="4">
        <v>0</v>
      </c>
      <c r="CV94" s="4">
        <f>'Day Ahead IEX PXIL'!GF94</f>
        <v>0</v>
      </c>
      <c r="CW94" s="4">
        <f>'OA&amp;GRIDCO'!HU94+'Day Ahead IEX PXIL'!EC94+RTM!DW94</f>
        <v>550</v>
      </c>
      <c r="CX94" s="4">
        <f>'OA&amp;GRIDCO'!HV94+'Day Ahead IEX PXIL'!ED94+RTM!DX94</f>
        <v>0</v>
      </c>
      <c r="CY94" s="4">
        <f>'OA&amp;GRIDCO'!IG94+'Day Ahead IEX PXIL'!EI94+RTM!EC94</f>
        <v>15</v>
      </c>
      <c r="CZ94" s="4">
        <f>'OA&amp;GRIDCO'!IH94+'Day Ahead IEX PXIL'!EJ94+RTM!ED94</f>
        <v>3.75</v>
      </c>
      <c r="DA94" s="4">
        <f>'OA&amp;GRIDCO'!IU94+'Day Ahead IEX PXIL'!EO94+RTM!EI94</f>
        <v>0</v>
      </c>
      <c r="DB94" s="4">
        <f>'OA&amp;GRIDCO'!IV94+'Day Ahead IEX PXIL'!EP94+RTM!EJ94</f>
        <v>0</v>
      </c>
      <c r="DC94" s="75"/>
      <c r="DD94" s="75"/>
      <c r="DE94" s="4">
        <f>'Day Ahead IEX PXIL'!FC94+'OA&amp;GRIDCO'!KA94+RTM!GM94</f>
        <v>8.9700000000000006</v>
      </c>
      <c r="DF94" s="4">
        <f>'Day Ahead IEX PXIL'!FD94+'OA&amp;GRIDCO'!KB94</f>
        <v>0</v>
      </c>
      <c r="DG94" s="4">
        <f>'OA&amp;GRIDCO'!JE94+'Day Ahead IEX PXIL'!EU94+RTM!EO94</f>
        <v>22.68</v>
      </c>
      <c r="DH94" s="4">
        <f>'OA&amp;GRIDCO'!JF94+'Day Ahead IEX PXIL'!EV94+RTM!EP94</f>
        <v>0</v>
      </c>
      <c r="DI94" s="4">
        <v>0</v>
      </c>
      <c r="DJ94" s="4">
        <v>0</v>
      </c>
      <c r="DK94" s="74">
        <f>RTM!FM94</f>
        <v>0</v>
      </c>
      <c r="DL94" s="74">
        <f>RTM!FN94</f>
        <v>0</v>
      </c>
      <c r="DM94" s="74">
        <f>'OA&amp;GRIDCO'!LF94+'Day Ahead IEX PXIL'!HU94+'Day Ahead IEX PXIL'!HU94</f>
        <v>0</v>
      </c>
      <c r="DN94" s="74">
        <f>'OA&amp;GRIDCO'!LH94+'Day Ahead IEX PXIL'!HV94+RTM!GV94</f>
        <v>0</v>
      </c>
      <c r="DO94" s="74">
        <f>'OA&amp;GRIDCO'!LS94+'Day Ahead IEX PXIL'!HO94+RTM!IU94</f>
        <v>54.795000000000002</v>
      </c>
      <c r="DP94" s="74">
        <f>'OA&amp;GRIDCO'!LT94+'Day Ahead IEX PXIL'!HP94+RTM!IV94</f>
        <v>0</v>
      </c>
      <c r="DQ94" s="74">
        <f>RTM!HK94</f>
        <v>0</v>
      </c>
      <c r="DR94" s="74">
        <f>RTM!HL94</f>
        <v>0</v>
      </c>
      <c r="DS94" s="74">
        <f>RTM!HO94</f>
        <v>0</v>
      </c>
      <c r="DT94" s="74">
        <f>RTM!HP94</f>
        <v>0</v>
      </c>
      <c r="DU94" s="74">
        <f>RTM!HS94</f>
        <v>0</v>
      </c>
      <c r="DV94" s="74">
        <f>RTM!HT94</f>
        <v>0</v>
      </c>
      <c r="DW94" s="74">
        <f>RTM!HW94+'OA&amp;GRIDCO'!MI94</f>
        <v>0</v>
      </c>
      <c r="DX94" s="74">
        <f>RTM!HX94</f>
        <v>0</v>
      </c>
      <c r="DY94" s="74">
        <f>RTM!IA94</f>
        <v>0</v>
      </c>
      <c r="DZ94" s="74">
        <f>RTM!IB94</f>
        <v>0</v>
      </c>
      <c r="EA94" s="74">
        <f>RTM!IC94</f>
        <v>0</v>
      </c>
      <c r="EB94" s="74">
        <f>RTM!ID94</f>
        <v>0</v>
      </c>
      <c r="EC94" s="74">
        <f>'OA&amp;GRIDCO'!MO94</f>
        <v>0</v>
      </c>
      <c r="ED94" s="74">
        <f>'OA&amp;GRIDCO'!MP94</f>
        <v>0</v>
      </c>
      <c r="EE94" s="74">
        <f>'OA&amp;GRIDCO'!MS94</f>
        <v>0</v>
      </c>
      <c r="EF94" s="74">
        <f>'OA&amp;GRIDCO'!MT94</f>
        <v>0</v>
      </c>
      <c r="EG94" s="74">
        <f>'OA&amp;GRIDCO'!MW94+'Day Ahead IEX PXIL'!IM94+GDAM!G94+RTM!II94</f>
        <v>0</v>
      </c>
      <c r="EH94" s="74">
        <f>'OA&amp;GRIDCO'!MX94+'Day Ahead IEX PXIL'!IN94+RTM!IJ94+GDAM!H94</f>
        <v>0</v>
      </c>
      <c r="EI94" s="74">
        <f>'Day Ahead IEX PXIL'!IQ94+RTM!IM94+'OA&amp;GRIDCO'!NA94</f>
        <v>6.65</v>
      </c>
      <c r="EJ94" s="74">
        <f>'Day Ahead IEX PXIL'!IR94+RTM!IN94+'OA&amp;GRIDCO'!NB94</f>
        <v>0.9</v>
      </c>
      <c r="EK94" s="74">
        <f>'OA&amp;GRIDCO'!NE94</f>
        <v>0</v>
      </c>
      <c r="EL94" s="74">
        <f>'OA&amp;GRIDCO'!NF94</f>
        <v>0</v>
      </c>
      <c r="EM94" s="74">
        <f>RTM!IQ94</f>
        <v>0</v>
      </c>
      <c r="EN94" s="74">
        <f>RTM!IR94</f>
        <v>0</v>
      </c>
      <c r="EO94" s="74">
        <f>RTM!JC94</f>
        <v>0</v>
      </c>
      <c r="EP94" s="74">
        <f>RTM!JD94</f>
        <v>0</v>
      </c>
      <c r="EQ94" s="74">
        <f>'OA&amp;GRIDCO'!NI94</f>
        <v>0</v>
      </c>
      <c r="ER94" s="74">
        <f>'OA&amp;GRIDCO'!NJ94</f>
        <v>0</v>
      </c>
      <c r="ES94" s="74">
        <f>'OA&amp;GRIDCO'!NK94+RTM!HC94+'Day Ahead IEX PXIL'!IY94</f>
        <v>4.12</v>
      </c>
      <c r="ET94" s="74">
        <f>'OA&amp;GRIDCO'!NN94+RTM!HD94+'Day Ahead IEX PXIL'!IZ94</f>
        <v>0</v>
      </c>
      <c r="EU94" s="74">
        <f>RTM!JG94</f>
        <v>1.33</v>
      </c>
      <c r="EV94" s="74">
        <f>RTM!JH94</f>
        <v>0</v>
      </c>
      <c r="EW94" s="74">
        <f>RTM!JK94</f>
        <v>0</v>
      </c>
      <c r="EX94" s="74">
        <f>RTM!JL94</f>
        <v>0</v>
      </c>
      <c r="EY94" s="74">
        <f>GDAM!S94+'OA&amp;GRIDCO'!OG94+RTM!JO94</f>
        <v>0</v>
      </c>
      <c r="EZ94" s="74">
        <f>GDAM!T94+'OA&amp;GRIDCO'!NX94+RTM!JP94</f>
        <v>0</v>
      </c>
      <c r="FA94" s="74">
        <f>GDAM!Y94+RTM!JS94</f>
        <v>0</v>
      </c>
      <c r="FB94" s="74">
        <f>GDAM!Z94+RTM!JT94</f>
        <v>0</v>
      </c>
      <c r="FC94" s="74">
        <f>RTM!JW94</f>
        <v>0</v>
      </c>
      <c r="FD94" s="74">
        <f>RTM!JX94</f>
        <v>0</v>
      </c>
      <c r="FE94" s="74">
        <f>GDAM!AE94+'OA&amp;GRIDCO'!OO94</f>
        <v>0</v>
      </c>
      <c r="FF94" s="74">
        <f>GDAM!AF94+'OA&amp;GRIDCO'!OP94</f>
        <v>0</v>
      </c>
      <c r="FG94" s="351">
        <f>GDAM!AK94</f>
        <v>0</v>
      </c>
      <c r="FH94" s="351">
        <f>GDAM!AL94</f>
        <v>0</v>
      </c>
      <c r="FI94" s="351">
        <f>GDAM!AQ94</f>
        <v>0</v>
      </c>
      <c r="FJ94" s="351">
        <f>GDAM!AR94</f>
        <v>0</v>
      </c>
      <c r="FK94" s="351">
        <f>GDAM!AW94</f>
        <v>0</v>
      </c>
      <c r="FL94" s="351">
        <f>GDAM!AX94</f>
        <v>0</v>
      </c>
      <c r="FM94" s="351">
        <f>GDAM!BC94</f>
        <v>0</v>
      </c>
      <c r="FN94" s="351">
        <f>GDAM!BD94</f>
        <v>0</v>
      </c>
      <c r="FO94" s="351">
        <f>GDAM!BI94</f>
        <v>0</v>
      </c>
      <c r="FP94" s="351">
        <f>GDAM!BJ94</f>
        <v>0</v>
      </c>
      <c r="FQ94" s="1">
        <f t="shared" si="2"/>
        <v>1565.8368840206185</v>
      </c>
      <c r="FR94" s="1">
        <f t="shared" si="3"/>
        <v>172.36750000000004</v>
      </c>
    </row>
    <row r="95" spans="1:174">
      <c r="A95" s="48" t="s">
        <v>117</v>
      </c>
      <c r="B95" s="38">
        <v>85</v>
      </c>
      <c r="C95" s="114"/>
      <c r="D95" s="75"/>
      <c r="E95" s="75"/>
      <c r="F95" s="75"/>
      <c r="G95" s="75">
        <v>24</v>
      </c>
      <c r="H95" s="75">
        <v>0.9</v>
      </c>
      <c r="I95" s="74">
        <v>11</v>
      </c>
      <c r="J95" s="74">
        <v>3.62</v>
      </c>
      <c r="K95" s="75"/>
      <c r="L95" s="75"/>
      <c r="M95" s="75"/>
      <c r="N95" s="75"/>
      <c r="O95" s="281">
        <v>0</v>
      </c>
      <c r="P95" s="75"/>
      <c r="Q95" s="94">
        <v>3.6</v>
      </c>
      <c r="R95" s="75">
        <v>0.51</v>
      </c>
      <c r="S95" s="74">
        <v>25</v>
      </c>
      <c r="T95" s="75"/>
      <c r="U95" s="74">
        <v>37</v>
      </c>
      <c r="V95" s="75"/>
      <c r="W95" s="275">
        <v>0</v>
      </c>
      <c r="X95" s="75"/>
      <c r="Y95" s="75">
        <v>0</v>
      </c>
      <c r="Z95" s="75"/>
      <c r="AA95" s="75">
        <v>0</v>
      </c>
      <c r="AB95" s="75"/>
      <c r="AC95" s="282">
        <v>0</v>
      </c>
      <c r="AD95" s="75"/>
      <c r="AE95" s="4">
        <f>'OA&amp;GRIDCO'!W95+'Day Ahead IEX PXIL'!M95+RTM!M95</f>
        <v>40.21</v>
      </c>
      <c r="AF95" s="4">
        <f>'OA&amp;GRIDCO'!X95+'Day Ahead IEX PXIL'!N95+RTM!N95</f>
        <v>40.21</v>
      </c>
      <c r="AG95" s="4">
        <f>'OA&amp;GRIDCO'!AC95+'Day Ahead IEX PXIL'!S95+RTM!S95</f>
        <v>2.79</v>
      </c>
      <c r="AH95" s="4">
        <f>'OA&amp;GRIDCO'!AD95+'Day Ahead IEX PXIL'!T95+RTM!T95</f>
        <v>0</v>
      </c>
      <c r="AI95" s="4">
        <f>'OA&amp;GRIDCO'!AU95+'Day Ahead IEX PXIL'!Y95+RTM!Y95</f>
        <v>55</v>
      </c>
      <c r="AJ95" s="4">
        <f>'OA&amp;GRIDCO'!AV95+'Day Ahead IEX PXIL'!Z95+RTM!Z95</f>
        <v>16.5</v>
      </c>
      <c r="AK95" s="4">
        <f>'OA&amp;GRIDCO'!BS95+'Day Ahead IEX PXIL'!AK95+RTM!AK95</f>
        <v>0</v>
      </c>
      <c r="AL95" s="4">
        <f>'OA&amp;GRIDCO'!BT95+'Day Ahead IEX PXIL'!AL95+RTM!AL95</f>
        <v>0</v>
      </c>
      <c r="AM95" s="4">
        <f>'OA&amp;GRIDCO'!BC95+'Day Ahead IEX PXIL'!AE95+RTM!AE95</f>
        <v>0</v>
      </c>
      <c r="AN95" s="4">
        <f>'OA&amp;GRIDCO'!BD95+'Day Ahead IEX PXIL'!AF95+RTM!AF95</f>
        <v>0</v>
      </c>
      <c r="AO95" s="4">
        <f>'OA&amp;GRIDCO'!CC95+'Day Ahead IEX PXIL'!AQ95+RTM!AQ95</f>
        <v>0</v>
      </c>
      <c r="AP95" s="4">
        <f>'OA&amp;GRIDCO'!CD95+'Day Ahead IEX PXIL'!AR95+RTM!AR95</f>
        <v>0</v>
      </c>
      <c r="AQ95" s="4">
        <f>'OA&amp;GRIDCO'!CO95+'Day Ahead IEX PXIL'!AW95+RTM!AW95</f>
        <v>41.21</v>
      </c>
      <c r="AR95" s="4">
        <f>'OA&amp;GRIDCO'!CP95+'Day Ahead IEX PXIL'!AX95+RTM!AX95</f>
        <v>8</v>
      </c>
      <c r="AS95" s="4">
        <f>'OA&amp;GRIDCO'!DA95+'Day Ahead IEX PXIL'!BC95+RTM!BC95</f>
        <v>329.77738402061857</v>
      </c>
      <c r="AT95" s="4">
        <f>'OA&amp;GRIDCO'!DB95+'Day Ahead IEX PXIL'!BD95+RTM!BD95</f>
        <v>0</v>
      </c>
      <c r="AU95" s="4">
        <f>'Day Ahead IEX PXIL'!BI95+RTM!BI95+'OA&amp;GRIDCO'!OS95</f>
        <v>0</v>
      </c>
      <c r="AV95" s="4">
        <f>'Day Ahead IEX PXIL'!BJ95+RTM!BJ95+'OA&amp;GRIDCO'!OT95</f>
        <v>0</v>
      </c>
      <c r="AW95" s="67"/>
      <c r="AX95" s="67"/>
      <c r="AY95" s="4">
        <v>0</v>
      </c>
      <c r="AZ95" s="4">
        <f>'OA&amp;GRIDCO'!DL95+'Day Ahead IEX PXIL'!BP95+RTM!BP95</f>
        <v>14.12</v>
      </c>
      <c r="BA95" s="4">
        <f>'OA&amp;GRIDCO'!EC95+'Day Ahead IEX PXIL'!BU95+RTM!BU95</f>
        <v>0</v>
      </c>
      <c r="BB95" s="4">
        <f>'OA&amp;GRIDCO'!ED95+'Day Ahead IEX PXIL'!BV95+RTM!BV95</f>
        <v>0</v>
      </c>
      <c r="BC95" s="4">
        <f>'OA&amp;GRIDCO'!EQ95+'Day Ahead IEX PXIL'!CA95+RTM!CA95</f>
        <v>247.43</v>
      </c>
      <c r="BD95" s="4">
        <f>'OA&amp;GRIDCO'!ER95+'Day Ahead IEX PXIL'!CB95+RTM!CB95</f>
        <v>61.857500000000002</v>
      </c>
      <c r="BE95" s="75">
        <f>'OA&amp;GRIDCO'!NW95+GDAM!U95</f>
        <v>0</v>
      </c>
      <c r="BF95" s="75"/>
      <c r="BG95" s="53"/>
      <c r="BH95" s="53"/>
      <c r="BI95" s="4">
        <f>'OA&amp;GRIDCO'!EW95+'Day Ahead IEX PXIL'!CG95+RTM!CG95</f>
        <v>1.24</v>
      </c>
      <c r="BJ95" s="4">
        <f>'OA&amp;GRIDCO'!EX95+'Day Ahead IEX PXIL'!CH95+RTM!CH95</f>
        <v>0</v>
      </c>
      <c r="BK95" s="4">
        <f>'OA&amp;GRIDCO'!KW95+RTM!FG95+'Day Ahead IEX PXIL'!GW95</f>
        <v>0</v>
      </c>
      <c r="BL95" s="4">
        <f>'OA&amp;GRIDCO'!KX95+RTM!FH95+'Day Ahead IEX PXIL'!GX95</f>
        <v>0</v>
      </c>
      <c r="BM95" s="4">
        <f>'Day Ahead IEX PXIL'!CM95+RTM!CM95+'OA&amp;GRIDCO'!FC95</f>
        <v>0</v>
      </c>
      <c r="BN95" s="4">
        <f>'OA&amp;GRIDCO'!FD95+'Day Ahead IEX PXIL'!CN95+RTM!CN95</f>
        <v>0</v>
      </c>
      <c r="BO95" s="69"/>
      <c r="BP95" s="69"/>
      <c r="BQ95" s="4">
        <f>'OA&amp;GRIDCO'!FQ95+'Day Ahead IEX PXIL'!CS95+RTM!CS95</f>
        <v>2.06</v>
      </c>
      <c r="BR95" s="4">
        <f>'OA&amp;GRIDCO'!FR95+'Day Ahead IEX PXIL'!CT95+RTM!CT95</f>
        <v>0</v>
      </c>
      <c r="BS95" s="1">
        <f>'OA&amp;GRIDCO'!JU95+'Day Ahead IEX PXIL'!FA95+RTM!EU95</f>
        <v>108.9545</v>
      </c>
      <c r="BT95" s="4">
        <f>'OA&amp;GRIDCO'!JV95+'Day Ahead IEX PXIL'!FB95+RTM!EV95</f>
        <v>22</v>
      </c>
      <c r="BU95" s="9">
        <f>'OA&amp;GRIDCO'!GG95+RTM!G95</f>
        <v>0</v>
      </c>
      <c r="BV95" s="9">
        <f>'OA&amp;GRIDCO'!GH95</f>
        <v>0</v>
      </c>
      <c r="BW95" s="4">
        <f>'OA&amp;GRIDCO'!HA95+'Day Ahead IEX PXIL'!DK95+RTM!DE95</f>
        <v>14.4</v>
      </c>
      <c r="BX95" s="4">
        <f>'OA&amp;GRIDCO'!HB95</f>
        <v>0</v>
      </c>
      <c r="BY95" s="4">
        <f>'Day Ahead IEX PXIL'!GK95+RTM!FA95+'OA&amp;GRIDCO'!LC95</f>
        <v>0</v>
      </c>
      <c r="BZ95" s="4">
        <f>'Day Ahead IEX PXIL'!GL95+RTM!FB95+'OA&amp;GRIDCO'!LD95</f>
        <v>0</v>
      </c>
      <c r="CA95" s="37"/>
      <c r="CB95" s="37"/>
      <c r="CC95" s="74">
        <f>RTM!GI95+'Day Ahead IEX PXIL'!II95+GDAM!M95</f>
        <v>0</v>
      </c>
      <c r="CD95" s="74">
        <f>RTM!GJ95</f>
        <v>0</v>
      </c>
      <c r="CE95" s="4">
        <f>'OA&amp;GRIDCO'!HI95+'Day Ahead IEX PXIL'!DQ95+RTM!DK95</f>
        <v>0</v>
      </c>
      <c r="CF95" s="4">
        <f>'OA&amp;GRIDCO'!HJ95+'Day Ahead IEX PXIL'!DR95+RTM!DL95</f>
        <v>0</v>
      </c>
      <c r="CG95" s="74">
        <f>'OA&amp;GRIDCO'!HO95+'Day Ahead IEX PXIL'!DW95+RTM!DQ95</f>
        <v>0</v>
      </c>
      <c r="CH95" s="74">
        <f>'OA&amp;GRIDCO'!HP95+'Day Ahead IEX PXIL'!DX95+RTM!DR95</f>
        <v>0</v>
      </c>
      <c r="CI95" s="75">
        <f>'Day Ahead IEX PXIL'!HE95+'OA&amp;GRIDCO'!DI95+RTM!GY95</f>
        <v>10.31</v>
      </c>
      <c r="CJ95" s="75">
        <f>'Day Ahead IEX PXIL'!HF95+'OA&amp;GRIDCO'!DJ95</f>
        <v>0</v>
      </c>
      <c r="CK95" s="54">
        <f>'OA&amp;GRIDCO'!KS95+'Day Ahead IEX PXIL'!DE95</f>
        <v>10.31</v>
      </c>
      <c r="CL95" s="54">
        <f>'OA&amp;GRIDCO'!KT95+'Day Ahead IEX PXIL'!DF95</f>
        <v>0</v>
      </c>
      <c r="CM95" s="54">
        <f>'Day Ahead IEX PXIL'!FS95+RTM!FS95</f>
        <v>0</v>
      </c>
      <c r="CN95" s="54">
        <f>'Day Ahead IEX PXIL'!FT95</f>
        <v>0</v>
      </c>
      <c r="CO95" s="54">
        <f>RTM!IY95+'Day Ahead IEX PXIL'!IU95</f>
        <v>0</v>
      </c>
      <c r="CP95" s="54">
        <f>RTM!IZ95+'Day Ahead IEX PXIL'!IV95</f>
        <v>0</v>
      </c>
      <c r="CQ95" s="4">
        <f>'OA&amp;GRIDCO'!KG95+'Day Ahead IEX PXIL'!FM95+RTM!GE95</f>
        <v>0</v>
      </c>
      <c r="CR95" s="4">
        <f>'OA&amp;GRIDCO'!KH95+'Day Ahead IEX PXIL'!FN95</f>
        <v>0</v>
      </c>
      <c r="CS95" s="4">
        <f>'OA&amp;GRIDCO'!KM95+'Day Ahead IEX PXIL'!FY95+RTM!FY95</f>
        <v>0</v>
      </c>
      <c r="CT95" s="4">
        <f>'Day Ahead IEX PXIL'!FZ95</f>
        <v>0</v>
      </c>
      <c r="CU95" s="4">
        <v>0</v>
      </c>
      <c r="CV95" s="4">
        <f>'Day Ahead IEX PXIL'!GF95</f>
        <v>0</v>
      </c>
      <c r="CW95" s="4">
        <f>'OA&amp;GRIDCO'!HU95+'Day Ahead IEX PXIL'!EC95+RTM!DW95</f>
        <v>565</v>
      </c>
      <c r="CX95" s="4">
        <f>'OA&amp;GRIDCO'!HV95+'Day Ahead IEX PXIL'!ED95+RTM!DX95</f>
        <v>0</v>
      </c>
      <c r="CY95" s="4">
        <f>'OA&amp;GRIDCO'!IG95+'Day Ahead IEX PXIL'!EI95+RTM!EC95</f>
        <v>15</v>
      </c>
      <c r="CZ95" s="4">
        <f>'OA&amp;GRIDCO'!IH95+'Day Ahead IEX PXIL'!EJ95+RTM!ED95</f>
        <v>3.75</v>
      </c>
      <c r="DA95" s="4">
        <f>'OA&amp;GRIDCO'!IU95+'Day Ahead IEX PXIL'!EO95+RTM!EI95</f>
        <v>0</v>
      </c>
      <c r="DB95" s="4">
        <f>'OA&amp;GRIDCO'!IV95+'Day Ahead IEX PXIL'!EP95+RTM!EJ95</f>
        <v>0</v>
      </c>
      <c r="DC95" s="75"/>
      <c r="DD95" s="75"/>
      <c r="DE95" s="4">
        <f>'Day Ahead IEX PXIL'!FC95+'OA&amp;GRIDCO'!KA95+RTM!GM95</f>
        <v>8.9700000000000006</v>
      </c>
      <c r="DF95" s="4">
        <f>'Day Ahead IEX PXIL'!FD95+'OA&amp;GRIDCO'!KB95</f>
        <v>0</v>
      </c>
      <c r="DG95" s="4">
        <f>'OA&amp;GRIDCO'!JE95+'Day Ahead IEX PXIL'!EU95+RTM!EO95</f>
        <v>22.68</v>
      </c>
      <c r="DH95" s="4">
        <f>'OA&amp;GRIDCO'!JF95+'Day Ahead IEX PXIL'!EV95+RTM!EP95</f>
        <v>0</v>
      </c>
      <c r="DI95" s="4">
        <v>0</v>
      </c>
      <c r="DJ95" s="4">
        <v>0</v>
      </c>
      <c r="DK95" s="74">
        <f>RTM!FM95</f>
        <v>0</v>
      </c>
      <c r="DL95" s="74">
        <f>RTM!FN95</f>
        <v>0</v>
      </c>
      <c r="DM95" s="74">
        <f>'OA&amp;GRIDCO'!LF95+'Day Ahead IEX PXIL'!HU95+'Day Ahead IEX PXIL'!HU95</f>
        <v>0</v>
      </c>
      <c r="DN95" s="74">
        <f>'OA&amp;GRIDCO'!LH95+'Day Ahead IEX PXIL'!HV95+RTM!GV95</f>
        <v>0</v>
      </c>
      <c r="DO95" s="74">
        <f>'OA&amp;GRIDCO'!LS95+'Day Ahead IEX PXIL'!HO95+RTM!IU95</f>
        <v>54.795000000000002</v>
      </c>
      <c r="DP95" s="74">
        <f>'OA&amp;GRIDCO'!LT95+'Day Ahead IEX PXIL'!HP95+RTM!IV95</f>
        <v>0</v>
      </c>
      <c r="DQ95" s="74">
        <f>RTM!HK95</f>
        <v>0</v>
      </c>
      <c r="DR95" s="74">
        <f>RTM!HL95</f>
        <v>0</v>
      </c>
      <c r="DS95" s="74">
        <f>RTM!HO95</f>
        <v>0</v>
      </c>
      <c r="DT95" s="74">
        <f>RTM!HP95</f>
        <v>0</v>
      </c>
      <c r="DU95" s="74">
        <f>RTM!HS95</f>
        <v>0</v>
      </c>
      <c r="DV95" s="74">
        <f>RTM!HT95</f>
        <v>0</v>
      </c>
      <c r="DW95" s="74">
        <f>RTM!HW95+'OA&amp;GRIDCO'!MI95</f>
        <v>0</v>
      </c>
      <c r="DX95" s="74">
        <f>RTM!HX95</f>
        <v>0</v>
      </c>
      <c r="DY95" s="74">
        <f>RTM!IA95</f>
        <v>0</v>
      </c>
      <c r="DZ95" s="74">
        <f>RTM!IB95</f>
        <v>0</v>
      </c>
      <c r="EA95" s="74">
        <f>RTM!IC95</f>
        <v>0</v>
      </c>
      <c r="EB95" s="74">
        <f>RTM!ID95</f>
        <v>0</v>
      </c>
      <c r="EC95" s="74">
        <f>'OA&amp;GRIDCO'!MO95</f>
        <v>0</v>
      </c>
      <c r="ED95" s="74">
        <f>'OA&amp;GRIDCO'!MP95</f>
        <v>0</v>
      </c>
      <c r="EE95" s="74">
        <f>'OA&amp;GRIDCO'!MS95</f>
        <v>0</v>
      </c>
      <c r="EF95" s="74">
        <f>'OA&amp;GRIDCO'!MT95</f>
        <v>0</v>
      </c>
      <c r="EG95" s="74">
        <f>'OA&amp;GRIDCO'!MW95+'Day Ahead IEX PXIL'!IM95+GDAM!G95+RTM!II95</f>
        <v>0</v>
      </c>
      <c r="EH95" s="74">
        <f>'OA&amp;GRIDCO'!MX95+'Day Ahead IEX PXIL'!IN95+RTM!IJ95+GDAM!H95</f>
        <v>0</v>
      </c>
      <c r="EI95" s="74">
        <f>'Day Ahead IEX PXIL'!IQ95+RTM!IM95+'OA&amp;GRIDCO'!NA95</f>
        <v>6.65</v>
      </c>
      <c r="EJ95" s="74">
        <f>'Day Ahead IEX PXIL'!IR95+RTM!IN95+'OA&amp;GRIDCO'!NB95</f>
        <v>0.9</v>
      </c>
      <c r="EK95" s="74">
        <f>'OA&amp;GRIDCO'!NE95</f>
        <v>0</v>
      </c>
      <c r="EL95" s="74">
        <f>'OA&amp;GRIDCO'!NF95</f>
        <v>0</v>
      </c>
      <c r="EM95" s="74">
        <f>RTM!IQ95</f>
        <v>0</v>
      </c>
      <c r="EN95" s="74">
        <f>RTM!IR95</f>
        <v>0</v>
      </c>
      <c r="EO95" s="74">
        <f>RTM!JC95</f>
        <v>0</v>
      </c>
      <c r="EP95" s="74">
        <f>RTM!JD95</f>
        <v>0</v>
      </c>
      <c r="EQ95" s="74">
        <f>'OA&amp;GRIDCO'!NI95</f>
        <v>0</v>
      </c>
      <c r="ER95" s="74">
        <f>'OA&amp;GRIDCO'!NJ95</f>
        <v>0</v>
      </c>
      <c r="ES95" s="74">
        <f>'OA&amp;GRIDCO'!NK95+RTM!HC95+'Day Ahead IEX PXIL'!IY95</f>
        <v>4.12</v>
      </c>
      <c r="ET95" s="74">
        <f>'OA&amp;GRIDCO'!NN95+RTM!HD95+'Day Ahead IEX PXIL'!IZ95</f>
        <v>0</v>
      </c>
      <c r="EU95" s="74">
        <f>RTM!JG95</f>
        <v>1.44</v>
      </c>
      <c r="EV95" s="74">
        <f>RTM!JH95</f>
        <v>0</v>
      </c>
      <c r="EW95" s="74">
        <f>RTM!JK95</f>
        <v>0</v>
      </c>
      <c r="EX95" s="74">
        <f>RTM!JL95</f>
        <v>0</v>
      </c>
      <c r="EY95" s="74">
        <f>GDAM!S95+'OA&amp;GRIDCO'!OG95+RTM!JO95</f>
        <v>0</v>
      </c>
      <c r="EZ95" s="74">
        <f>GDAM!T95+'OA&amp;GRIDCO'!NX95+RTM!JP95</f>
        <v>0</v>
      </c>
      <c r="FA95" s="74">
        <f>GDAM!Y95+RTM!JS95</f>
        <v>0</v>
      </c>
      <c r="FB95" s="74">
        <f>GDAM!Z95+RTM!JT95</f>
        <v>0</v>
      </c>
      <c r="FC95" s="74">
        <f>RTM!JW95</f>
        <v>0</v>
      </c>
      <c r="FD95" s="74">
        <f>RTM!JX95</f>
        <v>0</v>
      </c>
      <c r="FE95" s="74">
        <f>GDAM!AE95+'OA&amp;GRIDCO'!OO95</f>
        <v>0</v>
      </c>
      <c r="FF95" s="74">
        <f>GDAM!AF95+'OA&amp;GRIDCO'!OP95</f>
        <v>0</v>
      </c>
      <c r="FG95" s="351">
        <f>GDAM!AK95</f>
        <v>0</v>
      </c>
      <c r="FH95" s="351">
        <f>GDAM!AL95</f>
        <v>0</v>
      </c>
      <c r="FI95" s="351">
        <f>GDAM!AQ95</f>
        <v>0</v>
      </c>
      <c r="FJ95" s="351">
        <f>GDAM!AR95</f>
        <v>0</v>
      </c>
      <c r="FK95" s="351">
        <f>GDAM!AW95</f>
        <v>0</v>
      </c>
      <c r="FL95" s="351">
        <f>GDAM!AX95</f>
        <v>0</v>
      </c>
      <c r="FM95" s="351">
        <f>GDAM!BC95</f>
        <v>0</v>
      </c>
      <c r="FN95" s="351">
        <f>GDAM!BD95</f>
        <v>0</v>
      </c>
      <c r="FO95" s="351">
        <f>GDAM!BI95</f>
        <v>0</v>
      </c>
      <c r="FP95" s="351">
        <f>GDAM!BJ95</f>
        <v>0</v>
      </c>
      <c r="FQ95" s="1">
        <f t="shared" si="2"/>
        <v>1580.9468840206187</v>
      </c>
      <c r="FR95" s="1">
        <f t="shared" si="3"/>
        <v>172.36750000000004</v>
      </c>
    </row>
    <row r="96" spans="1:174">
      <c r="A96" s="48" t="s">
        <v>118</v>
      </c>
      <c r="B96" s="38">
        <v>86</v>
      </c>
      <c r="C96" s="114"/>
      <c r="D96" s="75"/>
      <c r="E96" s="75"/>
      <c r="F96" s="75"/>
      <c r="G96" s="75">
        <v>24</v>
      </c>
      <c r="H96" s="75">
        <v>0.9</v>
      </c>
      <c r="I96" s="74">
        <v>11</v>
      </c>
      <c r="J96" s="74">
        <v>3.62</v>
      </c>
      <c r="K96" s="75"/>
      <c r="L96" s="75"/>
      <c r="M96" s="75"/>
      <c r="N96" s="75"/>
      <c r="O96" s="281">
        <v>0</v>
      </c>
      <c r="P96" s="75"/>
      <c r="Q96" s="94">
        <v>3.6</v>
      </c>
      <c r="R96" s="75">
        <v>0.51</v>
      </c>
      <c r="S96" s="74">
        <v>25</v>
      </c>
      <c r="T96" s="75"/>
      <c r="U96" s="74">
        <v>37</v>
      </c>
      <c r="V96" s="75"/>
      <c r="W96" s="275">
        <v>0</v>
      </c>
      <c r="X96" s="75"/>
      <c r="Y96" s="75">
        <v>0</v>
      </c>
      <c r="Z96" s="75"/>
      <c r="AA96" s="75">
        <v>0</v>
      </c>
      <c r="AB96" s="75"/>
      <c r="AC96" s="282">
        <v>0</v>
      </c>
      <c r="AD96" s="75"/>
      <c r="AE96" s="4">
        <f>'OA&amp;GRIDCO'!W96+'Day Ahead IEX PXIL'!M96+RTM!M96</f>
        <v>40.21</v>
      </c>
      <c r="AF96" s="4">
        <f>'OA&amp;GRIDCO'!X96+'Day Ahead IEX PXIL'!N96+RTM!N96</f>
        <v>40.21</v>
      </c>
      <c r="AG96" s="4">
        <f>'OA&amp;GRIDCO'!AC96+'Day Ahead IEX PXIL'!S96+RTM!S96</f>
        <v>2.79</v>
      </c>
      <c r="AH96" s="4">
        <f>'OA&amp;GRIDCO'!AD96+'Day Ahead IEX PXIL'!T96+RTM!T96</f>
        <v>0</v>
      </c>
      <c r="AI96" s="4">
        <f>'OA&amp;GRIDCO'!AU96+'Day Ahead IEX PXIL'!Y96+RTM!Y96</f>
        <v>55</v>
      </c>
      <c r="AJ96" s="4">
        <f>'OA&amp;GRIDCO'!AV96+'Day Ahead IEX PXIL'!Z96+RTM!Z96</f>
        <v>16.5</v>
      </c>
      <c r="AK96" s="4">
        <f>'OA&amp;GRIDCO'!BS96+'Day Ahead IEX PXIL'!AK96+RTM!AK96</f>
        <v>0</v>
      </c>
      <c r="AL96" s="4">
        <f>'OA&amp;GRIDCO'!BT96+'Day Ahead IEX PXIL'!AL96+RTM!AL96</f>
        <v>0</v>
      </c>
      <c r="AM96" s="4">
        <f>'OA&amp;GRIDCO'!BC96+'Day Ahead IEX PXIL'!AE96+RTM!AE96</f>
        <v>0</v>
      </c>
      <c r="AN96" s="4">
        <f>'OA&amp;GRIDCO'!BD96+'Day Ahead IEX PXIL'!AF96+RTM!AF96</f>
        <v>0</v>
      </c>
      <c r="AO96" s="4">
        <f>'OA&amp;GRIDCO'!CC96+'Day Ahead IEX PXIL'!AQ96+RTM!AQ96</f>
        <v>0</v>
      </c>
      <c r="AP96" s="4">
        <f>'OA&amp;GRIDCO'!CD96+'Day Ahead IEX PXIL'!AR96+RTM!AR96</f>
        <v>0</v>
      </c>
      <c r="AQ96" s="4">
        <f>'OA&amp;GRIDCO'!CO96+'Day Ahead IEX PXIL'!AW96+RTM!AW96</f>
        <v>41.21</v>
      </c>
      <c r="AR96" s="4">
        <f>'OA&amp;GRIDCO'!CP96+'Day Ahead IEX PXIL'!AX96+RTM!AX96</f>
        <v>8</v>
      </c>
      <c r="AS96" s="4">
        <f>'OA&amp;GRIDCO'!DA96+'Day Ahead IEX PXIL'!BC96+RTM!BC96</f>
        <v>329.77738402061857</v>
      </c>
      <c r="AT96" s="4">
        <f>'OA&amp;GRIDCO'!DB96+'Day Ahead IEX PXIL'!BD96+RTM!BD96</f>
        <v>0</v>
      </c>
      <c r="AU96" s="4">
        <f>'Day Ahead IEX PXIL'!BI96+RTM!BI96+'OA&amp;GRIDCO'!OS96</f>
        <v>0</v>
      </c>
      <c r="AV96" s="4">
        <f>'Day Ahead IEX PXIL'!BJ96+RTM!BJ96+'OA&amp;GRIDCO'!OT96</f>
        <v>0</v>
      </c>
      <c r="AW96" s="67"/>
      <c r="AX96" s="67"/>
      <c r="AY96" s="4">
        <v>0</v>
      </c>
      <c r="AZ96" s="4">
        <f>'OA&amp;GRIDCO'!DL96+'Day Ahead IEX PXIL'!BP96+RTM!BP96</f>
        <v>14.12</v>
      </c>
      <c r="BA96" s="4">
        <f>'OA&amp;GRIDCO'!EC96+'Day Ahead IEX PXIL'!BU96+RTM!BU96</f>
        <v>0</v>
      </c>
      <c r="BB96" s="4">
        <f>'OA&amp;GRIDCO'!ED96+'Day Ahead IEX PXIL'!BV96+RTM!BV96</f>
        <v>0</v>
      </c>
      <c r="BC96" s="4">
        <f>'OA&amp;GRIDCO'!EQ96+'Day Ahead IEX PXIL'!CA96+RTM!CA96</f>
        <v>247.43</v>
      </c>
      <c r="BD96" s="4">
        <f>'OA&amp;GRIDCO'!ER96+'Day Ahead IEX PXIL'!CB96+RTM!CB96</f>
        <v>61.857500000000002</v>
      </c>
      <c r="BE96" s="75">
        <f>'OA&amp;GRIDCO'!NW96+GDAM!U96</f>
        <v>0</v>
      </c>
      <c r="BF96" s="75"/>
      <c r="BG96" s="53"/>
      <c r="BH96" s="53"/>
      <c r="BI96" s="4">
        <f>'OA&amp;GRIDCO'!EW96+'Day Ahead IEX PXIL'!CG96+RTM!CG96</f>
        <v>1.24</v>
      </c>
      <c r="BJ96" s="4">
        <f>'OA&amp;GRIDCO'!EX96+'Day Ahead IEX PXIL'!CH96+RTM!CH96</f>
        <v>0</v>
      </c>
      <c r="BK96" s="4">
        <f>'OA&amp;GRIDCO'!KW96+RTM!FG96+'Day Ahead IEX PXIL'!GW96</f>
        <v>0</v>
      </c>
      <c r="BL96" s="4">
        <f>'OA&amp;GRIDCO'!KX96+RTM!FH96+'Day Ahead IEX PXIL'!GX96</f>
        <v>0</v>
      </c>
      <c r="BM96" s="4">
        <f>'Day Ahead IEX PXIL'!CM96+RTM!CM96+'OA&amp;GRIDCO'!FC96</f>
        <v>0</v>
      </c>
      <c r="BN96" s="4">
        <f>'OA&amp;GRIDCO'!FD96+'Day Ahead IEX PXIL'!CN96+RTM!CN96</f>
        <v>0</v>
      </c>
      <c r="BO96" s="69"/>
      <c r="BP96" s="69"/>
      <c r="BQ96" s="4">
        <f>'OA&amp;GRIDCO'!FQ96+'Day Ahead IEX PXIL'!CS96+RTM!CS96</f>
        <v>2.06</v>
      </c>
      <c r="BR96" s="4">
        <f>'OA&amp;GRIDCO'!FR96+'Day Ahead IEX PXIL'!CT96+RTM!CT96</f>
        <v>0</v>
      </c>
      <c r="BS96" s="1">
        <f>'OA&amp;GRIDCO'!JU96+'Day Ahead IEX PXIL'!FA96+RTM!EU96</f>
        <v>108.9545</v>
      </c>
      <c r="BT96" s="4">
        <f>'OA&amp;GRIDCO'!JV96+'Day Ahead IEX PXIL'!FB96+RTM!EV96</f>
        <v>22</v>
      </c>
      <c r="BU96" s="9">
        <f>'OA&amp;GRIDCO'!GG96+RTM!G96</f>
        <v>0</v>
      </c>
      <c r="BV96" s="9">
        <f>'OA&amp;GRIDCO'!GH96</f>
        <v>0</v>
      </c>
      <c r="BW96" s="4">
        <f>'OA&amp;GRIDCO'!HA96+'Day Ahead IEX PXIL'!DK96+RTM!DE96</f>
        <v>14.4</v>
      </c>
      <c r="BX96" s="4">
        <f>'OA&amp;GRIDCO'!HB96</f>
        <v>0</v>
      </c>
      <c r="BY96" s="4">
        <f>'Day Ahead IEX PXIL'!GK96+RTM!FA96+'OA&amp;GRIDCO'!LC96</f>
        <v>0</v>
      </c>
      <c r="BZ96" s="4">
        <f>'Day Ahead IEX PXIL'!GL96+RTM!FB96+'OA&amp;GRIDCO'!LD96</f>
        <v>0</v>
      </c>
      <c r="CA96" s="37"/>
      <c r="CB96" s="37"/>
      <c r="CC96" s="74">
        <f>RTM!GI96+'Day Ahead IEX PXIL'!II96+GDAM!M96</f>
        <v>0</v>
      </c>
      <c r="CD96" s="74">
        <f>RTM!GJ96</f>
        <v>0</v>
      </c>
      <c r="CE96" s="4">
        <f>'OA&amp;GRIDCO'!HI96+'Day Ahead IEX PXIL'!DQ96+RTM!DK96</f>
        <v>0</v>
      </c>
      <c r="CF96" s="4">
        <f>'OA&amp;GRIDCO'!HJ96+'Day Ahead IEX PXIL'!DR96+RTM!DL96</f>
        <v>0</v>
      </c>
      <c r="CG96" s="74">
        <f>'OA&amp;GRIDCO'!HO96+'Day Ahead IEX PXIL'!DW96+RTM!DQ96</f>
        <v>0</v>
      </c>
      <c r="CH96" s="74">
        <f>'OA&amp;GRIDCO'!HP96+'Day Ahead IEX PXIL'!DX96+RTM!DR96</f>
        <v>0</v>
      </c>
      <c r="CI96" s="75">
        <f>'Day Ahead IEX PXIL'!HE96+'OA&amp;GRIDCO'!DI96+RTM!GY96</f>
        <v>10.31</v>
      </c>
      <c r="CJ96" s="75">
        <f>'Day Ahead IEX PXIL'!HF96+'OA&amp;GRIDCO'!DJ96</f>
        <v>0</v>
      </c>
      <c r="CK96" s="54">
        <f>'OA&amp;GRIDCO'!KS96+'Day Ahead IEX PXIL'!DE96</f>
        <v>10.31</v>
      </c>
      <c r="CL96" s="54">
        <f>'OA&amp;GRIDCO'!KT96+'Day Ahead IEX PXIL'!DF96</f>
        <v>0</v>
      </c>
      <c r="CM96" s="54">
        <f>'Day Ahead IEX PXIL'!FS96+RTM!FS96</f>
        <v>0</v>
      </c>
      <c r="CN96" s="54">
        <f>'Day Ahead IEX PXIL'!FT96</f>
        <v>0</v>
      </c>
      <c r="CO96" s="54">
        <f>RTM!IY96+'Day Ahead IEX PXIL'!IU96</f>
        <v>0</v>
      </c>
      <c r="CP96" s="54">
        <f>RTM!IZ96+'Day Ahead IEX PXIL'!IV96</f>
        <v>0</v>
      </c>
      <c r="CQ96" s="4">
        <f>'OA&amp;GRIDCO'!KG96+'Day Ahead IEX PXIL'!FM96+RTM!GE96</f>
        <v>0</v>
      </c>
      <c r="CR96" s="4">
        <f>'OA&amp;GRIDCO'!KH96+'Day Ahead IEX PXIL'!FN96</f>
        <v>0</v>
      </c>
      <c r="CS96" s="4">
        <f>'OA&amp;GRIDCO'!KM96+'Day Ahead IEX PXIL'!FY96+RTM!FY96</f>
        <v>0</v>
      </c>
      <c r="CT96" s="4">
        <f>'Day Ahead IEX PXIL'!FZ96</f>
        <v>0</v>
      </c>
      <c r="CU96" s="4">
        <v>0</v>
      </c>
      <c r="CV96" s="4">
        <f>'Day Ahead IEX PXIL'!GF96</f>
        <v>0</v>
      </c>
      <c r="CW96" s="4">
        <f>'OA&amp;GRIDCO'!HU96+'Day Ahead IEX PXIL'!EC96+RTM!DW96</f>
        <v>565</v>
      </c>
      <c r="CX96" s="4">
        <f>'OA&amp;GRIDCO'!HV96+'Day Ahead IEX PXIL'!ED96+RTM!DX96</f>
        <v>0</v>
      </c>
      <c r="CY96" s="4">
        <f>'OA&amp;GRIDCO'!IG96+'Day Ahead IEX PXIL'!EI96+RTM!EC96</f>
        <v>15</v>
      </c>
      <c r="CZ96" s="4">
        <f>'OA&amp;GRIDCO'!IH96+'Day Ahead IEX PXIL'!EJ96+RTM!ED96</f>
        <v>3.75</v>
      </c>
      <c r="DA96" s="4">
        <f>'OA&amp;GRIDCO'!IU96+'Day Ahead IEX PXIL'!EO96+RTM!EI96</f>
        <v>0</v>
      </c>
      <c r="DB96" s="4">
        <f>'OA&amp;GRIDCO'!IV96+'Day Ahead IEX PXIL'!EP96+RTM!EJ96</f>
        <v>0</v>
      </c>
      <c r="DC96" s="75"/>
      <c r="DD96" s="75"/>
      <c r="DE96" s="4">
        <f>'Day Ahead IEX PXIL'!FC96+'OA&amp;GRIDCO'!KA96+RTM!GM96</f>
        <v>8.9700000000000006</v>
      </c>
      <c r="DF96" s="4">
        <f>'Day Ahead IEX PXIL'!FD96+'OA&amp;GRIDCO'!KB96</f>
        <v>0</v>
      </c>
      <c r="DG96" s="4">
        <f>'OA&amp;GRIDCO'!JE96+'Day Ahead IEX PXIL'!EU96+RTM!EO96</f>
        <v>22.68</v>
      </c>
      <c r="DH96" s="4">
        <f>'OA&amp;GRIDCO'!JF96+'Day Ahead IEX PXIL'!EV96+RTM!EP96</f>
        <v>0</v>
      </c>
      <c r="DI96" s="4">
        <v>0</v>
      </c>
      <c r="DJ96" s="4">
        <v>0</v>
      </c>
      <c r="DK96" s="74">
        <f>RTM!FM96</f>
        <v>0</v>
      </c>
      <c r="DL96" s="74">
        <f>RTM!FN96</f>
        <v>0</v>
      </c>
      <c r="DM96" s="74">
        <f>'OA&amp;GRIDCO'!LF96+'Day Ahead IEX PXIL'!HU96+'Day Ahead IEX PXIL'!HU96</f>
        <v>0</v>
      </c>
      <c r="DN96" s="74">
        <f>'OA&amp;GRIDCO'!LH96+'Day Ahead IEX PXIL'!HV96+RTM!GV96</f>
        <v>0</v>
      </c>
      <c r="DO96" s="74">
        <f>'OA&amp;GRIDCO'!LS96+'Day Ahead IEX PXIL'!HO96+RTM!IU96</f>
        <v>54.795000000000002</v>
      </c>
      <c r="DP96" s="74">
        <f>'OA&amp;GRIDCO'!LT96+'Day Ahead IEX PXIL'!HP96+RTM!IV96</f>
        <v>0</v>
      </c>
      <c r="DQ96" s="74">
        <f>RTM!HK96</f>
        <v>0</v>
      </c>
      <c r="DR96" s="74">
        <f>RTM!HL96</f>
        <v>0</v>
      </c>
      <c r="DS96" s="74">
        <f>RTM!HO96</f>
        <v>0</v>
      </c>
      <c r="DT96" s="74">
        <f>RTM!HP96</f>
        <v>0</v>
      </c>
      <c r="DU96" s="74">
        <f>RTM!HS96</f>
        <v>0</v>
      </c>
      <c r="DV96" s="74">
        <f>RTM!HT96</f>
        <v>0</v>
      </c>
      <c r="DW96" s="74">
        <f>RTM!HW96+'OA&amp;GRIDCO'!MI96</f>
        <v>0</v>
      </c>
      <c r="DX96" s="74">
        <f>RTM!HX96</f>
        <v>0</v>
      </c>
      <c r="DY96" s="74">
        <f>RTM!IA96</f>
        <v>0</v>
      </c>
      <c r="DZ96" s="74">
        <f>RTM!IB96</f>
        <v>0</v>
      </c>
      <c r="EA96" s="74">
        <f>RTM!IC96</f>
        <v>0</v>
      </c>
      <c r="EB96" s="74">
        <f>RTM!ID96</f>
        <v>0</v>
      </c>
      <c r="EC96" s="74">
        <f>'OA&amp;GRIDCO'!MO96</f>
        <v>0</v>
      </c>
      <c r="ED96" s="74">
        <f>'OA&amp;GRIDCO'!MP96</f>
        <v>0</v>
      </c>
      <c r="EE96" s="74">
        <f>'OA&amp;GRIDCO'!MS96</f>
        <v>0</v>
      </c>
      <c r="EF96" s="74">
        <f>'OA&amp;GRIDCO'!MT96</f>
        <v>0</v>
      </c>
      <c r="EG96" s="74">
        <f>'OA&amp;GRIDCO'!MW96+'Day Ahead IEX PXIL'!IM96+GDAM!G96+RTM!II96</f>
        <v>0</v>
      </c>
      <c r="EH96" s="74">
        <f>'OA&amp;GRIDCO'!MX96+'Day Ahead IEX PXIL'!IN96+RTM!IJ96+GDAM!H96</f>
        <v>0</v>
      </c>
      <c r="EI96" s="74">
        <f>'Day Ahead IEX PXIL'!IQ96+RTM!IM96+'OA&amp;GRIDCO'!NA96</f>
        <v>6.65</v>
      </c>
      <c r="EJ96" s="74">
        <f>'Day Ahead IEX PXIL'!IR96+RTM!IN96+'OA&amp;GRIDCO'!NB96</f>
        <v>0.9</v>
      </c>
      <c r="EK96" s="74">
        <f>'OA&amp;GRIDCO'!NE96</f>
        <v>0</v>
      </c>
      <c r="EL96" s="74">
        <f>'OA&amp;GRIDCO'!NF96</f>
        <v>0</v>
      </c>
      <c r="EM96" s="74">
        <f>RTM!IQ96</f>
        <v>0</v>
      </c>
      <c r="EN96" s="74">
        <f>RTM!IR96</f>
        <v>0</v>
      </c>
      <c r="EO96" s="74">
        <f>RTM!JC96</f>
        <v>0</v>
      </c>
      <c r="EP96" s="74">
        <f>RTM!JD96</f>
        <v>0</v>
      </c>
      <c r="EQ96" s="74">
        <f>'OA&amp;GRIDCO'!NI96</f>
        <v>0</v>
      </c>
      <c r="ER96" s="74">
        <f>'OA&amp;GRIDCO'!NJ96</f>
        <v>0</v>
      </c>
      <c r="ES96" s="74">
        <f>'OA&amp;GRIDCO'!NK96+RTM!HC96+'Day Ahead IEX PXIL'!IY96</f>
        <v>4.12</v>
      </c>
      <c r="ET96" s="74">
        <f>'OA&amp;GRIDCO'!NN96+RTM!HD96+'Day Ahead IEX PXIL'!IZ96</f>
        <v>0</v>
      </c>
      <c r="EU96" s="74">
        <f>RTM!JG96</f>
        <v>1.44</v>
      </c>
      <c r="EV96" s="74">
        <f>RTM!JH96</f>
        <v>0</v>
      </c>
      <c r="EW96" s="74">
        <f>RTM!JK96</f>
        <v>0</v>
      </c>
      <c r="EX96" s="74">
        <f>RTM!JL96</f>
        <v>0</v>
      </c>
      <c r="EY96" s="74">
        <f>GDAM!S96+'OA&amp;GRIDCO'!OG96+RTM!JO96</f>
        <v>0</v>
      </c>
      <c r="EZ96" s="74">
        <f>GDAM!T96+'OA&amp;GRIDCO'!NX96+RTM!JP96</f>
        <v>0</v>
      </c>
      <c r="FA96" s="74">
        <f>GDAM!Y96+RTM!JS96</f>
        <v>0</v>
      </c>
      <c r="FB96" s="74">
        <f>GDAM!Z96+RTM!JT96</f>
        <v>0</v>
      </c>
      <c r="FC96" s="74">
        <f>RTM!JW96</f>
        <v>0</v>
      </c>
      <c r="FD96" s="74">
        <f>RTM!JX96</f>
        <v>0</v>
      </c>
      <c r="FE96" s="74">
        <f>GDAM!AE96+'OA&amp;GRIDCO'!OO96</f>
        <v>0</v>
      </c>
      <c r="FF96" s="74">
        <f>GDAM!AF96+'OA&amp;GRIDCO'!OP96</f>
        <v>0</v>
      </c>
      <c r="FG96" s="351">
        <f>GDAM!AK96</f>
        <v>0</v>
      </c>
      <c r="FH96" s="351">
        <f>GDAM!AL96</f>
        <v>0</v>
      </c>
      <c r="FI96" s="351">
        <f>GDAM!AQ96</f>
        <v>0</v>
      </c>
      <c r="FJ96" s="351">
        <f>GDAM!AR96</f>
        <v>0</v>
      </c>
      <c r="FK96" s="351">
        <f>GDAM!AW96</f>
        <v>0</v>
      </c>
      <c r="FL96" s="351">
        <f>GDAM!AX96</f>
        <v>0</v>
      </c>
      <c r="FM96" s="351">
        <f>GDAM!BC96</f>
        <v>0</v>
      </c>
      <c r="FN96" s="351">
        <f>GDAM!BD96</f>
        <v>0</v>
      </c>
      <c r="FO96" s="351">
        <f>GDAM!BI96</f>
        <v>0</v>
      </c>
      <c r="FP96" s="351">
        <f>GDAM!BJ96</f>
        <v>0</v>
      </c>
      <c r="FQ96" s="1">
        <f t="shared" si="2"/>
        <v>1580.9468840206187</v>
      </c>
      <c r="FR96" s="1">
        <f t="shared" si="3"/>
        <v>172.36750000000004</v>
      </c>
    </row>
    <row r="97" spans="1:174">
      <c r="A97" s="48" t="s">
        <v>119</v>
      </c>
      <c r="B97" s="38">
        <v>87</v>
      </c>
      <c r="C97" s="114"/>
      <c r="D97" s="75"/>
      <c r="E97" s="75"/>
      <c r="F97" s="75"/>
      <c r="G97" s="75">
        <v>24</v>
      </c>
      <c r="H97" s="75">
        <v>0.9</v>
      </c>
      <c r="I97" s="74">
        <v>11</v>
      </c>
      <c r="J97" s="74">
        <v>3.62</v>
      </c>
      <c r="K97" s="75"/>
      <c r="L97" s="75"/>
      <c r="M97" s="75"/>
      <c r="N97" s="75"/>
      <c r="O97" s="281">
        <v>0</v>
      </c>
      <c r="P97" s="75"/>
      <c r="Q97" s="94">
        <v>3.6</v>
      </c>
      <c r="R97" s="75">
        <v>0.51</v>
      </c>
      <c r="S97" s="74">
        <v>25</v>
      </c>
      <c r="T97" s="75"/>
      <c r="U97" s="74">
        <v>37</v>
      </c>
      <c r="V97" s="75"/>
      <c r="W97" s="275">
        <v>0</v>
      </c>
      <c r="X97" s="75"/>
      <c r="Y97" s="75">
        <v>0</v>
      </c>
      <c r="Z97" s="75"/>
      <c r="AA97" s="75">
        <v>0</v>
      </c>
      <c r="AB97" s="75"/>
      <c r="AC97" s="282">
        <v>0</v>
      </c>
      <c r="AD97" s="75"/>
      <c r="AE97" s="4">
        <f>'OA&amp;GRIDCO'!W97+'Day Ahead IEX PXIL'!M97+RTM!M97</f>
        <v>40.21</v>
      </c>
      <c r="AF97" s="4">
        <f>'OA&amp;GRIDCO'!X97+'Day Ahead IEX PXIL'!N97+RTM!N97</f>
        <v>40.21</v>
      </c>
      <c r="AG97" s="4">
        <f>'OA&amp;GRIDCO'!AC97+'Day Ahead IEX PXIL'!S97+RTM!S97</f>
        <v>3.5100000000000002</v>
      </c>
      <c r="AH97" s="4">
        <f>'OA&amp;GRIDCO'!AD97+'Day Ahead IEX PXIL'!T97+RTM!T97</f>
        <v>0</v>
      </c>
      <c r="AI97" s="4">
        <f>'OA&amp;GRIDCO'!AU97+'Day Ahead IEX PXIL'!Y97+RTM!Y97</f>
        <v>55</v>
      </c>
      <c r="AJ97" s="4">
        <f>'OA&amp;GRIDCO'!AV97+'Day Ahead IEX PXIL'!Z97+RTM!Z97</f>
        <v>16.5</v>
      </c>
      <c r="AK97" s="4">
        <f>'OA&amp;GRIDCO'!BS97+'Day Ahead IEX PXIL'!AK97+RTM!AK97</f>
        <v>0</v>
      </c>
      <c r="AL97" s="4">
        <f>'OA&amp;GRIDCO'!BT97+'Day Ahead IEX PXIL'!AL97+RTM!AL97</f>
        <v>0</v>
      </c>
      <c r="AM97" s="4">
        <f>'OA&amp;GRIDCO'!BC97+'Day Ahead IEX PXIL'!AE97+RTM!AE97</f>
        <v>0</v>
      </c>
      <c r="AN97" s="4">
        <f>'OA&amp;GRIDCO'!BD97+'Day Ahead IEX PXIL'!AF97+RTM!AF97</f>
        <v>0</v>
      </c>
      <c r="AO97" s="4">
        <f>'OA&amp;GRIDCO'!CC97+'Day Ahead IEX PXIL'!AQ97+RTM!AQ97</f>
        <v>0</v>
      </c>
      <c r="AP97" s="4">
        <f>'OA&amp;GRIDCO'!CD97+'Day Ahead IEX PXIL'!AR97+RTM!AR97</f>
        <v>0</v>
      </c>
      <c r="AQ97" s="4">
        <f>'OA&amp;GRIDCO'!CO97+'Day Ahead IEX PXIL'!AW97+RTM!AW97</f>
        <v>41.21</v>
      </c>
      <c r="AR97" s="4">
        <f>'OA&amp;GRIDCO'!CP97+'Day Ahead IEX PXIL'!AX97+RTM!AX97</f>
        <v>8</v>
      </c>
      <c r="AS97" s="4">
        <f>'OA&amp;GRIDCO'!DA97+'Day Ahead IEX PXIL'!BC97+RTM!BC97</f>
        <v>329.77738402061857</v>
      </c>
      <c r="AT97" s="4">
        <f>'OA&amp;GRIDCO'!DB97+'Day Ahead IEX PXIL'!BD97+RTM!BD97</f>
        <v>0</v>
      </c>
      <c r="AU97" s="4">
        <f>'Day Ahead IEX PXIL'!BI97+RTM!BI97+'OA&amp;GRIDCO'!OS97</f>
        <v>0</v>
      </c>
      <c r="AV97" s="4">
        <f>'Day Ahead IEX PXIL'!BJ97+RTM!BJ97+'OA&amp;GRIDCO'!OT97</f>
        <v>0</v>
      </c>
      <c r="AW97" s="67"/>
      <c r="AX97" s="67"/>
      <c r="AY97" s="4">
        <v>0</v>
      </c>
      <c r="AZ97" s="4">
        <f>'OA&amp;GRIDCO'!DL97+'Day Ahead IEX PXIL'!BP97+RTM!BP97</f>
        <v>14.12</v>
      </c>
      <c r="BA97" s="4">
        <f>'OA&amp;GRIDCO'!EC97+'Day Ahead IEX PXIL'!BU97+RTM!BU97</f>
        <v>0</v>
      </c>
      <c r="BB97" s="4">
        <f>'OA&amp;GRIDCO'!ED97+'Day Ahead IEX PXIL'!BV97+RTM!BV97</f>
        <v>0</v>
      </c>
      <c r="BC97" s="4">
        <f>'OA&amp;GRIDCO'!EQ97+'Day Ahead IEX PXIL'!CA97+RTM!CA97</f>
        <v>247.43</v>
      </c>
      <c r="BD97" s="4">
        <f>'OA&amp;GRIDCO'!ER97+'Day Ahead IEX PXIL'!CB97+RTM!CB97</f>
        <v>61.857500000000002</v>
      </c>
      <c r="BE97" s="75">
        <f>'OA&amp;GRIDCO'!NW97+GDAM!U97</f>
        <v>0</v>
      </c>
      <c r="BF97" s="75"/>
      <c r="BG97" s="53"/>
      <c r="BH97" s="53"/>
      <c r="BI97" s="4">
        <f>'OA&amp;GRIDCO'!EW97+'Day Ahead IEX PXIL'!CG97+RTM!CG97</f>
        <v>1.24</v>
      </c>
      <c r="BJ97" s="4">
        <f>'OA&amp;GRIDCO'!EX97+'Day Ahead IEX PXIL'!CH97+RTM!CH97</f>
        <v>0</v>
      </c>
      <c r="BK97" s="4">
        <f>'OA&amp;GRIDCO'!KW97+RTM!FG97+'Day Ahead IEX PXIL'!GW97</f>
        <v>0</v>
      </c>
      <c r="BL97" s="4">
        <f>'OA&amp;GRIDCO'!KX97+RTM!FH97+'Day Ahead IEX PXIL'!GX97</f>
        <v>0</v>
      </c>
      <c r="BM97" s="4">
        <f>'Day Ahead IEX PXIL'!CM97+RTM!CM97+'OA&amp;GRIDCO'!FC97</f>
        <v>0</v>
      </c>
      <c r="BN97" s="4">
        <f>'OA&amp;GRIDCO'!FD97+'Day Ahead IEX PXIL'!CN97+RTM!CN97</f>
        <v>0</v>
      </c>
      <c r="BO97" s="69"/>
      <c r="BP97" s="69"/>
      <c r="BQ97" s="4">
        <f>'OA&amp;GRIDCO'!FQ97+'Day Ahead IEX PXIL'!CS97+RTM!CS97</f>
        <v>2.06</v>
      </c>
      <c r="BR97" s="4">
        <f>'OA&amp;GRIDCO'!FR97+'Day Ahead IEX PXIL'!CT97+RTM!CT97</f>
        <v>0</v>
      </c>
      <c r="BS97" s="1">
        <f>'OA&amp;GRIDCO'!JU97+'Day Ahead IEX PXIL'!FA97+RTM!EU97</f>
        <v>108.9545</v>
      </c>
      <c r="BT97" s="4">
        <f>'OA&amp;GRIDCO'!JV97+'Day Ahead IEX PXIL'!FB97+RTM!EV97</f>
        <v>22</v>
      </c>
      <c r="BU97" s="9">
        <f>'OA&amp;GRIDCO'!GG97+RTM!G97</f>
        <v>0</v>
      </c>
      <c r="BV97" s="9">
        <f>'OA&amp;GRIDCO'!GH97</f>
        <v>0</v>
      </c>
      <c r="BW97" s="4">
        <f>'OA&amp;GRIDCO'!HA97+'Day Ahead IEX PXIL'!DK97+RTM!DE97</f>
        <v>14.4</v>
      </c>
      <c r="BX97" s="4">
        <f>'OA&amp;GRIDCO'!HB97</f>
        <v>0</v>
      </c>
      <c r="BY97" s="4">
        <f>'Day Ahead IEX PXIL'!GK97+RTM!FA97+'OA&amp;GRIDCO'!LC97</f>
        <v>0</v>
      </c>
      <c r="BZ97" s="4">
        <f>'Day Ahead IEX PXIL'!GL97+RTM!FB97+'OA&amp;GRIDCO'!LD97</f>
        <v>0</v>
      </c>
      <c r="CA97" s="37"/>
      <c r="CB97" s="37"/>
      <c r="CC97" s="74">
        <f>RTM!GI97+'Day Ahead IEX PXIL'!II97+GDAM!M97</f>
        <v>0</v>
      </c>
      <c r="CD97" s="74">
        <f>RTM!GJ97</f>
        <v>0</v>
      </c>
      <c r="CE97" s="4">
        <f>'OA&amp;GRIDCO'!HI97+'Day Ahead IEX PXIL'!DQ97+RTM!DK97</f>
        <v>0</v>
      </c>
      <c r="CF97" s="4">
        <f>'OA&amp;GRIDCO'!HJ97+'Day Ahead IEX PXIL'!DR97+RTM!DL97</f>
        <v>0</v>
      </c>
      <c r="CG97" s="74">
        <f>'OA&amp;GRIDCO'!HO97+'Day Ahead IEX PXIL'!DW97+RTM!DQ97</f>
        <v>0</v>
      </c>
      <c r="CH97" s="74">
        <f>'OA&amp;GRIDCO'!HP97+'Day Ahead IEX PXIL'!DX97+RTM!DR97</f>
        <v>0</v>
      </c>
      <c r="CI97" s="75">
        <f>'Day Ahead IEX PXIL'!HE97+'OA&amp;GRIDCO'!DI97+RTM!GY97</f>
        <v>10.31</v>
      </c>
      <c r="CJ97" s="75">
        <f>'Day Ahead IEX PXIL'!HF97+'OA&amp;GRIDCO'!DJ97</f>
        <v>0</v>
      </c>
      <c r="CK97" s="54">
        <f>'OA&amp;GRIDCO'!KS97+'Day Ahead IEX PXIL'!DE97</f>
        <v>10.31</v>
      </c>
      <c r="CL97" s="54">
        <f>'OA&amp;GRIDCO'!KT97+'Day Ahead IEX PXIL'!DF97</f>
        <v>0</v>
      </c>
      <c r="CM97" s="54">
        <f>'Day Ahead IEX PXIL'!FS97+RTM!FS97</f>
        <v>0</v>
      </c>
      <c r="CN97" s="54">
        <f>'Day Ahead IEX PXIL'!FT97</f>
        <v>0</v>
      </c>
      <c r="CO97" s="54">
        <f>RTM!IY97+'Day Ahead IEX PXIL'!IU97</f>
        <v>0</v>
      </c>
      <c r="CP97" s="54">
        <f>RTM!IZ97+'Day Ahead IEX PXIL'!IV97</f>
        <v>0</v>
      </c>
      <c r="CQ97" s="4">
        <f>'OA&amp;GRIDCO'!KG97+'Day Ahead IEX PXIL'!FM97+RTM!GE97</f>
        <v>0</v>
      </c>
      <c r="CR97" s="4">
        <f>'OA&amp;GRIDCO'!KH97+'Day Ahead IEX PXIL'!FN97</f>
        <v>0</v>
      </c>
      <c r="CS97" s="4">
        <f>'OA&amp;GRIDCO'!KM97+'Day Ahead IEX PXIL'!FY97+RTM!FY97</f>
        <v>0</v>
      </c>
      <c r="CT97" s="4">
        <f>'Day Ahead IEX PXIL'!FZ97</f>
        <v>0</v>
      </c>
      <c r="CU97" s="4">
        <v>0</v>
      </c>
      <c r="CV97" s="4">
        <f>'Day Ahead IEX PXIL'!GF97</f>
        <v>0</v>
      </c>
      <c r="CW97" s="4">
        <f>'OA&amp;GRIDCO'!HU97+'Day Ahead IEX PXIL'!EC97+RTM!DW97</f>
        <v>565</v>
      </c>
      <c r="CX97" s="4">
        <f>'OA&amp;GRIDCO'!HV97+'Day Ahead IEX PXIL'!ED97+RTM!DX97</f>
        <v>0</v>
      </c>
      <c r="CY97" s="4">
        <f>'OA&amp;GRIDCO'!IG97+'Day Ahead IEX PXIL'!EI97+RTM!EC97</f>
        <v>15</v>
      </c>
      <c r="CZ97" s="4">
        <f>'OA&amp;GRIDCO'!IH97+'Day Ahead IEX PXIL'!EJ97+RTM!ED97</f>
        <v>3.75</v>
      </c>
      <c r="DA97" s="4">
        <f>'OA&amp;GRIDCO'!IU97+'Day Ahead IEX PXIL'!EO97+RTM!EI97</f>
        <v>0</v>
      </c>
      <c r="DB97" s="4">
        <f>'OA&amp;GRIDCO'!IV97+'Day Ahead IEX PXIL'!EP97+RTM!EJ97</f>
        <v>0</v>
      </c>
      <c r="DC97" s="75"/>
      <c r="DD97" s="75"/>
      <c r="DE97" s="4">
        <f>'Day Ahead IEX PXIL'!FC97+'OA&amp;GRIDCO'!KA97+RTM!GM97</f>
        <v>8.9700000000000006</v>
      </c>
      <c r="DF97" s="4">
        <f>'Day Ahead IEX PXIL'!FD97+'OA&amp;GRIDCO'!KB97</f>
        <v>0</v>
      </c>
      <c r="DG97" s="4">
        <f>'OA&amp;GRIDCO'!JE97+'Day Ahead IEX PXIL'!EU97+RTM!EO97</f>
        <v>22.68</v>
      </c>
      <c r="DH97" s="4">
        <f>'OA&amp;GRIDCO'!JF97+'Day Ahead IEX PXIL'!EV97+RTM!EP97</f>
        <v>0</v>
      </c>
      <c r="DI97" s="4">
        <v>0</v>
      </c>
      <c r="DJ97" s="4">
        <v>0</v>
      </c>
      <c r="DK97" s="74">
        <f>RTM!FM97</f>
        <v>0</v>
      </c>
      <c r="DL97" s="74">
        <f>RTM!FN97</f>
        <v>0</v>
      </c>
      <c r="DM97" s="74">
        <f>'OA&amp;GRIDCO'!LF97+'Day Ahead IEX PXIL'!HU97+'Day Ahead IEX PXIL'!HU97</f>
        <v>0</v>
      </c>
      <c r="DN97" s="74">
        <f>'OA&amp;GRIDCO'!LH97+'Day Ahead IEX PXIL'!HV97+RTM!GV97</f>
        <v>0</v>
      </c>
      <c r="DO97" s="74">
        <f>'OA&amp;GRIDCO'!LS97+'Day Ahead IEX PXIL'!HO97+RTM!IU97</f>
        <v>54.795000000000002</v>
      </c>
      <c r="DP97" s="74">
        <f>'OA&amp;GRIDCO'!LT97+'Day Ahead IEX PXIL'!HP97+RTM!IV97</f>
        <v>0</v>
      </c>
      <c r="DQ97" s="74">
        <f>RTM!HK97</f>
        <v>0</v>
      </c>
      <c r="DR97" s="74">
        <f>RTM!HL97</f>
        <v>0</v>
      </c>
      <c r="DS97" s="74">
        <f>RTM!HO97</f>
        <v>0</v>
      </c>
      <c r="DT97" s="74">
        <f>RTM!HP97</f>
        <v>0</v>
      </c>
      <c r="DU97" s="74">
        <f>RTM!HS97</f>
        <v>0</v>
      </c>
      <c r="DV97" s="74">
        <f>RTM!HT97</f>
        <v>0</v>
      </c>
      <c r="DW97" s="74">
        <f>RTM!HW97+'OA&amp;GRIDCO'!MI97</f>
        <v>0</v>
      </c>
      <c r="DX97" s="74">
        <f>RTM!HX97</f>
        <v>0</v>
      </c>
      <c r="DY97" s="74">
        <f>RTM!IA97</f>
        <v>0</v>
      </c>
      <c r="DZ97" s="74">
        <f>RTM!IB97</f>
        <v>0</v>
      </c>
      <c r="EA97" s="74">
        <f>RTM!IC97</f>
        <v>0</v>
      </c>
      <c r="EB97" s="74">
        <f>RTM!ID97</f>
        <v>0</v>
      </c>
      <c r="EC97" s="74">
        <f>'OA&amp;GRIDCO'!MO97</f>
        <v>0</v>
      </c>
      <c r="ED97" s="74">
        <f>'OA&amp;GRIDCO'!MP97</f>
        <v>0</v>
      </c>
      <c r="EE97" s="74">
        <f>'OA&amp;GRIDCO'!MS97</f>
        <v>0</v>
      </c>
      <c r="EF97" s="74">
        <f>'OA&amp;GRIDCO'!MT97</f>
        <v>0</v>
      </c>
      <c r="EG97" s="74">
        <f>'OA&amp;GRIDCO'!MW97+'Day Ahead IEX PXIL'!IM97+GDAM!G97+RTM!II97</f>
        <v>0</v>
      </c>
      <c r="EH97" s="74">
        <f>'OA&amp;GRIDCO'!MX97+'Day Ahead IEX PXIL'!IN97+RTM!IJ97+GDAM!H97</f>
        <v>0</v>
      </c>
      <c r="EI97" s="74">
        <f>'Day Ahead IEX PXIL'!IQ97+RTM!IM97+'OA&amp;GRIDCO'!NA97</f>
        <v>6.65</v>
      </c>
      <c r="EJ97" s="74">
        <f>'Day Ahead IEX PXIL'!IR97+RTM!IN97+'OA&amp;GRIDCO'!NB97</f>
        <v>0.9</v>
      </c>
      <c r="EK97" s="74">
        <f>'OA&amp;GRIDCO'!NE97</f>
        <v>0</v>
      </c>
      <c r="EL97" s="74">
        <f>'OA&amp;GRIDCO'!NF97</f>
        <v>0</v>
      </c>
      <c r="EM97" s="74">
        <f>RTM!IQ97</f>
        <v>0</v>
      </c>
      <c r="EN97" s="74">
        <f>RTM!IR97</f>
        <v>0</v>
      </c>
      <c r="EO97" s="74">
        <f>RTM!JC97</f>
        <v>0</v>
      </c>
      <c r="EP97" s="74">
        <f>RTM!JD97</f>
        <v>0</v>
      </c>
      <c r="EQ97" s="74">
        <f>'OA&amp;GRIDCO'!NI97</f>
        <v>0</v>
      </c>
      <c r="ER97" s="74">
        <f>'OA&amp;GRIDCO'!NJ97</f>
        <v>0</v>
      </c>
      <c r="ES97" s="74">
        <f>'OA&amp;GRIDCO'!NK97+RTM!HC97+'Day Ahead IEX PXIL'!IY97</f>
        <v>4.12</v>
      </c>
      <c r="ET97" s="74">
        <f>'OA&amp;GRIDCO'!NN97+RTM!HD97+'Day Ahead IEX PXIL'!IZ97</f>
        <v>0</v>
      </c>
      <c r="EU97" s="74">
        <f>RTM!JG97</f>
        <v>1.44</v>
      </c>
      <c r="EV97" s="74">
        <f>RTM!JH97</f>
        <v>0</v>
      </c>
      <c r="EW97" s="74">
        <f>RTM!JK97</f>
        <v>0</v>
      </c>
      <c r="EX97" s="74">
        <f>RTM!JL97</f>
        <v>0</v>
      </c>
      <c r="EY97" s="74">
        <f>GDAM!S97+'OA&amp;GRIDCO'!OG97+RTM!JO97</f>
        <v>0</v>
      </c>
      <c r="EZ97" s="74">
        <f>GDAM!T97+'OA&amp;GRIDCO'!NX97+RTM!JP97</f>
        <v>0</v>
      </c>
      <c r="FA97" s="74">
        <f>GDAM!Y97+RTM!JS97</f>
        <v>0</v>
      </c>
      <c r="FB97" s="74">
        <f>GDAM!Z97+RTM!JT97</f>
        <v>0</v>
      </c>
      <c r="FC97" s="74">
        <f>RTM!JW97</f>
        <v>0</v>
      </c>
      <c r="FD97" s="74">
        <f>RTM!JX97</f>
        <v>0</v>
      </c>
      <c r="FE97" s="74">
        <f>GDAM!AE97+'OA&amp;GRIDCO'!OO97</f>
        <v>0</v>
      </c>
      <c r="FF97" s="74">
        <f>GDAM!AF97+'OA&amp;GRIDCO'!OP97</f>
        <v>0</v>
      </c>
      <c r="FG97" s="351">
        <f>GDAM!AK97</f>
        <v>0</v>
      </c>
      <c r="FH97" s="351">
        <f>GDAM!AL97</f>
        <v>0</v>
      </c>
      <c r="FI97" s="351">
        <f>GDAM!AQ97</f>
        <v>0</v>
      </c>
      <c r="FJ97" s="351">
        <f>GDAM!AR97</f>
        <v>0</v>
      </c>
      <c r="FK97" s="351">
        <f>GDAM!AW97</f>
        <v>0</v>
      </c>
      <c r="FL97" s="351">
        <f>GDAM!AX97</f>
        <v>0</v>
      </c>
      <c r="FM97" s="351">
        <f>GDAM!BC97</f>
        <v>0</v>
      </c>
      <c r="FN97" s="351">
        <f>GDAM!BD97</f>
        <v>0</v>
      </c>
      <c r="FO97" s="351">
        <f>GDAM!BI97</f>
        <v>0</v>
      </c>
      <c r="FP97" s="351">
        <f>GDAM!BJ97</f>
        <v>0</v>
      </c>
      <c r="FQ97" s="1">
        <f t="shared" si="2"/>
        <v>1581.6668840206185</v>
      </c>
      <c r="FR97" s="1">
        <f t="shared" si="3"/>
        <v>172.36750000000004</v>
      </c>
    </row>
    <row r="98" spans="1:174">
      <c r="A98" s="48" t="s">
        <v>120</v>
      </c>
      <c r="B98" s="38">
        <v>88</v>
      </c>
      <c r="C98" s="114"/>
      <c r="D98" s="75"/>
      <c r="E98" s="75"/>
      <c r="F98" s="75"/>
      <c r="G98" s="75">
        <v>24</v>
      </c>
      <c r="H98" s="75">
        <v>0.9</v>
      </c>
      <c r="I98" s="74">
        <v>11</v>
      </c>
      <c r="J98" s="74">
        <v>3.62</v>
      </c>
      <c r="K98" s="75"/>
      <c r="L98" s="75"/>
      <c r="M98" s="75"/>
      <c r="N98" s="75"/>
      <c r="O98" s="281">
        <v>0</v>
      </c>
      <c r="P98" s="75"/>
      <c r="Q98" s="94">
        <v>3.6</v>
      </c>
      <c r="R98" s="75">
        <v>0.51</v>
      </c>
      <c r="S98" s="74">
        <v>25</v>
      </c>
      <c r="T98" s="75"/>
      <c r="U98" s="74">
        <v>37</v>
      </c>
      <c r="V98" s="75"/>
      <c r="W98" s="275">
        <v>0</v>
      </c>
      <c r="X98" s="75"/>
      <c r="Y98" s="75">
        <v>0</v>
      </c>
      <c r="Z98" s="75"/>
      <c r="AA98" s="75">
        <v>0</v>
      </c>
      <c r="AB98" s="75"/>
      <c r="AC98" s="282">
        <v>0</v>
      </c>
      <c r="AD98" s="75"/>
      <c r="AE98" s="4">
        <f>'OA&amp;GRIDCO'!W98+'Day Ahead IEX PXIL'!M98+RTM!M98</f>
        <v>40.21</v>
      </c>
      <c r="AF98" s="4">
        <f>'OA&amp;GRIDCO'!X98+'Day Ahead IEX PXIL'!N98+RTM!N98</f>
        <v>40.21</v>
      </c>
      <c r="AG98" s="4">
        <f>'OA&amp;GRIDCO'!AC98+'Day Ahead IEX PXIL'!S98+RTM!S98</f>
        <v>3.5100000000000002</v>
      </c>
      <c r="AH98" s="4">
        <f>'OA&amp;GRIDCO'!AD98+'Day Ahead IEX PXIL'!T98+RTM!T98</f>
        <v>0</v>
      </c>
      <c r="AI98" s="4">
        <f>'OA&amp;GRIDCO'!AU98+'Day Ahead IEX PXIL'!Y98+RTM!Y98</f>
        <v>55</v>
      </c>
      <c r="AJ98" s="4">
        <f>'OA&amp;GRIDCO'!AV98+'Day Ahead IEX PXIL'!Z98+RTM!Z98</f>
        <v>16.5</v>
      </c>
      <c r="AK98" s="4">
        <f>'OA&amp;GRIDCO'!BS98+'Day Ahead IEX PXIL'!AK98+RTM!AK98</f>
        <v>0</v>
      </c>
      <c r="AL98" s="4">
        <f>'OA&amp;GRIDCO'!BT98+'Day Ahead IEX PXIL'!AL98+RTM!AL98</f>
        <v>0</v>
      </c>
      <c r="AM98" s="4">
        <f>'OA&amp;GRIDCO'!BC98+'Day Ahead IEX PXIL'!AE98+RTM!AE98</f>
        <v>0</v>
      </c>
      <c r="AN98" s="4">
        <f>'OA&amp;GRIDCO'!BD98+'Day Ahead IEX PXIL'!AF98+RTM!AF98</f>
        <v>0</v>
      </c>
      <c r="AO98" s="4">
        <f>'OA&amp;GRIDCO'!CC98+'Day Ahead IEX PXIL'!AQ98+RTM!AQ98</f>
        <v>0</v>
      </c>
      <c r="AP98" s="4">
        <f>'OA&amp;GRIDCO'!CD98+'Day Ahead IEX PXIL'!AR98+RTM!AR98</f>
        <v>0</v>
      </c>
      <c r="AQ98" s="4">
        <f>'OA&amp;GRIDCO'!CO98+'Day Ahead IEX PXIL'!AW98+RTM!AW98</f>
        <v>41.21</v>
      </c>
      <c r="AR98" s="4">
        <f>'OA&amp;GRIDCO'!CP98+'Day Ahead IEX PXIL'!AX98+RTM!AX98</f>
        <v>8</v>
      </c>
      <c r="AS98" s="4">
        <f>'OA&amp;GRIDCO'!DA98+'Day Ahead IEX PXIL'!BC98+RTM!BC98</f>
        <v>329.77738402061857</v>
      </c>
      <c r="AT98" s="4">
        <f>'OA&amp;GRIDCO'!DB98+'Day Ahead IEX PXIL'!BD98+RTM!BD98</f>
        <v>0</v>
      </c>
      <c r="AU98" s="4">
        <f>'Day Ahead IEX PXIL'!BI98+RTM!BI98+'OA&amp;GRIDCO'!OS98</f>
        <v>0</v>
      </c>
      <c r="AV98" s="4">
        <f>'Day Ahead IEX PXIL'!BJ98+RTM!BJ98+'OA&amp;GRIDCO'!OT98</f>
        <v>0</v>
      </c>
      <c r="AW98" s="67"/>
      <c r="AX98" s="67"/>
      <c r="AY98" s="4">
        <v>0</v>
      </c>
      <c r="AZ98" s="4">
        <f>'OA&amp;GRIDCO'!DL98+'Day Ahead IEX PXIL'!BP98+RTM!BP98</f>
        <v>14.12</v>
      </c>
      <c r="BA98" s="4">
        <f>'OA&amp;GRIDCO'!EC98+'Day Ahead IEX PXIL'!BU98+RTM!BU98</f>
        <v>0</v>
      </c>
      <c r="BB98" s="4">
        <f>'OA&amp;GRIDCO'!ED98+'Day Ahead IEX PXIL'!BV98+RTM!BV98</f>
        <v>0</v>
      </c>
      <c r="BC98" s="4">
        <f>'OA&amp;GRIDCO'!EQ98+'Day Ahead IEX PXIL'!CA98+RTM!CA98</f>
        <v>247.43</v>
      </c>
      <c r="BD98" s="4">
        <f>'OA&amp;GRIDCO'!ER98+'Day Ahead IEX PXIL'!CB98+RTM!CB98</f>
        <v>61.857500000000002</v>
      </c>
      <c r="BE98" s="75">
        <f>'OA&amp;GRIDCO'!NW98+GDAM!U98</f>
        <v>0</v>
      </c>
      <c r="BF98" s="75"/>
      <c r="BG98" s="53"/>
      <c r="BH98" s="53"/>
      <c r="BI98" s="4">
        <f>'OA&amp;GRIDCO'!EW98+'Day Ahead IEX PXIL'!CG98+RTM!CG98</f>
        <v>1.24</v>
      </c>
      <c r="BJ98" s="4">
        <f>'OA&amp;GRIDCO'!EX98+'Day Ahead IEX PXIL'!CH98+RTM!CH98</f>
        <v>0</v>
      </c>
      <c r="BK98" s="4">
        <f>'OA&amp;GRIDCO'!KW98+RTM!FG98+'Day Ahead IEX PXIL'!GW98</f>
        <v>0</v>
      </c>
      <c r="BL98" s="4">
        <f>'OA&amp;GRIDCO'!KX98+RTM!FH98+'Day Ahead IEX PXIL'!GX98</f>
        <v>0</v>
      </c>
      <c r="BM98" s="4">
        <f>'Day Ahead IEX PXIL'!CM98+RTM!CM98+'OA&amp;GRIDCO'!FC98</f>
        <v>0</v>
      </c>
      <c r="BN98" s="4">
        <f>'OA&amp;GRIDCO'!FD98+'Day Ahead IEX PXIL'!CN98+RTM!CN98</f>
        <v>0</v>
      </c>
      <c r="BO98" s="69"/>
      <c r="BP98" s="69"/>
      <c r="BQ98" s="4">
        <f>'OA&amp;GRIDCO'!FQ98+'Day Ahead IEX PXIL'!CS98+RTM!CS98</f>
        <v>2.06</v>
      </c>
      <c r="BR98" s="4">
        <f>'OA&amp;GRIDCO'!FR98+'Day Ahead IEX PXIL'!CT98+RTM!CT98</f>
        <v>0</v>
      </c>
      <c r="BS98" s="1">
        <f>'OA&amp;GRIDCO'!JU98+'Day Ahead IEX PXIL'!FA98+RTM!EU98</f>
        <v>108.9545</v>
      </c>
      <c r="BT98" s="4">
        <f>'OA&amp;GRIDCO'!JV98+'Day Ahead IEX PXIL'!FB98+RTM!EV98</f>
        <v>22</v>
      </c>
      <c r="BU98" s="9">
        <f>'OA&amp;GRIDCO'!GG98+RTM!G98</f>
        <v>0</v>
      </c>
      <c r="BV98" s="9">
        <f>'OA&amp;GRIDCO'!GH98</f>
        <v>0</v>
      </c>
      <c r="BW98" s="4">
        <f>'OA&amp;GRIDCO'!HA98+'Day Ahead IEX PXIL'!DK98+RTM!DE98</f>
        <v>14.4</v>
      </c>
      <c r="BX98" s="4">
        <f>'OA&amp;GRIDCO'!HB98</f>
        <v>0</v>
      </c>
      <c r="BY98" s="4">
        <f>'Day Ahead IEX PXIL'!GK98+RTM!FA98+'OA&amp;GRIDCO'!LC98</f>
        <v>0</v>
      </c>
      <c r="BZ98" s="4">
        <f>'Day Ahead IEX PXIL'!GL98+RTM!FB98+'OA&amp;GRIDCO'!LD98</f>
        <v>0</v>
      </c>
      <c r="CA98" s="37"/>
      <c r="CB98" s="37"/>
      <c r="CC98" s="74">
        <f>RTM!GI98+'Day Ahead IEX PXIL'!II98+GDAM!M98</f>
        <v>0</v>
      </c>
      <c r="CD98" s="74">
        <f>RTM!GJ98</f>
        <v>0</v>
      </c>
      <c r="CE98" s="4">
        <f>'OA&amp;GRIDCO'!HI98+'Day Ahead IEX PXIL'!DQ98+RTM!DK98</f>
        <v>0</v>
      </c>
      <c r="CF98" s="4">
        <f>'OA&amp;GRIDCO'!HJ98+'Day Ahead IEX PXIL'!DR98+RTM!DL98</f>
        <v>0</v>
      </c>
      <c r="CG98" s="74">
        <f>'OA&amp;GRIDCO'!HO98+'Day Ahead IEX PXIL'!DW98+RTM!DQ98</f>
        <v>0</v>
      </c>
      <c r="CH98" s="74">
        <f>'OA&amp;GRIDCO'!HP98+'Day Ahead IEX PXIL'!DX98+RTM!DR98</f>
        <v>0</v>
      </c>
      <c r="CI98" s="75">
        <f>'Day Ahead IEX PXIL'!HE98+'OA&amp;GRIDCO'!DI98+RTM!GY98</f>
        <v>10.31</v>
      </c>
      <c r="CJ98" s="75">
        <f>'Day Ahead IEX PXIL'!HF98+'OA&amp;GRIDCO'!DJ98</f>
        <v>0</v>
      </c>
      <c r="CK98" s="54">
        <f>'OA&amp;GRIDCO'!KS98+'Day Ahead IEX PXIL'!DE98</f>
        <v>10.31</v>
      </c>
      <c r="CL98" s="54">
        <f>'OA&amp;GRIDCO'!KT98+'Day Ahead IEX PXIL'!DF98</f>
        <v>0</v>
      </c>
      <c r="CM98" s="54">
        <f>'Day Ahead IEX PXIL'!FS98+RTM!FS98</f>
        <v>0</v>
      </c>
      <c r="CN98" s="54">
        <f>'Day Ahead IEX PXIL'!FT98</f>
        <v>0</v>
      </c>
      <c r="CO98" s="54">
        <f>RTM!IY98+'Day Ahead IEX PXIL'!IU98</f>
        <v>0</v>
      </c>
      <c r="CP98" s="54">
        <f>RTM!IZ98+'Day Ahead IEX PXIL'!IV98</f>
        <v>0</v>
      </c>
      <c r="CQ98" s="4">
        <f>'OA&amp;GRIDCO'!KG98+'Day Ahead IEX PXIL'!FM98+RTM!GE98</f>
        <v>0</v>
      </c>
      <c r="CR98" s="4">
        <f>'OA&amp;GRIDCO'!KH98+'Day Ahead IEX PXIL'!FN98</f>
        <v>0</v>
      </c>
      <c r="CS98" s="4">
        <f>'OA&amp;GRIDCO'!KM98+'Day Ahead IEX PXIL'!FY98+RTM!FY98</f>
        <v>0</v>
      </c>
      <c r="CT98" s="4">
        <f>'Day Ahead IEX PXIL'!FZ98</f>
        <v>0</v>
      </c>
      <c r="CU98" s="4">
        <v>0</v>
      </c>
      <c r="CV98" s="4">
        <f>'Day Ahead IEX PXIL'!GF98</f>
        <v>0</v>
      </c>
      <c r="CW98" s="4">
        <f>'OA&amp;GRIDCO'!HU98+'Day Ahead IEX PXIL'!EC98+RTM!DW98</f>
        <v>565</v>
      </c>
      <c r="CX98" s="4">
        <f>'OA&amp;GRIDCO'!HV98+'Day Ahead IEX PXIL'!ED98+RTM!DX98</f>
        <v>0</v>
      </c>
      <c r="CY98" s="4">
        <f>'OA&amp;GRIDCO'!IG98+'Day Ahead IEX PXIL'!EI98+RTM!EC98</f>
        <v>15</v>
      </c>
      <c r="CZ98" s="4">
        <f>'OA&amp;GRIDCO'!IH98+'Day Ahead IEX PXIL'!EJ98+RTM!ED98</f>
        <v>3.75</v>
      </c>
      <c r="DA98" s="4">
        <f>'OA&amp;GRIDCO'!IU98+'Day Ahead IEX PXIL'!EO98+RTM!EI98</f>
        <v>0</v>
      </c>
      <c r="DB98" s="4">
        <f>'OA&amp;GRIDCO'!IV98+'Day Ahead IEX PXIL'!EP98+RTM!EJ98</f>
        <v>0</v>
      </c>
      <c r="DC98" s="75"/>
      <c r="DD98" s="75"/>
      <c r="DE98" s="4">
        <f>'Day Ahead IEX PXIL'!FC98+'OA&amp;GRIDCO'!KA98+RTM!GM98</f>
        <v>8.9700000000000006</v>
      </c>
      <c r="DF98" s="4">
        <f>'Day Ahead IEX PXIL'!FD98+'OA&amp;GRIDCO'!KB98</f>
        <v>0</v>
      </c>
      <c r="DG98" s="4">
        <f>'OA&amp;GRIDCO'!JE98+'Day Ahead IEX PXIL'!EU98+RTM!EO98</f>
        <v>22.68</v>
      </c>
      <c r="DH98" s="4">
        <f>'OA&amp;GRIDCO'!JF98+'Day Ahead IEX PXIL'!EV98+RTM!EP98</f>
        <v>0</v>
      </c>
      <c r="DI98" s="4">
        <v>0</v>
      </c>
      <c r="DJ98" s="4">
        <v>0</v>
      </c>
      <c r="DK98" s="74">
        <f>RTM!FM98</f>
        <v>0</v>
      </c>
      <c r="DL98" s="74">
        <f>RTM!FN98</f>
        <v>0</v>
      </c>
      <c r="DM98" s="74">
        <f>'OA&amp;GRIDCO'!LF98+'Day Ahead IEX PXIL'!HU98+'Day Ahead IEX PXIL'!HU98</f>
        <v>0</v>
      </c>
      <c r="DN98" s="74">
        <f>'OA&amp;GRIDCO'!LH98+'Day Ahead IEX PXIL'!HV98+RTM!GV98</f>
        <v>0</v>
      </c>
      <c r="DO98" s="74">
        <f>'OA&amp;GRIDCO'!LS98+'Day Ahead IEX PXIL'!HO98+RTM!IU98</f>
        <v>54.795000000000002</v>
      </c>
      <c r="DP98" s="74">
        <f>'OA&amp;GRIDCO'!LT98+'Day Ahead IEX PXIL'!HP98+RTM!IV98</f>
        <v>0</v>
      </c>
      <c r="DQ98" s="74">
        <f>RTM!HK98</f>
        <v>0</v>
      </c>
      <c r="DR98" s="74">
        <f>RTM!HL98</f>
        <v>0</v>
      </c>
      <c r="DS98" s="74">
        <f>RTM!HO98</f>
        <v>0</v>
      </c>
      <c r="DT98" s="74">
        <f>RTM!HP98</f>
        <v>0</v>
      </c>
      <c r="DU98" s="74">
        <f>RTM!HS98</f>
        <v>0</v>
      </c>
      <c r="DV98" s="74">
        <f>RTM!HT98</f>
        <v>0</v>
      </c>
      <c r="DW98" s="74">
        <f>RTM!HW98+'OA&amp;GRIDCO'!MI98</f>
        <v>0</v>
      </c>
      <c r="DX98" s="74">
        <f>RTM!HX98</f>
        <v>0</v>
      </c>
      <c r="DY98" s="74">
        <f>RTM!IA98</f>
        <v>0</v>
      </c>
      <c r="DZ98" s="74">
        <f>RTM!IB98</f>
        <v>0</v>
      </c>
      <c r="EA98" s="74">
        <f>RTM!IC98</f>
        <v>0</v>
      </c>
      <c r="EB98" s="74">
        <f>RTM!ID98</f>
        <v>0</v>
      </c>
      <c r="EC98" s="74">
        <f>'OA&amp;GRIDCO'!MO98</f>
        <v>0</v>
      </c>
      <c r="ED98" s="74">
        <f>'OA&amp;GRIDCO'!MP98</f>
        <v>0</v>
      </c>
      <c r="EE98" s="74">
        <f>'OA&amp;GRIDCO'!MS98</f>
        <v>0</v>
      </c>
      <c r="EF98" s="74">
        <f>'OA&amp;GRIDCO'!MT98</f>
        <v>0</v>
      </c>
      <c r="EG98" s="74">
        <f>'OA&amp;GRIDCO'!MW98+'Day Ahead IEX PXIL'!IM98+GDAM!G98+RTM!II98</f>
        <v>0</v>
      </c>
      <c r="EH98" s="74">
        <f>'OA&amp;GRIDCO'!MX98+'Day Ahead IEX PXIL'!IN98+RTM!IJ98+GDAM!H98</f>
        <v>0</v>
      </c>
      <c r="EI98" s="74">
        <f>'Day Ahead IEX PXIL'!IQ98+RTM!IM98+'OA&amp;GRIDCO'!NA98</f>
        <v>6.65</v>
      </c>
      <c r="EJ98" s="74">
        <f>'Day Ahead IEX PXIL'!IR98+RTM!IN98+'OA&amp;GRIDCO'!NB98</f>
        <v>0.9</v>
      </c>
      <c r="EK98" s="74">
        <f>'OA&amp;GRIDCO'!NE98</f>
        <v>0</v>
      </c>
      <c r="EL98" s="74">
        <f>'OA&amp;GRIDCO'!NF98</f>
        <v>0</v>
      </c>
      <c r="EM98" s="74">
        <f>RTM!IQ98</f>
        <v>0</v>
      </c>
      <c r="EN98" s="74">
        <f>RTM!IR98</f>
        <v>0</v>
      </c>
      <c r="EO98" s="74">
        <f>RTM!JC98</f>
        <v>0</v>
      </c>
      <c r="EP98" s="74">
        <f>RTM!JD98</f>
        <v>0</v>
      </c>
      <c r="EQ98" s="74">
        <f>'OA&amp;GRIDCO'!NI98</f>
        <v>0</v>
      </c>
      <c r="ER98" s="74">
        <f>'OA&amp;GRIDCO'!NJ98</f>
        <v>0</v>
      </c>
      <c r="ES98" s="74">
        <f>'OA&amp;GRIDCO'!NK98+RTM!HC98+'Day Ahead IEX PXIL'!IY98</f>
        <v>4.12</v>
      </c>
      <c r="ET98" s="74">
        <f>'OA&amp;GRIDCO'!NN98+RTM!HD98+'Day Ahead IEX PXIL'!IZ98</f>
        <v>0</v>
      </c>
      <c r="EU98" s="74">
        <f>RTM!JG98</f>
        <v>1.44</v>
      </c>
      <c r="EV98" s="74">
        <f>RTM!JH98</f>
        <v>0</v>
      </c>
      <c r="EW98" s="74">
        <f>RTM!JK98</f>
        <v>0</v>
      </c>
      <c r="EX98" s="74">
        <f>RTM!JL98</f>
        <v>0</v>
      </c>
      <c r="EY98" s="74">
        <f>GDAM!S98+'OA&amp;GRIDCO'!OG98+RTM!JO98</f>
        <v>0</v>
      </c>
      <c r="EZ98" s="74">
        <f>GDAM!T98+'OA&amp;GRIDCO'!NX98+RTM!JP98</f>
        <v>0</v>
      </c>
      <c r="FA98" s="74">
        <f>GDAM!Y98+RTM!JS98</f>
        <v>0</v>
      </c>
      <c r="FB98" s="74">
        <f>GDAM!Z98+RTM!JT98</f>
        <v>0</v>
      </c>
      <c r="FC98" s="74">
        <f>RTM!JW98</f>
        <v>0</v>
      </c>
      <c r="FD98" s="74">
        <f>RTM!JX98</f>
        <v>0</v>
      </c>
      <c r="FE98" s="74">
        <f>GDAM!AE98+'OA&amp;GRIDCO'!OO98</f>
        <v>0</v>
      </c>
      <c r="FF98" s="74">
        <f>GDAM!AF98+'OA&amp;GRIDCO'!OP98</f>
        <v>0</v>
      </c>
      <c r="FG98" s="351">
        <f>GDAM!AK98</f>
        <v>0</v>
      </c>
      <c r="FH98" s="351">
        <f>GDAM!AL98</f>
        <v>0</v>
      </c>
      <c r="FI98" s="351">
        <f>GDAM!AQ98</f>
        <v>0</v>
      </c>
      <c r="FJ98" s="351">
        <f>GDAM!AR98</f>
        <v>0</v>
      </c>
      <c r="FK98" s="351">
        <f>GDAM!AW98</f>
        <v>0</v>
      </c>
      <c r="FL98" s="351">
        <f>GDAM!AX98</f>
        <v>0</v>
      </c>
      <c r="FM98" s="351">
        <f>GDAM!BC98</f>
        <v>0</v>
      </c>
      <c r="FN98" s="351">
        <f>GDAM!BD98</f>
        <v>0</v>
      </c>
      <c r="FO98" s="351">
        <f>GDAM!BI98</f>
        <v>0</v>
      </c>
      <c r="FP98" s="351">
        <f>GDAM!BJ98</f>
        <v>0</v>
      </c>
      <c r="FQ98" s="1">
        <f t="shared" si="2"/>
        <v>1581.6668840206185</v>
      </c>
      <c r="FR98" s="1">
        <f t="shared" si="3"/>
        <v>172.36750000000004</v>
      </c>
    </row>
    <row r="99" spans="1:174">
      <c r="A99" s="48" t="s">
        <v>121</v>
      </c>
      <c r="B99" s="38">
        <v>89</v>
      </c>
      <c r="C99" s="114"/>
      <c r="D99" s="75"/>
      <c r="E99" s="75"/>
      <c r="F99" s="75"/>
      <c r="G99" s="75">
        <v>24</v>
      </c>
      <c r="H99" s="75">
        <v>0.9</v>
      </c>
      <c r="I99" s="74">
        <v>11</v>
      </c>
      <c r="J99" s="74">
        <v>3.62</v>
      </c>
      <c r="K99" s="75"/>
      <c r="L99" s="75"/>
      <c r="M99" s="75"/>
      <c r="N99" s="75"/>
      <c r="O99" s="281">
        <v>0</v>
      </c>
      <c r="P99" s="75"/>
      <c r="Q99" s="94">
        <v>3.6</v>
      </c>
      <c r="R99" s="75">
        <v>0.51</v>
      </c>
      <c r="S99" s="74">
        <v>25</v>
      </c>
      <c r="T99" s="75"/>
      <c r="U99" s="74">
        <v>37</v>
      </c>
      <c r="V99" s="75"/>
      <c r="W99" s="275">
        <v>0</v>
      </c>
      <c r="X99" s="75"/>
      <c r="Y99" s="75">
        <v>0</v>
      </c>
      <c r="Z99" s="75"/>
      <c r="AA99" s="75">
        <v>0</v>
      </c>
      <c r="AB99" s="75"/>
      <c r="AC99" s="282">
        <v>0</v>
      </c>
      <c r="AD99" s="75"/>
      <c r="AE99" s="4">
        <f>'OA&amp;GRIDCO'!W99+'Day Ahead IEX PXIL'!M99+RTM!M99</f>
        <v>40.21</v>
      </c>
      <c r="AF99" s="4">
        <f>'OA&amp;GRIDCO'!X99+'Day Ahead IEX PXIL'!N99+RTM!N99</f>
        <v>40.21</v>
      </c>
      <c r="AG99" s="4">
        <f>'OA&amp;GRIDCO'!AC99+'Day Ahead IEX PXIL'!S99+RTM!S99</f>
        <v>3.5100000000000002</v>
      </c>
      <c r="AH99" s="4">
        <f>'OA&amp;GRIDCO'!AD99+'Day Ahead IEX PXIL'!T99+RTM!T99</f>
        <v>0</v>
      </c>
      <c r="AI99" s="4">
        <f>'OA&amp;GRIDCO'!AU99+'Day Ahead IEX PXIL'!Y99+RTM!Y99</f>
        <v>55</v>
      </c>
      <c r="AJ99" s="4">
        <f>'OA&amp;GRIDCO'!AV99+'Day Ahead IEX PXIL'!Z99+RTM!Z99</f>
        <v>16.5</v>
      </c>
      <c r="AK99" s="4">
        <f>'OA&amp;GRIDCO'!BS99+'Day Ahead IEX PXIL'!AK99+RTM!AK99</f>
        <v>5.15</v>
      </c>
      <c r="AL99" s="4">
        <f>'OA&amp;GRIDCO'!BT99+'Day Ahead IEX PXIL'!AL99+RTM!AL99</f>
        <v>0</v>
      </c>
      <c r="AM99" s="4">
        <f>'OA&amp;GRIDCO'!BC99+'Day Ahead IEX PXIL'!AE99+RTM!AE99</f>
        <v>0</v>
      </c>
      <c r="AN99" s="4">
        <f>'OA&amp;GRIDCO'!BD99+'Day Ahead IEX PXIL'!AF99+RTM!AF99</f>
        <v>0</v>
      </c>
      <c r="AO99" s="4">
        <f>'OA&amp;GRIDCO'!CC99+'Day Ahead IEX PXIL'!AQ99+RTM!AQ99</f>
        <v>0</v>
      </c>
      <c r="AP99" s="4">
        <f>'OA&amp;GRIDCO'!CD99+'Day Ahead IEX PXIL'!AR99+RTM!AR99</f>
        <v>0</v>
      </c>
      <c r="AQ99" s="4">
        <f>'OA&amp;GRIDCO'!CO99+'Day Ahead IEX PXIL'!AW99+RTM!AW99</f>
        <v>41.21</v>
      </c>
      <c r="AR99" s="4">
        <f>'OA&amp;GRIDCO'!CP99+'Day Ahead IEX PXIL'!AX99+RTM!AX99</f>
        <v>8</v>
      </c>
      <c r="AS99" s="4">
        <f>'OA&amp;GRIDCO'!DA99+'Day Ahead IEX PXIL'!BC99+RTM!BC99</f>
        <v>329.77738402061857</v>
      </c>
      <c r="AT99" s="4">
        <f>'OA&amp;GRIDCO'!DB99+'Day Ahead IEX PXIL'!BD99+RTM!BD99</f>
        <v>0</v>
      </c>
      <c r="AU99" s="4">
        <f>'Day Ahead IEX PXIL'!BI99+RTM!BI99+'OA&amp;GRIDCO'!OS99</f>
        <v>0</v>
      </c>
      <c r="AV99" s="4">
        <f>'Day Ahead IEX PXIL'!BJ99+RTM!BJ99+'OA&amp;GRIDCO'!OT99</f>
        <v>0</v>
      </c>
      <c r="AW99" s="67"/>
      <c r="AX99" s="67"/>
      <c r="AY99" s="4">
        <v>0</v>
      </c>
      <c r="AZ99" s="4">
        <f>'OA&amp;GRIDCO'!DL99+'Day Ahead IEX PXIL'!BP99+RTM!BP99</f>
        <v>14.12</v>
      </c>
      <c r="BA99" s="4">
        <f>'OA&amp;GRIDCO'!EC99+'Day Ahead IEX PXIL'!BU99+RTM!BU99</f>
        <v>0</v>
      </c>
      <c r="BB99" s="4">
        <f>'OA&amp;GRIDCO'!ED99+'Day Ahead IEX PXIL'!BV99+RTM!BV99</f>
        <v>0</v>
      </c>
      <c r="BC99" s="4">
        <f>'OA&amp;GRIDCO'!EQ99+'Day Ahead IEX PXIL'!CA99+RTM!CA99</f>
        <v>247.43</v>
      </c>
      <c r="BD99" s="4">
        <f>'OA&amp;GRIDCO'!ER99+'Day Ahead IEX PXIL'!CB99+RTM!CB99</f>
        <v>61.857500000000002</v>
      </c>
      <c r="BE99" s="75">
        <f>'OA&amp;GRIDCO'!NW99+GDAM!U99</f>
        <v>0</v>
      </c>
      <c r="BF99" s="75"/>
      <c r="BG99" s="53"/>
      <c r="BH99" s="53"/>
      <c r="BI99" s="4">
        <f>'OA&amp;GRIDCO'!EW99+'Day Ahead IEX PXIL'!CG99+RTM!CG99</f>
        <v>1.24</v>
      </c>
      <c r="BJ99" s="4">
        <f>'OA&amp;GRIDCO'!EX99+'Day Ahead IEX PXIL'!CH99+RTM!CH99</f>
        <v>0</v>
      </c>
      <c r="BK99" s="4">
        <f>'OA&amp;GRIDCO'!KW99+RTM!FG99+'Day Ahead IEX PXIL'!GW99</f>
        <v>0</v>
      </c>
      <c r="BL99" s="4">
        <f>'OA&amp;GRIDCO'!KX99+RTM!FH99+'Day Ahead IEX PXIL'!GX99</f>
        <v>0</v>
      </c>
      <c r="BM99" s="4">
        <f>'Day Ahead IEX PXIL'!CM99+RTM!CM99+'OA&amp;GRIDCO'!FC99</f>
        <v>0</v>
      </c>
      <c r="BN99" s="4">
        <f>'OA&amp;GRIDCO'!FD99+'Day Ahead IEX PXIL'!CN99+RTM!CN99</f>
        <v>0</v>
      </c>
      <c r="BO99" s="69"/>
      <c r="BP99" s="69"/>
      <c r="BQ99" s="4">
        <f>'OA&amp;GRIDCO'!FQ99+'Day Ahead IEX PXIL'!CS99+RTM!CS99</f>
        <v>2.06</v>
      </c>
      <c r="BR99" s="4">
        <f>'OA&amp;GRIDCO'!FR99+'Day Ahead IEX PXIL'!CT99+RTM!CT99</f>
        <v>0</v>
      </c>
      <c r="BS99" s="1">
        <f>'OA&amp;GRIDCO'!JU99+'Day Ahead IEX PXIL'!FA99+RTM!EU99</f>
        <v>108.9545</v>
      </c>
      <c r="BT99" s="4">
        <f>'OA&amp;GRIDCO'!JV99+'Day Ahead IEX PXIL'!FB99+RTM!EV99</f>
        <v>22</v>
      </c>
      <c r="BU99" s="9">
        <f>'OA&amp;GRIDCO'!GG99+RTM!G99</f>
        <v>0</v>
      </c>
      <c r="BV99" s="9">
        <f>'OA&amp;GRIDCO'!GH99</f>
        <v>0</v>
      </c>
      <c r="BW99" s="4">
        <f>'OA&amp;GRIDCO'!HA99+'Day Ahead IEX PXIL'!DK99+RTM!DE99</f>
        <v>14.4</v>
      </c>
      <c r="BX99" s="4">
        <f>'OA&amp;GRIDCO'!HB99</f>
        <v>0</v>
      </c>
      <c r="BY99" s="4">
        <f>'Day Ahead IEX PXIL'!GK99+RTM!FA99+'OA&amp;GRIDCO'!LC99</f>
        <v>0</v>
      </c>
      <c r="BZ99" s="4">
        <f>'Day Ahead IEX PXIL'!GL99+RTM!FB99+'OA&amp;GRIDCO'!LD99</f>
        <v>0</v>
      </c>
      <c r="CA99" s="37"/>
      <c r="CB99" s="37"/>
      <c r="CC99" s="74">
        <f>RTM!GI99+'Day Ahead IEX PXIL'!II99+GDAM!M99</f>
        <v>0</v>
      </c>
      <c r="CD99" s="74">
        <f>RTM!GJ99</f>
        <v>0</v>
      </c>
      <c r="CE99" s="4">
        <f>'OA&amp;GRIDCO'!HI99+'Day Ahead IEX PXIL'!DQ99+RTM!DK99</f>
        <v>0</v>
      </c>
      <c r="CF99" s="4">
        <f>'OA&amp;GRIDCO'!HJ99+'Day Ahead IEX PXIL'!DR99+RTM!DL99</f>
        <v>0</v>
      </c>
      <c r="CG99" s="74">
        <f>'OA&amp;GRIDCO'!HO99+'Day Ahead IEX PXIL'!DW99+RTM!DQ99</f>
        <v>0</v>
      </c>
      <c r="CH99" s="74">
        <f>'OA&amp;GRIDCO'!HP99+'Day Ahead IEX PXIL'!DX99+RTM!DR99</f>
        <v>0</v>
      </c>
      <c r="CI99" s="75">
        <f>'Day Ahead IEX PXIL'!HE99+'OA&amp;GRIDCO'!DI99+RTM!GY99</f>
        <v>12.37</v>
      </c>
      <c r="CJ99" s="75">
        <f>'Day Ahead IEX PXIL'!HF99+'OA&amp;GRIDCO'!DJ99</f>
        <v>0</v>
      </c>
      <c r="CK99" s="54">
        <f>'OA&amp;GRIDCO'!KS99+'Day Ahead IEX PXIL'!DE99</f>
        <v>10.31</v>
      </c>
      <c r="CL99" s="54">
        <f>'OA&amp;GRIDCO'!KT99+'Day Ahead IEX PXIL'!DF99</f>
        <v>0</v>
      </c>
      <c r="CM99" s="54">
        <f>'Day Ahead IEX PXIL'!FS99+RTM!FS99</f>
        <v>0</v>
      </c>
      <c r="CN99" s="54">
        <f>'Day Ahead IEX PXIL'!FT99</f>
        <v>0</v>
      </c>
      <c r="CO99" s="54">
        <f>RTM!IY99+'Day Ahead IEX PXIL'!IU99</f>
        <v>0</v>
      </c>
      <c r="CP99" s="54">
        <f>RTM!IZ99+'Day Ahead IEX PXIL'!IV99</f>
        <v>0</v>
      </c>
      <c r="CQ99" s="4">
        <f>'OA&amp;GRIDCO'!KG99+'Day Ahead IEX PXIL'!FM99+RTM!GE99</f>
        <v>0</v>
      </c>
      <c r="CR99" s="4">
        <f>'OA&amp;GRIDCO'!KH99+'Day Ahead IEX PXIL'!FN99</f>
        <v>0</v>
      </c>
      <c r="CS99" s="4">
        <f>'OA&amp;GRIDCO'!KM99+'Day Ahead IEX PXIL'!FY99+RTM!FY99</f>
        <v>0</v>
      </c>
      <c r="CT99" s="4">
        <f>'Day Ahead IEX PXIL'!FZ99</f>
        <v>0</v>
      </c>
      <c r="CU99" s="4">
        <v>0</v>
      </c>
      <c r="CV99" s="4">
        <f>'Day Ahead IEX PXIL'!GF99</f>
        <v>0</v>
      </c>
      <c r="CW99" s="4">
        <f>'OA&amp;GRIDCO'!HU99+'Day Ahead IEX PXIL'!EC99+RTM!DW99</f>
        <v>565</v>
      </c>
      <c r="CX99" s="4">
        <f>'OA&amp;GRIDCO'!HV99+'Day Ahead IEX PXIL'!ED99+RTM!DX99</f>
        <v>0</v>
      </c>
      <c r="CY99" s="4">
        <f>'OA&amp;GRIDCO'!IG99+'Day Ahead IEX PXIL'!EI99+RTM!EC99</f>
        <v>15</v>
      </c>
      <c r="CZ99" s="4">
        <f>'OA&amp;GRIDCO'!IH99+'Day Ahead IEX PXIL'!EJ99+RTM!ED99</f>
        <v>3.75</v>
      </c>
      <c r="DA99" s="4">
        <f>'OA&amp;GRIDCO'!IU99+'Day Ahead IEX PXIL'!EO99+RTM!EI99</f>
        <v>0</v>
      </c>
      <c r="DB99" s="4">
        <f>'OA&amp;GRIDCO'!IV99+'Day Ahead IEX PXIL'!EP99+RTM!EJ99</f>
        <v>0</v>
      </c>
      <c r="DC99" s="75"/>
      <c r="DD99" s="75"/>
      <c r="DE99" s="4">
        <f>'Day Ahead IEX PXIL'!FC99+'OA&amp;GRIDCO'!KA99+RTM!GM99</f>
        <v>8.9700000000000006</v>
      </c>
      <c r="DF99" s="4">
        <f>'Day Ahead IEX PXIL'!FD99+'OA&amp;GRIDCO'!KB99</f>
        <v>0</v>
      </c>
      <c r="DG99" s="4">
        <f>'OA&amp;GRIDCO'!JE99+'Day Ahead IEX PXIL'!EU99+RTM!EO99</f>
        <v>22.68</v>
      </c>
      <c r="DH99" s="4">
        <f>'OA&amp;GRIDCO'!JF99+'Day Ahead IEX PXIL'!EV99+RTM!EP99</f>
        <v>0</v>
      </c>
      <c r="DI99" s="4">
        <v>0</v>
      </c>
      <c r="DJ99" s="4">
        <v>0</v>
      </c>
      <c r="DK99" s="74">
        <f>RTM!FM99</f>
        <v>0</v>
      </c>
      <c r="DL99" s="74">
        <f>RTM!FN99</f>
        <v>0</v>
      </c>
      <c r="DM99" s="74">
        <f>'OA&amp;GRIDCO'!LF99+'Day Ahead IEX PXIL'!HU99+'Day Ahead IEX PXIL'!HU99</f>
        <v>0</v>
      </c>
      <c r="DN99" s="74">
        <f>'OA&amp;GRIDCO'!LH99+'Day Ahead IEX PXIL'!HV99+RTM!GV99</f>
        <v>0</v>
      </c>
      <c r="DO99" s="74">
        <f>'OA&amp;GRIDCO'!LS99+'Day Ahead IEX PXIL'!HO99+RTM!IU99</f>
        <v>54.795000000000002</v>
      </c>
      <c r="DP99" s="74">
        <f>'OA&amp;GRIDCO'!LT99+'Day Ahead IEX PXIL'!HP99+RTM!IV99</f>
        <v>0</v>
      </c>
      <c r="DQ99" s="74">
        <f>RTM!HK99</f>
        <v>0</v>
      </c>
      <c r="DR99" s="74">
        <f>RTM!HL99</f>
        <v>0</v>
      </c>
      <c r="DS99" s="74">
        <f>RTM!HO99</f>
        <v>0</v>
      </c>
      <c r="DT99" s="74">
        <f>RTM!HP99</f>
        <v>0</v>
      </c>
      <c r="DU99" s="74">
        <f>RTM!HS99</f>
        <v>0</v>
      </c>
      <c r="DV99" s="74">
        <f>RTM!HT99</f>
        <v>0</v>
      </c>
      <c r="DW99" s="74">
        <f>RTM!HW99+'OA&amp;GRIDCO'!MI99</f>
        <v>0</v>
      </c>
      <c r="DX99" s="74">
        <f>RTM!HX99</f>
        <v>0</v>
      </c>
      <c r="DY99" s="74">
        <f>RTM!IA99</f>
        <v>0</v>
      </c>
      <c r="DZ99" s="74">
        <f>RTM!IB99</f>
        <v>0</v>
      </c>
      <c r="EA99" s="74">
        <f>RTM!IC99</f>
        <v>0</v>
      </c>
      <c r="EB99" s="74">
        <f>RTM!ID99</f>
        <v>0</v>
      </c>
      <c r="EC99" s="74">
        <f>'OA&amp;GRIDCO'!MO99</f>
        <v>0</v>
      </c>
      <c r="ED99" s="74">
        <f>'OA&amp;GRIDCO'!MP99</f>
        <v>0</v>
      </c>
      <c r="EE99" s="74">
        <f>'OA&amp;GRIDCO'!MS99</f>
        <v>0</v>
      </c>
      <c r="EF99" s="74">
        <f>'OA&amp;GRIDCO'!MT99</f>
        <v>0</v>
      </c>
      <c r="EG99" s="74">
        <f>'OA&amp;GRIDCO'!MW99+'Day Ahead IEX PXIL'!IM99+GDAM!G99+RTM!II99</f>
        <v>0</v>
      </c>
      <c r="EH99" s="74">
        <f>'OA&amp;GRIDCO'!MX99+'Day Ahead IEX PXIL'!IN99+RTM!IJ99+GDAM!H99</f>
        <v>0</v>
      </c>
      <c r="EI99" s="74">
        <f>'Day Ahead IEX PXIL'!IQ99+RTM!IM99+'OA&amp;GRIDCO'!NA99</f>
        <v>6.65</v>
      </c>
      <c r="EJ99" s="74">
        <f>'Day Ahead IEX PXIL'!IR99+RTM!IN99+'OA&amp;GRIDCO'!NB99</f>
        <v>0.9</v>
      </c>
      <c r="EK99" s="74">
        <f>'OA&amp;GRIDCO'!NE99</f>
        <v>0</v>
      </c>
      <c r="EL99" s="74">
        <f>'OA&amp;GRIDCO'!NF99</f>
        <v>0</v>
      </c>
      <c r="EM99" s="74">
        <f>RTM!IQ99</f>
        <v>0</v>
      </c>
      <c r="EN99" s="74">
        <f>RTM!IR99</f>
        <v>0</v>
      </c>
      <c r="EO99" s="74">
        <f>RTM!JC99</f>
        <v>0</v>
      </c>
      <c r="EP99" s="74">
        <f>RTM!JD99</f>
        <v>0</v>
      </c>
      <c r="EQ99" s="74">
        <f>'OA&amp;GRIDCO'!NI99</f>
        <v>0</v>
      </c>
      <c r="ER99" s="74">
        <f>'OA&amp;GRIDCO'!NJ99</f>
        <v>0</v>
      </c>
      <c r="ES99" s="74">
        <f>'OA&amp;GRIDCO'!NK99+RTM!HC99+'Day Ahead IEX PXIL'!IY99</f>
        <v>4.12</v>
      </c>
      <c r="ET99" s="74">
        <f>'OA&amp;GRIDCO'!NN99+RTM!HD99+'Day Ahead IEX PXIL'!IZ99</f>
        <v>0</v>
      </c>
      <c r="EU99" s="74">
        <f>RTM!JG99</f>
        <v>1.33</v>
      </c>
      <c r="EV99" s="74">
        <f>RTM!JH99</f>
        <v>0</v>
      </c>
      <c r="EW99" s="74">
        <f>RTM!JK99</f>
        <v>0</v>
      </c>
      <c r="EX99" s="74">
        <f>RTM!JL99</f>
        <v>0</v>
      </c>
      <c r="EY99" s="74">
        <f>GDAM!S99+'OA&amp;GRIDCO'!OG99+RTM!JO99</f>
        <v>0</v>
      </c>
      <c r="EZ99" s="74">
        <f>GDAM!T99+'OA&amp;GRIDCO'!NX99+RTM!JP99</f>
        <v>0</v>
      </c>
      <c r="FA99" s="74">
        <f>GDAM!Y99+RTM!JS99</f>
        <v>0</v>
      </c>
      <c r="FB99" s="74">
        <f>GDAM!Z99+RTM!JT99</f>
        <v>0</v>
      </c>
      <c r="FC99" s="74">
        <f>RTM!JW99</f>
        <v>0</v>
      </c>
      <c r="FD99" s="74">
        <f>RTM!JX99</f>
        <v>0</v>
      </c>
      <c r="FE99" s="74">
        <f>GDAM!AE99+'OA&amp;GRIDCO'!OO99</f>
        <v>0</v>
      </c>
      <c r="FF99" s="74">
        <f>GDAM!AF99+'OA&amp;GRIDCO'!OP99</f>
        <v>0</v>
      </c>
      <c r="FG99" s="351">
        <f>GDAM!AK99</f>
        <v>0</v>
      </c>
      <c r="FH99" s="351">
        <f>GDAM!AL99</f>
        <v>0</v>
      </c>
      <c r="FI99" s="351">
        <f>GDAM!AQ99</f>
        <v>0</v>
      </c>
      <c r="FJ99" s="351">
        <f>GDAM!AR99</f>
        <v>0</v>
      </c>
      <c r="FK99" s="351">
        <f>GDAM!AW99</f>
        <v>0</v>
      </c>
      <c r="FL99" s="351">
        <f>GDAM!AX99</f>
        <v>0</v>
      </c>
      <c r="FM99" s="351">
        <f>GDAM!BC99</f>
        <v>0</v>
      </c>
      <c r="FN99" s="351">
        <f>GDAM!BD99</f>
        <v>0</v>
      </c>
      <c r="FO99" s="351">
        <f>GDAM!BI99</f>
        <v>0</v>
      </c>
      <c r="FP99" s="351">
        <f>GDAM!BJ99</f>
        <v>0</v>
      </c>
      <c r="FQ99" s="1">
        <f t="shared" si="2"/>
        <v>1588.7668840206186</v>
      </c>
      <c r="FR99" s="1">
        <f t="shared" si="3"/>
        <v>172.36750000000004</v>
      </c>
    </row>
    <row r="100" spans="1:174">
      <c r="A100" s="48" t="s">
        <v>122</v>
      </c>
      <c r="B100" s="38">
        <v>90</v>
      </c>
      <c r="C100" s="114"/>
      <c r="D100" s="75"/>
      <c r="E100" s="75"/>
      <c r="F100" s="75"/>
      <c r="G100" s="75">
        <v>24</v>
      </c>
      <c r="H100" s="75">
        <v>0.9</v>
      </c>
      <c r="I100" s="74">
        <v>11</v>
      </c>
      <c r="J100" s="74">
        <v>3.62</v>
      </c>
      <c r="K100" s="75"/>
      <c r="L100" s="75"/>
      <c r="M100" s="75"/>
      <c r="N100" s="75"/>
      <c r="O100" s="281">
        <v>0</v>
      </c>
      <c r="P100" s="75"/>
      <c r="Q100" s="94">
        <v>3.6</v>
      </c>
      <c r="R100" s="75">
        <v>0.51</v>
      </c>
      <c r="S100" s="74">
        <v>25</v>
      </c>
      <c r="T100" s="75"/>
      <c r="U100" s="74">
        <v>37</v>
      </c>
      <c r="V100" s="75"/>
      <c r="W100" s="275">
        <v>0</v>
      </c>
      <c r="X100" s="75"/>
      <c r="Y100" s="75">
        <v>0</v>
      </c>
      <c r="Z100" s="75"/>
      <c r="AA100" s="75">
        <v>0</v>
      </c>
      <c r="AB100" s="75"/>
      <c r="AC100" s="282">
        <v>0</v>
      </c>
      <c r="AD100" s="75"/>
      <c r="AE100" s="4">
        <f>'OA&amp;GRIDCO'!W100+'Day Ahead IEX PXIL'!M100+RTM!M100</f>
        <v>40.21</v>
      </c>
      <c r="AF100" s="4">
        <f>'OA&amp;GRIDCO'!X100+'Day Ahead IEX PXIL'!N100+RTM!N100</f>
        <v>40.21</v>
      </c>
      <c r="AG100" s="4">
        <f>'OA&amp;GRIDCO'!AC100+'Day Ahead IEX PXIL'!S100+RTM!S100</f>
        <v>3.5100000000000002</v>
      </c>
      <c r="AH100" s="4">
        <f>'OA&amp;GRIDCO'!AD100+'Day Ahead IEX PXIL'!T100+RTM!T100</f>
        <v>0</v>
      </c>
      <c r="AI100" s="4">
        <f>'OA&amp;GRIDCO'!AU100+'Day Ahead IEX PXIL'!Y100+RTM!Y100</f>
        <v>55</v>
      </c>
      <c r="AJ100" s="4">
        <f>'OA&amp;GRIDCO'!AV100+'Day Ahead IEX PXIL'!Z100+RTM!Z100</f>
        <v>16.5</v>
      </c>
      <c r="AK100" s="4">
        <f>'OA&amp;GRIDCO'!BS100+'Day Ahead IEX PXIL'!AK100+RTM!AK100</f>
        <v>0</v>
      </c>
      <c r="AL100" s="4">
        <f>'OA&amp;GRIDCO'!BT100+'Day Ahead IEX PXIL'!AL100+RTM!AL100</f>
        <v>0</v>
      </c>
      <c r="AM100" s="4">
        <f>'OA&amp;GRIDCO'!BC100+'Day Ahead IEX PXIL'!AE100+RTM!AE100</f>
        <v>0</v>
      </c>
      <c r="AN100" s="4">
        <f>'OA&amp;GRIDCO'!BD100+'Day Ahead IEX PXIL'!AF100+RTM!AF100</f>
        <v>0</v>
      </c>
      <c r="AO100" s="4">
        <f>'OA&amp;GRIDCO'!CC100+'Day Ahead IEX PXIL'!AQ100+RTM!AQ100</f>
        <v>0</v>
      </c>
      <c r="AP100" s="4">
        <f>'OA&amp;GRIDCO'!CD100+'Day Ahead IEX PXIL'!AR100+RTM!AR100</f>
        <v>0</v>
      </c>
      <c r="AQ100" s="4">
        <f>'OA&amp;GRIDCO'!CO100+'Day Ahead IEX PXIL'!AW100+RTM!AW100</f>
        <v>41.21</v>
      </c>
      <c r="AR100" s="4">
        <f>'OA&amp;GRIDCO'!CP100+'Day Ahead IEX PXIL'!AX100+RTM!AX100</f>
        <v>8</v>
      </c>
      <c r="AS100" s="4">
        <f>'OA&amp;GRIDCO'!DA100+'Day Ahead IEX PXIL'!BC100+RTM!BC100</f>
        <v>329.77738402061857</v>
      </c>
      <c r="AT100" s="4">
        <f>'OA&amp;GRIDCO'!DB100+'Day Ahead IEX PXIL'!BD100+RTM!BD100</f>
        <v>0</v>
      </c>
      <c r="AU100" s="4">
        <f>'Day Ahead IEX PXIL'!BI100+RTM!BI100+'OA&amp;GRIDCO'!OS100</f>
        <v>0</v>
      </c>
      <c r="AV100" s="4">
        <f>'Day Ahead IEX PXIL'!BJ100+RTM!BJ100+'OA&amp;GRIDCO'!OT100</f>
        <v>0</v>
      </c>
      <c r="AW100" s="67"/>
      <c r="AX100" s="67"/>
      <c r="AY100" s="4">
        <v>0</v>
      </c>
      <c r="AZ100" s="4">
        <f>'OA&amp;GRIDCO'!DL100+'Day Ahead IEX PXIL'!BP100+RTM!BP100</f>
        <v>14.12</v>
      </c>
      <c r="BA100" s="4">
        <f>'OA&amp;GRIDCO'!EC100+'Day Ahead IEX PXIL'!BU100+RTM!BU100</f>
        <v>0</v>
      </c>
      <c r="BB100" s="4">
        <f>'OA&amp;GRIDCO'!ED100+'Day Ahead IEX PXIL'!BV100+RTM!BV100</f>
        <v>0</v>
      </c>
      <c r="BC100" s="4">
        <f>'OA&amp;GRIDCO'!EQ100+'Day Ahead IEX PXIL'!CA100+RTM!CA100</f>
        <v>247.43</v>
      </c>
      <c r="BD100" s="4">
        <f>'OA&amp;GRIDCO'!ER100+'Day Ahead IEX PXIL'!CB100+RTM!CB100</f>
        <v>61.857500000000002</v>
      </c>
      <c r="BE100" s="75">
        <f>'OA&amp;GRIDCO'!NW100+GDAM!U100</f>
        <v>0</v>
      </c>
      <c r="BF100" s="75"/>
      <c r="BG100" s="53"/>
      <c r="BH100" s="53"/>
      <c r="BI100" s="4">
        <f>'OA&amp;GRIDCO'!EW100+'Day Ahead IEX PXIL'!CG100+RTM!CG100</f>
        <v>1.24</v>
      </c>
      <c r="BJ100" s="4">
        <f>'OA&amp;GRIDCO'!EX100+'Day Ahead IEX PXIL'!CH100+RTM!CH100</f>
        <v>0</v>
      </c>
      <c r="BK100" s="4">
        <f>'OA&amp;GRIDCO'!KW100+RTM!FG100+'Day Ahead IEX PXIL'!GW100</f>
        <v>0</v>
      </c>
      <c r="BL100" s="4">
        <f>'OA&amp;GRIDCO'!KX100+RTM!FH100+'Day Ahead IEX PXIL'!GX100</f>
        <v>0</v>
      </c>
      <c r="BM100" s="4">
        <f>'Day Ahead IEX PXIL'!CM100+RTM!CM100+'OA&amp;GRIDCO'!FC100</f>
        <v>0</v>
      </c>
      <c r="BN100" s="4">
        <f>'OA&amp;GRIDCO'!FD100+'Day Ahead IEX PXIL'!CN100+RTM!CN100</f>
        <v>0</v>
      </c>
      <c r="BO100" s="69"/>
      <c r="BP100" s="69"/>
      <c r="BQ100" s="4">
        <f>'OA&amp;GRIDCO'!FQ100+'Day Ahead IEX PXIL'!CS100+RTM!CS100</f>
        <v>2.06</v>
      </c>
      <c r="BR100" s="4">
        <f>'OA&amp;GRIDCO'!FR100+'Day Ahead IEX PXIL'!CT100+RTM!CT100</f>
        <v>0</v>
      </c>
      <c r="BS100" s="1">
        <f>'OA&amp;GRIDCO'!JU100+'Day Ahead IEX PXIL'!FA100+RTM!EU100</f>
        <v>108.9545</v>
      </c>
      <c r="BT100" s="4">
        <f>'OA&amp;GRIDCO'!JV100+'Day Ahead IEX PXIL'!FB100+RTM!EV100</f>
        <v>22</v>
      </c>
      <c r="BU100" s="9">
        <f>'OA&amp;GRIDCO'!GG100+RTM!G100</f>
        <v>0</v>
      </c>
      <c r="BV100" s="9">
        <f>'OA&amp;GRIDCO'!GH100</f>
        <v>0</v>
      </c>
      <c r="BW100" s="4">
        <f>'OA&amp;GRIDCO'!HA100+'Day Ahead IEX PXIL'!DK100+RTM!DE100</f>
        <v>14.4</v>
      </c>
      <c r="BX100" s="4">
        <f>'OA&amp;GRIDCO'!HB100</f>
        <v>0</v>
      </c>
      <c r="BY100" s="4">
        <f>'Day Ahead IEX PXIL'!GK100+RTM!FA100+'OA&amp;GRIDCO'!LC100</f>
        <v>0</v>
      </c>
      <c r="BZ100" s="4">
        <f>'Day Ahead IEX PXIL'!GL100+RTM!FB100+'OA&amp;GRIDCO'!LD100</f>
        <v>0</v>
      </c>
      <c r="CA100" s="37"/>
      <c r="CB100" s="37"/>
      <c r="CC100" s="74">
        <f>RTM!GI100+'Day Ahead IEX PXIL'!II100+GDAM!M100</f>
        <v>0</v>
      </c>
      <c r="CD100" s="74">
        <f>RTM!GJ100</f>
        <v>0</v>
      </c>
      <c r="CE100" s="4">
        <f>'OA&amp;GRIDCO'!HI100+'Day Ahead IEX PXIL'!DQ100+RTM!DK100</f>
        <v>0</v>
      </c>
      <c r="CF100" s="4">
        <f>'OA&amp;GRIDCO'!HJ100+'Day Ahead IEX PXIL'!DR100+RTM!DL100</f>
        <v>0</v>
      </c>
      <c r="CG100" s="74">
        <f>'OA&amp;GRIDCO'!HO100+'Day Ahead IEX PXIL'!DW100+RTM!DQ100</f>
        <v>0</v>
      </c>
      <c r="CH100" s="74">
        <f>'OA&amp;GRIDCO'!HP100+'Day Ahead IEX PXIL'!DX100+RTM!DR100</f>
        <v>0</v>
      </c>
      <c r="CI100" s="75">
        <f>'Day Ahead IEX PXIL'!HE100+'OA&amp;GRIDCO'!DI100+RTM!GY100</f>
        <v>12.37</v>
      </c>
      <c r="CJ100" s="75">
        <f>'Day Ahead IEX PXIL'!HF100+'OA&amp;GRIDCO'!DJ100</f>
        <v>0</v>
      </c>
      <c r="CK100" s="54">
        <f>'OA&amp;GRIDCO'!KS100+'Day Ahead IEX PXIL'!DE100</f>
        <v>10.31</v>
      </c>
      <c r="CL100" s="54">
        <f>'OA&amp;GRIDCO'!KT100+'Day Ahead IEX PXIL'!DF100</f>
        <v>0</v>
      </c>
      <c r="CM100" s="54">
        <f>'Day Ahead IEX PXIL'!FS100+RTM!FS100</f>
        <v>0</v>
      </c>
      <c r="CN100" s="54">
        <f>'Day Ahead IEX PXIL'!FT100</f>
        <v>0</v>
      </c>
      <c r="CO100" s="54">
        <f>RTM!IY100+'Day Ahead IEX PXIL'!IU100</f>
        <v>0</v>
      </c>
      <c r="CP100" s="54">
        <f>RTM!IZ100+'Day Ahead IEX PXIL'!IV100</f>
        <v>0</v>
      </c>
      <c r="CQ100" s="4">
        <f>'OA&amp;GRIDCO'!KG100+'Day Ahead IEX PXIL'!FM100+RTM!GE100</f>
        <v>0</v>
      </c>
      <c r="CR100" s="4">
        <f>'OA&amp;GRIDCO'!KH100+'Day Ahead IEX PXIL'!FN100</f>
        <v>0</v>
      </c>
      <c r="CS100" s="4">
        <f>'OA&amp;GRIDCO'!KM100+'Day Ahead IEX PXIL'!FY100+RTM!FY100</f>
        <v>0</v>
      </c>
      <c r="CT100" s="4">
        <f>'Day Ahead IEX PXIL'!FZ100</f>
        <v>0</v>
      </c>
      <c r="CU100" s="4">
        <v>0</v>
      </c>
      <c r="CV100" s="4">
        <f>'Day Ahead IEX PXIL'!GF100</f>
        <v>0</v>
      </c>
      <c r="CW100" s="4">
        <f>'OA&amp;GRIDCO'!HU100+'Day Ahead IEX PXIL'!EC100+RTM!DW100</f>
        <v>565</v>
      </c>
      <c r="CX100" s="4">
        <f>'OA&amp;GRIDCO'!HV100+'Day Ahead IEX PXIL'!ED100+RTM!DX100</f>
        <v>0</v>
      </c>
      <c r="CY100" s="4">
        <f>'OA&amp;GRIDCO'!IG100+'Day Ahead IEX PXIL'!EI100+RTM!EC100</f>
        <v>15</v>
      </c>
      <c r="CZ100" s="4">
        <f>'OA&amp;GRIDCO'!IH100+'Day Ahead IEX PXIL'!EJ100+RTM!ED100</f>
        <v>3.75</v>
      </c>
      <c r="DA100" s="4">
        <f>'OA&amp;GRIDCO'!IU100+'Day Ahead IEX PXIL'!EO100+RTM!EI100</f>
        <v>0</v>
      </c>
      <c r="DB100" s="4">
        <f>'OA&amp;GRIDCO'!IV100+'Day Ahead IEX PXIL'!EP100+RTM!EJ100</f>
        <v>0</v>
      </c>
      <c r="DC100" s="75"/>
      <c r="DD100" s="75"/>
      <c r="DE100" s="4">
        <f>'Day Ahead IEX PXIL'!FC100+'OA&amp;GRIDCO'!KA100+RTM!GM100</f>
        <v>8.9700000000000006</v>
      </c>
      <c r="DF100" s="4">
        <f>'Day Ahead IEX PXIL'!FD100+'OA&amp;GRIDCO'!KB100</f>
        <v>0</v>
      </c>
      <c r="DG100" s="4">
        <f>'OA&amp;GRIDCO'!JE100+'Day Ahead IEX PXIL'!EU100+RTM!EO100</f>
        <v>22.68</v>
      </c>
      <c r="DH100" s="4">
        <f>'OA&amp;GRIDCO'!JF100+'Day Ahead IEX PXIL'!EV100+RTM!EP100</f>
        <v>0</v>
      </c>
      <c r="DI100" s="4">
        <v>0</v>
      </c>
      <c r="DJ100" s="4">
        <v>0</v>
      </c>
      <c r="DK100" s="74">
        <f>RTM!FM100</f>
        <v>0</v>
      </c>
      <c r="DL100" s="74">
        <f>RTM!FN100</f>
        <v>0</v>
      </c>
      <c r="DM100" s="74">
        <f>'OA&amp;GRIDCO'!LF100+'Day Ahead IEX PXIL'!HU100+'Day Ahead IEX PXIL'!HU100</f>
        <v>0</v>
      </c>
      <c r="DN100" s="74">
        <f>'OA&amp;GRIDCO'!LH100+'Day Ahead IEX PXIL'!HV100+RTM!GV100</f>
        <v>0</v>
      </c>
      <c r="DO100" s="74">
        <f>'OA&amp;GRIDCO'!LS100+'Day Ahead IEX PXIL'!HO100+RTM!IU100</f>
        <v>54.795000000000002</v>
      </c>
      <c r="DP100" s="74">
        <f>'OA&amp;GRIDCO'!LT100+'Day Ahead IEX PXIL'!HP100+RTM!IV100</f>
        <v>0</v>
      </c>
      <c r="DQ100" s="74">
        <f>RTM!HK100</f>
        <v>0</v>
      </c>
      <c r="DR100" s="74">
        <f>RTM!HL100</f>
        <v>0</v>
      </c>
      <c r="DS100" s="74">
        <f>RTM!HO100</f>
        <v>0</v>
      </c>
      <c r="DT100" s="74">
        <f>RTM!HP100</f>
        <v>0</v>
      </c>
      <c r="DU100" s="74">
        <f>RTM!HS100</f>
        <v>0</v>
      </c>
      <c r="DV100" s="74">
        <f>RTM!HT100</f>
        <v>0</v>
      </c>
      <c r="DW100" s="74">
        <f>RTM!HW100+'OA&amp;GRIDCO'!MI100</f>
        <v>0</v>
      </c>
      <c r="DX100" s="74">
        <f>RTM!HX100</f>
        <v>0</v>
      </c>
      <c r="DY100" s="74">
        <f>RTM!IA100</f>
        <v>0</v>
      </c>
      <c r="DZ100" s="74">
        <f>RTM!IB100</f>
        <v>0</v>
      </c>
      <c r="EA100" s="74">
        <f>RTM!IC100</f>
        <v>0</v>
      </c>
      <c r="EB100" s="74">
        <f>RTM!ID100</f>
        <v>0</v>
      </c>
      <c r="EC100" s="74">
        <f>'OA&amp;GRIDCO'!MO100</f>
        <v>0</v>
      </c>
      <c r="ED100" s="74">
        <f>'OA&amp;GRIDCO'!MP100</f>
        <v>0</v>
      </c>
      <c r="EE100" s="74">
        <f>'OA&amp;GRIDCO'!MS100</f>
        <v>0</v>
      </c>
      <c r="EF100" s="74">
        <f>'OA&amp;GRIDCO'!MT100</f>
        <v>0</v>
      </c>
      <c r="EG100" s="74">
        <f>'OA&amp;GRIDCO'!MW100+'Day Ahead IEX PXIL'!IM100+GDAM!G100+RTM!II100</f>
        <v>0</v>
      </c>
      <c r="EH100" s="74">
        <f>'OA&amp;GRIDCO'!MX100+'Day Ahead IEX PXIL'!IN100+RTM!IJ100+GDAM!H100</f>
        <v>0</v>
      </c>
      <c r="EI100" s="74">
        <f>'Day Ahead IEX PXIL'!IQ100+RTM!IM100+'OA&amp;GRIDCO'!NA100</f>
        <v>6.65</v>
      </c>
      <c r="EJ100" s="74">
        <f>'Day Ahead IEX PXIL'!IR100+RTM!IN100+'OA&amp;GRIDCO'!NB100</f>
        <v>0.9</v>
      </c>
      <c r="EK100" s="74">
        <f>'OA&amp;GRIDCO'!NE100</f>
        <v>0</v>
      </c>
      <c r="EL100" s="74">
        <f>'OA&amp;GRIDCO'!NF100</f>
        <v>0</v>
      </c>
      <c r="EM100" s="74">
        <f>RTM!IQ100</f>
        <v>0</v>
      </c>
      <c r="EN100" s="74">
        <f>RTM!IR100</f>
        <v>0</v>
      </c>
      <c r="EO100" s="74">
        <f>RTM!JC100</f>
        <v>0</v>
      </c>
      <c r="EP100" s="74">
        <f>RTM!JD100</f>
        <v>0</v>
      </c>
      <c r="EQ100" s="74">
        <f>'OA&amp;GRIDCO'!NI100</f>
        <v>0</v>
      </c>
      <c r="ER100" s="74">
        <f>'OA&amp;GRIDCO'!NJ100</f>
        <v>0</v>
      </c>
      <c r="ES100" s="74">
        <f>'OA&amp;GRIDCO'!NK100+RTM!HC100+'Day Ahead IEX PXIL'!IY100</f>
        <v>4.12</v>
      </c>
      <c r="ET100" s="74">
        <f>'OA&amp;GRIDCO'!NN100+RTM!HD100+'Day Ahead IEX PXIL'!IZ100</f>
        <v>0</v>
      </c>
      <c r="EU100" s="74">
        <f>RTM!JG100</f>
        <v>1.33</v>
      </c>
      <c r="EV100" s="74">
        <f>RTM!JH100</f>
        <v>0</v>
      </c>
      <c r="EW100" s="74">
        <f>RTM!JK100</f>
        <v>0</v>
      </c>
      <c r="EX100" s="74">
        <f>RTM!JL100</f>
        <v>0</v>
      </c>
      <c r="EY100" s="74">
        <f>GDAM!S100+'OA&amp;GRIDCO'!OG100+RTM!JO100</f>
        <v>0</v>
      </c>
      <c r="EZ100" s="74">
        <f>GDAM!T100+'OA&amp;GRIDCO'!NX100+RTM!JP100</f>
        <v>0</v>
      </c>
      <c r="FA100" s="74">
        <f>GDAM!Y100+RTM!JS100</f>
        <v>0</v>
      </c>
      <c r="FB100" s="74">
        <f>GDAM!Z100+RTM!JT100</f>
        <v>0</v>
      </c>
      <c r="FC100" s="74">
        <f>RTM!JW100</f>
        <v>0</v>
      </c>
      <c r="FD100" s="74">
        <f>RTM!JX100</f>
        <v>0</v>
      </c>
      <c r="FE100" s="74">
        <f>GDAM!AE100+'OA&amp;GRIDCO'!OO100</f>
        <v>0</v>
      </c>
      <c r="FF100" s="74">
        <f>GDAM!AF100+'OA&amp;GRIDCO'!OP100</f>
        <v>0</v>
      </c>
      <c r="FG100" s="351">
        <f>GDAM!AK100</f>
        <v>0</v>
      </c>
      <c r="FH100" s="351">
        <f>GDAM!AL100</f>
        <v>0</v>
      </c>
      <c r="FI100" s="351">
        <f>GDAM!AQ100</f>
        <v>0</v>
      </c>
      <c r="FJ100" s="351">
        <f>GDAM!AR100</f>
        <v>0</v>
      </c>
      <c r="FK100" s="351">
        <f>GDAM!AW100</f>
        <v>0</v>
      </c>
      <c r="FL100" s="351">
        <f>GDAM!AX100</f>
        <v>0</v>
      </c>
      <c r="FM100" s="351">
        <f>GDAM!BC100</f>
        <v>0</v>
      </c>
      <c r="FN100" s="351">
        <f>GDAM!BD100</f>
        <v>0</v>
      </c>
      <c r="FO100" s="351">
        <f>GDAM!BI100</f>
        <v>0</v>
      </c>
      <c r="FP100" s="351">
        <f>GDAM!BJ100</f>
        <v>0</v>
      </c>
      <c r="FQ100" s="1">
        <f t="shared" si="2"/>
        <v>1583.6168840206185</v>
      </c>
      <c r="FR100" s="1">
        <f t="shared" si="3"/>
        <v>172.36750000000004</v>
      </c>
    </row>
    <row r="101" spans="1:174">
      <c r="A101" s="48" t="s">
        <v>123</v>
      </c>
      <c r="B101" s="38">
        <v>91</v>
      </c>
      <c r="C101" s="114"/>
      <c r="D101" s="75"/>
      <c r="E101" s="75"/>
      <c r="F101" s="75"/>
      <c r="G101" s="75">
        <v>24</v>
      </c>
      <c r="H101" s="75">
        <v>0.9</v>
      </c>
      <c r="I101" s="74">
        <v>11</v>
      </c>
      <c r="J101" s="74">
        <v>3.62</v>
      </c>
      <c r="K101" s="75"/>
      <c r="L101" s="75"/>
      <c r="M101" s="75"/>
      <c r="N101" s="75"/>
      <c r="O101" s="281">
        <v>0</v>
      </c>
      <c r="P101" s="75"/>
      <c r="Q101" s="94">
        <v>3.6</v>
      </c>
      <c r="R101" s="75">
        <v>0.51</v>
      </c>
      <c r="S101" s="74">
        <v>25</v>
      </c>
      <c r="T101" s="75"/>
      <c r="U101" s="74">
        <v>37</v>
      </c>
      <c r="V101" s="75"/>
      <c r="W101" s="275">
        <v>0</v>
      </c>
      <c r="X101" s="75"/>
      <c r="Y101" s="75">
        <v>0</v>
      </c>
      <c r="Z101" s="75"/>
      <c r="AA101" s="75">
        <v>0</v>
      </c>
      <c r="AB101" s="75"/>
      <c r="AC101" s="282">
        <v>0</v>
      </c>
      <c r="AD101" s="75"/>
      <c r="AE101" s="4">
        <f>'OA&amp;GRIDCO'!W101+'Day Ahead IEX PXIL'!M101+RTM!M101</f>
        <v>40.21</v>
      </c>
      <c r="AF101" s="4">
        <f>'OA&amp;GRIDCO'!X101+'Day Ahead IEX PXIL'!N101+RTM!N101</f>
        <v>40.21</v>
      </c>
      <c r="AG101" s="4">
        <f>'OA&amp;GRIDCO'!AC101+'Day Ahead IEX PXIL'!S101+RTM!S101</f>
        <v>2.79</v>
      </c>
      <c r="AH101" s="4">
        <f>'OA&amp;GRIDCO'!AD101+'Day Ahead IEX PXIL'!T101+RTM!T101</f>
        <v>0</v>
      </c>
      <c r="AI101" s="4">
        <f>'OA&amp;GRIDCO'!AU101+'Day Ahead IEX PXIL'!Y101+RTM!Y101</f>
        <v>55</v>
      </c>
      <c r="AJ101" s="4">
        <f>'OA&amp;GRIDCO'!AV101+'Day Ahead IEX PXIL'!Z101+RTM!Z101</f>
        <v>16.5</v>
      </c>
      <c r="AK101" s="4">
        <f>'OA&amp;GRIDCO'!BS101+'Day Ahead IEX PXIL'!AK101+RTM!AK101</f>
        <v>0</v>
      </c>
      <c r="AL101" s="4">
        <f>'OA&amp;GRIDCO'!BT101+'Day Ahead IEX PXIL'!AL101+RTM!AL101</f>
        <v>0</v>
      </c>
      <c r="AM101" s="4">
        <f>'OA&amp;GRIDCO'!BC101+'Day Ahead IEX PXIL'!AE101+RTM!AE101</f>
        <v>0</v>
      </c>
      <c r="AN101" s="4">
        <f>'OA&amp;GRIDCO'!BD101+'Day Ahead IEX PXIL'!AF101+RTM!AF101</f>
        <v>0</v>
      </c>
      <c r="AO101" s="4">
        <f>'OA&amp;GRIDCO'!CC101+'Day Ahead IEX PXIL'!AQ101+RTM!AQ101</f>
        <v>0</v>
      </c>
      <c r="AP101" s="4">
        <f>'OA&amp;GRIDCO'!CD101+'Day Ahead IEX PXIL'!AR101+RTM!AR101</f>
        <v>0</v>
      </c>
      <c r="AQ101" s="4">
        <f>'OA&amp;GRIDCO'!CO101+'Day Ahead IEX PXIL'!AW101+RTM!AW101</f>
        <v>41.21</v>
      </c>
      <c r="AR101" s="4">
        <f>'OA&amp;GRIDCO'!CP101+'Day Ahead IEX PXIL'!AX101+RTM!AX101</f>
        <v>8</v>
      </c>
      <c r="AS101" s="4">
        <f>'OA&amp;GRIDCO'!DA101+'Day Ahead IEX PXIL'!BC101+RTM!BC101</f>
        <v>329.77738402061857</v>
      </c>
      <c r="AT101" s="4">
        <f>'OA&amp;GRIDCO'!DB101+'Day Ahead IEX PXIL'!BD101+RTM!BD101</f>
        <v>0</v>
      </c>
      <c r="AU101" s="4">
        <f>'Day Ahead IEX PXIL'!BI101+RTM!BI101+'OA&amp;GRIDCO'!OS101</f>
        <v>0</v>
      </c>
      <c r="AV101" s="4">
        <f>'Day Ahead IEX PXIL'!BJ101+RTM!BJ101+'OA&amp;GRIDCO'!OT101</f>
        <v>0</v>
      </c>
      <c r="AW101" s="67"/>
      <c r="AX101" s="67"/>
      <c r="AY101" s="4">
        <v>0</v>
      </c>
      <c r="AZ101" s="4">
        <f>'OA&amp;GRIDCO'!DL101+'Day Ahead IEX PXIL'!BP101+RTM!BP101</f>
        <v>14.12</v>
      </c>
      <c r="BA101" s="4">
        <f>'OA&amp;GRIDCO'!EC101+'Day Ahead IEX PXIL'!BU101+RTM!BU101</f>
        <v>0</v>
      </c>
      <c r="BB101" s="4">
        <f>'OA&amp;GRIDCO'!ED101+'Day Ahead IEX PXIL'!BV101+RTM!BV101</f>
        <v>0</v>
      </c>
      <c r="BC101" s="4">
        <f>'OA&amp;GRIDCO'!EQ101+'Day Ahead IEX PXIL'!CA101+RTM!CA101</f>
        <v>247.43</v>
      </c>
      <c r="BD101" s="4">
        <f>'OA&amp;GRIDCO'!ER101+'Day Ahead IEX PXIL'!CB101+RTM!CB101</f>
        <v>61.857500000000002</v>
      </c>
      <c r="BE101" s="75">
        <f>'OA&amp;GRIDCO'!NW101+GDAM!U101</f>
        <v>0</v>
      </c>
      <c r="BF101" s="75"/>
      <c r="BG101" s="53"/>
      <c r="BH101" s="53"/>
      <c r="BI101" s="4">
        <f>'OA&amp;GRIDCO'!EW101+'Day Ahead IEX PXIL'!CG101+RTM!CG101</f>
        <v>1.24</v>
      </c>
      <c r="BJ101" s="4">
        <f>'OA&amp;GRIDCO'!EX101+'Day Ahead IEX PXIL'!CH101+RTM!CH101</f>
        <v>0</v>
      </c>
      <c r="BK101" s="4">
        <f>'OA&amp;GRIDCO'!KW101+RTM!FG101+'Day Ahead IEX PXIL'!GW101</f>
        <v>0</v>
      </c>
      <c r="BL101" s="4">
        <f>'OA&amp;GRIDCO'!KX101+RTM!FH101+'Day Ahead IEX PXIL'!GX101</f>
        <v>0</v>
      </c>
      <c r="BM101" s="4">
        <f>'Day Ahead IEX PXIL'!CM101+RTM!CM101+'OA&amp;GRIDCO'!FC101</f>
        <v>0</v>
      </c>
      <c r="BN101" s="4">
        <f>'OA&amp;GRIDCO'!FD101+'Day Ahead IEX PXIL'!CN101+RTM!CN101</f>
        <v>0</v>
      </c>
      <c r="BO101" s="69"/>
      <c r="BP101" s="69"/>
      <c r="BQ101" s="4">
        <f>'OA&amp;GRIDCO'!FQ101+'Day Ahead IEX PXIL'!CS101+RTM!CS101</f>
        <v>2.06</v>
      </c>
      <c r="BR101" s="4">
        <f>'OA&amp;GRIDCO'!FR101+'Day Ahead IEX PXIL'!CT101+RTM!CT101</f>
        <v>0</v>
      </c>
      <c r="BS101" s="1">
        <f>'OA&amp;GRIDCO'!JU101+'Day Ahead IEX PXIL'!FA101+RTM!EU101</f>
        <v>108.9545</v>
      </c>
      <c r="BT101" s="4">
        <f>'OA&amp;GRIDCO'!JV101+'Day Ahead IEX PXIL'!FB101+RTM!EV101</f>
        <v>22</v>
      </c>
      <c r="BU101" s="9">
        <f>'OA&amp;GRIDCO'!GG101+RTM!G101</f>
        <v>0</v>
      </c>
      <c r="BV101" s="9">
        <f>'OA&amp;GRIDCO'!GH101</f>
        <v>0</v>
      </c>
      <c r="BW101" s="4">
        <f>'OA&amp;GRIDCO'!HA101+'Day Ahead IEX PXIL'!DK101+RTM!DE101</f>
        <v>14.4</v>
      </c>
      <c r="BX101" s="4">
        <f>'OA&amp;GRIDCO'!HB101</f>
        <v>0</v>
      </c>
      <c r="BY101" s="4">
        <f>'Day Ahead IEX PXIL'!GK101+RTM!FA101+'OA&amp;GRIDCO'!LC101</f>
        <v>0</v>
      </c>
      <c r="BZ101" s="4">
        <f>'Day Ahead IEX PXIL'!GL101+RTM!FB101+'OA&amp;GRIDCO'!LD101</f>
        <v>0</v>
      </c>
      <c r="CA101" s="37"/>
      <c r="CB101" s="37"/>
      <c r="CC101" s="74">
        <f>RTM!GI101+'Day Ahead IEX PXIL'!II101+GDAM!M101</f>
        <v>0</v>
      </c>
      <c r="CD101" s="74">
        <f>RTM!GJ101</f>
        <v>0</v>
      </c>
      <c r="CE101" s="4">
        <f>'OA&amp;GRIDCO'!HI101+'Day Ahead IEX PXIL'!DQ101+RTM!DK101</f>
        <v>0</v>
      </c>
      <c r="CF101" s="4">
        <f>'OA&amp;GRIDCO'!HJ101+'Day Ahead IEX PXIL'!DR101+RTM!DL101</f>
        <v>0</v>
      </c>
      <c r="CG101" s="74">
        <f>'OA&amp;GRIDCO'!HO101+'Day Ahead IEX PXIL'!DW101+RTM!DQ101</f>
        <v>0</v>
      </c>
      <c r="CH101" s="74">
        <f>'OA&amp;GRIDCO'!HP101+'Day Ahead IEX PXIL'!DX101+RTM!DR101</f>
        <v>0</v>
      </c>
      <c r="CI101" s="75">
        <f>'Day Ahead IEX PXIL'!HE101+'OA&amp;GRIDCO'!DI101+RTM!GY101</f>
        <v>12.37</v>
      </c>
      <c r="CJ101" s="75">
        <f>'Day Ahead IEX PXIL'!HF101+'OA&amp;GRIDCO'!DJ101</f>
        <v>0</v>
      </c>
      <c r="CK101" s="54">
        <f>'OA&amp;GRIDCO'!KS101+'Day Ahead IEX PXIL'!DE101</f>
        <v>10.31</v>
      </c>
      <c r="CL101" s="54">
        <f>'OA&amp;GRIDCO'!KT101+'Day Ahead IEX PXIL'!DF101</f>
        <v>0</v>
      </c>
      <c r="CM101" s="54">
        <f>'Day Ahead IEX PXIL'!FS101+RTM!FS101</f>
        <v>0</v>
      </c>
      <c r="CN101" s="54">
        <f>'Day Ahead IEX PXIL'!FT101</f>
        <v>0</v>
      </c>
      <c r="CO101" s="54">
        <f>RTM!IY101+'Day Ahead IEX PXIL'!IU101</f>
        <v>0</v>
      </c>
      <c r="CP101" s="54">
        <f>RTM!IZ101+'Day Ahead IEX PXIL'!IV101</f>
        <v>0</v>
      </c>
      <c r="CQ101" s="4">
        <f>'OA&amp;GRIDCO'!KG101+'Day Ahead IEX PXIL'!FM101+RTM!GE101</f>
        <v>0</v>
      </c>
      <c r="CR101" s="4">
        <f>'OA&amp;GRIDCO'!KH101+'Day Ahead IEX PXIL'!FN101</f>
        <v>0</v>
      </c>
      <c r="CS101" s="4">
        <f>'OA&amp;GRIDCO'!KM101+'Day Ahead IEX PXIL'!FY101+RTM!FY101</f>
        <v>0</v>
      </c>
      <c r="CT101" s="4">
        <f>'Day Ahead IEX PXIL'!FZ101</f>
        <v>0</v>
      </c>
      <c r="CU101" s="4">
        <v>0</v>
      </c>
      <c r="CV101" s="4">
        <f>'Day Ahead IEX PXIL'!GF101</f>
        <v>0</v>
      </c>
      <c r="CW101" s="4">
        <f>'OA&amp;GRIDCO'!HU101+'Day Ahead IEX PXIL'!EC101+RTM!DW101</f>
        <v>565</v>
      </c>
      <c r="CX101" s="4">
        <f>'OA&amp;GRIDCO'!HV101+'Day Ahead IEX PXIL'!ED101+RTM!DX101</f>
        <v>0</v>
      </c>
      <c r="CY101" s="4">
        <f>'OA&amp;GRIDCO'!IG101+'Day Ahead IEX PXIL'!EI101+RTM!EC101</f>
        <v>15</v>
      </c>
      <c r="CZ101" s="4">
        <f>'OA&amp;GRIDCO'!IH101+'Day Ahead IEX PXIL'!EJ101+RTM!ED101</f>
        <v>3.75</v>
      </c>
      <c r="DA101" s="4">
        <f>'OA&amp;GRIDCO'!IU101+'Day Ahead IEX PXIL'!EO101+RTM!EI101</f>
        <v>0</v>
      </c>
      <c r="DB101" s="4">
        <f>'OA&amp;GRIDCO'!IV101+'Day Ahead IEX PXIL'!EP101+RTM!EJ101</f>
        <v>0</v>
      </c>
      <c r="DC101" s="75"/>
      <c r="DD101" s="75"/>
      <c r="DE101" s="4">
        <f>'Day Ahead IEX PXIL'!FC101+'OA&amp;GRIDCO'!KA101+RTM!GM101</f>
        <v>8.9700000000000006</v>
      </c>
      <c r="DF101" s="4">
        <f>'Day Ahead IEX PXIL'!FD101+'OA&amp;GRIDCO'!KB101</f>
        <v>0</v>
      </c>
      <c r="DG101" s="4">
        <f>'OA&amp;GRIDCO'!JE101+'Day Ahead IEX PXIL'!EU101+RTM!EO101</f>
        <v>22.68</v>
      </c>
      <c r="DH101" s="4">
        <f>'OA&amp;GRIDCO'!JF101+'Day Ahead IEX PXIL'!EV101+RTM!EP101</f>
        <v>0</v>
      </c>
      <c r="DI101" s="4">
        <v>0</v>
      </c>
      <c r="DJ101" s="4">
        <v>0</v>
      </c>
      <c r="DK101" s="74">
        <f>RTM!FM101</f>
        <v>0</v>
      </c>
      <c r="DL101" s="74">
        <f>RTM!FN101</f>
        <v>0</v>
      </c>
      <c r="DM101" s="74">
        <f>'OA&amp;GRIDCO'!LF101+'Day Ahead IEX PXIL'!HU101+'Day Ahead IEX PXIL'!HU101</f>
        <v>0</v>
      </c>
      <c r="DN101" s="74">
        <f>'OA&amp;GRIDCO'!LH101+'Day Ahead IEX PXIL'!HV101+RTM!GV101</f>
        <v>0</v>
      </c>
      <c r="DO101" s="74">
        <f>'OA&amp;GRIDCO'!LS101+'Day Ahead IEX PXIL'!HO101+RTM!IU101</f>
        <v>54.795000000000002</v>
      </c>
      <c r="DP101" s="74">
        <f>'OA&amp;GRIDCO'!LT101+'Day Ahead IEX PXIL'!HP101+RTM!IV101</f>
        <v>0</v>
      </c>
      <c r="DQ101" s="74">
        <f>RTM!HK101</f>
        <v>0</v>
      </c>
      <c r="DR101" s="74">
        <f>RTM!HL101</f>
        <v>0</v>
      </c>
      <c r="DS101" s="74">
        <f>RTM!HO101</f>
        <v>0</v>
      </c>
      <c r="DT101" s="74">
        <f>RTM!HP101</f>
        <v>0</v>
      </c>
      <c r="DU101" s="74">
        <f>RTM!HS101</f>
        <v>0</v>
      </c>
      <c r="DV101" s="74">
        <f>RTM!HT101</f>
        <v>0</v>
      </c>
      <c r="DW101" s="74">
        <f>RTM!HW101+'OA&amp;GRIDCO'!MI101</f>
        <v>0</v>
      </c>
      <c r="DX101" s="74">
        <f>RTM!HX101</f>
        <v>0</v>
      </c>
      <c r="DY101" s="74">
        <f>RTM!IA101</f>
        <v>0</v>
      </c>
      <c r="DZ101" s="74">
        <f>RTM!IB101</f>
        <v>0</v>
      </c>
      <c r="EA101" s="74">
        <f>RTM!IC101</f>
        <v>0</v>
      </c>
      <c r="EB101" s="74">
        <f>RTM!ID101</f>
        <v>0</v>
      </c>
      <c r="EC101" s="74">
        <f>'OA&amp;GRIDCO'!MO101</f>
        <v>0</v>
      </c>
      <c r="ED101" s="74">
        <f>'OA&amp;GRIDCO'!MP101</f>
        <v>0</v>
      </c>
      <c r="EE101" s="74">
        <f>'OA&amp;GRIDCO'!MS101</f>
        <v>0</v>
      </c>
      <c r="EF101" s="74">
        <f>'OA&amp;GRIDCO'!MT101</f>
        <v>0</v>
      </c>
      <c r="EG101" s="74">
        <f>'OA&amp;GRIDCO'!MW101+'Day Ahead IEX PXIL'!IM101+GDAM!G101+RTM!II101</f>
        <v>0</v>
      </c>
      <c r="EH101" s="74">
        <f>'OA&amp;GRIDCO'!MX101+'Day Ahead IEX PXIL'!IN101+RTM!IJ101+GDAM!H101</f>
        <v>0</v>
      </c>
      <c r="EI101" s="74">
        <f>'Day Ahead IEX PXIL'!IQ101+RTM!IM101+'OA&amp;GRIDCO'!NA101</f>
        <v>6.65</v>
      </c>
      <c r="EJ101" s="74">
        <f>'Day Ahead IEX PXIL'!IR101+RTM!IN101+'OA&amp;GRIDCO'!NB101</f>
        <v>0.9</v>
      </c>
      <c r="EK101" s="74">
        <f>'OA&amp;GRIDCO'!NE101</f>
        <v>0</v>
      </c>
      <c r="EL101" s="74">
        <f>'OA&amp;GRIDCO'!NF101</f>
        <v>0</v>
      </c>
      <c r="EM101" s="74">
        <f>RTM!IQ101</f>
        <v>0</v>
      </c>
      <c r="EN101" s="74">
        <f>RTM!IR101</f>
        <v>0</v>
      </c>
      <c r="EO101" s="74">
        <f>RTM!JC101</f>
        <v>0</v>
      </c>
      <c r="EP101" s="74">
        <f>RTM!JD101</f>
        <v>0</v>
      </c>
      <c r="EQ101" s="74">
        <f>'OA&amp;GRIDCO'!NI101</f>
        <v>0</v>
      </c>
      <c r="ER101" s="74">
        <f>'OA&amp;GRIDCO'!NJ101</f>
        <v>0</v>
      </c>
      <c r="ES101" s="74">
        <f>'OA&amp;GRIDCO'!NK101+RTM!HC101+'Day Ahead IEX PXIL'!IY101</f>
        <v>4.12</v>
      </c>
      <c r="ET101" s="74">
        <f>'OA&amp;GRIDCO'!NN101+RTM!HD101+'Day Ahead IEX PXIL'!IZ101</f>
        <v>0</v>
      </c>
      <c r="EU101" s="74">
        <f>RTM!JG101</f>
        <v>1.33</v>
      </c>
      <c r="EV101" s="74">
        <f>RTM!JH101</f>
        <v>0</v>
      </c>
      <c r="EW101" s="74">
        <f>RTM!JK101</f>
        <v>0</v>
      </c>
      <c r="EX101" s="74">
        <f>RTM!JL101</f>
        <v>0</v>
      </c>
      <c r="EY101" s="74">
        <f>GDAM!S101+'OA&amp;GRIDCO'!OG101+RTM!JO101</f>
        <v>0</v>
      </c>
      <c r="EZ101" s="74">
        <f>GDAM!T101+'OA&amp;GRIDCO'!NX101+RTM!JP101</f>
        <v>0</v>
      </c>
      <c r="FA101" s="74">
        <f>GDAM!Y101+RTM!JS101</f>
        <v>0</v>
      </c>
      <c r="FB101" s="74">
        <f>GDAM!Z101+RTM!JT101</f>
        <v>0</v>
      </c>
      <c r="FC101" s="74">
        <f>RTM!JW101</f>
        <v>0</v>
      </c>
      <c r="FD101" s="74">
        <f>RTM!JX101</f>
        <v>0</v>
      </c>
      <c r="FE101" s="74">
        <f>GDAM!AE101+'OA&amp;GRIDCO'!OO101</f>
        <v>0</v>
      </c>
      <c r="FF101" s="74">
        <f>GDAM!AF101+'OA&amp;GRIDCO'!OP101</f>
        <v>0</v>
      </c>
      <c r="FG101" s="351">
        <f>GDAM!AK101</f>
        <v>0</v>
      </c>
      <c r="FH101" s="351">
        <f>GDAM!AL101</f>
        <v>0</v>
      </c>
      <c r="FI101" s="351">
        <f>GDAM!AQ101</f>
        <v>0</v>
      </c>
      <c r="FJ101" s="351">
        <f>GDAM!AR101</f>
        <v>0</v>
      </c>
      <c r="FK101" s="351">
        <f>GDAM!AW101</f>
        <v>0</v>
      </c>
      <c r="FL101" s="351">
        <f>GDAM!AX101</f>
        <v>0</v>
      </c>
      <c r="FM101" s="351">
        <f>GDAM!BC101</f>
        <v>0</v>
      </c>
      <c r="FN101" s="351">
        <f>GDAM!BD101</f>
        <v>0</v>
      </c>
      <c r="FO101" s="351">
        <f>GDAM!BI101</f>
        <v>0</v>
      </c>
      <c r="FP101" s="351">
        <f>GDAM!BJ101</f>
        <v>0</v>
      </c>
      <c r="FQ101" s="1">
        <f t="shared" si="2"/>
        <v>1582.8968840206187</v>
      </c>
      <c r="FR101" s="1">
        <f t="shared" si="3"/>
        <v>172.36750000000004</v>
      </c>
    </row>
    <row r="102" spans="1:174">
      <c r="A102" s="48" t="s">
        <v>124</v>
      </c>
      <c r="B102" s="38">
        <v>92</v>
      </c>
      <c r="C102" s="114"/>
      <c r="D102" s="75"/>
      <c r="E102" s="75"/>
      <c r="F102" s="75"/>
      <c r="G102" s="75">
        <v>24</v>
      </c>
      <c r="H102" s="75">
        <v>0.9</v>
      </c>
      <c r="I102" s="74">
        <v>11</v>
      </c>
      <c r="J102" s="74">
        <v>3.62</v>
      </c>
      <c r="K102" s="75"/>
      <c r="L102" s="75"/>
      <c r="M102" s="75"/>
      <c r="N102" s="75"/>
      <c r="O102" s="281">
        <v>0</v>
      </c>
      <c r="P102" s="75"/>
      <c r="Q102" s="94">
        <v>3.6</v>
      </c>
      <c r="R102" s="75">
        <v>0.51</v>
      </c>
      <c r="S102" s="74">
        <v>25</v>
      </c>
      <c r="T102" s="75"/>
      <c r="U102" s="74">
        <v>37</v>
      </c>
      <c r="V102" s="75"/>
      <c r="W102" s="275">
        <v>0</v>
      </c>
      <c r="X102" s="75"/>
      <c r="Y102" s="75">
        <v>0</v>
      </c>
      <c r="Z102" s="75"/>
      <c r="AA102" s="75">
        <v>0</v>
      </c>
      <c r="AB102" s="75"/>
      <c r="AC102" s="282">
        <v>0</v>
      </c>
      <c r="AD102" s="75"/>
      <c r="AE102" s="4">
        <f>'OA&amp;GRIDCO'!W102+'Day Ahead IEX PXIL'!M102+RTM!M102</f>
        <v>40.21</v>
      </c>
      <c r="AF102" s="4">
        <f>'OA&amp;GRIDCO'!X102+'Day Ahead IEX PXIL'!N102+RTM!N102</f>
        <v>40.21</v>
      </c>
      <c r="AG102" s="4">
        <f>'OA&amp;GRIDCO'!AC102+'Day Ahead IEX PXIL'!S102+RTM!S102</f>
        <v>2.79</v>
      </c>
      <c r="AH102" s="4">
        <f>'OA&amp;GRIDCO'!AD102+'Day Ahead IEX PXIL'!T102+RTM!T102</f>
        <v>0</v>
      </c>
      <c r="AI102" s="4">
        <f>'OA&amp;GRIDCO'!AU102+'Day Ahead IEX PXIL'!Y102+RTM!Y102</f>
        <v>55</v>
      </c>
      <c r="AJ102" s="4">
        <f>'OA&amp;GRIDCO'!AV102+'Day Ahead IEX PXIL'!Z102+RTM!Z102</f>
        <v>16.5</v>
      </c>
      <c r="AK102" s="4">
        <f>'OA&amp;GRIDCO'!BS102+'Day Ahead IEX PXIL'!AK102+RTM!AK102</f>
        <v>0</v>
      </c>
      <c r="AL102" s="4">
        <f>'OA&amp;GRIDCO'!BT102+'Day Ahead IEX PXIL'!AL102+RTM!AL102</f>
        <v>0</v>
      </c>
      <c r="AM102" s="4">
        <f>'OA&amp;GRIDCO'!BC102+'Day Ahead IEX PXIL'!AE102+RTM!AE102</f>
        <v>0</v>
      </c>
      <c r="AN102" s="4">
        <f>'OA&amp;GRIDCO'!BD102+'Day Ahead IEX PXIL'!AF102+RTM!AF102</f>
        <v>0</v>
      </c>
      <c r="AO102" s="4">
        <f>'OA&amp;GRIDCO'!CC102+'Day Ahead IEX PXIL'!AQ102+RTM!AQ102</f>
        <v>0</v>
      </c>
      <c r="AP102" s="4">
        <f>'OA&amp;GRIDCO'!CD102+'Day Ahead IEX PXIL'!AR102+RTM!AR102</f>
        <v>0</v>
      </c>
      <c r="AQ102" s="4">
        <f>'OA&amp;GRIDCO'!CO102+'Day Ahead IEX PXIL'!AW102+RTM!AW102</f>
        <v>41.21</v>
      </c>
      <c r="AR102" s="4">
        <f>'OA&amp;GRIDCO'!CP102+'Day Ahead IEX PXIL'!AX102+RTM!AX102</f>
        <v>8</v>
      </c>
      <c r="AS102" s="4">
        <f>'OA&amp;GRIDCO'!DA102+'Day Ahead IEX PXIL'!BC102+RTM!BC102</f>
        <v>329.77738402061857</v>
      </c>
      <c r="AT102" s="4">
        <f>'OA&amp;GRIDCO'!DB102+'Day Ahead IEX PXIL'!BD102+RTM!BD102</f>
        <v>0</v>
      </c>
      <c r="AU102" s="4">
        <f>'Day Ahead IEX PXIL'!BI102+RTM!BI102+'OA&amp;GRIDCO'!OS102</f>
        <v>0</v>
      </c>
      <c r="AV102" s="4">
        <f>'Day Ahead IEX PXIL'!BJ102+RTM!BJ102+'OA&amp;GRIDCO'!OT102</f>
        <v>0</v>
      </c>
      <c r="AW102" s="67"/>
      <c r="AX102" s="67"/>
      <c r="AY102" s="4">
        <v>0</v>
      </c>
      <c r="AZ102" s="4">
        <f>'OA&amp;GRIDCO'!DL102+'Day Ahead IEX PXIL'!BP102+RTM!BP102</f>
        <v>14.12</v>
      </c>
      <c r="BA102" s="4">
        <f>'OA&amp;GRIDCO'!EC102+'Day Ahead IEX PXIL'!BU102+RTM!BU102</f>
        <v>0</v>
      </c>
      <c r="BB102" s="4">
        <f>'OA&amp;GRIDCO'!ED102+'Day Ahead IEX PXIL'!BV102+RTM!BV102</f>
        <v>0</v>
      </c>
      <c r="BC102" s="4">
        <f>'OA&amp;GRIDCO'!EQ102+'Day Ahead IEX PXIL'!CA102+RTM!CA102</f>
        <v>247.43</v>
      </c>
      <c r="BD102" s="4">
        <f>'OA&amp;GRIDCO'!ER102+'Day Ahead IEX PXIL'!CB102+RTM!CB102</f>
        <v>61.857500000000002</v>
      </c>
      <c r="BE102" s="75">
        <f>'OA&amp;GRIDCO'!NW102+GDAM!U102</f>
        <v>0</v>
      </c>
      <c r="BF102" s="75"/>
      <c r="BG102" s="53"/>
      <c r="BH102" s="53"/>
      <c r="BI102" s="4">
        <f>'OA&amp;GRIDCO'!EW102+'Day Ahead IEX PXIL'!CG102+RTM!CG102</f>
        <v>1.24</v>
      </c>
      <c r="BJ102" s="4">
        <f>'OA&amp;GRIDCO'!EX102+'Day Ahead IEX PXIL'!CH102+RTM!CH102</f>
        <v>0</v>
      </c>
      <c r="BK102" s="4">
        <f>'OA&amp;GRIDCO'!KW102+RTM!FG102+'Day Ahead IEX PXIL'!GW102</f>
        <v>0</v>
      </c>
      <c r="BL102" s="4">
        <f>'OA&amp;GRIDCO'!KX102+RTM!FH102+'Day Ahead IEX PXIL'!GX102</f>
        <v>0</v>
      </c>
      <c r="BM102" s="4">
        <f>'Day Ahead IEX PXIL'!CM102+RTM!CM102+'OA&amp;GRIDCO'!FC102</f>
        <v>0</v>
      </c>
      <c r="BN102" s="4">
        <f>'OA&amp;GRIDCO'!FD102+'Day Ahead IEX PXIL'!CN102+RTM!CN102</f>
        <v>0</v>
      </c>
      <c r="BO102" s="69"/>
      <c r="BP102" s="69"/>
      <c r="BQ102" s="4">
        <f>'OA&amp;GRIDCO'!FQ102+'Day Ahead IEX PXIL'!CS102+RTM!CS102</f>
        <v>2.06</v>
      </c>
      <c r="BR102" s="4">
        <f>'OA&amp;GRIDCO'!FR102+'Day Ahead IEX PXIL'!CT102+RTM!CT102</f>
        <v>0</v>
      </c>
      <c r="BS102" s="1">
        <f>'OA&amp;GRIDCO'!JU102+'Day Ahead IEX PXIL'!FA102+RTM!EU102</f>
        <v>108.9545</v>
      </c>
      <c r="BT102" s="4">
        <f>'OA&amp;GRIDCO'!JV102+'Day Ahead IEX PXIL'!FB102+RTM!EV102</f>
        <v>22</v>
      </c>
      <c r="BU102" s="9">
        <f>'OA&amp;GRIDCO'!GG102+RTM!G102</f>
        <v>0</v>
      </c>
      <c r="BV102" s="9">
        <f>'OA&amp;GRIDCO'!GH102</f>
        <v>0</v>
      </c>
      <c r="BW102" s="4">
        <f>'OA&amp;GRIDCO'!HA102+'Day Ahead IEX PXIL'!DK102+RTM!DE102</f>
        <v>14.4</v>
      </c>
      <c r="BX102" s="4">
        <f>'OA&amp;GRIDCO'!HB102</f>
        <v>0</v>
      </c>
      <c r="BY102" s="4">
        <f>'Day Ahead IEX PXIL'!GK102+RTM!FA102+'OA&amp;GRIDCO'!LC102</f>
        <v>0</v>
      </c>
      <c r="BZ102" s="4">
        <f>'Day Ahead IEX PXIL'!GL102+RTM!FB102+'OA&amp;GRIDCO'!LD102</f>
        <v>0</v>
      </c>
      <c r="CA102" s="37"/>
      <c r="CB102" s="37"/>
      <c r="CC102" s="74">
        <f>RTM!GI102+'Day Ahead IEX PXIL'!II102+GDAM!M102</f>
        <v>0</v>
      </c>
      <c r="CD102" s="74">
        <f>RTM!GJ102</f>
        <v>0</v>
      </c>
      <c r="CE102" s="4">
        <f>'OA&amp;GRIDCO'!HI102+'Day Ahead IEX PXIL'!DQ102+RTM!DK102</f>
        <v>0</v>
      </c>
      <c r="CF102" s="4">
        <f>'OA&amp;GRIDCO'!HJ102+'Day Ahead IEX PXIL'!DR102+RTM!DL102</f>
        <v>0</v>
      </c>
      <c r="CG102" s="74">
        <f>'OA&amp;GRIDCO'!HO102+'Day Ahead IEX PXIL'!DW102+RTM!DQ102</f>
        <v>0</v>
      </c>
      <c r="CH102" s="74">
        <f>'OA&amp;GRIDCO'!HP102+'Day Ahead IEX PXIL'!DX102+RTM!DR102</f>
        <v>0</v>
      </c>
      <c r="CI102" s="75">
        <f>'Day Ahead IEX PXIL'!HE102+'OA&amp;GRIDCO'!DI102+RTM!GY102</f>
        <v>12.37</v>
      </c>
      <c r="CJ102" s="75">
        <f>'Day Ahead IEX PXIL'!HF102+'OA&amp;GRIDCO'!DJ102</f>
        <v>0</v>
      </c>
      <c r="CK102" s="54">
        <f>'OA&amp;GRIDCO'!KS102+'Day Ahead IEX PXIL'!DE102</f>
        <v>10.31</v>
      </c>
      <c r="CL102" s="54">
        <f>'OA&amp;GRIDCO'!KT102+'Day Ahead IEX PXIL'!DF102</f>
        <v>0</v>
      </c>
      <c r="CM102" s="54">
        <f>'Day Ahead IEX PXIL'!FS102+RTM!FS102</f>
        <v>0</v>
      </c>
      <c r="CN102" s="54">
        <f>'Day Ahead IEX PXIL'!FT102</f>
        <v>0</v>
      </c>
      <c r="CO102" s="54">
        <f>RTM!IY102+'Day Ahead IEX PXIL'!IU102</f>
        <v>0</v>
      </c>
      <c r="CP102" s="54">
        <f>RTM!IZ102+'Day Ahead IEX PXIL'!IV102</f>
        <v>0</v>
      </c>
      <c r="CQ102" s="4">
        <f>'OA&amp;GRIDCO'!KG102+'Day Ahead IEX PXIL'!FM102+RTM!GE102</f>
        <v>0</v>
      </c>
      <c r="CR102" s="4">
        <f>'OA&amp;GRIDCO'!KH102+'Day Ahead IEX PXIL'!FN102</f>
        <v>0</v>
      </c>
      <c r="CS102" s="4">
        <f>'OA&amp;GRIDCO'!KM102+'Day Ahead IEX PXIL'!FY102+RTM!FY102</f>
        <v>0</v>
      </c>
      <c r="CT102" s="4">
        <f>'Day Ahead IEX PXIL'!FZ102</f>
        <v>0</v>
      </c>
      <c r="CU102" s="4">
        <v>0</v>
      </c>
      <c r="CV102" s="4">
        <f>'Day Ahead IEX PXIL'!GF102</f>
        <v>0</v>
      </c>
      <c r="CW102" s="4">
        <f>'OA&amp;GRIDCO'!HU102+'Day Ahead IEX PXIL'!EC102+RTM!DW102</f>
        <v>565</v>
      </c>
      <c r="CX102" s="4">
        <f>'OA&amp;GRIDCO'!HV102+'Day Ahead IEX PXIL'!ED102+RTM!DX102</f>
        <v>0</v>
      </c>
      <c r="CY102" s="4">
        <f>'OA&amp;GRIDCO'!IG102+'Day Ahead IEX PXIL'!EI102+RTM!EC102</f>
        <v>15</v>
      </c>
      <c r="CZ102" s="4">
        <f>'OA&amp;GRIDCO'!IH102+'Day Ahead IEX PXIL'!EJ102+RTM!ED102</f>
        <v>3.75</v>
      </c>
      <c r="DA102" s="4">
        <f>'OA&amp;GRIDCO'!IU102+'Day Ahead IEX PXIL'!EO102+RTM!EI102</f>
        <v>0</v>
      </c>
      <c r="DB102" s="4">
        <f>'OA&amp;GRIDCO'!IV102+'Day Ahead IEX PXIL'!EP102+RTM!EJ102</f>
        <v>0</v>
      </c>
      <c r="DC102" s="75"/>
      <c r="DD102" s="75"/>
      <c r="DE102" s="4">
        <f>'Day Ahead IEX PXIL'!FC102+'OA&amp;GRIDCO'!KA102+RTM!GM102</f>
        <v>8.9700000000000006</v>
      </c>
      <c r="DF102" s="4">
        <f>'Day Ahead IEX PXIL'!FD102+'OA&amp;GRIDCO'!KB102</f>
        <v>0</v>
      </c>
      <c r="DG102" s="4">
        <f>'OA&amp;GRIDCO'!JE102+'Day Ahead IEX PXIL'!EU102+RTM!EO102</f>
        <v>22.68</v>
      </c>
      <c r="DH102" s="4">
        <f>'OA&amp;GRIDCO'!JF102+'Day Ahead IEX PXIL'!EV102+RTM!EP102</f>
        <v>0</v>
      </c>
      <c r="DI102" s="4">
        <v>0</v>
      </c>
      <c r="DJ102" s="4">
        <v>0</v>
      </c>
      <c r="DK102" s="74">
        <f>RTM!FM102</f>
        <v>0</v>
      </c>
      <c r="DL102" s="74">
        <f>RTM!FN102</f>
        <v>0</v>
      </c>
      <c r="DM102" s="74">
        <f>'OA&amp;GRIDCO'!LF102+'Day Ahead IEX PXIL'!HU102+'Day Ahead IEX PXIL'!HU102</f>
        <v>0</v>
      </c>
      <c r="DN102" s="74">
        <f>'OA&amp;GRIDCO'!LH102+'Day Ahead IEX PXIL'!HV102+RTM!GV102</f>
        <v>0</v>
      </c>
      <c r="DO102" s="74">
        <f>'OA&amp;GRIDCO'!LS102+'Day Ahead IEX PXIL'!HO102+RTM!IU102</f>
        <v>54.795000000000002</v>
      </c>
      <c r="DP102" s="74">
        <f>'OA&amp;GRIDCO'!LT102+'Day Ahead IEX PXIL'!HP102+RTM!IV102</f>
        <v>0</v>
      </c>
      <c r="DQ102" s="74">
        <f>RTM!HK102</f>
        <v>0</v>
      </c>
      <c r="DR102" s="74">
        <f>RTM!HL102</f>
        <v>0</v>
      </c>
      <c r="DS102" s="74">
        <f>RTM!HO102</f>
        <v>0</v>
      </c>
      <c r="DT102" s="74">
        <f>RTM!HP102</f>
        <v>0</v>
      </c>
      <c r="DU102" s="74">
        <f>RTM!HS102</f>
        <v>0</v>
      </c>
      <c r="DV102" s="74">
        <f>RTM!HT102</f>
        <v>0</v>
      </c>
      <c r="DW102" s="74">
        <f>RTM!HW102+'OA&amp;GRIDCO'!MI102</f>
        <v>0</v>
      </c>
      <c r="DX102" s="74">
        <f>RTM!HX102</f>
        <v>0</v>
      </c>
      <c r="DY102" s="74">
        <f>RTM!IA102</f>
        <v>0</v>
      </c>
      <c r="DZ102" s="74">
        <f>RTM!IB102</f>
        <v>0</v>
      </c>
      <c r="EA102" s="74">
        <f>RTM!IC102</f>
        <v>0</v>
      </c>
      <c r="EB102" s="74">
        <f>RTM!ID102</f>
        <v>0</v>
      </c>
      <c r="EC102" s="74">
        <f>'OA&amp;GRIDCO'!MO102</f>
        <v>0</v>
      </c>
      <c r="ED102" s="74">
        <f>'OA&amp;GRIDCO'!MP102</f>
        <v>0</v>
      </c>
      <c r="EE102" s="74">
        <f>'OA&amp;GRIDCO'!MS102</f>
        <v>0</v>
      </c>
      <c r="EF102" s="74">
        <f>'OA&amp;GRIDCO'!MT102</f>
        <v>0</v>
      </c>
      <c r="EG102" s="74">
        <f>'OA&amp;GRIDCO'!MW102+'Day Ahead IEX PXIL'!IM102+GDAM!G102+RTM!II102</f>
        <v>0</v>
      </c>
      <c r="EH102" s="74">
        <f>'OA&amp;GRIDCO'!MX102+'Day Ahead IEX PXIL'!IN102+RTM!IJ102+GDAM!H102</f>
        <v>0</v>
      </c>
      <c r="EI102" s="74">
        <f>'Day Ahead IEX PXIL'!IQ102+RTM!IM102+'OA&amp;GRIDCO'!NA102</f>
        <v>6.65</v>
      </c>
      <c r="EJ102" s="74">
        <f>'Day Ahead IEX PXIL'!IR102+RTM!IN102+'OA&amp;GRIDCO'!NB102</f>
        <v>0.9</v>
      </c>
      <c r="EK102" s="74">
        <f>'OA&amp;GRIDCO'!NE102</f>
        <v>0</v>
      </c>
      <c r="EL102" s="74">
        <f>'OA&amp;GRIDCO'!NF102</f>
        <v>0</v>
      </c>
      <c r="EM102" s="74">
        <f>RTM!IQ102</f>
        <v>0</v>
      </c>
      <c r="EN102" s="74">
        <f>RTM!IR102</f>
        <v>0</v>
      </c>
      <c r="EO102" s="74">
        <f>RTM!JC102</f>
        <v>0</v>
      </c>
      <c r="EP102" s="74">
        <f>RTM!JD102</f>
        <v>0</v>
      </c>
      <c r="EQ102" s="74">
        <f>'OA&amp;GRIDCO'!NI102</f>
        <v>0</v>
      </c>
      <c r="ER102" s="74">
        <f>'OA&amp;GRIDCO'!NJ102</f>
        <v>0</v>
      </c>
      <c r="ES102" s="74">
        <f>'OA&amp;GRIDCO'!NK102+RTM!HC102+'Day Ahead IEX PXIL'!IY102</f>
        <v>4.12</v>
      </c>
      <c r="ET102" s="74">
        <f>'OA&amp;GRIDCO'!NN102+RTM!HD102+'Day Ahead IEX PXIL'!IZ102</f>
        <v>0</v>
      </c>
      <c r="EU102" s="74">
        <f>RTM!JG102</f>
        <v>1.33</v>
      </c>
      <c r="EV102" s="74">
        <f>RTM!JH102</f>
        <v>0</v>
      </c>
      <c r="EW102" s="74">
        <f>RTM!JK102</f>
        <v>0</v>
      </c>
      <c r="EX102" s="74">
        <f>RTM!JL102</f>
        <v>0</v>
      </c>
      <c r="EY102" s="74">
        <f>GDAM!S102+'OA&amp;GRIDCO'!OG102+RTM!JO102</f>
        <v>0</v>
      </c>
      <c r="EZ102" s="74">
        <f>GDAM!T102+'OA&amp;GRIDCO'!NX102+RTM!JP102</f>
        <v>0</v>
      </c>
      <c r="FA102" s="74">
        <f>GDAM!Y102+RTM!JS102</f>
        <v>0</v>
      </c>
      <c r="FB102" s="74">
        <f>GDAM!Z102+RTM!JT102</f>
        <v>0</v>
      </c>
      <c r="FC102" s="74">
        <f>RTM!JW102</f>
        <v>0</v>
      </c>
      <c r="FD102" s="74">
        <f>RTM!JX102</f>
        <v>0</v>
      </c>
      <c r="FE102" s="74">
        <f>GDAM!AE102+'OA&amp;GRIDCO'!OO102</f>
        <v>0</v>
      </c>
      <c r="FF102" s="74">
        <f>GDAM!AF102+'OA&amp;GRIDCO'!OP102</f>
        <v>0</v>
      </c>
      <c r="FG102" s="351">
        <f>GDAM!AK102</f>
        <v>0</v>
      </c>
      <c r="FH102" s="351">
        <f>GDAM!AL102</f>
        <v>0</v>
      </c>
      <c r="FI102" s="351">
        <f>GDAM!AQ102</f>
        <v>0</v>
      </c>
      <c r="FJ102" s="351">
        <f>GDAM!AR102</f>
        <v>0</v>
      </c>
      <c r="FK102" s="351">
        <f>GDAM!AW102</f>
        <v>0</v>
      </c>
      <c r="FL102" s="351">
        <f>GDAM!AX102</f>
        <v>0</v>
      </c>
      <c r="FM102" s="351">
        <f>GDAM!BC102</f>
        <v>0</v>
      </c>
      <c r="FN102" s="351">
        <f>GDAM!BD102</f>
        <v>0</v>
      </c>
      <c r="FO102" s="351">
        <f>GDAM!BI102</f>
        <v>0</v>
      </c>
      <c r="FP102" s="351">
        <f>GDAM!BJ102</f>
        <v>0</v>
      </c>
      <c r="FQ102" s="1">
        <f t="shared" si="2"/>
        <v>1582.8968840206187</v>
      </c>
      <c r="FR102" s="1">
        <f t="shared" si="3"/>
        <v>172.36750000000004</v>
      </c>
    </row>
    <row r="103" spans="1:174">
      <c r="A103" s="48" t="s">
        <v>125</v>
      </c>
      <c r="B103" s="38">
        <v>93</v>
      </c>
      <c r="C103" s="114"/>
      <c r="D103" s="75"/>
      <c r="E103" s="75"/>
      <c r="F103" s="75"/>
      <c r="G103" s="75">
        <v>24</v>
      </c>
      <c r="H103" s="75">
        <v>0.9</v>
      </c>
      <c r="I103" s="74">
        <v>11</v>
      </c>
      <c r="J103" s="74">
        <v>3.62</v>
      </c>
      <c r="K103" s="75"/>
      <c r="L103" s="75"/>
      <c r="M103" s="75"/>
      <c r="N103" s="75"/>
      <c r="O103" s="281">
        <v>0</v>
      </c>
      <c r="P103" s="75"/>
      <c r="Q103" s="94">
        <v>3.6</v>
      </c>
      <c r="R103" s="75">
        <v>0.51</v>
      </c>
      <c r="S103" s="74">
        <v>25</v>
      </c>
      <c r="T103" s="75"/>
      <c r="U103" s="74">
        <v>37</v>
      </c>
      <c r="V103" s="75"/>
      <c r="W103" s="275">
        <v>0</v>
      </c>
      <c r="X103" s="75"/>
      <c r="Y103" s="75">
        <v>0</v>
      </c>
      <c r="Z103" s="75"/>
      <c r="AA103" s="75">
        <v>0</v>
      </c>
      <c r="AB103" s="75"/>
      <c r="AC103" s="282">
        <v>0</v>
      </c>
      <c r="AD103" s="75"/>
      <c r="AE103" s="4">
        <f>'OA&amp;GRIDCO'!W103+'Day Ahead IEX PXIL'!M103+RTM!M103</f>
        <v>40.21</v>
      </c>
      <c r="AF103" s="4">
        <f>'OA&amp;GRIDCO'!X103+'Day Ahead IEX PXIL'!N103+RTM!N103</f>
        <v>40.21</v>
      </c>
      <c r="AG103" s="4">
        <f>'OA&amp;GRIDCO'!AC103+'Day Ahead IEX PXIL'!S103+RTM!S103</f>
        <v>2.79</v>
      </c>
      <c r="AH103" s="4">
        <f>'OA&amp;GRIDCO'!AD103+'Day Ahead IEX PXIL'!T103+RTM!T103</f>
        <v>0</v>
      </c>
      <c r="AI103" s="4">
        <f>'OA&amp;GRIDCO'!AU103+'Day Ahead IEX PXIL'!Y103+RTM!Y103</f>
        <v>55</v>
      </c>
      <c r="AJ103" s="4">
        <f>'OA&amp;GRIDCO'!AV103+'Day Ahead IEX PXIL'!Z103+RTM!Z103</f>
        <v>16.5</v>
      </c>
      <c r="AK103" s="4">
        <f>'OA&amp;GRIDCO'!BS103+'Day Ahead IEX PXIL'!AK103+RTM!AK103</f>
        <v>0</v>
      </c>
      <c r="AL103" s="4">
        <f>'OA&amp;GRIDCO'!BT103+'Day Ahead IEX PXIL'!AL103+RTM!AL103</f>
        <v>0</v>
      </c>
      <c r="AM103" s="4">
        <f>'OA&amp;GRIDCO'!BC103+'Day Ahead IEX PXIL'!AE103+RTM!AE103</f>
        <v>0</v>
      </c>
      <c r="AN103" s="4">
        <f>'OA&amp;GRIDCO'!BD103+'Day Ahead IEX PXIL'!AF103+RTM!AF103</f>
        <v>0</v>
      </c>
      <c r="AO103" s="4">
        <f>'OA&amp;GRIDCO'!CC103+'Day Ahead IEX PXIL'!AQ103+RTM!AQ103</f>
        <v>0</v>
      </c>
      <c r="AP103" s="4">
        <f>'OA&amp;GRIDCO'!CD103+'Day Ahead IEX PXIL'!AR103+RTM!AR103</f>
        <v>0</v>
      </c>
      <c r="AQ103" s="4">
        <f>'OA&amp;GRIDCO'!CO103+'Day Ahead IEX PXIL'!AW103+RTM!AW103</f>
        <v>41.21</v>
      </c>
      <c r="AR103" s="4">
        <f>'OA&amp;GRIDCO'!CP103+'Day Ahead IEX PXIL'!AX103+RTM!AX103</f>
        <v>8</v>
      </c>
      <c r="AS103" s="4">
        <f>'OA&amp;GRIDCO'!DA103+'Day Ahead IEX PXIL'!BC103+RTM!BC103</f>
        <v>329.77738402061857</v>
      </c>
      <c r="AT103" s="4">
        <f>'OA&amp;GRIDCO'!DB103+'Day Ahead IEX PXIL'!BD103+RTM!BD103</f>
        <v>0</v>
      </c>
      <c r="AU103" s="4">
        <f>'Day Ahead IEX PXIL'!BI103+RTM!BI103+'OA&amp;GRIDCO'!OS103</f>
        <v>0</v>
      </c>
      <c r="AV103" s="4">
        <f>'Day Ahead IEX PXIL'!BJ103+RTM!BJ103+'OA&amp;GRIDCO'!OT103</f>
        <v>0</v>
      </c>
      <c r="AW103" s="67"/>
      <c r="AX103" s="67"/>
      <c r="AY103" s="4">
        <v>0</v>
      </c>
      <c r="AZ103" s="4">
        <f>'OA&amp;GRIDCO'!DL103+'Day Ahead IEX PXIL'!BP103+RTM!BP103</f>
        <v>14.12</v>
      </c>
      <c r="BA103" s="4">
        <f>'OA&amp;GRIDCO'!EC103+'Day Ahead IEX PXIL'!BU103+RTM!BU103</f>
        <v>0</v>
      </c>
      <c r="BB103" s="4">
        <f>'OA&amp;GRIDCO'!ED103+'Day Ahead IEX PXIL'!BV103+RTM!BV103</f>
        <v>0</v>
      </c>
      <c r="BC103" s="4">
        <f>'OA&amp;GRIDCO'!EQ103+'Day Ahead IEX PXIL'!CA103+RTM!CA103</f>
        <v>247.43</v>
      </c>
      <c r="BD103" s="4">
        <f>'OA&amp;GRIDCO'!ER103+'Day Ahead IEX PXIL'!CB103+RTM!CB103</f>
        <v>61.857500000000002</v>
      </c>
      <c r="BE103" s="75">
        <f>'OA&amp;GRIDCO'!NW103+GDAM!U103</f>
        <v>0</v>
      </c>
      <c r="BF103" s="75"/>
      <c r="BG103" s="53"/>
      <c r="BH103" s="53"/>
      <c r="BI103" s="4">
        <f>'OA&amp;GRIDCO'!EW103+'Day Ahead IEX PXIL'!CG103+RTM!CG103</f>
        <v>1.24</v>
      </c>
      <c r="BJ103" s="4">
        <f>'OA&amp;GRIDCO'!EX103+'Day Ahead IEX PXIL'!CH103+RTM!CH103</f>
        <v>0</v>
      </c>
      <c r="BK103" s="4">
        <f>'OA&amp;GRIDCO'!KW103+RTM!FG103+'Day Ahead IEX PXIL'!GW103</f>
        <v>0</v>
      </c>
      <c r="BL103" s="4">
        <f>'OA&amp;GRIDCO'!KX103+RTM!FH103+'Day Ahead IEX PXIL'!GX103</f>
        <v>0</v>
      </c>
      <c r="BM103" s="4">
        <f>'Day Ahead IEX PXIL'!CM103+RTM!CM103+'OA&amp;GRIDCO'!FC103</f>
        <v>0</v>
      </c>
      <c r="BN103" s="4">
        <f>'OA&amp;GRIDCO'!FD103+'Day Ahead IEX PXIL'!CN103+RTM!CN103</f>
        <v>0</v>
      </c>
      <c r="BO103" s="69"/>
      <c r="BP103" s="69"/>
      <c r="BQ103" s="4">
        <f>'OA&amp;GRIDCO'!FQ103+'Day Ahead IEX PXIL'!CS103+RTM!CS103</f>
        <v>2.06</v>
      </c>
      <c r="BR103" s="4">
        <f>'OA&amp;GRIDCO'!FR103+'Day Ahead IEX PXIL'!CT103+RTM!CT103</f>
        <v>0</v>
      </c>
      <c r="BS103" s="1">
        <f>'OA&amp;GRIDCO'!JU103+'Day Ahead IEX PXIL'!FA103+RTM!EU103</f>
        <v>108.9545</v>
      </c>
      <c r="BT103" s="4">
        <f>'OA&amp;GRIDCO'!JV103+'Day Ahead IEX PXIL'!FB103+RTM!EV103</f>
        <v>22</v>
      </c>
      <c r="BU103" s="9">
        <f>'OA&amp;GRIDCO'!GG103+RTM!G103</f>
        <v>0</v>
      </c>
      <c r="BV103" s="9">
        <f>'OA&amp;GRIDCO'!GH103</f>
        <v>0</v>
      </c>
      <c r="BW103" s="4">
        <f>'OA&amp;GRIDCO'!HA103+'Day Ahead IEX PXIL'!DK103+RTM!DE103</f>
        <v>14.4</v>
      </c>
      <c r="BX103" s="4">
        <f>'OA&amp;GRIDCO'!HB103</f>
        <v>0</v>
      </c>
      <c r="BY103" s="4">
        <f>'Day Ahead IEX PXIL'!GK103+RTM!FA103+'OA&amp;GRIDCO'!LC103</f>
        <v>0</v>
      </c>
      <c r="BZ103" s="4">
        <f>'Day Ahead IEX PXIL'!GL103+RTM!FB103+'OA&amp;GRIDCO'!LD103</f>
        <v>0</v>
      </c>
      <c r="CA103" s="37"/>
      <c r="CB103" s="37"/>
      <c r="CC103" s="74">
        <f>RTM!GI103+'Day Ahead IEX PXIL'!II103+GDAM!M103</f>
        <v>0</v>
      </c>
      <c r="CD103" s="74">
        <f>RTM!GJ103</f>
        <v>0</v>
      </c>
      <c r="CE103" s="4">
        <f>'OA&amp;GRIDCO'!HI103+'Day Ahead IEX PXIL'!DQ103+RTM!DK103</f>
        <v>0</v>
      </c>
      <c r="CF103" s="4">
        <f>'OA&amp;GRIDCO'!HJ103+'Day Ahead IEX PXIL'!DR103+RTM!DL103</f>
        <v>0</v>
      </c>
      <c r="CG103" s="74">
        <f>'OA&amp;GRIDCO'!HO103+'Day Ahead IEX PXIL'!DW103+RTM!DQ103</f>
        <v>0</v>
      </c>
      <c r="CH103" s="74">
        <f>'OA&amp;GRIDCO'!HP103+'Day Ahead IEX PXIL'!DX103+RTM!DR103</f>
        <v>0</v>
      </c>
      <c r="CI103" s="75">
        <f>'Day Ahead IEX PXIL'!HE103+'OA&amp;GRIDCO'!DI103+RTM!GY103</f>
        <v>12.37</v>
      </c>
      <c r="CJ103" s="75">
        <f>'Day Ahead IEX PXIL'!HF103+'OA&amp;GRIDCO'!DJ103</f>
        <v>0</v>
      </c>
      <c r="CK103" s="54">
        <f>'OA&amp;GRIDCO'!KS103+'Day Ahead IEX PXIL'!DE103</f>
        <v>10.31</v>
      </c>
      <c r="CL103" s="54">
        <f>'OA&amp;GRIDCO'!KT103+'Day Ahead IEX PXIL'!DF103</f>
        <v>0</v>
      </c>
      <c r="CM103" s="54">
        <f>'Day Ahead IEX PXIL'!FS103+RTM!FS103</f>
        <v>0</v>
      </c>
      <c r="CN103" s="54">
        <f>'Day Ahead IEX PXIL'!FT103</f>
        <v>0</v>
      </c>
      <c r="CO103" s="54">
        <f>RTM!IY103+'Day Ahead IEX PXIL'!IU103</f>
        <v>0</v>
      </c>
      <c r="CP103" s="54">
        <f>RTM!IZ103+'Day Ahead IEX PXIL'!IV103</f>
        <v>0</v>
      </c>
      <c r="CQ103" s="4">
        <f>'OA&amp;GRIDCO'!KG103+'Day Ahead IEX PXIL'!FM103+RTM!GE103</f>
        <v>0</v>
      </c>
      <c r="CR103" s="4">
        <f>'OA&amp;GRIDCO'!KH103+'Day Ahead IEX PXIL'!FN103</f>
        <v>0</v>
      </c>
      <c r="CS103" s="4">
        <f>'OA&amp;GRIDCO'!KM103+'Day Ahead IEX PXIL'!FY103+RTM!FY103</f>
        <v>0</v>
      </c>
      <c r="CT103" s="4">
        <f>'Day Ahead IEX PXIL'!FZ103</f>
        <v>0</v>
      </c>
      <c r="CU103" s="4">
        <v>0</v>
      </c>
      <c r="CV103" s="4">
        <f>'Day Ahead IEX PXIL'!GF103</f>
        <v>0</v>
      </c>
      <c r="CW103" s="4">
        <f>'OA&amp;GRIDCO'!HU103+'Day Ahead IEX PXIL'!EC103+RTM!DW103</f>
        <v>565</v>
      </c>
      <c r="CX103" s="4">
        <f>'OA&amp;GRIDCO'!HV103+'Day Ahead IEX PXIL'!ED103+RTM!DX103</f>
        <v>0</v>
      </c>
      <c r="CY103" s="4">
        <f>'OA&amp;GRIDCO'!IG103+'Day Ahead IEX PXIL'!EI103+RTM!EC103</f>
        <v>15</v>
      </c>
      <c r="CZ103" s="4">
        <f>'OA&amp;GRIDCO'!IH103+'Day Ahead IEX PXIL'!EJ103+RTM!ED103</f>
        <v>3.75</v>
      </c>
      <c r="DA103" s="4">
        <f>'OA&amp;GRIDCO'!IU103+'Day Ahead IEX PXIL'!EO103+RTM!EI103</f>
        <v>0</v>
      </c>
      <c r="DB103" s="4">
        <f>'OA&amp;GRIDCO'!IV103+'Day Ahead IEX PXIL'!EP103+RTM!EJ103</f>
        <v>0</v>
      </c>
      <c r="DC103" s="75"/>
      <c r="DD103" s="75"/>
      <c r="DE103" s="4">
        <f>'Day Ahead IEX PXIL'!FC103+'OA&amp;GRIDCO'!KA103+RTM!GM103</f>
        <v>9.48</v>
      </c>
      <c r="DF103" s="4">
        <f>'Day Ahead IEX PXIL'!FD103+'OA&amp;GRIDCO'!KB103</f>
        <v>0</v>
      </c>
      <c r="DG103" s="4">
        <f>'OA&amp;GRIDCO'!JE103+'Day Ahead IEX PXIL'!EU103+RTM!EO103</f>
        <v>22.68</v>
      </c>
      <c r="DH103" s="4">
        <f>'OA&amp;GRIDCO'!JF103+'Day Ahead IEX PXIL'!EV103+RTM!EP103</f>
        <v>0</v>
      </c>
      <c r="DI103" s="4">
        <v>0</v>
      </c>
      <c r="DJ103" s="4">
        <v>0</v>
      </c>
      <c r="DK103" s="74">
        <f>RTM!FM103</f>
        <v>0</v>
      </c>
      <c r="DL103" s="74">
        <f>RTM!FN103</f>
        <v>0</v>
      </c>
      <c r="DM103" s="74">
        <f>'OA&amp;GRIDCO'!LF103+'Day Ahead IEX PXIL'!HU103+'Day Ahead IEX PXIL'!HU103</f>
        <v>0</v>
      </c>
      <c r="DN103" s="74">
        <f>'OA&amp;GRIDCO'!LH103+'Day Ahead IEX PXIL'!HV103+RTM!GV103</f>
        <v>0</v>
      </c>
      <c r="DO103" s="74">
        <f>'OA&amp;GRIDCO'!LS103+'Day Ahead IEX PXIL'!HO103+RTM!IU103</f>
        <v>54.795000000000002</v>
      </c>
      <c r="DP103" s="74">
        <f>'OA&amp;GRIDCO'!LT103+'Day Ahead IEX PXIL'!HP103+RTM!IV103</f>
        <v>0</v>
      </c>
      <c r="DQ103" s="74">
        <f>RTM!HK103</f>
        <v>0</v>
      </c>
      <c r="DR103" s="74">
        <f>RTM!HL103</f>
        <v>0</v>
      </c>
      <c r="DS103" s="74">
        <f>RTM!HO103</f>
        <v>0</v>
      </c>
      <c r="DT103" s="74">
        <f>RTM!HP103</f>
        <v>0</v>
      </c>
      <c r="DU103" s="74">
        <f>RTM!HS103</f>
        <v>0</v>
      </c>
      <c r="DV103" s="74">
        <f>RTM!HT103</f>
        <v>0</v>
      </c>
      <c r="DW103" s="74">
        <f>RTM!HW103+'OA&amp;GRIDCO'!MI103</f>
        <v>0</v>
      </c>
      <c r="DX103" s="74">
        <f>RTM!HX103</f>
        <v>0</v>
      </c>
      <c r="DY103" s="74">
        <f>RTM!IA103</f>
        <v>0</v>
      </c>
      <c r="DZ103" s="74">
        <f>RTM!IB103</f>
        <v>0</v>
      </c>
      <c r="EA103" s="74">
        <f>RTM!IC103</f>
        <v>0</v>
      </c>
      <c r="EB103" s="74">
        <f>RTM!ID103</f>
        <v>0</v>
      </c>
      <c r="EC103" s="74">
        <f>'OA&amp;GRIDCO'!MO103</f>
        <v>0</v>
      </c>
      <c r="ED103" s="74">
        <f>'OA&amp;GRIDCO'!MP103</f>
        <v>0</v>
      </c>
      <c r="EE103" s="74">
        <f>'OA&amp;GRIDCO'!MS103</f>
        <v>0</v>
      </c>
      <c r="EF103" s="74">
        <f>'OA&amp;GRIDCO'!MT103</f>
        <v>0</v>
      </c>
      <c r="EG103" s="74">
        <f>'OA&amp;GRIDCO'!MW103+'Day Ahead IEX PXIL'!IM103+GDAM!G103+RTM!II103</f>
        <v>0</v>
      </c>
      <c r="EH103" s="74">
        <f>'OA&amp;GRIDCO'!MX103+'Day Ahead IEX PXIL'!IN103+RTM!IJ103+GDAM!H103</f>
        <v>0</v>
      </c>
      <c r="EI103" s="74">
        <f>'Day Ahead IEX PXIL'!IQ103+RTM!IM103+'OA&amp;GRIDCO'!NA103</f>
        <v>6.65</v>
      </c>
      <c r="EJ103" s="74">
        <f>'Day Ahead IEX PXIL'!IR103+RTM!IN103+'OA&amp;GRIDCO'!NB103</f>
        <v>0.9</v>
      </c>
      <c r="EK103" s="74">
        <f>'OA&amp;GRIDCO'!NE103</f>
        <v>0</v>
      </c>
      <c r="EL103" s="74">
        <f>'OA&amp;GRIDCO'!NF103</f>
        <v>0</v>
      </c>
      <c r="EM103" s="74">
        <f>RTM!IQ103</f>
        <v>0</v>
      </c>
      <c r="EN103" s="74">
        <f>RTM!IR103</f>
        <v>0</v>
      </c>
      <c r="EO103" s="74">
        <f>RTM!JC103</f>
        <v>0</v>
      </c>
      <c r="EP103" s="74">
        <f>RTM!JD103</f>
        <v>0</v>
      </c>
      <c r="EQ103" s="74">
        <f>'OA&amp;GRIDCO'!NI103</f>
        <v>0</v>
      </c>
      <c r="ER103" s="74">
        <f>'OA&amp;GRIDCO'!NJ103</f>
        <v>0</v>
      </c>
      <c r="ES103" s="74">
        <f>'OA&amp;GRIDCO'!NK103+RTM!HC103+'Day Ahead IEX PXIL'!IY103</f>
        <v>4.12</v>
      </c>
      <c r="ET103" s="74">
        <f>'OA&amp;GRIDCO'!NN103+RTM!HD103+'Day Ahead IEX PXIL'!IZ103</f>
        <v>0</v>
      </c>
      <c r="EU103" s="74">
        <f>RTM!JG103</f>
        <v>1.1100000000000001</v>
      </c>
      <c r="EV103" s="74">
        <f>RTM!JH103</f>
        <v>0</v>
      </c>
      <c r="EW103" s="74">
        <f>RTM!JK103</f>
        <v>0</v>
      </c>
      <c r="EX103" s="74">
        <f>RTM!JL103</f>
        <v>0</v>
      </c>
      <c r="EY103" s="74">
        <f>GDAM!S103+'OA&amp;GRIDCO'!OG103+RTM!JO103</f>
        <v>0</v>
      </c>
      <c r="EZ103" s="74">
        <f>GDAM!T103+'OA&amp;GRIDCO'!NX103+RTM!JP103</f>
        <v>0</v>
      </c>
      <c r="FA103" s="74">
        <f>GDAM!Y103+RTM!JS103</f>
        <v>0</v>
      </c>
      <c r="FB103" s="74">
        <f>GDAM!Z103+RTM!JT103</f>
        <v>0</v>
      </c>
      <c r="FC103" s="74">
        <f>RTM!JW103</f>
        <v>0</v>
      </c>
      <c r="FD103" s="74">
        <f>RTM!JX103</f>
        <v>0</v>
      </c>
      <c r="FE103" s="74">
        <f>GDAM!AE103+'OA&amp;GRIDCO'!OO103</f>
        <v>0</v>
      </c>
      <c r="FF103" s="74">
        <f>GDAM!AF103+'OA&amp;GRIDCO'!OP103</f>
        <v>0</v>
      </c>
      <c r="FG103" s="351">
        <f>GDAM!AK103</f>
        <v>0</v>
      </c>
      <c r="FH103" s="351">
        <f>GDAM!AL103</f>
        <v>0</v>
      </c>
      <c r="FI103" s="351">
        <f>GDAM!AQ103</f>
        <v>0</v>
      </c>
      <c r="FJ103" s="351">
        <f>GDAM!AR103</f>
        <v>0</v>
      </c>
      <c r="FK103" s="351">
        <f>GDAM!AW103</f>
        <v>0</v>
      </c>
      <c r="FL103" s="351">
        <f>GDAM!AX103</f>
        <v>0</v>
      </c>
      <c r="FM103" s="351">
        <f>GDAM!BC103</f>
        <v>0</v>
      </c>
      <c r="FN103" s="351">
        <f>GDAM!BD103</f>
        <v>0</v>
      </c>
      <c r="FO103" s="351">
        <f>GDAM!BI103</f>
        <v>0</v>
      </c>
      <c r="FP103" s="351">
        <f>GDAM!BJ103</f>
        <v>0</v>
      </c>
      <c r="FQ103" s="1">
        <f t="shared" si="2"/>
        <v>1583.1868840206187</v>
      </c>
      <c r="FR103" s="1">
        <f t="shared" si="3"/>
        <v>172.36750000000004</v>
      </c>
    </row>
    <row r="104" spans="1:174">
      <c r="A104" s="48" t="s">
        <v>126</v>
      </c>
      <c r="B104" s="38">
        <v>94</v>
      </c>
      <c r="C104" s="114"/>
      <c r="D104" s="75"/>
      <c r="E104" s="75"/>
      <c r="F104" s="75"/>
      <c r="G104" s="75">
        <v>24</v>
      </c>
      <c r="H104" s="75">
        <v>0.9</v>
      </c>
      <c r="I104" s="74">
        <v>11</v>
      </c>
      <c r="J104" s="74">
        <v>3.62</v>
      </c>
      <c r="K104" s="75"/>
      <c r="L104" s="75"/>
      <c r="M104" s="75"/>
      <c r="N104" s="75"/>
      <c r="O104" s="281">
        <v>0</v>
      </c>
      <c r="P104" s="75"/>
      <c r="Q104" s="94">
        <v>3.6</v>
      </c>
      <c r="R104" s="75">
        <v>0.51</v>
      </c>
      <c r="S104" s="74">
        <v>25</v>
      </c>
      <c r="T104" s="75"/>
      <c r="U104" s="74">
        <v>37</v>
      </c>
      <c r="V104" s="75"/>
      <c r="W104" s="275">
        <v>0</v>
      </c>
      <c r="X104" s="75"/>
      <c r="Y104" s="75">
        <v>0</v>
      </c>
      <c r="Z104" s="75"/>
      <c r="AA104" s="75">
        <v>0</v>
      </c>
      <c r="AB104" s="75"/>
      <c r="AC104" s="282">
        <v>0</v>
      </c>
      <c r="AD104" s="75"/>
      <c r="AE104" s="4">
        <f>'OA&amp;GRIDCO'!W104+'Day Ahead IEX PXIL'!M104+RTM!M104</f>
        <v>40.21</v>
      </c>
      <c r="AF104" s="4">
        <f>'OA&amp;GRIDCO'!X104+'Day Ahead IEX PXIL'!N104+RTM!N104</f>
        <v>40.21</v>
      </c>
      <c r="AG104" s="4">
        <f>'OA&amp;GRIDCO'!AC104+'Day Ahead IEX PXIL'!S104+RTM!S104</f>
        <v>2.79</v>
      </c>
      <c r="AH104" s="4">
        <f>'OA&amp;GRIDCO'!AD104+'Day Ahead IEX PXIL'!T104+RTM!T104</f>
        <v>0</v>
      </c>
      <c r="AI104" s="4">
        <f>'OA&amp;GRIDCO'!AU104+'Day Ahead IEX PXIL'!Y104+RTM!Y104</f>
        <v>55</v>
      </c>
      <c r="AJ104" s="4">
        <f>'OA&amp;GRIDCO'!AV104+'Day Ahead IEX PXIL'!Z104+RTM!Z104</f>
        <v>16.5</v>
      </c>
      <c r="AK104" s="4">
        <f>'OA&amp;GRIDCO'!BS104+'Day Ahead IEX PXIL'!AK104+RTM!AK104</f>
        <v>0</v>
      </c>
      <c r="AL104" s="4">
        <f>'OA&amp;GRIDCO'!BT104+'Day Ahead IEX PXIL'!AL104+RTM!AL104</f>
        <v>0</v>
      </c>
      <c r="AM104" s="4">
        <f>'OA&amp;GRIDCO'!BC104+'Day Ahead IEX PXIL'!AE104+RTM!AE104</f>
        <v>0</v>
      </c>
      <c r="AN104" s="4">
        <f>'OA&amp;GRIDCO'!BD104+'Day Ahead IEX PXIL'!AF104+RTM!AF104</f>
        <v>0</v>
      </c>
      <c r="AO104" s="4">
        <f>'OA&amp;GRIDCO'!CC104+'Day Ahead IEX PXIL'!AQ104+RTM!AQ104</f>
        <v>0</v>
      </c>
      <c r="AP104" s="4">
        <f>'OA&amp;GRIDCO'!CD104+'Day Ahead IEX PXIL'!AR104+RTM!AR104</f>
        <v>0</v>
      </c>
      <c r="AQ104" s="4">
        <f>'OA&amp;GRIDCO'!CO104+'Day Ahead IEX PXIL'!AW104+RTM!AW104</f>
        <v>41.21</v>
      </c>
      <c r="AR104" s="4">
        <f>'OA&amp;GRIDCO'!CP104+'Day Ahead IEX PXIL'!AX104+RTM!AX104</f>
        <v>8</v>
      </c>
      <c r="AS104" s="4">
        <f>'OA&amp;GRIDCO'!DA104+'Day Ahead IEX PXIL'!BC104+RTM!BC104</f>
        <v>329.77738402061857</v>
      </c>
      <c r="AT104" s="4">
        <f>'OA&amp;GRIDCO'!DB104+'Day Ahead IEX PXIL'!BD104+RTM!BD104</f>
        <v>0</v>
      </c>
      <c r="AU104" s="4">
        <f>'Day Ahead IEX PXIL'!BI104+RTM!BI104+'OA&amp;GRIDCO'!OS104</f>
        <v>0</v>
      </c>
      <c r="AV104" s="4">
        <f>'Day Ahead IEX PXIL'!BJ104+RTM!BJ104+'OA&amp;GRIDCO'!OT104</f>
        <v>0</v>
      </c>
      <c r="AW104" s="67"/>
      <c r="AX104" s="67"/>
      <c r="AY104" s="4">
        <v>0</v>
      </c>
      <c r="AZ104" s="4">
        <f>'OA&amp;GRIDCO'!DL104+'Day Ahead IEX PXIL'!BP104+RTM!BP104</f>
        <v>14.12</v>
      </c>
      <c r="BA104" s="4">
        <f>'OA&amp;GRIDCO'!EC104+'Day Ahead IEX PXIL'!BU104+RTM!BU104</f>
        <v>0</v>
      </c>
      <c r="BB104" s="4">
        <f>'OA&amp;GRIDCO'!ED104+'Day Ahead IEX PXIL'!BV104+RTM!BV104</f>
        <v>0</v>
      </c>
      <c r="BC104" s="4">
        <f>'OA&amp;GRIDCO'!EQ104+'Day Ahead IEX PXIL'!CA104+RTM!CA104</f>
        <v>247.43</v>
      </c>
      <c r="BD104" s="4">
        <f>'OA&amp;GRIDCO'!ER104+'Day Ahead IEX PXIL'!CB104+RTM!CB104</f>
        <v>61.857500000000002</v>
      </c>
      <c r="BE104" s="75">
        <f>'OA&amp;GRIDCO'!NW104+GDAM!U104</f>
        <v>0</v>
      </c>
      <c r="BF104" s="75"/>
      <c r="BG104" s="53"/>
      <c r="BH104" s="53"/>
      <c r="BI104" s="4">
        <f>'OA&amp;GRIDCO'!EW104+'Day Ahead IEX PXIL'!CG104+RTM!CG104</f>
        <v>1.24</v>
      </c>
      <c r="BJ104" s="4">
        <f>'OA&amp;GRIDCO'!EX104+'Day Ahead IEX PXIL'!CH104+RTM!CH104</f>
        <v>0</v>
      </c>
      <c r="BK104" s="4">
        <f>'OA&amp;GRIDCO'!KW104+RTM!FG104+'Day Ahead IEX PXIL'!GW104</f>
        <v>0</v>
      </c>
      <c r="BL104" s="4">
        <f>'OA&amp;GRIDCO'!KX104+RTM!FH104+'Day Ahead IEX PXIL'!GX104</f>
        <v>0</v>
      </c>
      <c r="BM104" s="4">
        <f>'Day Ahead IEX PXIL'!CM104+RTM!CM104+'OA&amp;GRIDCO'!FC104</f>
        <v>0</v>
      </c>
      <c r="BN104" s="4">
        <f>'OA&amp;GRIDCO'!FD104+'Day Ahead IEX PXIL'!CN104+RTM!CN104</f>
        <v>0</v>
      </c>
      <c r="BO104" s="69"/>
      <c r="BP104" s="69"/>
      <c r="BQ104" s="4">
        <f>'OA&amp;GRIDCO'!FQ104+'Day Ahead IEX PXIL'!CS104+RTM!CS104</f>
        <v>2.06</v>
      </c>
      <c r="BR104" s="4">
        <f>'OA&amp;GRIDCO'!FR104+'Day Ahead IEX PXIL'!CT104+RTM!CT104</f>
        <v>0</v>
      </c>
      <c r="BS104" s="1">
        <f>'OA&amp;GRIDCO'!JU104+'Day Ahead IEX PXIL'!FA104+RTM!EU104</f>
        <v>108.9545</v>
      </c>
      <c r="BT104" s="4">
        <f>'OA&amp;GRIDCO'!JV104+'Day Ahead IEX PXIL'!FB104+RTM!EV104</f>
        <v>22</v>
      </c>
      <c r="BU104" s="9">
        <f>'OA&amp;GRIDCO'!GG104+RTM!G104</f>
        <v>0</v>
      </c>
      <c r="BV104" s="9">
        <f>'OA&amp;GRIDCO'!GH104</f>
        <v>0</v>
      </c>
      <c r="BW104" s="4">
        <f>'OA&amp;GRIDCO'!HA104+'Day Ahead IEX PXIL'!DK104+RTM!DE104</f>
        <v>14.4</v>
      </c>
      <c r="BX104" s="4">
        <f>'OA&amp;GRIDCO'!HB104</f>
        <v>0</v>
      </c>
      <c r="BY104" s="4">
        <f>'Day Ahead IEX PXIL'!GK104+RTM!FA104+'OA&amp;GRIDCO'!LC104</f>
        <v>0</v>
      </c>
      <c r="BZ104" s="4">
        <f>'Day Ahead IEX PXIL'!GL104+RTM!FB104+'OA&amp;GRIDCO'!LD104</f>
        <v>0</v>
      </c>
      <c r="CA104" s="37"/>
      <c r="CB104" s="37"/>
      <c r="CC104" s="74">
        <f>RTM!GI104+'Day Ahead IEX PXIL'!II104+GDAM!M104</f>
        <v>0</v>
      </c>
      <c r="CD104" s="74">
        <f>RTM!GJ104</f>
        <v>0</v>
      </c>
      <c r="CE104" s="4">
        <f>'OA&amp;GRIDCO'!HI104+'Day Ahead IEX PXIL'!DQ104+RTM!DK104</f>
        <v>0</v>
      </c>
      <c r="CF104" s="4">
        <f>'OA&amp;GRIDCO'!HJ104+'Day Ahead IEX PXIL'!DR104+RTM!DL104</f>
        <v>0</v>
      </c>
      <c r="CG104" s="74">
        <f>'OA&amp;GRIDCO'!HO104+'Day Ahead IEX PXIL'!DW104+RTM!DQ104</f>
        <v>0</v>
      </c>
      <c r="CH104" s="74">
        <f>'OA&amp;GRIDCO'!HP104+'Day Ahead IEX PXIL'!DX104+RTM!DR104</f>
        <v>0</v>
      </c>
      <c r="CI104" s="75">
        <f>'Day Ahead IEX PXIL'!HE104+'OA&amp;GRIDCO'!DI104+RTM!GY104</f>
        <v>12.37</v>
      </c>
      <c r="CJ104" s="75">
        <f>'Day Ahead IEX PXIL'!HF104+'OA&amp;GRIDCO'!DJ104</f>
        <v>0</v>
      </c>
      <c r="CK104" s="54">
        <f>'OA&amp;GRIDCO'!KS104+'Day Ahead IEX PXIL'!DE104</f>
        <v>10.31</v>
      </c>
      <c r="CL104" s="54">
        <f>'OA&amp;GRIDCO'!KT104+'Day Ahead IEX PXIL'!DF104</f>
        <v>0</v>
      </c>
      <c r="CM104" s="54">
        <f>'Day Ahead IEX PXIL'!FS104+RTM!FS104</f>
        <v>0</v>
      </c>
      <c r="CN104" s="54">
        <f>'Day Ahead IEX PXIL'!FT104</f>
        <v>0</v>
      </c>
      <c r="CO104" s="54">
        <f>RTM!IY104+'Day Ahead IEX PXIL'!IU104</f>
        <v>0</v>
      </c>
      <c r="CP104" s="54">
        <f>RTM!IZ104+'Day Ahead IEX PXIL'!IV104</f>
        <v>0</v>
      </c>
      <c r="CQ104" s="4">
        <f>'OA&amp;GRIDCO'!KG104+'Day Ahead IEX PXIL'!FM104+RTM!GE104</f>
        <v>0</v>
      </c>
      <c r="CR104" s="4">
        <f>'OA&amp;GRIDCO'!KH104+'Day Ahead IEX PXIL'!FN104</f>
        <v>0</v>
      </c>
      <c r="CS104" s="4">
        <f>'OA&amp;GRIDCO'!KM104+'Day Ahead IEX PXIL'!FY104+RTM!FY104</f>
        <v>0</v>
      </c>
      <c r="CT104" s="4">
        <f>'Day Ahead IEX PXIL'!FZ104</f>
        <v>0</v>
      </c>
      <c r="CU104" s="4">
        <v>0</v>
      </c>
      <c r="CV104" s="4">
        <f>'Day Ahead IEX PXIL'!GF104</f>
        <v>0</v>
      </c>
      <c r="CW104" s="4">
        <f>'OA&amp;GRIDCO'!HU104+'Day Ahead IEX PXIL'!EC104+RTM!DW104</f>
        <v>565</v>
      </c>
      <c r="CX104" s="4">
        <f>'OA&amp;GRIDCO'!HV104+'Day Ahead IEX PXIL'!ED104+RTM!DX104</f>
        <v>0</v>
      </c>
      <c r="CY104" s="4">
        <f>'OA&amp;GRIDCO'!IG104+'Day Ahead IEX PXIL'!EI104+RTM!EC104</f>
        <v>15</v>
      </c>
      <c r="CZ104" s="4">
        <f>'OA&amp;GRIDCO'!IH104+'Day Ahead IEX PXIL'!EJ104+RTM!ED104</f>
        <v>3.75</v>
      </c>
      <c r="DA104" s="4">
        <f>'OA&amp;GRIDCO'!IU104+'Day Ahead IEX PXIL'!EO104+RTM!EI104</f>
        <v>0</v>
      </c>
      <c r="DB104" s="4">
        <f>'OA&amp;GRIDCO'!IV104+'Day Ahead IEX PXIL'!EP104+RTM!EJ104</f>
        <v>0</v>
      </c>
      <c r="DC104" s="75"/>
      <c r="DD104" s="75"/>
      <c r="DE104" s="4">
        <f>'Day Ahead IEX PXIL'!FC104+'OA&amp;GRIDCO'!KA104+RTM!GM104</f>
        <v>9.48</v>
      </c>
      <c r="DF104" s="4">
        <f>'Day Ahead IEX PXIL'!FD104+'OA&amp;GRIDCO'!KB104</f>
        <v>0</v>
      </c>
      <c r="DG104" s="4">
        <f>'OA&amp;GRIDCO'!JE104+'Day Ahead IEX PXIL'!EU104+RTM!EO104</f>
        <v>22.68</v>
      </c>
      <c r="DH104" s="4">
        <f>'OA&amp;GRIDCO'!JF104+'Day Ahead IEX PXIL'!EV104+RTM!EP104</f>
        <v>0</v>
      </c>
      <c r="DI104" s="4">
        <v>0</v>
      </c>
      <c r="DJ104" s="4">
        <v>0</v>
      </c>
      <c r="DK104" s="74">
        <f>RTM!FM104</f>
        <v>0</v>
      </c>
      <c r="DL104" s="74">
        <f>RTM!FN104</f>
        <v>0</v>
      </c>
      <c r="DM104" s="74">
        <f>'OA&amp;GRIDCO'!LF104+'Day Ahead IEX PXIL'!HU104+'Day Ahead IEX PXIL'!HU104</f>
        <v>0</v>
      </c>
      <c r="DN104" s="74">
        <f>'OA&amp;GRIDCO'!LH104+'Day Ahead IEX PXIL'!HV104+RTM!GV104</f>
        <v>0</v>
      </c>
      <c r="DO104" s="74">
        <f>'OA&amp;GRIDCO'!LS104+'Day Ahead IEX PXIL'!HO104+RTM!IU104</f>
        <v>54.795000000000002</v>
      </c>
      <c r="DP104" s="74">
        <f>'OA&amp;GRIDCO'!LT104+'Day Ahead IEX PXIL'!HP104+RTM!IV104</f>
        <v>0</v>
      </c>
      <c r="DQ104" s="74">
        <f>RTM!HK104</f>
        <v>0</v>
      </c>
      <c r="DR104" s="74">
        <f>RTM!HL104</f>
        <v>0</v>
      </c>
      <c r="DS104" s="74">
        <f>RTM!HO104</f>
        <v>0</v>
      </c>
      <c r="DT104" s="74">
        <f>RTM!HP104</f>
        <v>0</v>
      </c>
      <c r="DU104" s="74">
        <f>RTM!HS104</f>
        <v>0</v>
      </c>
      <c r="DV104" s="74">
        <f>RTM!HT104</f>
        <v>0</v>
      </c>
      <c r="DW104" s="74">
        <f>RTM!HW104+'OA&amp;GRIDCO'!MI104</f>
        <v>0</v>
      </c>
      <c r="DX104" s="74">
        <f>RTM!HX104</f>
        <v>0</v>
      </c>
      <c r="DY104" s="74">
        <f>RTM!IA104</f>
        <v>0</v>
      </c>
      <c r="DZ104" s="74">
        <f>RTM!IB104</f>
        <v>0</v>
      </c>
      <c r="EA104" s="74">
        <f>RTM!IC104</f>
        <v>0</v>
      </c>
      <c r="EB104" s="74">
        <f>RTM!ID104</f>
        <v>0</v>
      </c>
      <c r="EC104" s="74">
        <f>'OA&amp;GRIDCO'!MO104</f>
        <v>0</v>
      </c>
      <c r="ED104" s="74">
        <f>'OA&amp;GRIDCO'!MP104</f>
        <v>0</v>
      </c>
      <c r="EE104" s="74">
        <f>'OA&amp;GRIDCO'!MS104</f>
        <v>0</v>
      </c>
      <c r="EF104" s="74">
        <f>'OA&amp;GRIDCO'!MT104</f>
        <v>0</v>
      </c>
      <c r="EG104" s="74">
        <f>'OA&amp;GRIDCO'!MW104+'Day Ahead IEX PXIL'!IM104+GDAM!G104+RTM!II104</f>
        <v>0</v>
      </c>
      <c r="EH104" s="74">
        <f>'OA&amp;GRIDCO'!MX104+'Day Ahead IEX PXIL'!IN104+RTM!IJ104+GDAM!H104</f>
        <v>0</v>
      </c>
      <c r="EI104" s="74">
        <f>'Day Ahead IEX PXIL'!IQ104+RTM!IM104+'OA&amp;GRIDCO'!NA104</f>
        <v>6.65</v>
      </c>
      <c r="EJ104" s="74">
        <f>'Day Ahead IEX PXIL'!IR104+RTM!IN104+'OA&amp;GRIDCO'!NB104</f>
        <v>0.9</v>
      </c>
      <c r="EK104" s="74">
        <f>'OA&amp;GRIDCO'!NE104</f>
        <v>0</v>
      </c>
      <c r="EL104" s="74">
        <f>'OA&amp;GRIDCO'!NF104</f>
        <v>0</v>
      </c>
      <c r="EM104" s="74">
        <f>RTM!IQ104</f>
        <v>0</v>
      </c>
      <c r="EN104" s="74">
        <f>RTM!IR104</f>
        <v>0</v>
      </c>
      <c r="EO104" s="74">
        <f>RTM!JC104</f>
        <v>0</v>
      </c>
      <c r="EP104" s="74">
        <f>RTM!JD104</f>
        <v>0</v>
      </c>
      <c r="EQ104" s="74">
        <f>'OA&amp;GRIDCO'!NI104</f>
        <v>0</v>
      </c>
      <c r="ER104" s="74">
        <f>'OA&amp;GRIDCO'!NJ104</f>
        <v>0</v>
      </c>
      <c r="ES104" s="74">
        <f>'OA&amp;GRIDCO'!NK104+RTM!HC104+'Day Ahead IEX PXIL'!IY104</f>
        <v>4.12</v>
      </c>
      <c r="ET104" s="74">
        <f>'OA&amp;GRIDCO'!NN104+RTM!HD104+'Day Ahead IEX PXIL'!IZ104</f>
        <v>0</v>
      </c>
      <c r="EU104" s="74">
        <f>RTM!JG104</f>
        <v>1.1100000000000001</v>
      </c>
      <c r="EV104" s="74">
        <f>RTM!JH104</f>
        <v>0</v>
      </c>
      <c r="EW104" s="74">
        <f>RTM!JK104</f>
        <v>0</v>
      </c>
      <c r="EX104" s="74">
        <f>RTM!JL104</f>
        <v>0</v>
      </c>
      <c r="EY104" s="74">
        <f>GDAM!S104+'OA&amp;GRIDCO'!OG104+RTM!JO104</f>
        <v>0</v>
      </c>
      <c r="EZ104" s="74">
        <f>GDAM!T104+'OA&amp;GRIDCO'!NX104+RTM!JP104</f>
        <v>0</v>
      </c>
      <c r="FA104" s="74">
        <f>GDAM!Y104+RTM!JS104</f>
        <v>0</v>
      </c>
      <c r="FB104" s="74">
        <f>GDAM!Z104+RTM!JT104</f>
        <v>0</v>
      </c>
      <c r="FC104" s="74">
        <f>RTM!JW104</f>
        <v>0</v>
      </c>
      <c r="FD104" s="74">
        <f>RTM!JX104</f>
        <v>0</v>
      </c>
      <c r="FE104" s="74">
        <f>GDAM!AE104+'OA&amp;GRIDCO'!OO104</f>
        <v>0</v>
      </c>
      <c r="FF104" s="74">
        <f>GDAM!AF104+'OA&amp;GRIDCO'!OP104</f>
        <v>0</v>
      </c>
      <c r="FG104" s="351">
        <f>GDAM!AK104</f>
        <v>0</v>
      </c>
      <c r="FH104" s="351">
        <f>GDAM!AL104</f>
        <v>0</v>
      </c>
      <c r="FI104" s="351">
        <f>GDAM!AQ104</f>
        <v>0</v>
      </c>
      <c r="FJ104" s="351">
        <f>GDAM!AR104</f>
        <v>0</v>
      </c>
      <c r="FK104" s="351">
        <f>GDAM!AW104</f>
        <v>0</v>
      </c>
      <c r="FL104" s="351">
        <f>GDAM!AX104</f>
        <v>0</v>
      </c>
      <c r="FM104" s="351">
        <f>GDAM!BC104</f>
        <v>0</v>
      </c>
      <c r="FN104" s="351">
        <f>GDAM!BD104</f>
        <v>0</v>
      </c>
      <c r="FO104" s="351">
        <f>GDAM!BI104</f>
        <v>0</v>
      </c>
      <c r="FP104" s="351">
        <f>GDAM!BJ104</f>
        <v>0</v>
      </c>
      <c r="FQ104" s="1">
        <f t="shared" si="2"/>
        <v>1583.1868840206187</v>
      </c>
      <c r="FR104" s="1">
        <f t="shared" si="3"/>
        <v>172.36750000000004</v>
      </c>
    </row>
    <row r="105" spans="1:174">
      <c r="A105" s="48" t="s">
        <v>127</v>
      </c>
      <c r="B105" s="38">
        <v>95</v>
      </c>
      <c r="C105" s="114"/>
      <c r="D105" s="75"/>
      <c r="E105" s="75"/>
      <c r="F105" s="75"/>
      <c r="G105" s="75">
        <v>24</v>
      </c>
      <c r="H105" s="75">
        <v>0.9</v>
      </c>
      <c r="I105" s="74">
        <v>11</v>
      </c>
      <c r="J105" s="74">
        <v>3.62</v>
      </c>
      <c r="K105" s="75"/>
      <c r="L105" s="75"/>
      <c r="M105" s="75"/>
      <c r="N105" s="75"/>
      <c r="O105" s="281">
        <v>0</v>
      </c>
      <c r="P105" s="75"/>
      <c r="Q105" s="94">
        <v>3.6</v>
      </c>
      <c r="R105" s="75">
        <v>0.51</v>
      </c>
      <c r="S105" s="74">
        <v>25</v>
      </c>
      <c r="T105" s="75"/>
      <c r="U105" s="74">
        <v>37</v>
      </c>
      <c r="V105" s="75"/>
      <c r="W105" s="275">
        <v>0</v>
      </c>
      <c r="X105" s="75"/>
      <c r="Y105" s="75">
        <v>0</v>
      </c>
      <c r="Z105" s="75"/>
      <c r="AA105" s="75">
        <v>0</v>
      </c>
      <c r="AB105" s="75"/>
      <c r="AC105" s="282">
        <v>0</v>
      </c>
      <c r="AD105" s="75"/>
      <c r="AE105" s="4">
        <f>'OA&amp;GRIDCO'!W105+'Day Ahead IEX PXIL'!M105+RTM!M105</f>
        <v>40.21</v>
      </c>
      <c r="AF105" s="4">
        <f>'OA&amp;GRIDCO'!X105+'Day Ahead IEX PXIL'!N105+RTM!N105</f>
        <v>40.21</v>
      </c>
      <c r="AG105" s="4">
        <f>'OA&amp;GRIDCO'!AC105+'Day Ahead IEX PXIL'!S105+RTM!S105</f>
        <v>2.79</v>
      </c>
      <c r="AH105" s="4">
        <f>'OA&amp;GRIDCO'!AD105+'Day Ahead IEX PXIL'!T105+RTM!T105</f>
        <v>0</v>
      </c>
      <c r="AI105" s="4">
        <f>'OA&amp;GRIDCO'!AU105+'Day Ahead IEX PXIL'!Y105+RTM!Y105</f>
        <v>55</v>
      </c>
      <c r="AJ105" s="4">
        <f>'OA&amp;GRIDCO'!AV105+'Day Ahead IEX PXIL'!Z105+RTM!Z105</f>
        <v>16.5</v>
      </c>
      <c r="AK105" s="4">
        <f>'OA&amp;GRIDCO'!BS105+'Day Ahead IEX PXIL'!AK105+RTM!AK105</f>
        <v>0</v>
      </c>
      <c r="AL105" s="4">
        <f>'OA&amp;GRIDCO'!BT105+'Day Ahead IEX PXIL'!AL105+RTM!AL105</f>
        <v>0</v>
      </c>
      <c r="AM105" s="4">
        <f>'OA&amp;GRIDCO'!BC105+'Day Ahead IEX PXIL'!AE105+RTM!AE105</f>
        <v>0</v>
      </c>
      <c r="AN105" s="4">
        <f>'OA&amp;GRIDCO'!BD105+'Day Ahead IEX PXIL'!AF105+RTM!AF105</f>
        <v>0</v>
      </c>
      <c r="AO105" s="4">
        <f>'OA&amp;GRIDCO'!CC105+'Day Ahead IEX PXIL'!AQ105+RTM!AQ105</f>
        <v>0</v>
      </c>
      <c r="AP105" s="4">
        <f>'OA&amp;GRIDCO'!CD105+'Day Ahead IEX PXIL'!AR105+RTM!AR105</f>
        <v>0</v>
      </c>
      <c r="AQ105" s="4">
        <f>'OA&amp;GRIDCO'!CO105+'Day Ahead IEX PXIL'!AW105+RTM!AW105</f>
        <v>41.21</v>
      </c>
      <c r="AR105" s="4">
        <f>'OA&amp;GRIDCO'!CP105+'Day Ahead IEX PXIL'!AX105+RTM!AX105</f>
        <v>8</v>
      </c>
      <c r="AS105" s="4">
        <f>'OA&amp;GRIDCO'!DA105+'Day Ahead IEX PXIL'!BC105+RTM!BC105</f>
        <v>329.77738402061857</v>
      </c>
      <c r="AT105" s="4">
        <f>'OA&amp;GRIDCO'!DB105+'Day Ahead IEX PXIL'!BD105+RTM!BD105</f>
        <v>0</v>
      </c>
      <c r="AU105" s="4">
        <f>'Day Ahead IEX PXIL'!BI105+RTM!BI105+'OA&amp;GRIDCO'!OS105</f>
        <v>0</v>
      </c>
      <c r="AV105" s="4">
        <f>'Day Ahead IEX PXIL'!BJ105+RTM!BJ105+'OA&amp;GRIDCO'!OT105</f>
        <v>0</v>
      </c>
      <c r="AW105" s="67"/>
      <c r="AX105" s="67"/>
      <c r="AY105" s="4">
        <v>0</v>
      </c>
      <c r="AZ105" s="4">
        <f>'OA&amp;GRIDCO'!DL105+'Day Ahead IEX PXIL'!BP105+RTM!BP105</f>
        <v>14.12</v>
      </c>
      <c r="BA105" s="4">
        <f>'OA&amp;GRIDCO'!EC105+'Day Ahead IEX PXIL'!BU105+RTM!BU105</f>
        <v>0</v>
      </c>
      <c r="BB105" s="4">
        <f>'OA&amp;GRIDCO'!ED105+'Day Ahead IEX PXIL'!BV105+RTM!BV105</f>
        <v>0</v>
      </c>
      <c r="BC105" s="4">
        <f>'OA&amp;GRIDCO'!EQ105+'Day Ahead IEX PXIL'!CA105+RTM!CA105</f>
        <v>247.43</v>
      </c>
      <c r="BD105" s="4">
        <f>'OA&amp;GRIDCO'!ER105+'Day Ahead IEX PXIL'!CB105+RTM!CB105</f>
        <v>61.857500000000002</v>
      </c>
      <c r="BE105" s="75">
        <f>'OA&amp;GRIDCO'!NW105+GDAM!U105</f>
        <v>0</v>
      </c>
      <c r="BF105" s="75"/>
      <c r="BG105" s="53"/>
      <c r="BH105" s="53"/>
      <c r="BI105" s="4">
        <f>'OA&amp;GRIDCO'!EW105+'Day Ahead IEX PXIL'!CG105+RTM!CG105</f>
        <v>1.24</v>
      </c>
      <c r="BJ105" s="4">
        <f>'OA&amp;GRIDCO'!EX105+'Day Ahead IEX PXIL'!CH105+RTM!CH105</f>
        <v>0</v>
      </c>
      <c r="BK105" s="4">
        <f>'OA&amp;GRIDCO'!KW105+RTM!FG105+'Day Ahead IEX PXIL'!GW105</f>
        <v>0</v>
      </c>
      <c r="BL105" s="4">
        <f>'OA&amp;GRIDCO'!KX105+RTM!FH105+'Day Ahead IEX PXIL'!GX105</f>
        <v>0</v>
      </c>
      <c r="BM105" s="4">
        <f>'Day Ahead IEX PXIL'!CM105+RTM!CM105+'OA&amp;GRIDCO'!FC105</f>
        <v>0</v>
      </c>
      <c r="BN105" s="4">
        <f>'OA&amp;GRIDCO'!FD105+'Day Ahead IEX PXIL'!CN105+RTM!CN105</f>
        <v>0</v>
      </c>
      <c r="BO105" s="69"/>
      <c r="BP105" s="69"/>
      <c r="BQ105" s="4">
        <f>'OA&amp;GRIDCO'!FQ105+'Day Ahead IEX PXIL'!CS105+RTM!CS105</f>
        <v>2.06</v>
      </c>
      <c r="BR105" s="4">
        <f>'OA&amp;GRIDCO'!FR105+'Day Ahead IEX PXIL'!CT105+RTM!CT105</f>
        <v>0</v>
      </c>
      <c r="BS105" s="1">
        <f>'OA&amp;GRIDCO'!JU105+'Day Ahead IEX PXIL'!FA105+RTM!EU105</f>
        <v>108.9545</v>
      </c>
      <c r="BT105" s="4">
        <f>'OA&amp;GRIDCO'!JV105+'Day Ahead IEX PXIL'!FB105+RTM!EV105</f>
        <v>22</v>
      </c>
      <c r="BU105" s="9">
        <f>'OA&amp;GRIDCO'!GG105+RTM!G105</f>
        <v>0</v>
      </c>
      <c r="BV105" s="9">
        <f>'OA&amp;GRIDCO'!GH105</f>
        <v>0</v>
      </c>
      <c r="BW105" s="4">
        <f>'OA&amp;GRIDCO'!HA105+'Day Ahead IEX PXIL'!DK105+RTM!DE105</f>
        <v>14.4</v>
      </c>
      <c r="BX105" s="4">
        <f>'OA&amp;GRIDCO'!HB105</f>
        <v>0</v>
      </c>
      <c r="BY105" s="4">
        <f>'Day Ahead IEX PXIL'!GK105+RTM!FA105+'OA&amp;GRIDCO'!LC105</f>
        <v>0</v>
      </c>
      <c r="BZ105" s="4">
        <f>'Day Ahead IEX PXIL'!GL105+RTM!FB105+'OA&amp;GRIDCO'!LD105</f>
        <v>0</v>
      </c>
      <c r="CA105" s="37"/>
      <c r="CB105" s="37"/>
      <c r="CC105" s="74">
        <f>RTM!GI105+'Day Ahead IEX PXIL'!II105+GDAM!M105</f>
        <v>0</v>
      </c>
      <c r="CD105" s="74">
        <f>RTM!GJ105</f>
        <v>0</v>
      </c>
      <c r="CE105" s="4">
        <f>'OA&amp;GRIDCO'!HI105+'Day Ahead IEX PXIL'!DQ105+RTM!DK105</f>
        <v>0</v>
      </c>
      <c r="CF105" s="4">
        <f>'OA&amp;GRIDCO'!HJ105+'Day Ahead IEX PXIL'!DR105+RTM!DL105</f>
        <v>0</v>
      </c>
      <c r="CG105" s="74">
        <f>'OA&amp;GRIDCO'!HO105+'Day Ahead IEX PXIL'!DW105+RTM!DQ105</f>
        <v>0</v>
      </c>
      <c r="CH105" s="74">
        <f>'OA&amp;GRIDCO'!HP105+'Day Ahead IEX PXIL'!DX105+RTM!DR105</f>
        <v>0</v>
      </c>
      <c r="CI105" s="75">
        <f>'Day Ahead IEX PXIL'!HE105+'OA&amp;GRIDCO'!DI105+RTM!GY105</f>
        <v>12.37</v>
      </c>
      <c r="CJ105" s="75">
        <f>'Day Ahead IEX PXIL'!HF105+'OA&amp;GRIDCO'!DJ105</f>
        <v>0</v>
      </c>
      <c r="CK105" s="54">
        <f>'OA&amp;GRIDCO'!KS105+'Day Ahead IEX PXIL'!DE105</f>
        <v>10.31</v>
      </c>
      <c r="CL105" s="54">
        <f>'OA&amp;GRIDCO'!KT105+'Day Ahead IEX PXIL'!DF105</f>
        <v>0</v>
      </c>
      <c r="CM105" s="54">
        <f>'Day Ahead IEX PXIL'!FS105+RTM!FS105</f>
        <v>0</v>
      </c>
      <c r="CN105" s="54">
        <f>'Day Ahead IEX PXIL'!FT105</f>
        <v>0</v>
      </c>
      <c r="CO105" s="54">
        <f>RTM!IY105+'Day Ahead IEX PXIL'!IU105</f>
        <v>0</v>
      </c>
      <c r="CP105" s="54">
        <f>RTM!IZ105+'Day Ahead IEX PXIL'!IV105</f>
        <v>0</v>
      </c>
      <c r="CQ105" s="4">
        <f>'OA&amp;GRIDCO'!KG105+'Day Ahead IEX PXIL'!FM105+RTM!GE105</f>
        <v>0</v>
      </c>
      <c r="CR105" s="4">
        <f>'OA&amp;GRIDCO'!KH105+'Day Ahead IEX PXIL'!FN105</f>
        <v>0</v>
      </c>
      <c r="CS105" s="4">
        <f>'OA&amp;GRIDCO'!KM105+'Day Ahead IEX PXIL'!FY105+RTM!FY105</f>
        <v>0</v>
      </c>
      <c r="CT105" s="4">
        <f>'Day Ahead IEX PXIL'!FZ105</f>
        <v>0</v>
      </c>
      <c r="CU105" s="4">
        <v>0</v>
      </c>
      <c r="CV105" s="4">
        <f>'Day Ahead IEX PXIL'!GF105</f>
        <v>0</v>
      </c>
      <c r="CW105" s="4">
        <f>'OA&amp;GRIDCO'!HU105+'Day Ahead IEX PXIL'!EC105+RTM!DW105</f>
        <v>565</v>
      </c>
      <c r="CX105" s="4">
        <f>'OA&amp;GRIDCO'!HV105+'Day Ahead IEX PXIL'!ED105+RTM!DX105</f>
        <v>0</v>
      </c>
      <c r="CY105" s="4">
        <f>'OA&amp;GRIDCO'!IG105+'Day Ahead IEX PXIL'!EI105+RTM!EC105</f>
        <v>15</v>
      </c>
      <c r="CZ105" s="4">
        <f>'OA&amp;GRIDCO'!IH105+'Day Ahead IEX PXIL'!EJ105+RTM!ED105</f>
        <v>3.75</v>
      </c>
      <c r="DA105" s="4">
        <f>'OA&amp;GRIDCO'!IU105+'Day Ahead IEX PXIL'!EO105+RTM!EI105</f>
        <v>0</v>
      </c>
      <c r="DB105" s="4">
        <f>'OA&amp;GRIDCO'!IV105+'Day Ahead IEX PXIL'!EP105+RTM!EJ105</f>
        <v>0</v>
      </c>
      <c r="DC105" s="75"/>
      <c r="DD105" s="75"/>
      <c r="DE105" s="4">
        <f>'Day Ahead IEX PXIL'!FC105+'OA&amp;GRIDCO'!KA105+RTM!GM105</f>
        <v>9.48</v>
      </c>
      <c r="DF105" s="4">
        <f>'Day Ahead IEX PXIL'!FD105+'OA&amp;GRIDCO'!KB105</f>
        <v>0</v>
      </c>
      <c r="DG105" s="4">
        <f>'OA&amp;GRIDCO'!JE105+'Day Ahead IEX PXIL'!EU105+RTM!EO105</f>
        <v>22.68</v>
      </c>
      <c r="DH105" s="4">
        <f>'OA&amp;GRIDCO'!JF105+'Day Ahead IEX PXIL'!EV105+RTM!EP105</f>
        <v>0</v>
      </c>
      <c r="DI105" s="4">
        <v>0</v>
      </c>
      <c r="DJ105" s="4">
        <v>0</v>
      </c>
      <c r="DK105" s="74">
        <f>RTM!FM105</f>
        <v>0</v>
      </c>
      <c r="DL105" s="74">
        <f>RTM!FN105</f>
        <v>0</v>
      </c>
      <c r="DM105" s="74">
        <f>'OA&amp;GRIDCO'!LF105+'Day Ahead IEX PXIL'!HU105+'Day Ahead IEX PXIL'!HU105</f>
        <v>0</v>
      </c>
      <c r="DN105" s="74">
        <f>'OA&amp;GRIDCO'!LH105+'Day Ahead IEX PXIL'!HV105+RTM!GV105</f>
        <v>0</v>
      </c>
      <c r="DO105" s="74">
        <f>'OA&amp;GRIDCO'!LS105+'Day Ahead IEX PXIL'!HO105+RTM!IU105</f>
        <v>54.795000000000002</v>
      </c>
      <c r="DP105" s="74">
        <f>'OA&amp;GRIDCO'!LT105+'Day Ahead IEX PXIL'!HP105+RTM!IV105</f>
        <v>0</v>
      </c>
      <c r="DQ105" s="74">
        <f>RTM!HK105</f>
        <v>0</v>
      </c>
      <c r="DR105" s="74">
        <f>RTM!HL105</f>
        <v>0</v>
      </c>
      <c r="DS105" s="74">
        <f>RTM!HO105</f>
        <v>0</v>
      </c>
      <c r="DT105" s="74">
        <f>RTM!HP105</f>
        <v>0</v>
      </c>
      <c r="DU105" s="74">
        <f>RTM!HS105</f>
        <v>0</v>
      </c>
      <c r="DV105" s="74">
        <f>RTM!HT105</f>
        <v>0</v>
      </c>
      <c r="DW105" s="74">
        <f>RTM!HW105+'OA&amp;GRIDCO'!MI105</f>
        <v>0</v>
      </c>
      <c r="DX105" s="74">
        <f>RTM!HX105</f>
        <v>0</v>
      </c>
      <c r="DY105" s="74">
        <f>RTM!IA105</f>
        <v>0</v>
      </c>
      <c r="DZ105" s="74">
        <f>RTM!IB105</f>
        <v>0</v>
      </c>
      <c r="EA105" s="74">
        <f>RTM!IC105</f>
        <v>0</v>
      </c>
      <c r="EB105" s="74">
        <f>RTM!ID105</f>
        <v>0</v>
      </c>
      <c r="EC105" s="74">
        <f>'OA&amp;GRIDCO'!MO105</f>
        <v>0</v>
      </c>
      <c r="ED105" s="74">
        <f>'OA&amp;GRIDCO'!MP105</f>
        <v>0</v>
      </c>
      <c r="EE105" s="74">
        <f>'OA&amp;GRIDCO'!MS105</f>
        <v>0</v>
      </c>
      <c r="EF105" s="74">
        <f>'OA&amp;GRIDCO'!MT105</f>
        <v>0</v>
      </c>
      <c r="EG105" s="74">
        <f>'OA&amp;GRIDCO'!MW105+'Day Ahead IEX PXIL'!IM105+GDAM!G105+RTM!II105</f>
        <v>0</v>
      </c>
      <c r="EH105" s="74">
        <f>'OA&amp;GRIDCO'!MX105+'Day Ahead IEX PXIL'!IN105+RTM!IJ105+GDAM!H105</f>
        <v>0</v>
      </c>
      <c r="EI105" s="74">
        <f>'Day Ahead IEX PXIL'!IQ105+RTM!IM105+'OA&amp;GRIDCO'!NA105</f>
        <v>6.65</v>
      </c>
      <c r="EJ105" s="74">
        <f>'Day Ahead IEX PXIL'!IR105+RTM!IN105+'OA&amp;GRIDCO'!NB105</f>
        <v>0.9</v>
      </c>
      <c r="EK105" s="74">
        <f>'OA&amp;GRIDCO'!NE105</f>
        <v>0</v>
      </c>
      <c r="EL105" s="74">
        <f>'OA&amp;GRIDCO'!NF105</f>
        <v>0</v>
      </c>
      <c r="EM105" s="74">
        <f>RTM!IQ105</f>
        <v>0</v>
      </c>
      <c r="EN105" s="74">
        <f>RTM!IR105</f>
        <v>0</v>
      </c>
      <c r="EO105" s="74">
        <f>RTM!JC105</f>
        <v>0</v>
      </c>
      <c r="EP105" s="74">
        <f>RTM!JD105</f>
        <v>0</v>
      </c>
      <c r="EQ105" s="74">
        <f>'OA&amp;GRIDCO'!NI105</f>
        <v>0</v>
      </c>
      <c r="ER105" s="74">
        <f>'OA&amp;GRIDCO'!NJ105</f>
        <v>0</v>
      </c>
      <c r="ES105" s="74">
        <f>'OA&amp;GRIDCO'!NK105+RTM!HC105+'Day Ahead IEX PXIL'!IY105</f>
        <v>4.12</v>
      </c>
      <c r="ET105" s="74">
        <f>'OA&amp;GRIDCO'!NN105+RTM!HD105+'Day Ahead IEX PXIL'!IZ105</f>
        <v>0</v>
      </c>
      <c r="EU105" s="74">
        <f>RTM!JG105</f>
        <v>1.22</v>
      </c>
      <c r="EV105" s="74">
        <f>RTM!JH105</f>
        <v>0</v>
      </c>
      <c r="EW105" s="74">
        <f>RTM!JK105</f>
        <v>0</v>
      </c>
      <c r="EX105" s="74">
        <f>RTM!JL105</f>
        <v>0</v>
      </c>
      <c r="EY105" s="74">
        <f>GDAM!S105+'OA&amp;GRIDCO'!OG105+RTM!JO105</f>
        <v>0</v>
      </c>
      <c r="EZ105" s="74">
        <f>GDAM!T105+'OA&amp;GRIDCO'!NX105+RTM!JP105</f>
        <v>0</v>
      </c>
      <c r="FA105" s="74">
        <f>GDAM!Y105+RTM!JS105</f>
        <v>0</v>
      </c>
      <c r="FB105" s="74">
        <f>GDAM!Z105+RTM!JT105</f>
        <v>0</v>
      </c>
      <c r="FC105" s="74">
        <f>RTM!JW105</f>
        <v>0</v>
      </c>
      <c r="FD105" s="74">
        <f>RTM!JX105</f>
        <v>0</v>
      </c>
      <c r="FE105" s="74">
        <f>GDAM!AE105+'OA&amp;GRIDCO'!OO105</f>
        <v>0</v>
      </c>
      <c r="FF105" s="74">
        <f>GDAM!AF105+'OA&amp;GRIDCO'!OP105</f>
        <v>0</v>
      </c>
      <c r="FG105" s="351">
        <f>GDAM!AK105</f>
        <v>0</v>
      </c>
      <c r="FH105" s="351">
        <f>GDAM!AL105</f>
        <v>0</v>
      </c>
      <c r="FI105" s="351">
        <f>GDAM!AQ105</f>
        <v>0</v>
      </c>
      <c r="FJ105" s="351">
        <f>GDAM!AR105</f>
        <v>0</v>
      </c>
      <c r="FK105" s="351">
        <f>GDAM!AW105</f>
        <v>0</v>
      </c>
      <c r="FL105" s="351">
        <f>GDAM!AX105</f>
        <v>0</v>
      </c>
      <c r="FM105" s="351">
        <f>GDAM!BC105</f>
        <v>0</v>
      </c>
      <c r="FN105" s="351">
        <f>GDAM!BD105</f>
        <v>0</v>
      </c>
      <c r="FO105" s="351">
        <f>GDAM!BI105</f>
        <v>0</v>
      </c>
      <c r="FP105" s="351">
        <f>GDAM!BJ105</f>
        <v>0</v>
      </c>
      <c r="FQ105" s="1">
        <f t="shared" si="2"/>
        <v>1583.2968840206188</v>
      </c>
      <c r="FR105" s="1">
        <f t="shared" si="3"/>
        <v>172.36750000000004</v>
      </c>
    </row>
    <row r="106" spans="1:174" ht="14.25" thickBot="1">
      <c r="A106" s="55" t="s">
        <v>128</v>
      </c>
      <c r="B106" s="56">
        <v>96</v>
      </c>
      <c r="C106" s="114"/>
      <c r="D106" s="75"/>
      <c r="E106" s="75"/>
      <c r="F106" s="75"/>
      <c r="G106" s="75">
        <v>24</v>
      </c>
      <c r="H106" s="75">
        <v>0.9</v>
      </c>
      <c r="I106" s="74">
        <v>11</v>
      </c>
      <c r="J106" s="74">
        <v>3.62</v>
      </c>
      <c r="K106" s="75"/>
      <c r="L106" s="75"/>
      <c r="M106" s="75"/>
      <c r="N106" s="75"/>
      <c r="O106" s="281">
        <v>0</v>
      </c>
      <c r="P106" s="75"/>
      <c r="Q106" s="94">
        <v>3.6</v>
      </c>
      <c r="R106" s="75">
        <v>0.51</v>
      </c>
      <c r="S106" s="74">
        <v>25</v>
      </c>
      <c r="T106" s="75"/>
      <c r="U106" s="74">
        <v>37</v>
      </c>
      <c r="V106" s="75"/>
      <c r="W106" s="275">
        <v>0</v>
      </c>
      <c r="X106" s="75"/>
      <c r="Y106" s="75">
        <v>0</v>
      </c>
      <c r="Z106" s="75"/>
      <c r="AA106" s="75">
        <v>0</v>
      </c>
      <c r="AB106" s="75"/>
      <c r="AC106" s="282">
        <v>0</v>
      </c>
      <c r="AD106" s="75"/>
      <c r="AE106" s="4">
        <f>'OA&amp;GRIDCO'!W106+'Day Ahead IEX PXIL'!M106+RTM!M106</f>
        <v>40.21</v>
      </c>
      <c r="AF106" s="4">
        <f>'OA&amp;GRIDCO'!X106+'Day Ahead IEX PXIL'!N106+RTM!N106</f>
        <v>40.21</v>
      </c>
      <c r="AG106" s="4">
        <f>'OA&amp;GRIDCO'!AC106+'Day Ahead IEX PXIL'!S106+RTM!S106</f>
        <v>2.79</v>
      </c>
      <c r="AH106" s="4">
        <f>'OA&amp;GRIDCO'!AD106+'Day Ahead IEX PXIL'!T106+RTM!T106</f>
        <v>0</v>
      </c>
      <c r="AI106" s="4">
        <f>'OA&amp;GRIDCO'!AU106+'Day Ahead IEX PXIL'!Y106+RTM!Y106</f>
        <v>55</v>
      </c>
      <c r="AJ106" s="4">
        <f>'OA&amp;GRIDCO'!AV106+'Day Ahead IEX PXIL'!Z106+RTM!Z106</f>
        <v>16.5</v>
      </c>
      <c r="AK106" s="4">
        <f>'OA&amp;GRIDCO'!BS106+'Day Ahead IEX PXIL'!AK106+RTM!AK106</f>
        <v>0</v>
      </c>
      <c r="AL106" s="4">
        <f>'OA&amp;GRIDCO'!BT106+'Day Ahead IEX PXIL'!AL106+RTM!AL106</f>
        <v>0</v>
      </c>
      <c r="AM106" s="4">
        <f>'OA&amp;GRIDCO'!BC106+'Day Ahead IEX PXIL'!AE106+RTM!AE106</f>
        <v>0</v>
      </c>
      <c r="AN106" s="4">
        <f>'OA&amp;GRIDCO'!BD106+'Day Ahead IEX PXIL'!AF106+RTM!AF106</f>
        <v>0</v>
      </c>
      <c r="AO106" s="4">
        <f>'OA&amp;GRIDCO'!CC106+'Day Ahead IEX PXIL'!AQ106+RTM!AQ106</f>
        <v>0</v>
      </c>
      <c r="AP106" s="4">
        <f>'OA&amp;GRIDCO'!CD106+'Day Ahead IEX PXIL'!AR106+RTM!AR106</f>
        <v>0</v>
      </c>
      <c r="AQ106" s="4">
        <f>'OA&amp;GRIDCO'!CO106+'Day Ahead IEX PXIL'!AW106+RTM!AW106</f>
        <v>41.21</v>
      </c>
      <c r="AR106" s="4">
        <f>'OA&amp;GRIDCO'!CP106+'Day Ahead IEX PXIL'!AX106+RTM!AX106</f>
        <v>8</v>
      </c>
      <c r="AS106" s="4">
        <f>'OA&amp;GRIDCO'!DA106+'Day Ahead IEX PXIL'!BC106+RTM!BC106</f>
        <v>329.77738402061857</v>
      </c>
      <c r="AT106" s="4">
        <f>'OA&amp;GRIDCO'!DB106+'Day Ahead IEX PXIL'!BD106+RTM!BD106</f>
        <v>0</v>
      </c>
      <c r="AU106" s="4">
        <f>'Day Ahead IEX PXIL'!BI106+RTM!BI106+'OA&amp;GRIDCO'!OS106</f>
        <v>0</v>
      </c>
      <c r="AV106" s="4">
        <f>'Day Ahead IEX PXIL'!BJ106+RTM!BJ106+'OA&amp;GRIDCO'!OT106</f>
        <v>0</v>
      </c>
      <c r="AW106" s="68"/>
      <c r="AX106" s="68"/>
      <c r="AY106" s="4">
        <v>0</v>
      </c>
      <c r="AZ106" s="4">
        <f>'OA&amp;GRIDCO'!DL106+'Day Ahead IEX PXIL'!BP106+RTM!BP106</f>
        <v>14.12</v>
      </c>
      <c r="BA106" s="4">
        <f>'OA&amp;GRIDCO'!EC106+'Day Ahead IEX PXIL'!BU106+RTM!BU106</f>
        <v>0</v>
      </c>
      <c r="BB106" s="4">
        <f>'OA&amp;GRIDCO'!ED106+'Day Ahead IEX PXIL'!BV106+RTM!BV106</f>
        <v>0</v>
      </c>
      <c r="BC106" s="4">
        <f>'OA&amp;GRIDCO'!EQ106+'Day Ahead IEX PXIL'!CA106+RTM!CA106</f>
        <v>247.43</v>
      </c>
      <c r="BD106" s="4">
        <f>'OA&amp;GRIDCO'!ER106+'Day Ahead IEX PXIL'!CB106+RTM!CB106</f>
        <v>61.857500000000002</v>
      </c>
      <c r="BE106" s="75">
        <f>'OA&amp;GRIDCO'!NW106+GDAM!U106</f>
        <v>0</v>
      </c>
      <c r="BF106" s="76"/>
      <c r="BG106" s="57"/>
      <c r="BH106" s="57"/>
      <c r="BI106" s="4">
        <f>'OA&amp;GRIDCO'!EW106+'Day Ahead IEX PXIL'!CG106+RTM!CG106</f>
        <v>1.24</v>
      </c>
      <c r="BJ106" s="4">
        <f>'OA&amp;GRIDCO'!EX106+'Day Ahead IEX PXIL'!CH106+RTM!CH106</f>
        <v>0</v>
      </c>
      <c r="BK106" s="4">
        <f>'OA&amp;GRIDCO'!KW106+RTM!FG106+'Day Ahead IEX PXIL'!GW106</f>
        <v>0</v>
      </c>
      <c r="BL106" s="4">
        <f>'OA&amp;GRIDCO'!KX106+RTM!FH106+'Day Ahead IEX PXIL'!GX106</f>
        <v>0</v>
      </c>
      <c r="BM106" s="4">
        <f>'Day Ahead IEX PXIL'!CM106+RTM!CM106+'OA&amp;GRIDCO'!FC106</f>
        <v>0</v>
      </c>
      <c r="BN106" s="4">
        <f>'OA&amp;GRIDCO'!FD106+'Day Ahead IEX PXIL'!CN106+RTM!CN106</f>
        <v>0</v>
      </c>
      <c r="BO106" s="70"/>
      <c r="BP106" s="70"/>
      <c r="BQ106" s="4">
        <f>'OA&amp;GRIDCO'!FQ106+'Day Ahead IEX PXIL'!CS106+RTM!CS106</f>
        <v>2.06</v>
      </c>
      <c r="BR106" s="4">
        <f>'OA&amp;GRIDCO'!FR106+'Day Ahead IEX PXIL'!CT106+RTM!CT106</f>
        <v>0</v>
      </c>
      <c r="BS106" s="1">
        <f>'OA&amp;GRIDCO'!JU106+'Day Ahead IEX PXIL'!FA106+RTM!EU106</f>
        <v>108.9545</v>
      </c>
      <c r="BT106" s="4">
        <f>'OA&amp;GRIDCO'!JV106+'Day Ahead IEX PXIL'!FB106+RTM!EV106</f>
        <v>22</v>
      </c>
      <c r="BU106" s="9">
        <f>'OA&amp;GRIDCO'!GG106+RTM!G106</f>
        <v>0</v>
      </c>
      <c r="BV106" s="9">
        <f>'OA&amp;GRIDCO'!GH106</f>
        <v>0</v>
      </c>
      <c r="BW106" s="4">
        <f>'OA&amp;GRIDCO'!HA106+'Day Ahead IEX PXIL'!DK106+RTM!DE106</f>
        <v>14.4</v>
      </c>
      <c r="BX106" s="4">
        <f>'OA&amp;GRIDCO'!HB106</f>
        <v>0</v>
      </c>
      <c r="BY106" s="4">
        <f>'Day Ahead IEX PXIL'!GK106+RTM!FA106+'OA&amp;GRIDCO'!LC106</f>
        <v>0</v>
      </c>
      <c r="BZ106" s="4">
        <f>'Day Ahead IEX PXIL'!GL106+RTM!FB106+'OA&amp;GRIDCO'!LD106</f>
        <v>0</v>
      </c>
      <c r="CA106" s="58"/>
      <c r="CB106" s="58"/>
      <c r="CC106" s="74">
        <f>RTM!GI106+'Day Ahead IEX PXIL'!II106+GDAM!M106</f>
        <v>0</v>
      </c>
      <c r="CD106" s="74">
        <f>RTM!GJ106</f>
        <v>0</v>
      </c>
      <c r="CE106" s="4">
        <f>'OA&amp;GRIDCO'!HI106+'Day Ahead IEX PXIL'!DQ106+RTM!DK106</f>
        <v>0</v>
      </c>
      <c r="CF106" s="4">
        <f>'OA&amp;GRIDCO'!HJ106+'Day Ahead IEX PXIL'!DR106+RTM!DL106</f>
        <v>0</v>
      </c>
      <c r="CG106" s="74">
        <f>'OA&amp;GRIDCO'!HO106+'Day Ahead IEX PXIL'!DW106+RTM!DQ106</f>
        <v>0</v>
      </c>
      <c r="CH106" s="74">
        <f>'OA&amp;GRIDCO'!HP106+'Day Ahead IEX PXIL'!DX106+RTM!DR106</f>
        <v>0</v>
      </c>
      <c r="CI106" s="75">
        <f>'Day Ahead IEX PXIL'!HE106+'OA&amp;GRIDCO'!DI106+RTM!GY106</f>
        <v>12.37</v>
      </c>
      <c r="CJ106" s="75">
        <f>'Day Ahead IEX PXIL'!HF106+'OA&amp;GRIDCO'!DJ106</f>
        <v>0</v>
      </c>
      <c r="CK106" s="54">
        <f>'OA&amp;GRIDCO'!KS106+'Day Ahead IEX PXIL'!DE106</f>
        <v>10.31</v>
      </c>
      <c r="CL106" s="54">
        <f>'OA&amp;GRIDCO'!KT106+'Day Ahead IEX PXIL'!DF106</f>
        <v>0</v>
      </c>
      <c r="CM106" s="54">
        <f>'Day Ahead IEX PXIL'!FS106+RTM!FS106</f>
        <v>0</v>
      </c>
      <c r="CN106" s="54">
        <f>'Day Ahead IEX PXIL'!FT106</f>
        <v>0</v>
      </c>
      <c r="CO106" s="54">
        <f>RTM!IY106+'Day Ahead IEX PXIL'!IU106</f>
        <v>0</v>
      </c>
      <c r="CP106" s="54">
        <f>RTM!IZ106+'Day Ahead IEX PXIL'!IV106</f>
        <v>0</v>
      </c>
      <c r="CQ106" s="4">
        <f>'OA&amp;GRIDCO'!KG106+'Day Ahead IEX PXIL'!FM106+RTM!GE106</f>
        <v>0</v>
      </c>
      <c r="CR106" s="4">
        <f>'OA&amp;GRIDCO'!KH106+'Day Ahead IEX PXIL'!FN106</f>
        <v>0</v>
      </c>
      <c r="CS106" s="4">
        <f>'OA&amp;GRIDCO'!KM106+'Day Ahead IEX PXIL'!FY106+RTM!FY106</f>
        <v>0</v>
      </c>
      <c r="CT106" s="4">
        <f>'Day Ahead IEX PXIL'!FZ106</f>
        <v>0</v>
      </c>
      <c r="CU106" s="4">
        <v>0</v>
      </c>
      <c r="CV106" s="4">
        <f>'Day Ahead IEX PXIL'!GF106</f>
        <v>0</v>
      </c>
      <c r="CW106" s="4">
        <f>'OA&amp;GRIDCO'!HU106+'Day Ahead IEX PXIL'!EC106+RTM!DW106</f>
        <v>565</v>
      </c>
      <c r="CX106" s="4">
        <f>'OA&amp;GRIDCO'!HV106+'Day Ahead IEX PXIL'!ED106+RTM!DX106</f>
        <v>0</v>
      </c>
      <c r="CY106" s="4">
        <f>'OA&amp;GRIDCO'!IG106+'Day Ahead IEX PXIL'!EI106+RTM!EC106</f>
        <v>15</v>
      </c>
      <c r="CZ106" s="4">
        <f>'OA&amp;GRIDCO'!IH106+'Day Ahead IEX PXIL'!EJ106+RTM!ED106</f>
        <v>3.75</v>
      </c>
      <c r="DA106" s="4">
        <f>'OA&amp;GRIDCO'!IU106+'Day Ahead IEX PXIL'!EO106+RTM!EI106</f>
        <v>0</v>
      </c>
      <c r="DB106" s="4">
        <f>'OA&amp;GRIDCO'!IV106+'Day Ahead IEX PXIL'!EP106+RTM!EJ106</f>
        <v>0</v>
      </c>
      <c r="DC106" s="75"/>
      <c r="DD106" s="76"/>
      <c r="DE106" s="4">
        <f>'Day Ahead IEX PXIL'!FC106+'OA&amp;GRIDCO'!KA106+RTM!GM106</f>
        <v>9.48</v>
      </c>
      <c r="DF106" s="4">
        <f>'Day Ahead IEX PXIL'!FD106+'OA&amp;GRIDCO'!KB106</f>
        <v>0</v>
      </c>
      <c r="DG106" s="4">
        <f>'OA&amp;GRIDCO'!JE106+'Day Ahead IEX PXIL'!EU106+RTM!EO106</f>
        <v>22.68</v>
      </c>
      <c r="DH106" s="4">
        <f>'OA&amp;GRIDCO'!JF106+'Day Ahead IEX PXIL'!EV106+RTM!EP106</f>
        <v>0</v>
      </c>
      <c r="DI106" s="4">
        <v>0</v>
      </c>
      <c r="DJ106" s="4">
        <v>0</v>
      </c>
      <c r="DK106" s="74">
        <f>RTM!FM106</f>
        <v>0</v>
      </c>
      <c r="DL106" s="74">
        <f>RTM!FN106</f>
        <v>0</v>
      </c>
      <c r="DM106" s="74">
        <f>'OA&amp;GRIDCO'!LF106+'Day Ahead IEX PXIL'!HU106+'Day Ahead IEX PXIL'!HU106</f>
        <v>0</v>
      </c>
      <c r="DN106" s="74">
        <f>'OA&amp;GRIDCO'!LH106+'Day Ahead IEX PXIL'!HV106+RTM!GV106</f>
        <v>0</v>
      </c>
      <c r="DO106" s="74">
        <f>'OA&amp;GRIDCO'!LS106+'Day Ahead IEX PXIL'!HO106+RTM!IU106</f>
        <v>54.795000000000002</v>
      </c>
      <c r="DP106" s="74">
        <f>'OA&amp;GRIDCO'!LT106+'Day Ahead IEX PXIL'!HP106+RTM!IV106</f>
        <v>0</v>
      </c>
      <c r="DQ106" s="74">
        <f>RTM!HK106</f>
        <v>0</v>
      </c>
      <c r="DR106" s="74">
        <f>RTM!HL106</f>
        <v>0</v>
      </c>
      <c r="DS106" s="74">
        <f>RTM!HO106</f>
        <v>0</v>
      </c>
      <c r="DT106" s="74">
        <f>RTM!HP106</f>
        <v>0</v>
      </c>
      <c r="DU106" s="74">
        <f>RTM!HS106</f>
        <v>0</v>
      </c>
      <c r="DV106" s="74">
        <f>RTM!HT106</f>
        <v>0</v>
      </c>
      <c r="DW106" s="74">
        <f>RTM!HW106+'OA&amp;GRIDCO'!MI106</f>
        <v>0</v>
      </c>
      <c r="DX106" s="74">
        <f>RTM!HX106</f>
        <v>0</v>
      </c>
      <c r="DY106" s="74">
        <f>RTM!IA106</f>
        <v>0</v>
      </c>
      <c r="DZ106" s="74">
        <f>RTM!IB106</f>
        <v>0</v>
      </c>
      <c r="EA106" s="74">
        <f>RTM!IC106</f>
        <v>0</v>
      </c>
      <c r="EB106" s="74">
        <f>RTM!ID106</f>
        <v>0</v>
      </c>
      <c r="EC106" s="74">
        <f>'OA&amp;GRIDCO'!MO106</f>
        <v>0</v>
      </c>
      <c r="ED106" s="74">
        <f>'OA&amp;GRIDCO'!MP106</f>
        <v>0</v>
      </c>
      <c r="EE106" s="74">
        <f>'OA&amp;GRIDCO'!MS106</f>
        <v>0</v>
      </c>
      <c r="EF106" s="74">
        <f>'OA&amp;GRIDCO'!MT106</f>
        <v>0</v>
      </c>
      <c r="EG106" s="74">
        <f>'OA&amp;GRIDCO'!MW106+'Day Ahead IEX PXIL'!IM106+GDAM!G106+RTM!II106</f>
        <v>0</v>
      </c>
      <c r="EH106" s="74">
        <f>'OA&amp;GRIDCO'!MX106+'Day Ahead IEX PXIL'!IN106+RTM!IJ106+GDAM!H106</f>
        <v>0</v>
      </c>
      <c r="EI106" s="74">
        <f>'Day Ahead IEX PXIL'!IQ106+RTM!IM106+'OA&amp;GRIDCO'!NA106</f>
        <v>6.65</v>
      </c>
      <c r="EJ106" s="74">
        <f>'Day Ahead IEX PXIL'!IR106+RTM!IN106+'OA&amp;GRIDCO'!NB106</f>
        <v>0.9</v>
      </c>
      <c r="EK106" s="74">
        <f>'OA&amp;GRIDCO'!NE106</f>
        <v>0</v>
      </c>
      <c r="EL106" s="74">
        <f>'OA&amp;GRIDCO'!NF106</f>
        <v>0</v>
      </c>
      <c r="EM106" s="74">
        <f>RTM!IQ106</f>
        <v>0</v>
      </c>
      <c r="EN106" s="74">
        <f>RTM!IR106</f>
        <v>0</v>
      </c>
      <c r="EO106" s="74">
        <f>RTM!JC106</f>
        <v>0</v>
      </c>
      <c r="EP106" s="74">
        <f>RTM!JD106</f>
        <v>0</v>
      </c>
      <c r="EQ106" s="74">
        <f>'OA&amp;GRIDCO'!NI106</f>
        <v>0</v>
      </c>
      <c r="ER106" s="74">
        <f>'OA&amp;GRIDCO'!NJ106</f>
        <v>0</v>
      </c>
      <c r="ES106" s="74">
        <f>'OA&amp;GRIDCO'!NK106+RTM!HC106+'Day Ahead IEX PXIL'!IY106</f>
        <v>4.12</v>
      </c>
      <c r="ET106" s="74">
        <f>'OA&amp;GRIDCO'!NN106+RTM!HD106+'Day Ahead IEX PXIL'!IZ106</f>
        <v>0</v>
      </c>
      <c r="EU106" s="74">
        <f>RTM!JG106</f>
        <v>1.22</v>
      </c>
      <c r="EV106" s="74">
        <f>RTM!JH106</f>
        <v>0</v>
      </c>
      <c r="EW106" s="74">
        <f>RTM!JK106</f>
        <v>0</v>
      </c>
      <c r="EX106" s="74">
        <f>RTM!JL106</f>
        <v>0</v>
      </c>
      <c r="EY106" s="74">
        <f>GDAM!S106+'OA&amp;GRIDCO'!OG106+RTM!JO106</f>
        <v>0</v>
      </c>
      <c r="EZ106" s="74">
        <f>GDAM!T106+'OA&amp;GRIDCO'!NX106+RTM!JP106</f>
        <v>0</v>
      </c>
      <c r="FA106" s="74">
        <f>GDAM!Y106+RTM!JS106</f>
        <v>0</v>
      </c>
      <c r="FB106" s="74">
        <f>GDAM!Z106+RTM!JT106</f>
        <v>0</v>
      </c>
      <c r="FC106" s="74">
        <f>RTM!JW106</f>
        <v>0</v>
      </c>
      <c r="FD106" s="74">
        <f>RTM!JX106</f>
        <v>0</v>
      </c>
      <c r="FE106" s="74">
        <f>GDAM!AE106+'OA&amp;GRIDCO'!OO106</f>
        <v>0</v>
      </c>
      <c r="FF106" s="74">
        <f>GDAM!AF106+'OA&amp;GRIDCO'!OP106</f>
        <v>0</v>
      </c>
      <c r="FG106" s="351">
        <f>GDAM!AK106</f>
        <v>0</v>
      </c>
      <c r="FH106" s="351">
        <f>GDAM!AL106</f>
        <v>0</v>
      </c>
      <c r="FI106" s="351">
        <f>GDAM!AQ106</f>
        <v>0</v>
      </c>
      <c r="FJ106" s="351">
        <f>GDAM!AR106</f>
        <v>0</v>
      </c>
      <c r="FK106" s="351">
        <f>GDAM!AW106</f>
        <v>0</v>
      </c>
      <c r="FL106" s="351">
        <f>GDAM!AX106</f>
        <v>0</v>
      </c>
      <c r="FM106" s="351">
        <f>GDAM!BC106</f>
        <v>0</v>
      </c>
      <c r="FN106" s="351">
        <f>GDAM!BD106</f>
        <v>0</v>
      </c>
      <c r="FO106" s="351">
        <f>GDAM!BI106</f>
        <v>0</v>
      </c>
      <c r="FP106" s="351">
        <f>GDAM!BJ106</f>
        <v>0</v>
      </c>
      <c r="FQ106" s="1">
        <f t="shared" si="2"/>
        <v>1583.2968840206188</v>
      </c>
      <c r="FR106" s="1">
        <f t="shared" si="3"/>
        <v>172.36750000000004</v>
      </c>
    </row>
    <row r="107" spans="1:174" s="52" customFormat="1">
      <c r="A107" s="59" t="s">
        <v>129</v>
      </c>
      <c r="B107" s="60"/>
      <c r="C107" s="64">
        <f>MAX(C11:C106)</f>
        <v>0</v>
      </c>
      <c r="D107" s="64">
        <f t="shared" ref="D107:AB107" si="4">MAX(D11:D106)</f>
        <v>0</v>
      </c>
      <c r="E107" s="64">
        <f t="shared" si="4"/>
        <v>0</v>
      </c>
      <c r="F107" s="64">
        <f t="shared" si="4"/>
        <v>0</v>
      </c>
      <c r="G107" s="64">
        <f t="shared" si="4"/>
        <v>24</v>
      </c>
      <c r="H107" s="64">
        <f t="shared" si="4"/>
        <v>0.9</v>
      </c>
      <c r="I107" s="64">
        <f t="shared" si="4"/>
        <v>11</v>
      </c>
      <c r="J107" s="64">
        <f t="shared" si="4"/>
        <v>3.62</v>
      </c>
      <c r="K107" s="64">
        <f t="shared" si="4"/>
        <v>0</v>
      </c>
      <c r="L107" s="64">
        <f t="shared" si="4"/>
        <v>0</v>
      </c>
      <c r="M107" s="64">
        <f t="shared" si="4"/>
        <v>0</v>
      </c>
      <c r="N107" s="64">
        <f t="shared" si="4"/>
        <v>0</v>
      </c>
      <c r="O107" s="126">
        <f t="shared" si="4"/>
        <v>3</v>
      </c>
      <c r="P107" s="64">
        <f t="shared" si="4"/>
        <v>0</v>
      </c>
      <c r="Q107" s="64">
        <f t="shared" si="4"/>
        <v>3.6</v>
      </c>
      <c r="R107" s="64">
        <f t="shared" si="4"/>
        <v>0.51</v>
      </c>
      <c r="S107" s="64">
        <f t="shared" si="4"/>
        <v>25</v>
      </c>
      <c r="T107" s="64">
        <f t="shared" si="4"/>
        <v>0</v>
      </c>
      <c r="U107" s="64">
        <f t="shared" si="4"/>
        <v>37</v>
      </c>
      <c r="V107" s="64">
        <f t="shared" si="4"/>
        <v>0</v>
      </c>
      <c r="W107" s="64">
        <f t="shared" si="4"/>
        <v>14.21</v>
      </c>
      <c r="X107" s="64">
        <f t="shared" si="4"/>
        <v>0</v>
      </c>
      <c r="Y107" s="64">
        <f t="shared" si="4"/>
        <v>4.66</v>
      </c>
      <c r="Z107" s="64">
        <f t="shared" si="4"/>
        <v>0</v>
      </c>
      <c r="AA107" s="64">
        <f t="shared" si="4"/>
        <v>7.07</v>
      </c>
      <c r="AB107" s="64">
        <f t="shared" si="4"/>
        <v>0</v>
      </c>
      <c r="AC107" s="64">
        <f t="shared" ref="AC107:BO107" si="5">MAX(AC11:AC106)</f>
        <v>4.0910722496263627</v>
      </c>
      <c r="AD107" s="64">
        <f t="shared" si="5"/>
        <v>0</v>
      </c>
      <c r="AE107" s="64">
        <f t="shared" si="5"/>
        <v>40.21</v>
      </c>
      <c r="AF107" s="64">
        <f t="shared" si="5"/>
        <v>40.21</v>
      </c>
      <c r="AG107" s="64">
        <f t="shared" si="5"/>
        <v>4.0199999999999996</v>
      </c>
      <c r="AH107" s="64">
        <f t="shared" si="5"/>
        <v>0</v>
      </c>
      <c r="AI107" s="64">
        <f t="shared" si="5"/>
        <v>55</v>
      </c>
      <c r="AJ107" s="64">
        <f t="shared" si="5"/>
        <v>16.5</v>
      </c>
      <c r="AK107" s="64">
        <f t="shared" si="5"/>
        <v>30.93</v>
      </c>
      <c r="AL107" s="64">
        <f t="shared" si="5"/>
        <v>0</v>
      </c>
      <c r="AM107" s="64">
        <f t="shared" si="5"/>
        <v>0</v>
      </c>
      <c r="AN107" s="64">
        <f t="shared" si="5"/>
        <v>0</v>
      </c>
      <c r="AO107" s="64">
        <f t="shared" si="5"/>
        <v>0</v>
      </c>
      <c r="AP107" s="64">
        <f t="shared" si="5"/>
        <v>0</v>
      </c>
      <c r="AQ107" s="64">
        <f t="shared" si="5"/>
        <v>41.21</v>
      </c>
      <c r="AR107" s="64">
        <f t="shared" si="5"/>
        <v>8</v>
      </c>
      <c r="AS107" s="64">
        <f t="shared" si="5"/>
        <v>329.77738402061857</v>
      </c>
      <c r="AT107" s="64">
        <f t="shared" si="5"/>
        <v>0</v>
      </c>
      <c r="AU107" s="64">
        <f t="shared" si="5"/>
        <v>0</v>
      </c>
      <c r="AV107" s="64">
        <f t="shared" si="5"/>
        <v>0</v>
      </c>
      <c r="AW107" s="64">
        <f t="shared" si="5"/>
        <v>0</v>
      </c>
      <c r="AX107" s="64">
        <f t="shared" si="5"/>
        <v>0</v>
      </c>
      <c r="AY107" s="64">
        <f t="shared" si="5"/>
        <v>0</v>
      </c>
      <c r="AZ107" s="64">
        <f t="shared" si="5"/>
        <v>14.12</v>
      </c>
      <c r="BA107" s="64">
        <f t="shared" si="5"/>
        <v>0</v>
      </c>
      <c r="BB107" s="64">
        <f t="shared" si="5"/>
        <v>0</v>
      </c>
      <c r="BC107" s="64">
        <f t="shared" si="5"/>
        <v>247.43</v>
      </c>
      <c r="BD107" s="64">
        <f t="shared" si="5"/>
        <v>61.857500000000002</v>
      </c>
      <c r="BE107" s="64">
        <f t="shared" si="5"/>
        <v>24.55</v>
      </c>
      <c r="BF107" s="64">
        <f t="shared" si="5"/>
        <v>0</v>
      </c>
      <c r="BG107" s="64">
        <f t="shared" si="5"/>
        <v>0</v>
      </c>
      <c r="BH107" s="64">
        <f t="shared" si="5"/>
        <v>0</v>
      </c>
      <c r="BI107" s="64">
        <f t="shared" si="5"/>
        <v>1.44</v>
      </c>
      <c r="BJ107" s="64">
        <f t="shared" si="5"/>
        <v>0</v>
      </c>
      <c r="BK107" s="64">
        <f t="shared" si="5"/>
        <v>0</v>
      </c>
      <c r="BL107" s="64">
        <f t="shared" si="5"/>
        <v>0</v>
      </c>
      <c r="BM107" s="64">
        <f t="shared" si="5"/>
        <v>31</v>
      </c>
      <c r="BN107" s="64">
        <f t="shared" si="5"/>
        <v>0</v>
      </c>
      <c r="BO107" s="64">
        <f t="shared" si="5"/>
        <v>0</v>
      </c>
      <c r="BP107" s="64">
        <f t="shared" ref="BP107:EA107" si="6">MAX(BP11:BP106)</f>
        <v>0</v>
      </c>
      <c r="BQ107" s="64">
        <f t="shared" si="6"/>
        <v>2.06</v>
      </c>
      <c r="BR107" s="64">
        <f t="shared" si="6"/>
        <v>0</v>
      </c>
      <c r="BS107" s="64">
        <f t="shared" si="6"/>
        <v>108.9545</v>
      </c>
      <c r="BT107" s="64">
        <f t="shared" si="6"/>
        <v>22</v>
      </c>
      <c r="BU107" s="64">
        <f t="shared" si="6"/>
        <v>0</v>
      </c>
      <c r="BV107" s="64">
        <f t="shared" si="6"/>
        <v>0</v>
      </c>
      <c r="BW107" s="64">
        <f t="shared" si="6"/>
        <v>14.4</v>
      </c>
      <c r="BX107" s="64">
        <f t="shared" si="6"/>
        <v>0</v>
      </c>
      <c r="BY107" s="64">
        <f t="shared" si="6"/>
        <v>2.06</v>
      </c>
      <c r="BZ107" s="64">
        <f t="shared" si="6"/>
        <v>0</v>
      </c>
      <c r="CA107" s="64">
        <f t="shared" si="6"/>
        <v>0</v>
      </c>
      <c r="CB107" s="64">
        <f t="shared" si="6"/>
        <v>0</v>
      </c>
      <c r="CC107" s="64">
        <f t="shared" si="6"/>
        <v>0</v>
      </c>
      <c r="CD107" s="64">
        <f t="shared" si="6"/>
        <v>0</v>
      </c>
      <c r="CE107" s="64">
        <f t="shared" si="6"/>
        <v>0</v>
      </c>
      <c r="CF107" s="64">
        <f t="shared" si="6"/>
        <v>0</v>
      </c>
      <c r="CG107" s="64">
        <f t="shared" si="6"/>
        <v>0</v>
      </c>
      <c r="CH107" s="64">
        <f t="shared" si="6"/>
        <v>0</v>
      </c>
      <c r="CI107" s="64">
        <f t="shared" si="6"/>
        <v>12.37</v>
      </c>
      <c r="CJ107" s="64">
        <f t="shared" si="6"/>
        <v>0</v>
      </c>
      <c r="CK107" s="64">
        <f t="shared" si="6"/>
        <v>10.31</v>
      </c>
      <c r="CL107" s="64">
        <f t="shared" si="6"/>
        <v>0</v>
      </c>
      <c r="CM107" s="64">
        <f t="shared" si="6"/>
        <v>0</v>
      </c>
      <c r="CN107" s="64">
        <f t="shared" si="6"/>
        <v>0</v>
      </c>
      <c r="CO107" s="64">
        <f t="shared" si="6"/>
        <v>0</v>
      </c>
      <c r="CP107" s="64">
        <f t="shared" si="6"/>
        <v>0</v>
      </c>
      <c r="CQ107" s="64">
        <f t="shared" si="6"/>
        <v>0</v>
      </c>
      <c r="CR107" s="64">
        <f t="shared" si="6"/>
        <v>0</v>
      </c>
      <c r="CS107" s="64">
        <f t="shared" si="6"/>
        <v>0</v>
      </c>
      <c r="CT107" s="64">
        <f t="shared" si="6"/>
        <v>0</v>
      </c>
      <c r="CU107" s="64">
        <f t="shared" si="6"/>
        <v>0</v>
      </c>
      <c r="CV107" s="64">
        <f t="shared" si="6"/>
        <v>0</v>
      </c>
      <c r="CW107" s="64">
        <f t="shared" si="6"/>
        <v>565</v>
      </c>
      <c r="CX107" s="64">
        <f t="shared" si="6"/>
        <v>0</v>
      </c>
      <c r="CY107" s="64">
        <f t="shared" si="6"/>
        <v>15</v>
      </c>
      <c r="CZ107" s="64">
        <f t="shared" si="6"/>
        <v>3.75</v>
      </c>
      <c r="DA107" s="64">
        <f t="shared" si="6"/>
        <v>0</v>
      </c>
      <c r="DB107" s="64">
        <f t="shared" si="6"/>
        <v>0</v>
      </c>
      <c r="DC107" s="64">
        <f t="shared" si="6"/>
        <v>0</v>
      </c>
      <c r="DD107" s="64">
        <f t="shared" si="6"/>
        <v>0</v>
      </c>
      <c r="DE107" s="64">
        <f t="shared" si="6"/>
        <v>9.48</v>
      </c>
      <c r="DF107" s="64">
        <f t="shared" si="6"/>
        <v>0</v>
      </c>
      <c r="DG107" s="64">
        <f t="shared" si="6"/>
        <v>22.68</v>
      </c>
      <c r="DH107" s="64">
        <f t="shared" si="6"/>
        <v>0</v>
      </c>
      <c r="DI107" s="64">
        <f t="shared" si="6"/>
        <v>0</v>
      </c>
      <c r="DJ107" s="64">
        <f t="shared" si="6"/>
        <v>0</v>
      </c>
      <c r="DK107" s="64">
        <f t="shared" si="6"/>
        <v>0</v>
      </c>
      <c r="DL107" s="64">
        <f t="shared" si="6"/>
        <v>0</v>
      </c>
      <c r="DM107" s="64">
        <f t="shared" si="6"/>
        <v>0</v>
      </c>
      <c r="DN107" s="64">
        <f t="shared" si="6"/>
        <v>0</v>
      </c>
      <c r="DO107" s="64">
        <f t="shared" si="6"/>
        <v>54.795000000000002</v>
      </c>
      <c r="DP107" s="64">
        <f t="shared" si="6"/>
        <v>0</v>
      </c>
      <c r="DQ107" s="64">
        <f t="shared" si="6"/>
        <v>1.44</v>
      </c>
      <c r="DR107" s="64">
        <f t="shared" si="6"/>
        <v>0</v>
      </c>
      <c r="DS107" s="64">
        <f t="shared" si="6"/>
        <v>0</v>
      </c>
      <c r="DT107" s="64">
        <f t="shared" si="6"/>
        <v>0</v>
      </c>
      <c r="DU107" s="64">
        <f t="shared" si="6"/>
        <v>0</v>
      </c>
      <c r="DV107" s="64">
        <f t="shared" si="6"/>
        <v>0</v>
      </c>
      <c r="DW107" s="64">
        <f t="shared" si="6"/>
        <v>0</v>
      </c>
      <c r="DX107" s="64">
        <f t="shared" si="6"/>
        <v>0</v>
      </c>
      <c r="DY107" s="64">
        <f t="shared" si="6"/>
        <v>0</v>
      </c>
      <c r="DZ107" s="64">
        <f t="shared" si="6"/>
        <v>0</v>
      </c>
      <c r="EA107" s="64">
        <f t="shared" si="6"/>
        <v>0</v>
      </c>
      <c r="EB107" s="64">
        <f t="shared" ref="EB107:FR107" si="7">MAX(EB11:EB106)</f>
        <v>0</v>
      </c>
      <c r="EC107" s="64">
        <f t="shared" si="7"/>
        <v>32</v>
      </c>
      <c r="ED107" s="64">
        <f t="shared" si="7"/>
        <v>0</v>
      </c>
      <c r="EE107" s="64">
        <f t="shared" si="7"/>
        <v>0</v>
      </c>
      <c r="EF107" s="64">
        <f t="shared" si="7"/>
        <v>0</v>
      </c>
      <c r="EG107" s="64">
        <f t="shared" si="7"/>
        <v>2.44</v>
      </c>
      <c r="EH107" s="64">
        <f t="shared" si="7"/>
        <v>0</v>
      </c>
      <c r="EI107" s="64">
        <f t="shared" si="7"/>
        <v>6.66</v>
      </c>
      <c r="EJ107" s="64">
        <f t="shared" si="7"/>
        <v>0.9</v>
      </c>
      <c r="EK107" s="64">
        <f t="shared" si="7"/>
        <v>0</v>
      </c>
      <c r="EL107" s="64">
        <f t="shared" si="7"/>
        <v>0</v>
      </c>
      <c r="EM107" s="64">
        <f t="shared" si="7"/>
        <v>0</v>
      </c>
      <c r="EN107" s="64">
        <f t="shared" si="7"/>
        <v>0</v>
      </c>
      <c r="EO107" s="64">
        <f t="shared" si="7"/>
        <v>0</v>
      </c>
      <c r="EP107" s="64">
        <f t="shared" si="7"/>
        <v>0</v>
      </c>
      <c r="EQ107" s="64">
        <f t="shared" si="7"/>
        <v>0</v>
      </c>
      <c r="ER107" s="64">
        <f t="shared" si="7"/>
        <v>0</v>
      </c>
      <c r="ES107" s="64">
        <f t="shared" si="7"/>
        <v>9.2799999999999994</v>
      </c>
      <c r="ET107" s="64">
        <f t="shared" si="7"/>
        <v>0</v>
      </c>
      <c r="EU107" s="64">
        <f t="shared" si="7"/>
        <v>1.55</v>
      </c>
      <c r="EV107" s="64">
        <f t="shared" si="7"/>
        <v>0</v>
      </c>
      <c r="EW107" s="64">
        <f t="shared" si="7"/>
        <v>0</v>
      </c>
      <c r="EX107" s="64">
        <f t="shared" si="7"/>
        <v>0</v>
      </c>
      <c r="EY107" s="64">
        <f t="shared" ref="EY107:FF107" si="8">MAX(EY11:EY106)</f>
        <v>36.21</v>
      </c>
      <c r="EZ107" s="64">
        <f t="shared" si="8"/>
        <v>0</v>
      </c>
      <c r="FA107" s="64">
        <f t="shared" si="8"/>
        <v>15.98</v>
      </c>
      <c r="FB107" s="64">
        <f t="shared" si="8"/>
        <v>0</v>
      </c>
      <c r="FC107" s="64">
        <f t="shared" si="8"/>
        <v>0</v>
      </c>
      <c r="FD107" s="64">
        <f t="shared" si="8"/>
        <v>0</v>
      </c>
      <c r="FE107" s="64">
        <f t="shared" si="8"/>
        <v>7.3000000000000007</v>
      </c>
      <c r="FF107" s="64">
        <f t="shared" si="8"/>
        <v>0</v>
      </c>
      <c r="FG107" s="64">
        <f t="shared" ref="FG107:FH107" si="9">MAX(FG11:FG106)</f>
        <v>0</v>
      </c>
      <c r="FH107" s="64">
        <f t="shared" si="9"/>
        <v>0</v>
      </c>
      <c r="FI107" s="64">
        <f t="shared" ref="FI107:FJ107" si="10">MAX(FI11:FI106)</f>
        <v>0</v>
      </c>
      <c r="FJ107" s="64">
        <f t="shared" si="10"/>
        <v>0</v>
      </c>
      <c r="FK107" s="64">
        <f t="shared" ref="FK107:FP107" si="11">MAX(FK11:FK106)</f>
        <v>0</v>
      </c>
      <c r="FL107" s="64">
        <f t="shared" si="11"/>
        <v>0</v>
      </c>
      <c r="FM107" s="64">
        <f t="shared" si="11"/>
        <v>0</v>
      </c>
      <c r="FN107" s="64">
        <f t="shared" si="11"/>
        <v>0</v>
      </c>
      <c r="FO107" s="64">
        <f t="shared" si="11"/>
        <v>0</v>
      </c>
      <c r="FP107" s="64">
        <f t="shared" si="11"/>
        <v>0</v>
      </c>
      <c r="FQ107" s="64">
        <f t="shared" si="7"/>
        <v>1588.7668840206186</v>
      </c>
      <c r="FR107" s="64">
        <f t="shared" si="7"/>
        <v>172.36750000000004</v>
      </c>
    </row>
    <row r="108" spans="1:174" s="52" customFormat="1">
      <c r="A108" s="61" t="s">
        <v>130</v>
      </c>
      <c r="B108" s="39"/>
      <c r="C108" s="65">
        <f>MIN(C11:C106)</f>
        <v>0</v>
      </c>
      <c r="D108" s="65">
        <f t="shared" ref="D108:AB108" si="12">MIN(D11:D106)</f>
        <v>0</v>
      </c>
      <c r="E108" s="65">
        <f t="shared" si="12"/>
        <v>0</v>
      </c>
      <c r="F108" s="65">
        <f t="shared" si="12"/>
        <v>0</v>
      </c>
      <c r="G108" s="65">
        <f t="shared" si="12"/>
        <v>24</v>
      </c>
      <c r="H108" s="65">
        <f t="shared" si="12"/>
        <v>0.9</v>
      </c>
      <c r="I108" s="65">
        <f t="shared" si="12"/>
        <v>11</v>
      </c>
      <c r="J108" s="65">
        <f t="shared" si="12"/>
        <v>3.62</v>
      </c>
      <c r="K108" s="65">
        <f t="shared" si="12"/>
        <v>0</v>
      </c>
      <c r="L108" s="65">
        <f t="shared" si="12"/>
        <v>0</v>
      </c>
      <c r="M108" s="65">
        <f t="shared" si="12"/>
        <v>0</v>
      </c>
      <c r="N108" s="65">
        <f t="shared" si="12"/>
        <v>0</v>
      </c>
      <c r="O108" s="65">
        <f t="shared" si="12"/>
        <v>0</v>
      </c>
      <c r="P108" s="65">
        <f t="shared" si="12"/>
        <v>0</v>
      </c>
      <c r="Q108" s="65">
        <f t="shared" si="12"/>
        <v>3.6</v>
      </c>
      <c r="R108" s="65">
        <f t="shared" si="12"/>
        <v>0.51</v>
      </c>
      <c r="S108" s="65">
        <f t="shared" si="12"/>
        <v>25</v>
      </c>
      <c r="T108" s="65">
        <f t="shared" si="12"/>
        <v>0</v>
      </c>
      <c r="U108" s="65">
        <f t="shared" si="12"/>
        <v>37</v>
      </c>
      <c r="V108" s="65">
        <f t="shared" si="12"/>
        <v>0</v>
      </c>
      <c r="W108" s="65">
        <f t="shared" si="12"/>
        <v>0</v>
      </c>
      <c r="X108" s="65">
        <f t="shared" si="12"/>
        <v>0</v>
      </c>
      <c r="Y108" s="65">
        <f t="shared" si="12"/>
        <v>-3.8500000000000001E-3</v>
      </c>
      <c r="Z108" s="65">
        <f t="shared" si="12"/>
        <v>0</v>
      </c>
      <c r="AA108" s="65">
        <f t="shared" si="12"/>
        <v>0</v>
      </c>
      <c r="AB108" s="65">
        <f t="shared" si="12"/>
        <v>0</v>
      </c>
      <c r="AC108" s="65">
        <f t="shared" ref="AC108:BO108" si="13">MIN(AC11:AC106)</f>
        <v>0</v>
      </c>
      <c r="AD108" s="65">
        <f t="shared" si="13"/>
        <v>0</v>
      </c>
      <c r="AE108" s="65">
        <f t="shared" si="13"/>
        <v>20.62</v>
      </c>
      <c r="AF108" s="65">
        <f t="shared" si="13"/>
        <v>20.62</v>
      </c>
      <c r="AG108" s="65">
        <f t="shared" si="13"/>
        <v>2.79</v>
      </c>
      <c r="AH108" s="65">
        <f t="shared" si="13"/>
        <v>0</v>
      </c>
      <c r="AI108" s="65">
        <f t="shared" si="13"/>
        <v>55</v>
      </c>
      <c r="AJ108" s="65">
        <f t="shared" si="13"/>
        <v>16.5</v>
      </c>
      <c r="AK108" s="65">
        <f t="shared" si="13"/>
        <v>0</v>
      </c>
      <c r="AL108" s="65">
        <f t="shared" si="13"/>
        <v>0</v>
      </c>
      <c r="AM108" s="65">
        <f t="shared" si="13"/>
        <v>0</v>
      </c>
      <c r="AN108" s="65">
        <f t="shared" si="13"/>
        <v>0</v>
      </c>
      <c r="AO108" s="65">
        <f t="shared" si="13"/>
        <v>0</v>
      </c>
      <c r="AP108" s="65">
        <f t="shared" si="13"/>
        <v>0</v>
      </c>
      <c r="AQ108" s="65">
        <f t="shared" si="13"/>
        <v>25.75</v>
      </c>
      <c r="AR108" s="65">
        <f t="shared" si="13"/>
        <v>8</v>
      </c>
      <c r="AS108" s="65">
        <f t="shared" si="13"/>
        <v>329.77738402061857</v>
      </c>
      <c r="AT108" s="65">
        <f t="shared" si="13"/>
        <v>0</v>
      </c>
      <c r="AU108" s="65">
        <f t="shared" si="13"/>
        <v>0</v>
      </c>
      <c r="AV108" s="65">
        <f t="shared" si="13"/>
        <v>0</v>
      </c>
      <c r="AW108" s="65">
        <f t="shared" si="13"/>
        <v>0</v>
      </c>
      <c r="AX108" s="65">
        <f t="shared" si="13"/>
        <v>0</v>
      </c>
      <c r="AY108" s="65">
        <f t="shared" si="13"/>
        <v>0</v>
      </c>
      <c r="AZ108" s="65">
        <f t="shared" si="13"/>
        <v>14.12</v>
      </c>
      <c r="BA108" s="65">
        <f t="shared" si="13"/>
        <v>0</v>
      </c>
      <c r="BB108" s="65">
        <f t="shared" si="13"/>
        <v>0</v>
      </c>
      <c r="BC108" s="65">
        <f t="shared" si="13"/>
        <v>247.43</v>
      </c>
      <c r="BD108" s="65">
        <f t="shared" si="13"/>
        <v>61.857500000000002</v>
      </c>
      <c r="BE108" s="65">
        <f t="shared" si="13"/>
        <v>0</v>
      </c>
      <c r="BF108" s="65">
        <f t="shared" si="13"/>
        <v>0</v>
      </c>
      <c r="BG108" s="65">
        <f t="shared" si="13"/>
        <v>0</v>
      </c>
      <c r="BH108" s="65">
        <f t="shared" si="13"/>
        <v>0</v>
      </c>
      <c r="BI108" s="65">
        <f t="shared" si="13"/>
        <v>1.24</v>
      </c>
      <c r="BJ108" s="65">
        <f t="shared" si="13"/>
        <v>0</v>
      </c>
      <c r="BK108" s="65">
        <f t="shared" si="13"/>
        <v>0</v>
      </c>
      <c r="BL108" s="65">
        <f t="shared" si="13"/>
        <v>0</v>
      </c>
      <c r="BM108" s="65">
        <f t="shared" si="13"/>
        <v>0</v>
      </c>
      <c r="BN108" s="65">
        <f t="shared" si="13"/>
        <v>0</v>
      </c>
      <c r="BO108" s="65">
        <f t="shared" si="13"/>
        <v>0</v>
      </c>
      <c r="BP108" s="65">
        <f t="shared" ref="BP108:EA108" si="14">MIN(BP11:BP106)</f>
        <v>0</v>
      </c>
      <c r="BQ108" s="65">
        <f t="shared" si="14"/>
        <v>1.03</v>
      </c>
      <c r="BR108" s="65">
        <f t="shared" si="14"/>
        <v>0</v>
      </c>
      <c r="BS108" s="65">
        <f t="shared" si="14"/>
        <v>79.670400000000001</v>
      </c>
      <c r="BT108" s="65">
        <f t="shared" si="14"/>
        <v>13</v>
      </c>
      <c r="BU108" s="65">
        <f t="shared" si="14"/>
        <v>0</v>
      </c>
      <c r="BV108" s="65">
        <f t="shared" si="14"/>
        <v>0</v>
      </c>
      <c r="BW108" s="65">
        <f t="shared" si="14"/>
        <v>3</v>
      </c>
      <c r="BX108" s="65">
        <f t="shared" si="14"/>
        <v>0</v>
      </c>
      <c r="BY108" s="65">
        <f t="shared" si="14"/>
        <v>0</v>
      </c>
      <c r="BZ108" s="65">
        <f t="shared" si="14"/>
        <v>0</v>
      </c>
      <c r="CA108" s="65">
        <f t="shared" si="14"/>
        <v>0</v>
      </c>
      <c r="CB108" s="65">
        <f t="shared" si="14"/>
        <v>0</v>
      </c>
      <c r="CC108" s="65">
        <f t="shared" si="14"/>
        <v>0</v>
      </c>
      <c r="CD108" s="65">
        <f t="shared" si="14"/>
        <v>0</v>
      </c>
      <c r="CE108" s="65">
        <f t="shared" si="14"/>
        <v>0</v>
      </c>
      <c r="CF108" s="65">
        <f t="shared" si="14"/>
        <v>0</v>
      </c>
      <c r="CG108" s="65">
        <f t="shared" si="14"/>
        <v>0</v>
      </c>
      <c r="CH108" s="65">
        <f t="shared" si="14"/>
        <v>0</v>
      </c>
      <c r="CI108" s="65">
        <f t="shared" si="14"/>
        <v>0</v>
      </c>
      <c r="CJ108" s="65">
        <f t="shared" si="14"/>
        <v>0</v>
      </c>
      <c r="CK108" s="65">
        <f t="shared" si="14"/>
        <v>4.12</v>
      </c>
      <c r="CL108" s="65">
        <f t="shared" si="14"/>
        <v>0</v>
      </c>
      <c r="CM108" s="65">
        <f t="shared" si="14"/>
        <v>0</v>
      </c>
      <c r="CN108" s="65">
        <f t="shared" si="14"/>
        <v>0</v>
      </c>
      <c r="CO108" s="65">
        <f t="shared" si="14"/>
        <v>0</v>
      </c>
      <c r="CP108" s="65">
        <f t="shared" si="14"/>
        <v>0</v>
      </c>
      <c r="CQ108" s="65">
        <f t="shared" si="14"/>
        <v>0</v>
      </c>
      <c r="CR108" s="65">
        <f t="shared" si="14"/>
        <v>0</v>
      </c>
      <c r="CS108" s="65">
        <f t="shared" si="14"/>
        <v>0</v>
      </c>
      <c r="CT108" s="65">
        <f t="shared" si="14"/>
        <v>0</v>
      </c>
      <c r="CU108" s="65">
        <f t="shared" si="14"/>
        <v>0</v>
      </c>
      <c r="CV108" s="65">
        <f t="shared" si="14"/>
        <v>0</v>
      </c>
      <c r="CW108" s="65">
        <f t="shared" si="14"/>
        <v>400</v>
      </c>
      <c r="CX108" s="65">
        <f t="shared" si="14"/>
        <v>0</v>
      </c>
      <c r="CY108" s="65">
        <f t="shared" si="14"/>
        <v>0</v>
      </c>
      <c r="CZ108" s="65">
        <f t="shared" si="14"/>
        <v>3.75</v>
      </c>
      <c r="DA108" s="65">
        <f t="shared" si="14"/>
        <v>0</v>
      </c>
      <c r="DB108" s="65">
        <f t="shared" si="14"/>
        <v>0</v>
      </c>
      <c r="DC108" s="65">
        <f t="shared" si="14"/>
        <v>0</v>
      </c>
      <c r="DD108" s="65">
        <f t="shared" si="14"/>
        <v>0</v>
      </c>
      <c r="DE108" s="65">
        <f t="shared" si="14"/>
        <v>8.76</v>
      </c>
      <c r="DF108" s="65">
        <f t="shared" si="14"/>
        <v>0</v>
      </c>
      <c r="DG108" s="65">
        <f t="shared" si="14"/>
        <v>10.31</v>
      </c>
      <c r="DH108" s="65">
        <f t="shared" si="14"/>
        <v>0</v>
      </c>
      <c r="DI108" s="65">
        <f t="shared" si="14"/>
        <v>0</v>
      </c>
      <c r="DJ108" s="65">
        <f t="shared" si="14"/>
        <v>0</v>
      </c>
      <c r="DK108" s="65">
        <f t="shared" si="14"/>
        <v>0</v>
      </c>
      <c r="DL108" s="65">
        <f t="shared" si="14"/>
        <v>0</v>
      </c>
      <c r="DM108" s="65">
        <f t="shared" si="14"/>
        <v>0</v>
      </c>
      <c r="DN108" s="65">
        <f t="shared" si="14"/>
        <v>0</v>
      </c>
      <c r="DO108" s="65">
        <f t="shared" si="14"/>
        <v>32.272999999999996</v>
      </c>
      <c r="DP108" s="65">
        <f t="shared" si="14"/>
        <v>0</v>
      </c>
      <c r="DQ108" s="65">
        <f t="shared" si="14"/>
        <v>0</v>
      </c>
      <c r="DR108" s="65">
        <f t="shared" si="14"/>
        <v>0</v>
      </c>
      <c r="DS108" s="65">
        <f t="shared" si="14"/>
        <v>0</v>
      </c>
      <c r="DT108" s="65">
        <f t="shared" si="14"/>
        <v>0</v>
      </c>
      <c r="DU108" s="65">
        <f t="shared" si="14"/>
        <v>0</v>
      </c>
      <c r="DV108" s="65">
        <f t="shared" si="14"/>
        <v>0</v>
      </c>
      <c r="DW108" s="65">
        <f t="shared" si="14"/>
        <v>0</v>
      </c>
      <c r="DX108" s="65">
        <f t="shared" si="14"/>
        <v>0</v>
      </c>
      <c r="DY108" s="65">
        <f t="shared" si="14"/>
        <v>0</v>
      </c>
      <c r="DZ108" s="65">
        <f t="shared" si="14"/>
        <v>0</v>
      </c>
      <c r="EA108" s="65">
        <f t="shared" si="14"/>
        <v>0</v>
      </c>
      <c r="EB108" s="65">
        <f t="shared" ref="EB108:FR108" si="15">MIN(EB11:EB106)</f>
        <v>0</v>
      </c>
      <c r="EC108" s="65">
        <f t="shared" si="15"/>
        <v>0</v>
      </c>
      <c r="ED108" s="65">
        <f t="shared" si="15"/>
        <v>0</v>
      </c>
      <c r="EE108" s="65">
        <f t="shared" si="15"/>
        <v>0</v>
      </c>
      <c r="EF108" s="65">
        <f t="shared" si="15"/>
        <v>0</v>
      </c>
      <c r="EG108" s="65">
        <f t="shared" si="15"/>
        <v>0</v>
      </c>
      <c r="EH108" s="65">
        <f t="shared" si="15"/>
        <v>0</v>
      </c>
      <c r="EI108" s="65">
        <f t="shared" si="15"/>
        <v>0</v>
      </c>
      <c r="EJ108" s="65">
        <f t="shared" si="15"/>
        <v>0</v>
      </c>
      <c r="EK108" s="65">
        <f t="shared" si="15"/>
        <v>0</v>
      </c>
      <c r="EL108" s="65">
        <f t="shared" si="15"/>
        <v>0</v>
      </c>
      <c r="EM108" s="65">
        <f t="shared" si="15"/>
        <v>0</v>
      </c>
      <c r="EN108" s="65">
        <f t="shared" si="15"/>
        <v>0</v>
      </c>
      <c r="EO108" s="65">
        <f t="shared" si="15"/>
        <v>0</v>
      </c>
      <c r="EP108" s="65">
        <f t="shared" si="15"/>
        <v>0</v>
      </c>
      <c r="EQ108" s="65">
        <f t="shared" si="15"/>
        <v>0</v>
      </c>
      <c r="ER108" s="65">
        <f t="shared" si="15"/>
        <v>0</v>
      </c>
      <c r="ES108" s="65">
        <f t="shared" si="15"/>
        <v>0</v>
      </c>
      <c r="ET108" s="65">
        <f t="shared" si="15"/>
        <v>0</v>
      </c>
      <c r="EU108" s="65">
        <f t="shared" si="15"/>
        <v>0</v>
      </c>
      <c r="EV108" s="65">
        <f t="shared" si="15"/>
        <v>0</v>
      </c>
      <c r="EW108" s="65">
        <f t="shared" si="15"/>
        <v>0</v>
      </c>
      <c r="EX108" s="65">
        <f t="shared" si="15"/>
        <v>0</v>
      </c>
      <c r="EY108" s="65">
        <f t="shared" ref="EY108:FF108" si="16">MIN(EY11:EY106)</f>
        <v>0</v>
      </c>
      <c r="EZ108" s="65">
        <f t="shared" si="16"/>
        <v>0</v>
      </c>
      <c r="FA108" s="65">
        <f t="shared" si="16"/>
        <v>0</v>
      </c>
      <c r="FB108" s="65">
        <f t="shared" si="16"/>
        <v>0</v>
      </c>
      <c r="FC108" s="65">
        <f t="shared" si="16"/>
        <v>0</v>
      </c>
      <c r="FD108" s="65">
        <f t="shared" si="16"/>
        <v>0</v>
      </c>
      <c r="FE108" s="65">
        <f t="shared" si="16"/>
        <v>0</v>
      </c>
      <c r="FF108" s="65">
        <f t="shared" si="16"/>
        <v>0</v>
      </c>
      <c r="FG108" s="65">
        <f t="shared" ref="FG108:FH108" si="17">MIN(FG11:FG106)</f>
        <v>0</v>
      </c>
      <c r="FH108" s="65">
        <f t="shared" si="17"/>
        <v>0</v>
      </c>
      <c r="FI108" s="65">
        <f t="shared" ref="FI108:FJ108" si="18">MIN(FI11:FI106)</f>
        <v>0</v>
      </c>
      <c r="FJ108" s="65">
        <f t="shared" si="18"/>
        <v>0</v>
      </c>
      <c r="FK108" s="65">
        <f t="shared" ref="FK108:FP108" si="19">MIN(FK11:FK106)</f>
        <v>0</v>
      </c>
      <c r="FL108" s="65">
        <f t="shared" si="19"/>
        <v>0</v>
      </c>
      <c r="FM108" s="65">
        <f t="shared" si="19"/>
        <v>0</v>
      </c>
      <c r="FN108" s="65">
        <f t="shared" si="19"/>
        <v>0</v>
      </c>
      <c r="FO108" s="65">
        <f t="shared" si="19"/>
        <v>0</v>
      </c>
      <c r="FP108" s="65">
        <f t="shared" si="19"/>
        <v>0</v>
      </c>
      <c r="FQ108" s="65">
        <f t="shared" si="15"/>
        <v>1358.1697795278651</v>
      </c>
      <c r="FR108" s="65">
        <f t="shared" si="15"/>
        <v>142.8775</v>
      </c>
    </row>
    <row r="109" spans="1:174" s="52" customFormat="1">
      <c r="A109" s="61" t="s">
        <v>131</v>
      </c>
      <c r="B109" s="39"/>
      <c r="C109" s="65" t="e">
        <f t="shared" ref="C109:AB109" si="20">AVERAGE(C11:C106)</f>
        <v>#DIV/0!</v>
      </c>
      <c r="D109" s="65" t="e">
        <f t="shared" si="20"/>
        <v>#DIV/0!</v>
      </c>
      <c r="E109" s="65" t="e">
        <f t="shared" si="20"/>
        <v>#DIV/0!</v>
      </c>
      <c r="F109" s="65" t="e">
        <f t="shared" si="20"/>
        <v>#DIV/0!</v>
      </c>
      <c r="G109" s="65">
        <f t="shared" si="20"/>
        <v>24</v>
      </c>
      <c r="H109" s="65">
        <f t="shared" si="20"/>
        <v>0.90000000000000069</v>
      </c>
      <c r="I109" s="65">
        <f t="shared" si="20"/>
        <v>11</v>
      </c>
      <c r="J109" s="65">
        <f t="shared" si="20"/>
        <v>3.6200000000000032</v>
      </c>
      <c r="K109" s="65" t="e">
        <f t="shared" si="20"/>
        <v>#DIV/0!</v>
      </c>
      <c r="L109" s="65" t="e">
        <f t="shared" si="20"/>
        <v>#DIV/0!</v>
      </c>
      <c r="M109" s="65" t="e">
        <f t="shared" si="20"/>
        <v>#DIV/0!</v>
      </c>
      <c r="N109" s="65" t="e">
        <f t="shared" si="20"/>
        <v>#DIV/0!</v>
      </c>
      <c r="O109" s="65">
        <f t="shared" si="20"/>
        <v>0.49666666666666637</v>
      </c>
      <c r="P109" s="65" t="e">
        <f t="shared" si="20"/>
        <v>#DIV/0!</v>
      </c>
      <c r="Q109" s="65">
        <f t="shared" si="20"/>
        <v>3.6000000000000028</v>
      </c>
      <c r="R109" s="65">
        <f t="shared" si="20"/>
        <v>0.50999999999999979</v>
      </c>
      <c r="S109" s="65">
        <f t="shared" si="20"/>
        <v>25</v>
      </c>
      <c r="T109" s="65" t="e">
        <f t="shared" si="20"/>
        <v>#DIV/0!</v>
      </c>
      <c r="U109" s="65">
        <f t="shared" si="20"/>
        <v>37</v>
      </c>
      <c r="V109" s="65" t="e">
        <f t="shared" si="20"/>
        <v>#DIV/0!</v>
      </c>
      <c r="W109" s="65">
        <f t="shared" si="20"/>
        <v>3.3517708333333327</v>
      </c>
      <c r="X109" s="65" t="e">
        <f t="shared" si="20"/>
        <v>#DIV/0!</v>
      </c>
      <c r="Y109" s="65">
        <f t="shared" si="20"/>
        <v>0.92600156249999988</v>
      </c>
      <c r="Z109" s="65" t="e">
        <f t="shared" si="20"/>
        <v>#DIV/0!</v>
      </c>
      <c r="AA109" s="65">
        <f t="shared" si="20"/>
        <v>1.4148958333333332</v>
      </c>
      <c r="AB109" s="65" t="e">
        <f t="shared" si="20"/>
        <v>#DIV/0!</v>
      </c>
      <c r="AC109" s="65">
        <f t="shared" ref="AC109:BO109" si="21">AVERAGE(AC11:AC106)</f>
        <v>0.84356539356835814</v>
      </c>
      <c r="AD109" s="65" t="e">
        <f t="shared" si="21"/>
        <v>#DIV/0!</v>
      </c>
      <c r="AE109" s="65">
        <f t="shared" si="21"/>
        <v>30.986041666666637</v>
      </c>
      <c r="AF109" s="65">
        <f t="shared" si="21"/>
        <v>30.35249999999996</v>
      </c>
      <c r="AG109" s="65">
        <f t="shared" si="21"/>
        <v>3.0483333333333356</v>
      </c>
      <c r="AH109" s="65">
        <f t="shared" si="21"/>
        <v>0</v>
      </c>
      <c r="AI109" s="65">
        <f t="shared" si="21"/>
        <v>55</v>
      </c>
      <c r="AJ109" s="65">
        <f t="shared" si="21"/>
        <v>16.5</v>
      </c>
      <c r="AK109" s="65">
        <f t="shared" si="21"/>
        <v>8.6012499999999914</v>
      </c>
      <c r="AL109" s="65">
        <f t="shared" si="21"/>
        <v>0</v>
      </c>
      <c r="AM109" s="65">
        <f t="shared" si="21"/>
        <v>0</v>
      </c>
      <c r="AN109" s="65">
        <f t="shared" si="21"/>
        <v>0</v>
      </c>
      <c r="AO109" s="65">
        <f t="shared" si="21"/>
        <v>0</v>
      </c>
      <c r="AP109" s="65">
        <f t="shared" si="21"/>
        <v>0</v>
      </c>
      <c r="AQ109" s="65">
        <f t="shared" si="21"/>
        <v>28.970833333333342</v>
      </c>
      <c r="AR109" s="65">
        <f t="shared" si="21"/>
        <v>8</v>
      </c>
      <c r="AS109" s="65">
        <f t="shared" si="21"/>
        <v>329.77738402061806</v>
      </c>
      <c r="AT109" s="65">
        <f t="shared" si="21"/>
        <v>0</v>
      </c>
      <c r="AU109" s="65">
        <f t="shared" si="21"/>
        <v>0</v>
      </c>
      <c r="AV109" s="65">
        <f t="shared" si="21"/>
        <v>0</v>
      </c>
      <c r="AW109" s="65" t="e">
        <f t="shared" si="21"/>
        <v>#DIV/0!</v>
      </c>
      <c r="AX109" s="65" t="e">
        <f t="shared" si="21"/>
        <v>#DIV/0!</v>
      </c>
      <c r="AY109" s="65">
        <f t="shared" si="21"/>
        <v>0</v>
      </c>
      <c r="AZ109" s="65">
        <f t="shared" si="21"/>
        <v>14.119999999999976</v>
      </c>
      <c r="BA109" s="65">
        <f t="shared" si="21"/>
        <v>0</v>
      </c>
      <c r="BB109" s="65">
        <f t="shared" si="21"/>
        <v>0</v>
      </c>
      <c r="BC109" s="65">
        <f t="shared" si="21"/>
        <v>247.43000000000021</v>
      </c>
      <c r="BD109" s="65">
        <f t="shared" si="21"/>
        <v>61.857500000000051</v>
      </c>
      <c r="BE109" s="65">
        <f t="shared" si="21"/>
        <v>6.0609374999999988</v>
      </c>
      <c r="BF109" s="65" t="e">
        <f t="shared" si="21"/>
        <v>#DIV/0!</v>
      </c>
      <c r="BG109" s="65" t="e">
        <f t="shared" si="21"/>
        <v>#DIV/0!</v>
      </c>
      <c r="BH109" s="65" t="e">
        <f t="shared" si="21"/>
        <v>#DIV/0!</v>
      </c>
      <c r="BI109" s="65">
        <f t="shared" si="21"/>
        <v>1.3399999999999974</v>
      </c>
      <c r="BJ109" s="65">
        <f t="shared" si="21"/>
        <v>0</v>
      </c>
      <c r="BK109" s="65">
        <f t="shared" si="21"/>
        <v>0</v>
      </c>
      <c r="BL109" s="65">
        <f t="shared" si="21"/>
        <v>0</v>
      </c>
      <c r="BM109" s="65">
        <f t="shared" si="21"/>
        <v>8.28125</v>
      </c>
      <c r="BN109" s="65">
        <f t="shared" si="21"/>
        <v>0</v>
      </c>
      <c r="BO109" s="65" t="e">
        <f t="shared" si="21"/>
        <v>#DIV/0!</v>
      </c>
      <c r="BP109" s="65" t="e">
        <f t="shared" ref="BP109:EA109" si="22">AVERAGE(BP11:BP106)</f>
        <v>#DIV/0!</v>
      </c>
      <c r="BQ109" s="65">
        <f t="shared" si="22"/>
        <v>1.5879166666666678</v>
      </c>
      <c r="BR109" s="65">
        <f t="shared" si="22"/>
        <v>0</v>
      </c>
      <c r="BS109" s="65">
        <f t="shared" si="22"/>
        <v>100.77930833333325</v>
      </c>
      <c r="BT109" s="65">
        <f t="shared" si="22"/>
        <v>16.75</v>
      </c>
      <c r="BU109" s="65">
        <f t="shared" si="22"/>
        <v>0</v>
      </c>
      <c r="BV109" s="65">
        <f t="shared" si="22"/>
        <v>0</v>
      </c>
      <c r="BW109" s="65">
        <f t="shared" si="22"/>
        <v>10.674999999999983</v>
      </c>
      <c r="BX109" s="65">
        <f t="shared" si="22"/>
        <v>0</v>
      </c>
      <c r="BY109" s="65">
        <f t="shared" si="22"/>
        <v>0.19312499999999999</v>
      </c>
      <c r="BZ109" s="65">
        <f t="shared" si="22"/>
        <v>0</v>
      </c>
      <c r="CA109" s="65" t="e">
        <f t="shared" si="22"/>
        <v>#DIV/0!</v>
      </c>
      <c r="CB109" s="65" t="e">
        <f t="shared" si="22"/>
        <v>#DIV/0!</v>
      </c>
      <c r="CC109" s="65">
        <f t="shared" si="22"/>
        <v>0</v>
      </c>
      <c r="CD109" s="65">
        <f t="shared" si="22"/>
        <v>0</v>
      </c>
      <c r="CE109" s="65">
        <f t="shared" si="22"/>
        <v>0</v>
      </c>
      <c r="CF109" s="65">
        <f t="shared" si="22"/>
        <v>0</v>
      </c>
      <c r="CG109" s="65">
        <f t="shared" si="22"/>
        <v>0</v>
      </c>
      <c r="CH109" s="65">
        <f t="shared" si="22"/>
        <v>0</v>
      </c>
      <c r="CI109" s="65">
        <f t="shared" si="22"/>
        <v>4.7668750000000015</v>
      </c>
      <c r="CJ109" s="65">
        <f t="shared" si="22"/>
        <v>0</v>
      </c>
      <c r="CK109" s="65">
        <f t="shared" si="22"/>
        <v>7.7737499999999882</v>
      </c>
      <c r="CL109" s="65">
        <f t="shared" si="22"/>
        <v>0</v>
      </c>
      <c r="CM109" s="65">
        <f t="shared" si="22"/>
        <v>0</v>
      </c>
      <c r="CN109" s="65">
        <f t="shared" si="22"/>
        <v>0</v>
      </c>
      <c r="CO109" s="65">
        <f t="shared" si="22"/>
        <v>0</v>
      </c>
      <c r="CP109" s="65">
        <f t="shared" si="22"/>
        <v>0</v>
      </c>
      <c r="CQ109" s="65">
        <f t="shared" si="22"/>
        <v>0</v>
      </c>
      <c r="CR109" s="65">
        <f t="shared" si="22"/>
        <v>0</v>
      </c>
      <c r="CS109" s="65">
        <f t="shared" si="22"/>
        <v>0</v>
      </c>
      <c r="CT109" s="65">
        <f t="shared" si="22"/>
        <v>0</v>
      </c>
      <c r="CU109" s="65">
        <f t="shared" si="22"/>
        <v>0</v>
      </c>
      <c r="CV109" s="65">
        <f t="shared" si="22"/>
        <v>0</v>
      </c>
      <c r="CW109" s="65">
        <f t="shared" si="22"/>
        <v>442.96875</v>
      </c>
      <c r="CX109" s="65">
        <f t="shared" si="22"/>
        <v>0</v>
      </c>
      <c r="CY109" s="65">
        <f t="shared" si="22"/>
        <v>14.84375</v>
      </c>
      <c r="CZ109" s="65">
        <f t="shared" si="22"/>
        <v>3.75</v>
      </c>
      <c r="DA109" s="65">
        <f t="shared" si="22"/>
        <v>0</v>
      </c>
      <c r="DB109" s="65">
        <f t="shared" si="22"/>
        <v>0</v>
      </c>
      <c r="DC109" s="65" t="e">
        <f t="shared" si="22"/>
        <v>#DIV/0!</v>
      </c>
      <c r="DD109" s="65" t="e">
        <f t="shared" si="22"/>
        <v>#DIV/0!</v>
      </c>
      <c r="DE109" s="65">
        <f t="shared" si="22"/>
        <v>8.895000000000012</v>
      </c>
      <c r="DF109" s="65">
        <f t="shared" si="22"/>
        <v>0</v>
      </c>
      <c r="DG109" s="65">
        <f t="shared" si="22"/>
        <v>15.034999999999984</v>
      </c>
      <c r="DH109" s="65">
        <f t="shared" si="22"/>
        <v>0</v>
      </c>
      <c r="DI109" s="65">
        <f t="shared" si="22"/>
        <v>0</v>
      </c>
      <c r="DJ109" s="65">
        <f t="shared" si="22"/>
        <v>0</v>
      </c>
      <c r="DK109" s="65">
        <f t="shared" si="22"/>
        <v>0</v>
      </c>
      <c r="DL109" s="65">
        <f t="shared" si="22"/>
        <v>0</v>
      </c>
      <c r="DM109" s="65">
        <f t="shared" si="22"/>
        <v>0</v>
      </c>
      <c r="DN109" s="65">
        <f t="shared" si="22"/>
        <v>0</v>
      </c>
      <c r="DO109" s="65">
        <f t="shared" si="22"/>
        <v>48.020125000000057</v>
      </c>
      <c r="DP109" s="65">
        <f t="shared" si="22"/>
        <v>0</v>
      </c>
      <c r="DQ109" s="65">
        <f t="shared" si="22"/>
        <v>0.95833333333333137</v>
      </c>
      <c r="DR109" s="65">
        <f t="shared" si="22"/>
        <v>0</v>
      </c>
      <c r="DS109" s="65">
        <f t="shared" si="22"/>
        <v>0</v>
      </c>
      <c r="DT109" s="65">
        <f t="shared" si="22"/>
        <v>0</v>
      </c>
      <c r="DU109" s="65">
        <f t="shared" si="22"/>
        <v>0</v>
      </c>
      <c r="DV109" s="65">
        <f t="shared" si="22"/>
        <v>0</v>
      </c>
      <c r="DW109" s="65">
        <f t="shared" si="22"/>
        <v>0</v>
      </c>
      <c r="DX109" s="65">
        <f t="shared" si="22"/>
        <v>0</v>
      </c>
      <c r="DY109" s="65">
        <f t="shared" si="22"/>
        <v>0</v>
      </c>
      <c r="DZ109" s="65">
        <f t="shared" si="22"/>
        <v>0</v>
      </c>
      <c r="EA109" s="65">
        <f t="shared" si="22"/>
        <v>0</v>
      </c>
      <c r="EB109" s="65">
        <f t="shared" ref="EB109:FR109" si="23">AVERAGE(EB11:EB106)</f>
        <v>0</v>
      </c>
      <c r="EC109" s="65">
        <f t="shared" si="23"/>
        <v>7.8310416666666676</v>
      </c>
      <c r="ED109" s="65">
        <f t="shared" si="23"/>
        <v>0</v>
      </c>
      <c r="EE109" s="65">
        <f t="shared" si="23"/>
        <v>0</v>
      </c>
      <c r="EF109" s="65">
        <f t="shared" si="23"/>
        <v>0</v>
      </c>
      <c r="EG109" s="65">
        <f t="shared" si="23"/>
        <v>0.33708333333333335</v>
      </c>
      <c r="EH109" s="65">
        <f t="shared" si="23"/>
        <v>0</v>
      </c>
      <c r="EI109" s="65">
        <f t="shared" si="23"/>
        <v>4.7704166666666605</v>
      </c>
      <c r="EJ109" s="65">
        <f t="shared" si="23"/>
        <v>0.22499999999999995</v>
      </c>
      <c r="EK109" s="65">
        <f t="shared" si="23"/>
        <v>0</v>
      </c>
      <c r="EL109" s="65">
        <f t="shared" si="23"/>
        <v>0</v>
      </c>
      <c r="EM109" s="65">
        <f t="shared" si="23"/>
        <v>0</v>
      </c>
      <c r="EN109" s="65">
        <f t="shared" si="23"/>
        <v>0</v>
      </c>
      <c r="EO109" s="65">
        <f t="shared" si="23"/>
        <v>0</v>
      </c>
      <c r="EP109" s="65">
        <f t="shared" si="23"/>
        <v>0</v>
      </c>
      <c r="EQ109" s="65">
        <f t="shared" si="23"/>
        <v>0</v>
      </c>
      <c r="ER109" s="65">
        <f t="shared" si="23"/>
        <v>0</v>
      </c>
      <c r="ES109" s="65">
        <f t="shared" si="23"/>
        <v>2.8972916666666682</v>
      </c>
      <c r="ET109" s="65">
        <f t="shared" si="23"/>
        <v>0</v>
      </c>
      <c r="EU109" s="65">
        <f t="shared" si="23"/>
        <v>0.95083333333333264</v>
      </c>
      <c r="EV109" s="65">
        <f t="shared" si="23"/>
        <v>0</v>
      </c>
      <c r="EW109" s="65">
        <f t="shared" si="23"/>
        <v>0</v>
      </c>
      <c r="EX109" s="65">
        <f t="shared" si="23"/>
        <v>0</v>
      </c>
      <c r="EY109" s="65">
        <f t="shared" ref="EY109:FF109" si="24">AVERAGE(EY11:EY106)</f>
        <v>9.1176041666666645</v>
      </c>
      <c r="EZ109" s="65">
        <f t="shared" si="24"/>
        <v>0</v>
      </c>
      <c r="FA109" s="65">
        <f t="shared" si="24"/>
        <v>2.7147916666666667</v>
      </c>
      <c r="FB109" s="65">
        <f t="shared" si="24"/>
        <v>0</v>
      </c>
      <c r="FC109" s="65">
        <f t="shared" si="24"/>
        <v>0</v>
      </c>
      <c r="FD109" s="65">
        <f t="shared" si="24"/>
        <v>0</v>
      </c>
      <c r="FE109" s="65">
        <f t="shared" si="24"/>
        <v>1.8927083333333334</v>
      </c>
      <c r="FF109" s="65">
        <f t="shared" si="24"/>
        <v>0</v>
      </c>
      <c r="FG109" s="65">
        <f t="shared" ref="FG109:FH109" si="25">AVERAGE(FG11:FG106)</f>
        <v>0</v>
      </c>
      <c r="FH109" s="65">
        <f t="shared" si="25"/>
        <v>0</v>
      </c>
      <c r="FI109" s="65">
        <f t="shared" ref="FI109:FJ109" si="26">AVERAGE(FI11:FI106)</f>
        <v>0</v>
      </c>
      <c r="FJ109" s="65">
        <f t="shared" si="26"/>
        <v>0</v>
      </c>
      <c r="FK109" s="65">
        <f t="shared" ref="FK109:FP109" si="27">AVERAGE(FK11:FK106)</f>
        <v>0</v>
      </c>
      <c r="FL109" s="65">
        <f t="shared" si="27"/>
        <v>0</v>
      </c>
      <c r="FM109" s="65">
        <f t="shared" si="27"/>
        <v>0</v>
      </c>
      <c r="FN109" s="65">
        <f t="shared" si="27"/>
        <v>0</v>
      </c>
      <c r="FO109" s="65">
        <f t="shared" si="27"/>
        <v>0</v>
      </c>
      <c r="FP109" s="65">
        <f t="shared" si="27"/>
        <v>0</v>
      </c>
      <c r="FQ109" s="65">
        <f t="shared" si="23"/>
        <v>1452.1376343100208</v>
      </c>
      <c r="FR109" s="65">
        <f t="shared" si="23"/>
        <v>156.58500000000009</v>
      </c>
    </row>
    <row r="110" spans="1:174" s="52" customFormat="1" ht="14.25" thickBot="1">
      <c r="A110" s="62" t="s">
        <v>132</v>
      </c>
      <c r="B110" s="63"/>
      <c r="C110" s="66" t="e">
        <f t="shared" ref="C110:AB110" si="28">AVERAGE(C11:C106)*24/1000</f>
        <v>#DIV/0!</v>
      </c>
      <c r="D110" s="66" t="e">
        <f t="shared" si="28"/>
        <v>#DIV/0!</v>
      </c>
      <c r="E110" s="66" t="e">
        <f t="shared" si="28"/>
        <v>#DIV/0!</v>
      </c>
      <c r="F110" s="66" t="e">
        <f t="shared" si="28"/>
        <v>#DIV/0!</v>
      </c>
      <c r="G110" s="66">
        <f t="shared" si="28"/>
        <v>0.57599999999999996</v>
      </c>
      <c r="H110" s="66">
        <f t="shared" si="28"/>
        <v>2.1600000000000015E-2</v>
      </c>
      <c r="I110" s="66">
        <f t="shared" si="28"/>
        <v>0.26400000000000001</v>
      </c>
      <c r="J110" s="66">
        <f t="shared" si="28"/>
        <v>8.6880000000000082E-2</v>
      </c>
      <c r="K110" s="66" t="e">
        <f t="shared" si="28"/>
        <v>#DIV/0!</v>
      </c>
      <c r="L110" s="66" t="e">
        <f t="shared" si="28"/>
        <v>#DIV/0!</v>
      </c>
      <c r="M110" s="66" t="e">
        <f t="shared" si="28"/>
        <v>#DIV/0!</v>
      </c>
      <c r="N110" s="66" t="e">
        <f t="shared" si="28"/>
        <v>#DIV/0!</v>
      </c>
      <c r="O110" s="66">
        <f t="shared" si="28"/>
        <v>1.1919999999999993E-2</v>
      </c>
      <c r="P110" s="66" t="e">
        <f t="shared" si="28"/>
        <v>#DIV/0!</v>
      </c>
      <c r="Q110" s="66">
        <f t="shared" si="28"/>
        <v>8.640000000000006E-2</v>
      </c>
      <c r="R110" s="66">
        <f t="shared" si="28"/>
        <v>1.2239999999999996E-2</v>
      </c>
      <c r="S110" s="66">
        <f t="shared" si="28"/>
        <v>0.6</v>
      </c>
      <c r="T110" s="66" t="e">
        <f t="shared" si="28"/>
        <v>#DIV/0!</v>
      </c>
      <c r="U110" s="66">
        <f t="shared" si="28"/>
        <v>0.88800000000000001</v>
      </c>
      <c r="V110" s="66" t="e">
        <f t="shared" si="28"/>
        <v>#DIV/0!</v>
      </c>
      <c r="W110" s="66">
        <f t="shared" si="28"/>
        <v>8.0442499999999986E-2</v>
      </c>
      <c r="X110" s="66" t="e">
        <f t="shared" si="28"/>
        <v>#DIV/0!</v>
      </c>
      <c r="Y110" s="66">
        <f t="shared" si="28"/>
        <v>2.2224037499999998E-2</v>
      </c>
      <c r="Z110" s="66" t="e">
        <f t="shared" si="28"/>
        <v>#DIV/0!</v>
      </c>
      <c r="AA110" s="66">
        <f t="shared" si="28"/>
        <v>3.3957499999999995E-2</v>
      </c>
      <c r="AB110" s="66" t="e">
        <f t="shared" si="28"/>
        <v>#DIV/0!</v>
      </c>
      <c r="AC110" s="66">
        <f t="shared" ref="AC110:BO110" si="29">AVERAGE(AC11:AC106)*24/1000</f>
        <v>2.0245569445640595E-2</v>
      </c>
      <c r="AD110" s="66" t="e">
        <f t="shared" si="29"/>
        <v>#DIV/0!</v>
      </c>
      <c r="AE110" s="66">
        <f t="shared" si="29"/>
        <v>0.74366499999999924</v>
      </c>
      <c r="AF110" s="66">
        <f t="shared" si="29"/>
        <v>0.728459999999999</v>
      </c>
      <c r="AG110" s="66">
        <f t="shared" si="29"/>
        <v>7.3160000000000058E-2</v>
      </c>
      <c r="AH110" s="66">
        <f t="shared" si="29"/>
        <v>0</v>
      </c>
      <c r="AI110" s="66">
        <f t="shared" si="29"/>
        <v>1.32</v>
      </c>
      <c r="AJ110" s="66">
        <f t="shared" si="29"/>
        <v>0.39600000000000002</v>
      </c>
      <c r="AK110" s="66">
        <f t="shared" si="29"/>
        <v>0.20642999999999978</v>
      </c>
      <c r="AL110" s="66">
        <f t="shared" si="29"/>
        <v>0</v>
      </c>
      <c r="AM110" s="66">
        <f t="shared" si="29"/>
        <v>0</v>
      </c>
      <c r="AN110" s="66">
        <f t="shared" si="29"/>
        <v>0</v>
      </c>
      <c r="AO110" s="66">
        <f t="shared" si="29"/>
        <v>0</v>
      </c>
      <c r="AP110" s="66">
        <f t="shared" si="29"/>
        <v>0</v>
      </c>
      <c r="AQ110" s="66">
        <f t="shared" si="29"/>
        <v>0.69530000000000014</v>
      </c>
      <c r="AR110" s="66">
        <f t="shared" si="29"/>
        <v>0.192</v>
      </c>
      <c r="AS110" s="66">
        <f t="shared" si="29"/>
        <v>7.9146572164948337</v>
      </c>
      <c r="AT110" s="66">
        <f t="shared" si="29"/>
        <v>0</v>
      </c>
      <c r="AU110" s="66">
        <f t="shared" si="29"/>
        <v>0</v>
      </c>
      <c r="AV110" s="66">
        <f t="shared" si="29"/>
        <v>0</v>
      </c>
      <c r="AW110" s="66" t="e">
        <f t="shared" si="29"/>
        <v>#DIV/0!</v>
      </c>
      <c r="AX110" s="66" t="e">
        <f t="shared" si="29"/>
        <v>#DIV/0!</v>
      </c>
      <c r="AY110" s="66">
        <f t="shared" si="29"/>
        <v>0</v>
      </c>
      <c r="AZ110" s="66">
        <f t="shared" si="29"/>
        <v>0.3388799999999994</v>
      </c>
      <c r="BA110" s="66">
        <f t="shared" si="29"/>
        <v>0</v>
      </c>
      <c r="BB110" s="66">
        <f t="shared" si="29"/>
        <v>0</v>
      </c>
      <c r="BC110" s="66">
        <f t="shared" si="29"/>
        <v>5.9383200000000054</v>
      </c>
      <c r="BD110" s="66">
        <f t="shared" si="29"/>
        <v>1.4845800000000013</v>
      </c>
      <c r="BE110" s="66">
        <f t="shared" si="29"/>
        <v>0.14546249999999997</v>
      </c>
      <c r="BF110" s="66" t="e">
        <f t="shared" si="29"/>
        <v>#DIV/0!</v>
      </c>
      <c r="BG110" s="66" t="e">
        <f t="shared" si="29"/>
        <v>#DIV/0!</v>
      </c>
      <c r="BH110" s="66" t="e">
        <f t="shared" si="29"/>
        <v>#DIV/0!</v>
      </c>
      <c r="BI110" s="66">
        <f t="shared" si="29"/>
        <v>3.2159999999999939E-2</v>
      </c>
      <c r="BJ110" s="66">
        <f t="shared" si="29"/>
        <v>0</v>
      </c>
      <c r="BK110" s="66">
        <f t="shared" si="29"/>
        <v>0</v>
      </c>
      <c r="BL110" s="66">
        <f t="shared" si="29"/>
        <v>0</v>
      </c>
      <c r="BM110" s="66">
        <f t="shared" si="29"/>
        <v>0.19875000000000001</v>
      </c>
      <c r="BN110" s="66">
        <f t="shared" si="29"/>
        <v>0</v>
      </c>
      <c r="BO110" s="66" t="e">
        <f t="shared" si="29"/>
        <v>#DIV/0!</v>
      </c>
      <c r="BP110" s="66" t="e">
        <f t="shared" ref="BP110:EA110" si="30">AVERAGE(BP11:BP106)*24/1000</f>
        <v>#DIV/0!</v>
      </c>
      <c r="BQ110" s="66">
        <f t="shared" si="30"/>
        <v>3.8110000000000026E-2</v>
      </c>
      <c r="BR110" s="66">
        <f t="shared" si="30"/>
        <v>0</v>
      </c>
      <c r="BS110" s="66">
        <f t="shared" si="30"/>
        <v>2.4187033999999978</v>
      </c>
      <c r="BT110" s="66">
        <f t="shared" si="30"/>
        <v>0.40200000000000002</v>
      </c>
      <c r="BU110" s="66">
        <f t="shared" si="30"/>
        <v>0</v>
      </c>
      <c r="BV110" s="66">
        <f t="shared" si="30"/>
        <v>0</v>
      </c>
      <c r="BW110" s="66">
        <f t="shared" si="30"/>
        <v>0.25619999999999959</v>
      </c>
      <c r="BX110" s="66">
        <f t="shared" si="30"/>
        <v>0</v>
      </c>
      <c r="BY110" s="66">
        <f t="shared" si="30"/>
        <v>4.6349999999999994E-3</v>
      </c>
      <c r="BZ110" s="66">
        <f t="shared" si="30"/>
        <v>0</v>
      </c>
      <c r="CA110" s="66" t="e">
        <f t="shared" si="30"/>
        <v>#DIV/0!</v>
      </c>
      <c r="CB110" s="66" t="e">
        <f t="shared" si="30"/>
        <v>#DIV/0!</v>
      </c>
      <c r="CC110" s="66">
        <f t="shared" si="30"/>
        <v>0</v>
      </c>
      <c r="CD110" s="66">
        <f t="shared" si="30"/>
        <v>0</v>
      </c>
      <c r="CE110" s="66">
        <f t="shared" si="30"/>
        <v>0</v>
      </c>
      <c r="CF110" s="66">
        <f t="shared" si="30"/>
        <v>0</v>
      </c>
      <c r="CG110" s="66">
        <f t="shared" si="30"/>
        <v>0</v>
      </c>
      <c r="CH110" s="66">
        <f t="shared" si="30"/>
        <v>0</v>
      </c>
      <c r="CI110" s="66">
        <f t="shared" si="30"/>
        <v>0.11440500000000003</v>
      </c>
      <c r="CJ110" s="66">
        <f t="shared" si="30"/>
        <v>0</v>
      </c>
      <c r="CK110" s="66">
        <f t="shared" si="30"/>
        <v>0.18656999999999971</v>
      </c>
      <c r="CL110" s="66">
        <f t="shared" si="30"/>
        <v>0</v>
      </c>
      <c r="CM110" s="66">
        <f t="shared" si="30"/>
        <v>0</v>
      </c>
      <c r="CN110" s="66">
        <f t="shared" si="30"/>
        <v>0</v>
      </c>
      <c r="CO110" s="66">
        <f t="shared" si="30"/>
        <v>0</v>
      </c>
      <c r="CP110" s="66">
        <f t="shared" si="30"/>
        <v>0</v>
      </c>
      <c r="CQ110" s="66">
        <f t="shared" si="30"/>
        <v>0</v>
      </c>
      <c r="CR110" s="66">
        <f t="shared" si="30"/>
        <v>0</v>
      </c>
      <c r="CS110" s="66">
        <f t="shared" si="30"/>
        <v>0</v>
      </c>
      <c r="CT110" s="66">
        <f t="shared" si="30"/>
        <v>0</v>
      </c>
      <c r="CU110" s="66">
        <f t="shared" si="30"/>
        <v>0</v>
      </c>
      <c r="CV110" s="66">
        <f t="shared" si="30"/>
        <v>0</v>
      </c>
      <c r="CW110" s="66">
        <f t="shared" si="30"/>
        <v>10.63125</v>
      </c>
      <c r="CX110" s="66">
        <f t="shared" si="30"/>
        <v>0</v>
      </c>
      <c r="CY110" s="66">
        <f t="shared" si="30"/>
        <v>0.35625000000000001</v>
      </c>
      <c r="CZ110" s="66">
        <f t="shared" si="30"/>
        <v>0.09</v>
      </c>
      <c r="DA110" s="66">
        <f t="shared" si="30"/>
        <v>0</v>
      </c>
      <c r="DB110" s="66">
        <f t="shared" si="30"/>
        <v>0</v>
      </c>
      <c r="DC110" s="66" t="e">
        <f t="shared" si="30"/>
        <v>#DIV/0!</v>
      </c>
      <c r="DD110" s="66" t="e">
        <f t="shared" si="30"/>
        <v>#DIV/0!</v>
      </c>
      <c r="DE110" s="66">
        <f t="shared" si="30"/>
        <v>0.21348000000000031</v>
      </c>
      <c r="DF110" s="66">
        <f t="shared" si="30"/>
        <v>0</v>
      </c>
      <c r="DG110" s="66">
        <f t="shared" si="30"/>
        <v>0.36083999999999966</v>
      </c>
      <c r="DH110" s="66">
        <f t="shared" si="30"/>
        <v>0</v>
      </c>
      <c r="DI110" s="66">
        <f t="shared" si="30"/>
        <v>0</v>
      </c>
      <c r="DJ110" s="66">
        <f t="shared" si="30"/>
        <v>0</v>
      </c>
      <c r="DK110" s="66">
        <f t="shared" si="30"/>
        <v>0</v>
      </c>
      <c r="DL110" s="66">
        <f t="shared" si="30"/>
        <v>0</v>
      </c>
      <c r="DM110" s="66">
        <f t="shared" si="30"/>
        <v>0</v>
      </c>
      <c r="DN110" s="66">
        <f t="shared" si="30"/>
        <v>0</v>
      </c>
      <c r="DO110" s="66">
        <f t="shared" si="30"/>
        <v>1.1524830000000013</v>
      </c>
      <c r="DP110" s="66">
        <f t="shared" si="30"/>
        <v>0</v>
      </c>
      <c r="DQ110" s="66">
        <f t="shared" si="30"/>
        <v>2.2999999999999955E-2</v>
      </c>
      <c r="DR110" s="66">
        <f t="shared" si="30"/>
        <v>0</v>
      </c>
      <c r="DS110" s="66">
        <f t="shared" si="30"/>
        <v>0</v>
      </c>
      <c r="DT110" s="66">
        <f t="shared" si="30"/>
        <v>0</v>
      </c>
      <c r="DU110" s="66">
        <f t="shared" si="30"/>
        <v>0</v>
      </c>
      <c r="DV110" s="66">
        <f t="shared" si="30"/>
        <v>0</v>
      </c>
      <c r="DW110" s="66">
        <f t="shared" si="30"/>
        <v>0</v>
      </c>
      <c r="DX110" s="66">
        <f t="shared" si="30"/>
        <v>0</v>
      </c>
      <c r="DY110" s="66">
        <f t="shared" si="30"/>
        <v>0</v>
      </c>
      <c r="DZ110" s="66">
        <f t="shared" si="30"/>
        <v>0</v>
      </c>
      <c r="EA110" s="66">
        <f t="shared" si="30"/>
        <v>0</v>
      </c>
      <c r="EB110" s="66">
        <f t="shared" ref="EB110:FR110" si="31">AVERAGE(EB11:EB106)*24/1000</f>
        <v>0</v>
      </c>
      <c r="EC110" s="66">
        <f t="shared" si="31"/>
        <v>0.18794500000000003</v>
      </c>
      <c r="ED110" s="66">
        <f t="shared" si="31"/>
        <v>0</v>
      </c>
      <c r="EE110" s="66">
        <f t="shared" si="31"/>
        <v>0</v>
      </c>
      <c r="EF110" s="66">
        <f t="shared" si="31"/>
        <v>0</v>
      </c>
      <c r="EG110" s="66">
        <f t="shared" si="31"/>
        <v>8.09E-3</v>
      </c>
      <c r="EH110" s="66">
        <f t="shared" si="31"/>
        <v>0</v>
      </c>
      <c r="EI110" s="66">
        <f t="shared" si="31"/>
        <v>0.11448999999999986</v>
      </c>
      <c r="EJ110" s="66">
        <f t="shared" si="31"/>
        <v>5.3999999999999986E-3</v>
      </c>
      <c r="EK110" s="66">
        <f t="shared" si="31"/>
        <v>0</v>
      </c>
      <c r="EL110" s="66">
        <f t="shared" si="31"/>
        <v>0</v>
      </c>
      <c r="EM110" s="66">
        <f t="shared" si="31"/>
        <v>0</v>
      </c>
      <c r="EN110" s="66">
        <f t="shared" si="31"/>
        <v>0</v>
      </c>
      <c r="EO110" s="66">
        <f t="shared" si="31"/>
        <v>0</v>
      </c>
      <c r="EP110" s="66">
        <f t="shared" si="31"/>
        <v>0</v>
      </c>
      <c r="EQ110" s="66">
        <f t="shared" si="31"/>
        <v>0</v>
      </c>
      <c r="ER110" s="66">
        <f t="shared" si="31"/>
        <v>0</v>
      </c>
      <c r="ES110" s="66">
        <f t="shared" si="31"/>
        <v>6.9535000000000041E-2</v>
      </c>
      <c r="ET110" s="66">
        <f t="shared" si="31"/>
        <v>0</v>
      </c>
      <c r="EU110" s="66">
        <f t="shared" si="31"/>
        <v>2.2819999999999983E-2</v>
      </c>
      <c r="EV110" s="66">
        <f t="shared" si="31"/>
        <v>0</v>
      </c>
      <c r="EW110" s="66">
        <f t="shared" si="31"/>
        <v>0</v>
      </c>
      <c r="EX110" s="66">
        <f t="shared" si="31"/>
        <v>0</v>
      </c>
      <c r="EY110" s="66">
        <f t="shared" ref="EY110:FF110" si="32">AVERAGE(EY11:EY106)*24/1000</f>
        <v>0.21882249999999995</v>
      </c>
      <c r="EZ110" s="66">
        <f t="shared" si="32"/>
        <v>0</v>
      </c>
      <c r="FA110" s="66">
        <f t="shared" si="32"/>
        <v>6.5155000000000005E-2</v>
      </c>
      <c r="FB110" s="66">
        <f t="shared" si="32"/>
        <v>0</v>
      </c>
      <c r="FC110" s="66">
        <f t="shared" si="32"/>
        <v>0</v>
      </c>
      <c r="FD110" s="66">
        <f t="shared" si="32"/>
        <v>0</v>
      </c>
      <c r="FE110" s="66">
        <f t="shared" si="32"/>
        <v>4.5425000000000007E-2</v>
      </c>
      <c r="FF110" s="66">
        <f t="shared" si="32"/>
        <v>0</v>
      </c>
      <c r="FG110" s="66">
        <f t="shared" ref="FG110:FH110" si="33">AVERAGE(FG11:FG106)*24/1000</f>
        <v>0</v>
      </c>
      <c r="FH110" s="66">
        <f t="shared" si="33"/>
        <v>0</v>
      </c>
      <c r="FI110" s="66">
        <f t="shared" ref="FI110:FJ110" si="34">AVERAGE(FI11:FI106)*24/1000</f>
        <v>0</v>
      </c>
      <c r="FJ110" s="66">
        <f t="shared" si="34"/>
        <v>0</v>
      </c>
      <c r="FK110" s="66">
        <f t="shared" ref="FK110:FP110" si="35">AVERAGE(FK11:FK106)*24/1000</f>
        <v>0</v>
      </c>
      <c r="FL110" s="66">
        <f t="shared" si="35"/>
        <v>0</v>
      </c>
      <c r="FM110" s="66">
        <f t="shared" si="35"/>
        <v>0</v>
      </c>
      <c r="FN110" s="66">
        <f t="shared" si="35"/>
        <v>0</v>
      </c>
      <c r="FO110" s="66">
        <f t="shared" si="35"/>
        <v>0</v>
      </c>
      <c r="FP110" s="66">
        <f t="shared" si="35"/>
        <v>0</v>
      </c>
      <c r="FQ110" s="66">
        <f t="shared" si="31"/>
        <v>34.851303223440496</v>
      </c>
      <c r="FR110" s="66">
        <f t="shared" si="31"/>
        <v>3.758040000000002</v>
      </c>
    </row>
    <row r="111" spans="1:174">
      <c r="A111" s="12" t="s">
        <v>133</v>
      </c>
      <c r="B111" s="15"/>
      <c r="C111" s="40"/>
      <c r="D111" s="13"/>
      <c r="E111" s="13"/>
      <c r="F111" s="13"/>
      <c r="G111" s="13"/>
      <c r="H111" s="13"/>
      <c r="I111" s="13"/>
      <c r="J111" s="13"/>
      <c r="K111" s="13"/>
      <c r="L111" s="13"/>
      <c r="M111" s="73"/>
      <c r="N111" s="7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414" t="s">
        <v>134</v>
      </c>
      <c r="AF111" s="414"/>
      <c r="AG111" s="414"/>
      <c r="AH111" s="414"/>
      <c r="AI111" s="414"/>
      <c r="AJ111" s="414"/>
      <c r="AK111" s="414"/>
      <c r="AL111" s="414"/>
      <c r="AM111" s="414"/>
      <c r="AN111" s="414"/>
      <c r="AO111" s="414"/>
      <c r="AP111" s="414"/>
      <c r="AQ111" s="414"/>
      <c r="AR111" s="414"/>
      <c r="AS111" s="414"/>
      <c r="AT111" s="414"/>
      <c r="AU111" s="414"/>
      <c r="AV111" s="414"/>
      <c r="AW111" s="414"/>
      <c r="AX111" s="414"/>
      <c r="AY111" s="414"/>
      <c r="AZ111" s="414"/>
      <c r="BA111" s="13"/>
      <c r="BB111" s="13"/>
      <c r="BC111" s="13"/>
      <c r="BD111" s="13"/>
    </row>
    <row r="112" spans="1:174" ht="14.25" thickBot="1"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73"/>
      <c r="N112" s="7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414" t="s">
        <v>135</v>
      </c>
      <c r="AF112" s="414"/>
      <c r="AG112" s="414"/>
      <c r="AH112" s="414"/>
      <c r="AI112" s="414"/>
      <c r="AJ112" s="414"/>
      <c r="AK112" s="414"/>
      <c r="AL112" s="414"/>
      <c r="AM112" s="414"/>
      <c r="AN112" s="414"/>
      <c r="AO112" s="414"/>
      <c r="AP112" s="414"/>
      <c r="AQ112" s="414"/>
      <c r="AR112" s="414"/>
      <c r="AS112" s="414"/>
      <c r="AT112" s="414"/>
      <c r="AU112" s="414"/>
      <c r="AV112" s="414"/>
      <c r="AW112" s="414"/>
      <c r="AX112" s="414"/>
      <c r="AY112" s="13"/>
      <c r="AZ112" s="13"/>
      <c r="BA112" s="13"/>
      <c r="BB112" s="13"/>
      <c r="BC112" s="13"/>
      <c r="BD112" s="13"/>
    </row>
    <row r="113" spans="3:56"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73"/>
      <c r="N113" s="7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418" t="s">
        <v>136</v>
      </c>
      <c r="AF113" s="419"/>
      <c r="AG113" s="419"/>
      <c r="AH113" s="419"/>
      <c r="AI113" s="419"/>
      <c r="AJ113" s="419"/>
      <c r="AK113" s="419"/>
      <c r="AL113" s="419"/>
      <c r="AM113" s="419"/>
      <c r="AN113" s="419"/>
      <c r="AO113" s="419"/>
      <c r="AP113" s="419"/>
      <c r="AQ113" s="419"/>
      <c r="AR113" s="419"/>
      <c r="AS113" s="419"/>
      <c r="AT113" s="420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</row>
    <row r="114" spans="3:56">
      <c r="C114" s="40"/>
      <c r="D114" s="40"/>
      <c r="E114" s="15"/>
      <c r="F114" s="15"/>
      <c r="G114" s="15"/>
      <c r="H114" s="15"/>
      <c r="I114" s="15"/>
      <c r="J114" s="15"/>
      <c r="K114" s="15"/>
      <c r="L114" s="15"/>
      <c r="M114" s="73"/>
      <c r="N114" s="73"/>
      <c r="O114" s="15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21" t="s">
        <v>137</v>
      </c>
      <c r="AF114" s="422"/>
      <c r="AG114" s="422"/>
      <c r="AH114" s="423"/>
      <c r="AI114" s="423"/>
      <c r="AJ114" s="423"/>
      <c r="AK114" s="423"/>
      <c r="AL114" s="15"/>
      <c r="AM114" s="400" t="s">
        <v>138</v>
      </c>
      <c r="AN114" s="400"/>
      <c r="AO114" s="400"/>
      <c r="AP114" s="400"/>
      <c r="AQ114" s="400"/>
      <c r="AR114" s="400"/>
      <c r="AS114" s="400"/>
      <c r="AT114" s="424"/>
      <c r="AU114" s="15"/>
      <c r="AV114" s="15"/>
      <c r="AW114" s="15"/>
      <c r="AX114" s="15"/>
      <c r="AY114" s="15"/>
      <c r="AZ114" s="15"/>
      <c r="BA114" s="15"/>
      <c r="BB114" s="15"/>
      <c r="BC114" s="42"/>
      <c r="BD114" s="15"/>
    </row>
    <row r="115" spans="3:56">
      <c r="C115" s="40"/>
      <c r="D115" s="40"/>
      <c r="E115" s="15"/>
      <c r="F115" s="15"/>
      <c r="G115" s="15"/>
      <c r="H115" s="15"/>
      <c r="I115" s="15"/>
      <c r="J115" s="15"/>
      <c r="K115" s="15"/>
      <c r="L115" s="15"/>
      <c r="M115" s="73"/>
      <c r="N115" s="73"/>
      <c r="O115" s="15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07"/>
      <c r="AF115" s="408"/>
      <c r="AG115" s="408"/>
      <c r="AH115" s="408"/>
      <c r="AI115" s="408"/>
      <c r="AJ115" s="408"/>
      <c r="AK115" s="408"/>
      <c r="AL115" s="408"/>
      <c r="AM115" s="408"/>
      <c r="AN115" s="408"/>
      <c r="AO115" s="408"/>
      <c r="AP115" s="408"/>
      <c r="AQ115" s="408"/>
      <c r="AR115" s="408"/>
      <c r="AS115" s="408"/>
      <c r="AT115" s="409"/>
      <c r="AU115" s="15"/>
      <c r="AV115" s="15"/>
      <c r="AW115" s="15"/>
      <c r="AX115" s="15"/>
      <c r="AY115" s="15"/>
      <c r="AZ115" s="15"/>
      <c r="BA115" s="15"/>
      <c r="BB115" s="15"/>
      <c r="BC115" s="42"/>
      <c r="BD115" s="15"/>
    </row>
    <row r="116" spans="3:56">
      <c r="C116" s="40"/>
      <c r="D116" s="40"/>
      <c r="E116" s="15"/>
      <c r="F116" s="15"/>
      <c r="G116" s="15"/>
      <c r="H116" s="15"/>
      <c r="I116" s="15"/>
      <c r="J116" s="15"/>
      <c r="K116" s="15"/>
      <c r="L116" s="15"/>
      <c r="M116" s="73"/>
      <c r="N116" s="73"/>
      <c r="O116" s="15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25" t="s">
        <v>139</v>
      </c>
      <c r="AF116" s="400"/>
      <c r="AG116" s="400"/>
      <c r="AH116" s="426"/>
      <c r="AI116" s="426"/>
      <c r="AJ116" s="426"/>
      <c r="AK116" s="426"/>
      <c r="AL116" s="15"/>
      <c r="AM116" s="400" t="s">
        <v>140</v>
      </c>
      <c r="AN116" s="400"/>
      <c r="AO116" s="400"/>
      <c r="AP116" s="400"/>
      <c r="AQ116" s="400"/>
      <c r="AR116" s="400"/>
      <c r="AS116" s="400"/>
      <c r="AT116" s="424"/>
      <c r="AU116" s="15"/>
      <c r="AV116" s="15"/>
      <c r="AW116" s="15"/>
      <c r="AX116" s="15"/>
      <c r="AY116" s="15"/>
      <c r="AZ116" s="15"/>
      <c r="BA116" s="15"/>
      <c r="BB116" s="15"/>
      <c r="BC116" s="42"/>
      <c r="BD116" s="15"/>
    </row>
    <row r="117" spans="3:56">
      <c r="C117" s="40"/>
      <c r="D117" s="40"/>
      <c r="E117" s="15"/>
      <c r="F117" s="15"/>
      <c r="G117" s="15"/>
      <c r="H117" s="15"/>
      <c r="I117" s="15"/>
      <c r="J117" s="15"/>
      <c r="K117" s="15"/>
      <c r="L117" s="15"/>
      <c r="M117" s="73"/>
      <c r="N117" s="73"/>
      <c r="O117" s="15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07"/>
      <c r="AF117" s="408"/>
      <c r="AG117" s="408"/>
      <c r="AH117" s="408"/>
      <c r="AI117" s="408"/>
      <c r="AJ117" s="408"/>
      <c r="AK117" s="408"/>
      <c r="AL117" s="408"/>
      <c r="AM117" s="408"/>
      <c r="AN117" s="408"/>
      <c r="AO117" s="408"/>
      <c r="AP117" s="408"/>
      <c r="AQ117" s="408"/>
      <c r="AR117" s="408"/>
      <c r="AS117" s="408"/>
      <c r="AT117" s="409"/>
      <c r="AU117" s="15"/>
      <c r="AV117" s="15"/>
      <c r="AW117" s="15"/>
      <c r="AX117" s="15"/>
      <c r="AY117" s="15"/>
      <c r="AZ117" s="15"/>
      <c r="BA117" s="15"/>
      <c r="BB117" s="15"/>
      <c r="BC117" s="42"/>
      <c r="BD117" s="15"/>
    </row>
    <row r="118" spans="3:56" ht="14.25" thickBot="1">
      <c r="C118" s="43"/>
      <c r="D118" s="43"/>
      <c r="E118" s="411"/>
      <c r="F118" s="411"/>
      <c r="G118" s="411"/>
      <c r="H118" s="411"/>
      <c r="I118" s="411"/>
      <c r="J118" s="411"/>
      <c r="K118" s="411"/>
      <c r="L118" s="411"/>
      <c r="M118" s="411"/>
      <c r="N118" s="411"/>
      <c r="O118" s="411"/>
      <c r="P118" s="411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415" t="s">
        <v>141</v>
      </c>
      <c r="AF118" s="416"/>
      <c r="AG118" s="416"/>
      <c r="AH118" s="416"/>
      <c r="AI118" s="416"/>
      <c r="AJ118" s="416"/>
      <c r="AK118" s="416"/>
      <c r="AL118" s="44"/>
      <c r="AM118" s="416" t="s">
        <v>142</v>
      </c>
      <c r="AN118" s="416"/>
      <c r="AO118" s="416"/>
      <c r="AP118" s="416"/>
      <c r="AQ118" s="416"/>
      <c r="AR118" s="416"/>
      <c r="AS118" s="416"/>
      <c r="AT118" s="417"/>
      <c r="AU118" s="12"/>
      <c r="AV118" s="12"/>
      <c r="AW118" s="12"/>
      <c r="AX118" s="12"/>
      <c r="AY118" s="400"/>
      <c r="AZ118" s="400"/>
      <c r="BA118" s="400"/>
      <c r="BB118" s="400"/>
      <c r="BC118" s="400"/>
      <c r="BD118" s="400"/>
    </row>
    <row r="119" spans="3:56">
      <c r="C119" s="45"/>
      <c r="D119" s="45"/>
      <c r="E119" s="16"/>
      <c r="F119" s="16"/>
      <c r="G119" s="16"/>
      <c r="H119" s="16"/>
      <c r="I119" s="16"/>
      <c r="J119" s="16"/>
      <c r="K119" s="406"/>
      <c r="L119" s="406"/>
      <c r="M119" s="16"/>
      <c r="N119" s="16"/>
      <c r="O119" s="406"/>
      <c r="P119" s="40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406"/>
      <c r="AF119" s="406"/>
      <c r="AG119" s="410"/>
      <c r="AH119" s="410"/>
      <c r="AI119" s="46"/>
      <c r="AJ119" s="46"/>
      <c r="AK119" s="406"/>
      <c r="AL119" s="406"/>
      <c r="AM119" s="427" t="s">
        <v>173</v>
      </c>
      <c r="AN119" s="427"/>
      <c r="AO119" s="427"/>
      <c r="AP119" s="427"/>
      <c r="AQ119" s="427"/>
      <c r="AR119" s="427"/>
      <c r="AS119" s="427"/>
      <c r="AT119" s="427"/>
      <c r="AU119" s="406"/>
      <c r="AV119" s="406"/>
      <c r="AW119" s="406"/>
      <c r="AX119" s="406"/>
      <c r="AY119" s="406"/>
      <c r="AZ119" s="406"/>
      <c r="BA119" s="406"/>
      <c r="BB119" s="406"/>
      <c r="BC119" s="406"/>
      <c r="BD119" s="406"/>
    </row>
  </sheetData>
  <mergeCells count="118">
    <mergeCell ref="BY9:BZ9"/>
    <mergeCell ref="BK9:BL9"/>
    <mergeCell ref="BI9:BJ9"/>
    <mergeCell ref="BC9:BD9"/>
    <mergeCell ref="BE9:BF9"/>
    <mergeCell ref="BA119:BB119"/>
    <mergeCell ref="AE111:AZ111"/>
    <mergeCell ref="AO9:AP9"/>
    <mergeCell ref="BQ9:BR9"/>
    <mergeCell ref="BU9:BV9"/>
    <mergeCell ref="AE112:AX112"/>
    <mergeCell ref="AE118:AG118"/>
    <mergeCell ref="AH118:AK118"/>
    <mergeCell ref="AM118:AT118"/>
    <mergeCell ref="AE113:AT113"/>
    <mergeCell ref="AE114:AG114"/>
    <mergeCell ref="AH114:AK114"/>
    <mergeCell ref="AM114:AT114"/>
    <mergeCell ref="AY119:AZ119"/>
    <mergeCell ref="AE115:AT115"/>
    <mergeCell ref="AE116:AG116"/>
    <mergeCell ref="AH116:AK116"/>
    <mergeCell ref="AM116:AT116"/>
    <mergeCell ref="AM119:AT119"/>
    <mergeCell ref="O9:P9"/>
    <mergeCell ref="AE9:AF9"/>
    <mergeCell ref="Q9:R9"/>
    <mergeCell ref="I9:J9"/>
    <mergeCell ref="W9:X9"/>
    <mergeCell ref="Y9:Z9"/>
    <mergeCell ref="BC119:BD119"/>
    <mergeCell ref="AY118:BD118"/>
    <mergeCell ref="O119:P119"/>
    <mergeCell ref="AE117:AT117"/>
    <mergeCell ref="AE119:AF119"/>
    <mergeCell ref="AG119:AH119"/>
    <mergeCell ref="AK119:AL119"/>
    <mergeCell ref="AU119:AV119"/>
    <mergeCell ref="AW119:AX119"/>
    <mergeCell ref="E118:P118"/>
    <mergeCell ref="AA9:AB9"/>
    <mergeCell ref="M9:N9"/>
    <mergeCell ref="U9:V9"/>
    <mergeCell ref="S9:T9"/>
    <mergeCell ref="K9:L9"/>
    <mergeCell ref="K119:L119"/>
    <mergeCell ref="CK9:CL9"/>
    <mergeCell ref="CM9:CN9"/>
    <mergeCell ref="CI9:CJ9"/>
    <mergeCell ref="CG9:CH9"/>
    <mergeCell ref="CA9:CB9"/>
    <mergeCell ref="CC9:CD9"/>
    <mergeCell ref="CE9:CF9"/>
    <mergeCell ref="A1:CA1"/>
    <mergeCell ref="A2:CA2"/>
    <mergeCell ref="A3:CA3"/>
    <mergeCell ref="A4:CA4"/>
    <mergeCell ref="G9:H9"/>
    <mergeCell ref="BW9:BX9"/>
    <mergeCell ref="BS9:BT9"/>
    <mergeCell ref="AS9:AT9"/>
    <mergeCell ref="AU9:AV9"/>
    <mergeCell ref="AW9:AX9"/>
    <mergeCell ref="AY9:AZ9"/>
    <mergeCell ref="BA9:BB9"/>
    <mergeCell ref="BG9:BH9"/>
    <mergeCell ref="BM9:BN9"/>
    <mergeCell ref="BO9:BP9"/>
    <mergeCell ref="C9:D9"/>
    <mergeCell ref="E9:F9"/>
    <mergeCell ref="FI9:FJ9"/>
    <mergeCell ref="FK9:FL9"/>
    <mergeCell ref="AG7:AH7"/>
    <mergeCell ref="AC9:AD9"/>
    <mergeCell ref="AK9:AL9"/>
    <mergeCell ref="AM9:AN9"/>
    <mergeCell ref="AQ9:AR9"/>
    <mergeCell ref="AI9:AJ9"/>
    <mergeCell ref="AG9:AH9"/>
    <mergeCell ref="DS9:DT9"/>
    <mergeCell ref="DU9:DV9"/>
    <mergeCell ref="DK9:DL9"/>
    <mergeCell ref="DQ9:DR9"/>
    <mergeCell ref="CS9:CT9"/>
    <mergeCell ref="CU9:CV9"/>
    <mergeCell ref="CW9:CX9"/>
    <mergeCell ref="CY9:CZ9"/>
    <mergeCell ref="DE9:DF9"/>
    <mergeCell ref="DA9:DB9"/>
    <mergeCell ref="DI9:DJ9"/>
    <mergeCell ref="DO9:DP9"/>
    <mergeCell ref="DM9:DN9"/>
    <mergeCell ref="DC9:DD9"/>
    <mergeCell ref="DG9:DH9"/>
    <mergeCell ref="FM9:FN9"/>
    <mergeCell ref="FO9:FP9"/>
    <mergeCell ref="CO9:CP9"/>
    <mergeCell ref="DW9:DX9"/>
    <mergeCell ref="DY9:DZ9"/>
    <mergeCell ref="FQ9:FR9"/>
    <mergeCell ref="EA9:EB9"/>
    <mergeCell ref="EC9:ED9"/>
    <mergeCell ref="EE9:EF9"/>
    <mergeCell ref="EG9:EH9"/>
    <mergeCell ref="EI9:EJ9"/>
    <mergeCell ref="EK9:EL9"/>
    <mergeCell ref="EM9:EN9"/>
    <mergeCell ref="CQ9:CR9"/>
    <mergeCell ref="EO9:EP9"/>
    <mergeCell ref="EQ9:ER9"/>
    <mergeCell ref="ES9:ET9"/>
    <mergeCell ref="EU9:EV9"/>
    <mergeCell ref="EW9:EX9"/>
    <mergeCell ref="EY9:EZ9"/>
    <mergeCell ref="FA9:FB9"/>
    <mergeCell ref="FC9:FD9"/>
    <mergeCell ref="FE9:FF9"/>
    <mergeCell ref="FG9:FH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OT113"/>
  <sheetViews>
    <sheetView defaultGridColor="0" topLeftCell="JA1" colorId="8" zoomScale="110" zoomScaleNormal="110" workbookViewId="0">
      <pane ySplit="1" topLeftCell="A2" activePane="bottomLeft" state="frozen"/>
      <selection pane="bottomLeft" activeCell="JK5" sqref="JK5"/>
    </sheetView>
  </sheetViews>
  <sheetFormatPr defaultColWidth="7.140625" defaultRowHeight="12.75" customHeight="1"/>
  <cols>
    <col min="1" max="1" width="7.140625" style="49"/>
    <col min="2" max="2" width="7.140625" style="49" customWidth="1"/>
    <col min="3" max="10" width="7.140625" style="20"/>
    <col min="11" max="11" width="7.85546875" style="20" customWidth="1"/>
    <col min="12" max="16" width="7.140625" style="20"/>
    <col min="17" max="17" width="8.42578125" style="20" customWidth="1"/>
    <col min="18" max="18" width="8.7109375" style="20" customWidth="1"/>
    <col min="19" max="22" width="7.140625" style="20"/>
    <col min="23" max="26" width="7.140625" style="82"/>
    <col min="27" max="94" width="7.140625" style="20"/>
    <col min="95" max="95" width="7.42578125" style="52" customWidth="1"/>
    <col min="96" max="105" width="7.140625" style="52"/>
    <col min="106" max="106" width="11.42578125" style="52" customWidth="1"/>
    <col min="107" max="116" width="7.140625" style="20"/>
    <col min="117" max="118" width="7.140625" style="82"/>
    <col min="119" max="120" width="7.140625" style="20"/>
    <col min="121" max="122" width="7.140625" style="82"/>
    <col min="123" max="142" width="7.140625" style="20"/>
    <col min="143" max="144" width="7.140625" style="82"/>
    <col min="145" max="160" width="7.140625" style="20"/>
    <col min="161" max="174" width="7.140625" style="52"/>
    <col min="175" max="196" width="7.140625" style="20"/>
    <col min="197" max="198" width="7.140625" style="52"/>
    <col min="199" max="242" width="7.140625" style="20"/>
    <col min="243" max="243" width="7.7109375" style="20" customWidth="1"/>
    <col min="244" max="258" width="7.140625" style="20"/>
    <col min="259" max="259" width="7.140625" style="82"/>
    <col min="260" max="266" width="7.140625" style="20"/>
    <col min="267" max="276" width="7.140625" style="88"/>
    <col min="277" max="277" width="7.140625" style="97"/>
    <col min="278" max="300" width="7.140625" style="88"/>
    <col min="301" max="301" width="7.140625" style="82"/>
    <col min="302" max="302" width="7.140625" style="20"/>
    <col min="303" max="310" width="7.140625" style="88"/>
    <col min="311" max="311" width="6.140625" style="88" customWidth="1"/>
    <col min="312" max="324" width="7.140625" style="88"/>
    <col min="325" max="325" width="6.5703125" style="88" customWidth="1"/>
    <col min="326" max="326" width="7.140625" style="88"/>
    <col min="327" max="328" width="7.140625" style="97"/>
    <col min="329" max="338" width="7.140625" style="88"/>
    <col min="339" max="339" width="7.140625" style="97"/>
    <col min="340" max="340" width="7.140625" style="88"/>
    <col min="341" max="341" width="7.140625" style="97"/>
    <col min="342" max="349" width="7.140625" style="88"/>
    <col min="350" max="351" width="7.140625" style="97"/>
    <col min="352" max="352" width="8.7109375" style="97" customWidth="1"/>
    <col min="353" max="365" width="7.140625" style="88"/>
    <col min="366" max="366" width="7.140625" style="88" customWidth="1"/>
    <col min="367" max="378" width="7.140625" style="88"/>
    <col min="379" max="379" width="7.140625" style="88" customWidth="1"/>
    <col min="380" max="380" width="7.140625" style="88"/>
    <col min="381" max="383" width="7.140625" style="97"/>
    <col min="384" max="16384" width="7.140625" style="88"/>
  </cols>
  <sheetData>
    <row r="1" spans="1:410" s="49" customFormat="1" ht="12.75" customHeight="1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07"/>
      <c r="Z1" s="107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CQ1" s="150"/>
      <c r="CR1" s="150"/>
      <c r="CS1" s="150"/>
      <c r="CT1" s="150"/>
      <c r="CU1" s="150"/>
      <c r="CV1" s="150"/>
      <c r="CW1" s="150"/>
      <c r="CX1" s="150"/>
      <c r="CY1" s="150"/>
      <c r="CZ1" s="150"/>
      <c r="DA1" s="150"/>
      <c r="DB1" s="150"/>
      <c r="DM1" s="151"/>
      <c r="DN1" s="151"/>
      <c r="DQ1" s="151"/>
      <c r="DR1" s="151"/>
      <c r="EM1" s="151"/>
      <c r="EN1" s="151"/>
      <c r="FE1" s="150"/>
      <c r="FF1" s="150"/>
      <c r="FG1" s="150"/>
      <c r="FH1" s="150"/>
      <c r="FI1" s="150"/>
      <c r="FJ1" s="150"/>
      <c r="FK1" s="150"/>
      <c r="FL1" s="150"/>
      <c r="FM1" s="150"/>
      <c r="FN1" s="150"/>
      <c r="FO1" s="150"/>
      <c r="FP1" s="150"/>
      <c r="FQ1" s="150"/>
      <c r="FR1" s="150"/>
      <c r="GO1" s="150"/>
      <c r="GP1" s="150"/>
      <c r="IY1" s="151"/>
      <c r="JO1" s="88"/>
      <c r="JP1" s="88"/>
      <c r="JQ1" s="97"/>
      <c r="JR1" s="88"/>
      <c r="JS1" s="88"/>
      <c r="JT1" s="88"/>
      <c r="JU1" s="88"/>
      <c r="JV1" s="88"/>
      <c r="JW1" s="88"/>
      <c r="JX1" s="88"/>
      <c r="JY1" s="88"/>
      <c r="JZ1" s="88"/>
      <c r="KA1" s="88"/>
      <c r="KB1" s="88"/>
      <c r="KC1" s="88"/>
      <c r="KD1" s="88"/>
      <c r="KE1" s="88"/>
      <c r="KF1" s="88"/>
      <c r="KG1" s="88"/>
      <c r="KH1" s="88"/>
      <c r="KI1" s="88"/>
      <c r="KJ1" s="88"/>
      <c r="KK1" s="88"/>
      <c r="KL1" s="88"/>
      <c r="KM1" s="88"/>
      <c r="KN1" s="88"/>
      <c r="KO1" s="82"/>
      <c r="KP1" s="20"/>
      <c r="KQ1" s="88"/>
      <c r="KR1" s="88"/>
      <c r="KS1" s="88"/>
      <c r="KT1" s="88"/>
      <c r="LM1" s="320"/>
      <c r="LO1" s="151"/>
      <c r="LP1" s="151"/>
      <c r="MA1" s="151"/>
      <c r="MC1" s="151"/>
      <c r="ML1" s="151"/>
      <c r="MM1" s="151"/>
      <c r="MN1" s="151"/>
      <c r="NQ1" s="151"/>
      <c r="NR1" s="151"/>
      <c r="NS1" s="151"/>
    </row>
    <row r="2" spans="1:410" s="49" customFormat="1" ht="12.75" customHeight="1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355"/>
      <c r="Z2" s="355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 s="87"/>
      <c r="AX2" s="87"/>
      <c r="AY2" s="87"/>
      <c r="AZ2" s="87"/>
      <c r="BA2" s="87"/>
      <c r="BB2" s="87"/>
      <c r="BC2" s="87"/>
      <c r="CQ2" s="150"/>
      <c r="CR2" s="150"/>
      <c r="CS2" s="150"/>
      <c r="CT2" s="150"/>
      <c r="CU2" s="150"/>
      <c r="CV2" s="150"/>
      <c r="CW2" s="150"/>
      <c r="CX2" s="150"/>
      <c r="CY2" s="150"/>
      <c r="CZ2" s="150"/>
      <c r="DA2" s="150"/>
      <c r="DB2" s="150"/>
      <c r="DM2" s="151"/>
      <c r="DN2" s="151"/>
      <c r="DQ2" s="151"/>
      <c r="DR2" s="151"/>
      <c r="EM2" s="151"/>
      <c r="EN2" s="151"/>
      <c r="FE2" s="150"/>
      <c r="FF2" s="150"/>
      <c r="FG2" s="150"/>
      <c r="FH2" s="150"/>
      <c r="FI2" s="150"/>
      <c r="FJ2" s="150"/>
      <c r="FK2" s="150"/>
      <c r="FL2" s="150"/>
      <c r="FM2" s="150"/>
      <c r="FN2" s="150"/>
      <c r="FO2" s="150"/>
      <c r="FP2" s="150"/>
      <c r="FQ2" s="150"/>
      <c r="FR2" s="150"/>
      <c r="GO2" s="150"/>
      <c r="GP2" s="150"/>
      <c r="IY2" s="151"/>
      <c r="JO2" s="88"/>
      <c r="JP2" s="88"/>
      <c r="JQ2" s="97"/>
      <c r="JR2" s="88"/>
      <c r="JS2" s="88"/>
      <c r="JT2" s="88"/>
      <c r="JU2" s="88"/>
      <c r="JV2" s="88"/>
      <c r="JW2" s="88"/>
      <c r="JX2" s="88"/>
      <c r="JY2" s="88"/>
      <c r="JZ2" s="88"/>
      <c r="KA2" s="88"/>
      <c r="KB2" s="88"/>
      <c r="KC2" s="88"/>
      <c r="KD2" s="88"/>
      <c r="KE2" s="88"/>
      <c r="KF2" s="88"/>
      <c r="KG2" s="88"/>
      <c r="KH2" s="88"/>
      <c r="KI2" s="88"/>
      <c r="KJ2" s="88"/>
      <c r="KK2" s="88"/>
      <c r="KL2" s="88"/>
      <c r="KM2" s="88"/>
      <c r="KN2" s="88"/>
      <c r="KO2" s="82"/>
      <c r="KP2" s="20"/>
      <c r="KQ2" s="88"/>
      <c r="KR2" s="88"/>
      <c r="KS2" s="88"/>
      <c r="KT2" s="88"/>
      <c r="LM2" s="320"/>
      <c r="LO2" s="151"/>
      <c r="LP2" s="151"/>
      <c r="MA2" s="151"/>
      <c r="MC2" s="151"/>
      <c r="ML2" s="151"/>
      <c r="MM2" s="151"/>
      <c r="MN2" s="151"/>
      <c r="NQ2" s="151"/>
      <c r="NR2" s="151"/>
      <c r="NS2" s="151"/>
    </row>
    <row r="3" spans="1:410" s="49" customFormat="1" ht="12.7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07"/>
      <c r="Z3" s="107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CQ3" s="150"/>
      <c r="CR3" s="150"/>
      <c r="CS3" s="150"/>
      <c r="CT3" s="150"/>
      <c r="CU3" s="150"/>
      <c r="CV3" s="150"/>
      <c r="CW3" s="150"/>
      <c r="CX3" s="150"/>
      <c r="CY3" s="150"/>
      <c r="CZ3" s="150"/>
      <c r="DA3" s="150"/>
      <c r="DB3" s="150"/>
      <c r="DM3" s="151"/>
      <c r="DN3" s="151"/>
      <c r="DQ3" s="151"/>
      <c r="DR3" s="151"/>
      <c r="EM3" s="151"/>
      <c r="EN3" s="151"/>
      <c r="FE3" s="150"/>
      <c r="FF3" s="150"/>
      <c r="FG3" s="150"/>
      <c r="FH3" s="150"/>
      <c r="FI3" s="150"/>
      <c r="FJ3" s="150"/>
      <c r="FK3" s="150"/>
      <c r="FL3" s="150"/>
      <c r="FM3" s="150"/>
      <c r="FN3" s="150" t="s">
        <v>145</v>
      </c>
      <c r="FO3" s="150"/>
      <c r="FP3" s="150"/>
      <c r="FQ3" s="150"/>
      <c r="FR3" s="150"/>
      <c r="GO3" s="150"/>
      <c r="GP3" s="150"/>
      <c r="IY3" s="151"/>
      <c r="JO3" s="88"/>
      <c r="JP3" s="88"/>
      <c r="JQ3" s="97"/>
      <c r="JR3" s="88"/>
      <c r="JS3" s="88"/>
      <c r="JT3" s="88"/>
      <c r="JU3" s="88"/>
      <c r="JV3" s="88"/>
      <c r="JW3" s="88"/>
      <c r="JX3" s="88"/>
      <c r="JY3" s="88"/>
      <c r="JZ3" s="88"/>
      <c r="KA3" s="88"/>
      <c r="KB3" s="88"/>
      <c r="KC3" s="88"/>
      <c r="KD3" s="88"/>
      <c r="KE3" s="88"/>
      <c r="KF3" s="88"/>
      <c r="KG3" s="88"/>
      <c r="KH3" s="88"/>
      <c r="KI3" s="88"/>
      <c r="KJ3" s="88"/>
      <c r="KK3" s="88"/>
      <c r="KL3" s="88"/>
      <c r="KM3" s="88"/>
      <c r="KN3" s="88"/>
      <c r="KO3" s="82"/>
      <c r="KP3" s="20"/>
      <c r="KQ3" s="88"/>
      <c r="KR3" s="88"/>
      <c r="KS3" s="88"/>
      <c r="KT3" s="88"/>
      <c r="LO3" s="151"/>
      <c r="LP3" s="151"/>
      <c r="MA3" s="151"/>
      <c r="MC3" s="151"/>
      <c r="ML3" s="151"/>
      <c r="MM3" s="151"/>
      <c r="MN3" s="151"/>
      <c r="NQ3" s="151"/>
      <c r="NR3" s="151"/>
      <c r="NS3" s="151"/>
    </row>
    <row r="4" spans="1:410" s="49" customFormat="1" ht="12.75" customHeight="1">
      <c r="A4" s="106" t="s">
        <v>26</v>
      </c>
      <c r="B4" s="12"/>
      <c r="C4" s="12"/>
      <c r="D4" s="12"/>
      <c r="E4" s="12"/>
      <c r="F4" s="12"/>
      <c r="G4" s="12"/>
      <c r="H4" s="12"/>
      <c r="I4" s="11"/>
      <c r="J4" s="108" t="s">
        <v>27</v>
      </c>
      <c r="K4" s="47" t="str">
        <f>'CGP SCHEDULE'!L5</f>
        <v>12.08.2026</v>
      </c>
      <c r="L4" s="11"/>
      <c r="M4" s="11"/>
      <c r="N4" s="11"/>
      <c r="O4" s="433"/>
      <c r="P4" s="434"/>
      <c r="Q4" s="11"/>
      <c r="R4" s="11"/>
      <c r="S4" s="11"/>
      <c r="T4" s="11"/>
      <c r="U4" s="11"/>
      <c r="V4" s="11"/>
      <c r="W4" s="12"/>
      <c r="X4" s="12"/>
      <c r="Y4" s="107"/>
      <c r="Z4" s="107"/>
      <c r="AA4" s="12" t="s">
        <v>28</v>
      </c>
      <c r="AB4" s="470" t="str">
        <f>'CGP SCHEDULE'!$AG$5</f>
        <v>23:30</v>
      </c>
      <c r="AC4" s="470"/>
      <c r="AD4" s="286"/>
      <c r="AE4" s="286"/>
      <c r="AF4" s="286"/>
      <c r="AG4" s="286"/>
      <c r="AH4" s="286"/>
      <c r="AI4" s="286"/>
      <c r="AJ4" s="286"/>
      <c r="AK4" s="286"/>
      <c r="AL4" s="286"/>
      <c r="AM4" s="286"/>
      <c r="AN4" s="286"/>
      <c r="AO4" s="286"/>
      <c r="AP4" s="286"/>
      <c r="AQ4" s="286"/>
      <c r="AR4" s="286"/>
      <c r="AS4" s="286"/>
      <c r="AT4" s="286"/>
      <c r="AU4" s="286"/>
      <c r="AV4" s="286"/>
      <c r="AW4" s="286"/>
      <c r="AX4" s="286"/>
      <c r="AY4" s="286"/>
      <c r="AZ4" s="286"/>
      <c r="BA4" s="286"/>
      <c r="BB4" s="286"/>
      <c r="BC4" s="286"/>
      <c r="CF4" s="287"/>
      <c r="CG4" s="287"/>
      <c r="CQ4" s="288"/>
      <c r="CR4" s="150"/>
      <c r="CS4" s="150"/>
      <c r="CT4" s="150"/>
      <c r="CU4" s="150"/>
      <c r="CV4" s="150"/>
      <c r="CW4" s="150"/>
      <c r="CX4" s="150"/>
      <c r="CY4" s="150"/>
      <c r="CZ4" s="150"/>
      <c r="DA4" s="150"/>
      <c r="DB4" s="150"/>
      <c r="DM4" s="151"/>
      <c r="DN4" s="151"/>
      <c r="DQ4" s="151"/>
      <c r="DR4" s="151"/>
      <c r="EM4" s="151"/>
      <c r="EN4" s="151"/>
      <c r="FE4" s="150"/>
      <c r="FF4" s="150"/>
      <c r="FG4" s="150"/>
      <c r="FH4" s="150"/>
      <c r="FI4" s="150"/>
      <c r="FJ4" s="150"/>
      <c r="FK4" s="150"/>
      <c r="FL4" s="150"/>
      <c r="FM4" s="150"/>
      <c r="FN4" s="150"/>
      <c r="FO4" s="150"/>
      <c r="FP4" s="150"/>
      <c r="FQ4" s="150"/>
      <c r="FR4" s="150"/>
      <c r="GL4" s="49" t="s">
        <v>145</v>
      </c>
      <c r="GO4" s="150"/>
      <c r="GP4" s="150"/>
      <c r="IY4" s="151"/>
      <c r="JO4" s="88"/>
      <c r="JP4" s="88"/>
      <c r="JQ4" s="97"/>
      <c r="JR4" s="88"/>
      <c r="JS4" s="88"/>
      <c r="JT4" s="88"/>
      <c r="JU4" s="88"/>
      <c r="JV4" s="88"/>
      <c r="JW4" s="88"/>
      <c r="JX4" s="88"/>
      <c r="JY4" s="88"/>
      <c r="JZ4" s="88"/>
      <c r="KA4" s="88"/>
      <c r="KB4" s="88"/>
      <c r="KC4" s="88"/>
      <c r="KD4" s="88"/>
      <c r="KE4" s="88"/>
      <c r="KF4" s="88"/>
      <c r="KG4" s="88"/>
      <c r="KH4" s="88"/>
      <c r="KI4" s="88"/>
      <c r="KJ4" s="88"/>
      <c r="KK4" s="88"/>
      <c r="KL4" s="88"/>
      <c r="KM4" s="88"/>
      <c r="KN4" s="88"/>
      <c r="KO4" s="82"/>
      <c r="KP4" s="20"/>
      <c r="KQ4" s="88"/>
      <c r="KR4" s="88"/>
      <c r="KS4" s="88"/>
      <c r="KT4" s="88"/>
      <c r="LM4" s="320"/>
      <c r="LO4" s="151"/>
      <c r="LP4" s="151"/>
      <c r="MA4" s="151"/>
      <c r="MC4" s="151"/>
      <c r="ML4" s="151"/>
      <c r="MM4" s="151"/>
      <c r="MN4" s="151"/>
      <c r="NQ4" s="151"/>
      <c r="NR4" s="151"/>
      <c r="NS4" s="151"/>
    </row>
    <row r="5" spans="1:410" s="49" customFormat="1" ht="12.75" customHeight="1" thickBot="1">
      <c r="A5" s="11"/>
      <c r="B5" s="12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2"/>
      <c r="X5" s="12"/>
      <c r="Y5" s="107"/>
      <c r="Z5" s="107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CQ5" s="150"/>
      <c r="CR5" s="150"/>
      <c r="CS5" s="150"/>
      <c r="CT5" s="150"/>
      <c r="CU5" s="150"/>
      <c r="CV5" s="150"/>
      <c r="CW5" s="150"/>
      <c r="CX5" s="150"/>
      <c r="CY5" s="150"/>
      <c r="CZ5" s="150"/>
      <c r="DA5" s="52"/>
      <c r="DB5" s="150"/>
      <c r="DM5" s="151"/>
      <c r="DN5" s="151"/>
      <c r="DQ5" s="151"/>
      <c r="DR5" s="151"/>
      <c r="EM5" s="151"/>
      <c r="EN5" s="151"/>
      <c r="FE5" s="150"/>
      <c r="FF5" s="150"/>
      <c r="FG5" s="150"/>
      <c r="FH5" s="150"/>
      <c r="FI5" s="150"/>
      <c r="FJ5" s="150"/>
      <c r="FK5" s="150"/>
      <c r="FL5" s="150"/>
      <c r="FM5" s="150"/>
      <c r="FN5" s="150"/>
      <c r="FO5" s="150"/>
      <c r="FP5" s="150"/>
      <c r="FQ5" s="150"/>
      <c r="FR5" s="150"/>
      <c r="GO5" s="150"/>
      <c r="GP5" s="150"/>
      <c r="IY5" s="151"/>
      <c r="JO5" s="88"/>
      <c r="JP5" s="88"/>
      <c r="JQ5" s="97"/>
      <c r="JR5" s="88"/>
      <c r="JS5" s="88"/>
      <c r="JT5" s="88"/>
      <c r="JU5" s="88"/>
      <c r="JV5" s="88"/>
      <c r="JW5" s="321"/>
      <c r="JX5" s="88"/>
      <c r="JY5" s="88"/>
      <c r="JZ5" s="88"/>
      <c r="KA5" s="88"/>
      <c r="KB5" s="88"/>
      <c r="KC5" s="88"/>
      <c r="KD5" s="88"/>
      <c r="KE5" s="88"/>
      <c r="KF5" s="88"/>
      <c r="KG5" s="88"/>
      <c r="KH5" s="88"/>
      <c r="KI5" s="88"/>
      <c r="KJ5" s="88"/>
      <c r="KK5" s="88"/>
      <c r="KL5" s="88"/>
      <c r="KM5" s="88"/>
      <c r="KN5" s="88"/>
      <c r="KO5" s="82"/>
      <c r="KP5" s="20"/>
      <c r="KQ5" s="88"/>
      <c r="KR5" s="88"/>
      <c r="KS5" s="88"/>
      <c r="KT5" s="88"/>
      <c r="LO5" s="151"/>
      <c r="LP5" s="151"/>
      <c r="MA5" s="151"/>
      <c r="MC5" s="151"/>
      <c r="ML5" s="151"/>
      <c r="MM5" s="151"/>
      <c r="MN5" s="151"/>
      <c r="NQ5" s="151"/>
      <c r="NR5" s="151"/>
      <c r="NS5" s="151"/>
    </row>
    <row r="6" spans="1:410" s="49" customFormat="1" ht="12.75" customHeight="1" thickBot="1">
      <c r="A6" s="106" t="s">
        <v>144</v>
      </c>
      <c r="B6" s="12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2"/>
      <c r="X6" s="12"/>
      <c r="Y6" s="107"/>
      <c r="Z6" s="107"/>
      <c r="AA6" s="12"/>
      <c r="AB6" s="12"/>
      <c r="AC6" s="12"/>
      <c r="AD6" s="472" t="str">
        <f>'CGP SCHEDULE'!AG7</f>
        <v>Revision-1</v>
      </c>
      <c r="AE6" s="473"/>
      <c r="AF6" s="473"/>
      <c r="AG6" s="473"/>
      <c r="AH6" s="473"/>
      <c r="AI6" s="473"/>
      <c r="AJ6" s="473"/>
      <c r="AK6" s="473"/>
      <c r="AL6" s="473"/>
      <c r="AM6" s="473"/>
      <c r="AN6" s="473"/>
      <c r="AO6" s="473"/>
      <c r="AP6" s="473"/>
      <c r="AQ6" s="473"/>
      <c r="AR6" s="473"/>
      <c r="AS6" s="473"/>
      <c r="AT6" s="473"/>
      <c r="AU6" s="473"/>
      <c r="AV6" s="473"/>
      <c r="AW6" s="473"/>
      <c r="AX6" s="473"/>
      <c r="AY6" s="473"/>
      <c r="AZ6" s="473"/>
      <c r="BA6" s="473"/>
      <c r="BB6" s="473"/>
      <c r="BC6" s="474"/>
      <c r="CQ6" s="150"/>
      <c r="CR6" s="150"/>
      <c r="CS6" s="150"/>
      <c r="CT6" s="150"/>
      <c r="CU6" s="150"/>
      <c r="CV6" s="150"/>
      <c r="CW6" s="150"/>
      <c r="CX6" s="150"/>
      <c r="CY6" s="150"/>
      <c r="CZ6" s="150"/>
      <c r="DA6" s="150"/>
      <c r="DB6" s="150"/>
      <c r="DG6" s="150"/>
      <c r="DI6" s="20"/>
      <c r="DM6" s="151"/>
      <c r="DN6" s="151"/>
      <c r="DQ6" s="151"/>
      <c r="DR6" s="151"/>
      <c r="EM6" s="151"/>
      <c r="EN6" s="151"/>
      <c r="FE6" s="150"/>
      <c r="FF6" s="150"/>
      <c r="FG6" s="150"/>
      <c r="FH6" s="150"/>
      <c r="FI6" s="150"/>
      <c r="FJ6" s="150"/>
      <c r="FK6" s="150"/>
      <c r="FL6" s="150"/>
      <c r="FM6" s="150"/>
      <c r="FN6" s="150"/>
      <c r="FO6" s="150"/>
      <c r="FP6" s="150"/>
      <c r="FQ6" s="150"/>
      <c r="FR6" s="150"/>
      <c r="GO6" s="150"/>
      <c r="GP6" s="150"/>
      <c r="IY6" s="151"/>
      <c r="JO6" s="88"/>
      <c r="JP6" s="88"/>
      <c r="JQ6" s="97"/>
      <c r="JR6" s="88"/>
      <c r="JS6" s="88"/>
      <c r="JT6" s="88"/>
      <c r="JU6" s="88"/>
      <c r="JV6" s="88"/>
      <c r="JW6" s="88"/>
      <c r="JX6" s="88"/>
      <c r="JY6" s="88"/>
      <c r="JZ6" s="88"/>
      <c r="KA6" s="88"/>
      <c r="KB6" s="88"/>
      <c r="KC6" s="88"/>
      <c r="KD6" s="88"/>
      <c r="KE6" s="88"/>
      <c r="KF6" s="88"/>
      <c r="KG6" s="88"/>
      <c r="KH6" s="88"/>
      <c r="KI6" s="88"/>
      <c r="KJ6" s="88"/>
      <c r="KK6" s="88"/>
      <c r="KL6" s="88"/>
      <c r="KM6" s="88"/>
      <c r="KN6" s="88"/>
      <c r="KO6" s="82"/>
      <c r="KP6" s="20"/>
      <c r="KQ6" s="88"/>
      <c r="KR6" s="88"/>
      <c r="KS6" s="88"/>
      <c r="KT6" s="88"/>
      <c r="LO6" s="151"/>
      <c r="LP6" s="151"/>
      <c r="MA6" s="151"/>
      <c r="MC6" s="151"/>
      <c r="ML6" s="151"/>
      <c r="MM6" s="151"/>
      <c r="MN6" s="151"/>
      <c r="NQ6" s="151"/>
      <c r="NR6" s="151"/>
      <c r="NS6" s="151"/>
    </row>
    <row r="7" spans="1:410" s="83" customFormat="1" ht="15.75" customHeight="1">
      <c r="A7" s="11"/>
      <c r="B7" s="12"/>
      <c r="C7" s="11"/>
      <c r="D7" s="11"/>
      <c r="E7" s="11"/>
      <c r="F7" s="11"/>
      <c r="G7" s="11"/>
      <c r="H7" s="11"/>
      <c r="I7" s="11"/>
      <c r="J7" s="107" t="s">
        <v>30</v>
      </c>
      <c r="K7" s="11"/>
      <c r="L7" s="47" t="str">
        <f>'CGP SCHEDULE'!O8</f>
        <v>12.08.2026</v>
      </c>
      <c r="M7" s="47"/>
      <c r="N7" s="47"/>
      <c r="O7" s="25"/>
      <c r="P7" s="25"/>
      <c r="Q7" s="25"/>
      <c r="R7" s="25"/>
      <c r="S7" s="25"/>
      <c r="T7" s="25"/>
      <c r="U7" s="25"/>
      <c r="V7" s="25"/>
      <c r="W7" s="24"/>
      <c r="X7" s="24"/>
      <c r="Y7" s="160"/>
      <c r="Z7" s="160"/>
      <c r="AA7" s="24"/>
      <c r="AB7" s="24"/>
      <c r="AC7" s="24"/>
      <c r="AD7" s="24"/>
      <c r="AE7" s="24"/>
      <c r="AF7" s="24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24"/>
      <c r="AX7" s="24"/>
      <c r="AY7" s="24"/>
      <c r="AZ7" s="24"/>
      <c r="BA7" s="24"/>
      <c r="BB7" s="24"/>
      <c r="BC7" s="24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150"/>
      <c r="CR7" s="150"/>
      <c r="CS7" s="150"/>
      <c r="CT7" s="150"/>
      <c r="CU7" s="150"/>
      <c r="CV7" s="150"/>
      <c r="CW7" s="150"/>
      <c r="CX7" s="150"/>
      <c r="CY7" s="150"/>
      <c r="CZ7" s="150"/>
      <c r="DA7" s="150"/>
      <c r="DB7" s="150"/>
      <c r="DC7" s="150"/>
      <c r="DD7" s="150"/>
      <c r="DE7" s="150"/>
      <c r="DF7" s="150"/>
      <c r="DG7" s="150"/>
      <c r="DH7" s="150"/>
      <c r="DI7" s="150"/>
      <c r="DJ7" s="150"/>
      <c r="DK7" s="49"/>
      <c r="DL7" s="49"/>
      <c r="DM7" s="151"/>
      <c r="DN7" s="151"/>
      <c r="DO7" s="49"/>
      <c r="DP7" s="49"/>
      <c r="DQ7" s="151"/>
      <c r="DR7" s="151"/>
      <c r="DS7" s="49"/>
      <c r="DT7" s="49"/>
      <c r="DU7" s="49"/>
      <c r="DV7" s="49"/>
      <c r="DW7" s="49"/>
      <c r="DX7" s="49"/>
      <c r="DY7" s="49"/>
      <c r="DZ7" s="49"/>
      <c r="EA7" s="49"/>
      <c r="EB7" s="49"/>
      <c r="EC7" s="49"/>
      <c r="ED7" s="49"/>
      <c r="EE7" s="49"/>
      <c r="EF7" s="49"/>
      <c r="EG7" s="49"/>
      <c r="EH7" s="49"/>
      <c r="EI7" s="49"/>
      <c r="EJ7" s="289"/>
      <c r="EK7" s="49"/>
      <c r="EL7" s="49"/>
      <c r="EM7" s="151"/>
      <c r="EN7" s="151"/>
      <c r="EO7" s="49"/>
      <c r="EP7" s="49"/>
      <c r="EQ7" s="49"/>
      <c r="ER7" s="49"/>
      <c r="ES7" s="49"/>
      <c r="ET7" s="49"/>
      <c r="EU7" s="49"/>
      <c r="EV7" s="49"/>
      <c r="EW7" s="49"/>
      <c r="EX7" s="49"/>
      <c r="EY7" s="49"/>
      <c r="EZ7" s="49"/>
      <c r="FA7" s="49"/>
      <c r="FB7" s="49"/>
      <c r="FC7" s="49"/>
      <c r="FD7" s="49"/>
      <c r="FE7" s="49"/>
      <c r="FF7" s="49"/>
      <c r="FG7" s="49"/>
      <c r="FH7" s="49"/>
      <c r="FI7" s="49"/>
      <c r="FJ7" s="49"/>
      <c r="FK7" s="49"/>
      <c r="FL7" s="49"/>
      <c r="FM7" s="49"/>
      <c r="FN7" s="49"/>
      <c r="FO7" s="49"/>
      <c r="FP7" s="49"/>
      <c r="FQ7" s="49"/>
      <c r="FR7" s="49"/>
      <c r="FS7" s="49"/>
      <c r="FT7" s="49"/>
      <c r="FU7" s="49"/>
      <c r="FV7" s="49"/>
      <c r="FW7" s="49"/>
      <c r="FX7" s="49"/>
      <c r="FY7" s="49"/>
      <c r="FZ7" s="49"/>
      <c r="GA7" s="49"/>
      <c r="GB7" s="49"/>
      <c r="GC7" s="49"/>
      <c r="GD7" s="49"/>
      <c r="GE7" s="49"/>
      <c r="GF7" s="49"/>
      <c r="GG7" s="49"/>
      <c r="GH7" s="49"/>
      <c r="GI7" s="49"/>
      <c r="GJ7" s="49"/>
      <c r="GK7" s="49"/>
      <c r="GL7" s="49"/>
      <c r="GM7" s="49"/>
      <c r="GN7" s="49"/>
      <c r="GO7" s="49"/>
      <c r="GP7" s="49"/>
      <c r="GQ7" s="49"/>
      <c r="GR7" s="49"/>
      <c r="GS7" s="49"/>
      <c r="GT7" s="49"/>
      <c r="GU7" s="49"/>
      <c r="GV7" s="49"/>
      <c r="GW7" s="49"/>
      <c r="GX7" s="49"/>
      <c r="GY7" s="49"/>
      <c r="GZ7" s="49"/>
      <c r="HA7" s="49"/>
      <c r="HB7" s="49"/>
      <c r="HC7" s="49"/>
      <c r="HD7" s="49"/>
      <c r="HE7" s="49"/>
      <c r="HF7" s="49"/>
      <c r="HG7" s="49"/>
      <c r="HH7" s="49"/>
      <c r="HI7" s="49"/>
      <c r="HJ7" s="49"/>
      <c r="HK7" s="49"/>
      <c r="HL7" s="49"/>
      <c r="HM7" s="49"/>
      <c r="HN7" s="49"/>
      <c r="HO7" s="49"/>
      <c r="HP7" s="49"/>
      <c r="HQ7" s="49"/>
      <c r="HR7" s="49"/>
      <c r="HS7" s="49"/>
      <c r="HT7" s="49"/>
      <c r="HU7" s="49"/>
      <c r="HV7" s="49"/>
      <c r="HW7" s="49"/>
      <c r="HX7" s="49"/>
      <c r="HY7" s="49"/>
      <c r="HZ7" s="49"/>
      <c r="IA7" s="49"/>
      <c r="IB7" s="49"/>
      <c r="IC7" s="49"/>
      <c r="ID7" s="49"/>
      <c r="IE7" s="49"/>
      <c r="IF7" s="49"/>
      <c r="IG7" s="49"/>
      <c r="IH7" s="49"/>
      <c r="II7" s="49"/>
      <c r="IJ7" s="49"/>
      <c r="IK7" s="49"/>
      <c r="IL7" s="49"/>
      <c r="IM7" s="49"/>
      <c r="IN7" s="49"/>
      <c r="IO7" s="49"/>
      <c r="IP7" s="49"/>
      <c r="IQ7" s="49"/>
      <c r="IR7" s="49"/>
      <c r="IS7" s="49"/>
      <c r="IT7" s="49"/>
      <c r="IU7" s="49"/>
      <c r="IV7" s="49"/>
      <c r="IW7" s="290"/>
      <c r="IX7" s="49"/>
      <c r="IY7" s="151"/>
      <c r="IZ7" s="49"/>
      <c r="JA7" s="49"/>
      <c r="JB7" s="49"/>
      <c r="JC7" s="49"/>
      <c r="JD7" s="49"/>
      <c r="JE7" s="49"/>
      <c r="JF7" s="49"/>
      <c r="JG7" s="49"/>
      <c r="JH7" s="49"/>
      <c r="JI7" s="49"/>
      <c r="JJ7" s="49"/>
      <c r="JK7" s="49"/>
      <c r="JL7" s="49"/>
      <c r="JM7" s="49"/>
      <c r="JN7" s="49"/>
      <c r="JO7" s="88"/>
      <c r="JP7" s="88"/>
      <c r="JQ7" s="97"/>
      <c r="JR7" s="88"/>
      <c r="JS7" s="88"/>
      <c r="JT7" s="88"/>
      <c r="JU7" s="88"/>
      <c r="JV7" s="88"/>
      <c r="JW7" s="88"/>
      <c r="JX7" s="88"/>
      <c r="JY7" s="88"/>
      <c r="JZ7" s="88"/>
      <c r="KA7" s="88"/>
      <c r="KB7" s="88"/>
      <c r="KC7" s="88"/>
      <c r="KD7" s="88"/>
      <c r="KE7" s="88"/>
      <c r="KF7" s="88"/>
      <c r="KG7" s="88"/>
      <c r="KH7" s="88"/>
      <c r="KI7" s="88"/>
      <c r="KJ7" s="88"/>
      <c r="KK7" s="88"/>
      <c r="KL7" s="88"/>
      <c r="KM7" s="88"/>
      <c r="KN7" s="88"/>
      <c r="KO7" s="82"/>
      <c r="KP7" s="20"/>
      <c r="KQ7" s="88"/>
      <c r="KR7" s="88"/>
      <c r="KS7" s="88"/>
      <c r="KT7" s="88"/>
      <c r="KU7" s="49"/>
      <c r="KV7" s="49"/>
      <c r="KW7" s="49"/>
      <c r="KX7" s="49"/>
      <c r="KY7" s="49"/>
      <c r="KZ7" s="49"/>
      <c r="LA7" s="49"/>
      <c r="LB7" s="49"/>
      <c r="LC7" s="49"/>
      <c r="LD7" s="49"/>
      <c r="LE7" s="49"/>
      <c r="LF7" s="49"/>
      <c r="LG7" s="49"/>
      <c r="LH7" s="49"/>
      <c r="LI7" s="49"/>
      <c r="LJ7" s="49"/>
      <c r="LK7" s="49"/>
      <c r="LL7" s="49"/>
      <c r="LM7" s="49"/>
      <c r="LN7" s="49"/>
      <c r="LO7" s="151"/>
      <c r="LP7" s="151"/>
      <c r="LQ7" s="49"/>
      <c r="LR7" s="49"/>
      <c r="LS7" s="49"/>
      <c r="LT7" s="49"/>
      <c r="LU7" s="49"/>
      <c r="LV7" s="49"/>
      <c r="LW7" s="49"/>
      <c r="LX7" s="49"/>
      <c r="LY7" s="49"/>
      <c r="LZ7" s="49"/>
      <c r="MA7" s="151"/>
      <c r="MB7" s="49"/>
      <c r="MC7" s="151"/>
      <c r="MD7" s="49"/>
      <c r="ME7" s="49"/>
      <c r="MF7" s="49"/>
      <c r="MG7" s="49"/>
      <c r="MH7" s="49"/>
      <c r="MI7" s="49"/>
      <c r="MJ7" s="49"/>
      <c r="MK7" s="49"/>
      <c r="ML7" s="151"/>
      <c r="MM7" s="151"/>
      <c r="MN7" s="151"/>
      <c r="MO7" s="49"/>
      <c r="MP7" s="49"/>
      <c r="MQ7" s="49"/>
      <c r="MR7" s="49"/>
      <c r="MS7" s="49"/>
      <c r="MT7" s="49"/>
      <c r="MU7" s="49"/>
      <c r="MV7" s="49"/>
      <c r="MW7" s="49"/>
      <c r="MX7" s="49"/>
      <c r="MY7" s="49"/>
      <c r="MZ7" s="49"/>
      <c r="NA7" s="49"/>
      <c r="NB7" s="49"/>
      <c r="NC7" s="49"/>
      <c r="ND7" s="49"/>
      <c r="NE7" s="49"/>
      <c r="NF7" s="49"/>
      <c r="NG7" s="49"/>
      <c r="NH7" s="49"/>
      <c r="NI7" s="49"/>
      <c r="NJ7" s="49"/>
      <c r="NK7" s="49"/>
      <c r="NL7" s="49"/>
      <c r="NM7" s="49"/>
      <c r="NN7" s="49"/>
      <c r="NO7" s="49"/>
      <c r="NP7" s="49"/>
      <c r="NQ7" s="151"/>
      <c r="NR7" s="151"/>
      <c r="NS7" s="151"/>
      <c r="NT7" s="49"/>
      <c r="NU7" s="49"/>
      <c r="NV7" s="49"/>
      <c r="NW7" s="49"/>
      <c r="NX7" s="49"/>
      <c r="NY7" s="49"/>
      <c r="NZ7" s="49"/>
      <c r="OA7" s="49"/>
      <c r="OB7" s="49"/>
      <c r="OI7" s="49"/>
      <c r="OJ7" s="49"/>
      <c r="OK7" s="49"/>
      <c r="OL7" s="49"/>
      <c r="OM7" s="49"/>
      <c r="ON7" s="49"/>
      <c r="OO7" s="49"/>
      <c r="OP7" s="49"/>
      <c r="OQ7" s="49"/>
      <c r="OR7" s="49"/>
      <c r="OS7" s="49"/>
      <c r="OT7" s="49"/>
    </row>
    <row r="8" spans="1:410" s="350" customFormat="1" ht="30" customHeight="1">
      <c r="A8" s="348" t="s">
        <v>31</v>
      </c>
      <c r="B8" s="348" t="s">
        <v>32</v>
      </c>
      <c r="C8" s="463" t="s">
        <v>21</v>
      </c>
      <c r="D8" s="464"/>
      <c r="E8" s="464"/>
      <c r="F8" s="464"/>
      <c r="G8" s="464"/>
      <c r="H8" s="464"/>
      <c r="I8" s="464"/>
      <c r="J8" s="464"/>
      <c r="K8" s="438" t="s">
        <v>172</v>
      </c>
      <c r="L8" s="448"/>
      <c r="M8" s="448"/>
      <c r="N8" s="448"/>
      <c r="O8" s="448"/>
      <c r="P8" s="448"/>
      <c r="Q8" s="448"/>
      <c r="R8" s="448"/>
      <c r="S8" s="448"/>
      <c r="T8" s="448"/>
      <c r="U8" s="448"/>
      <c r="V8" s="448"/>
      <c r="W8" s="448"/>
      <c r="X8" s="448"/>
      <c r="Y8" s="436" t="s">
        <v>0</v>
      </c>
      <c r="Z8" s="451"/>
      <c r="AA8" s="451"/>
      <c r="AB8" s="451"/>
      <c r="AC8" s="451"/>
      <c r="AD8" s="451"/>
      <c r="AE8" s="467" t="s">
        <v>268</v>
      </c>
      <c r="AF8" s="468"/>
      <c r="AG8" s="468"/>
      <c r="AH8" s="468"/>
      <c r="AI8" s="468"/>
      <c r="AJ8" s="468"/>
      <c r="AK8" s="468"/>
      <c r="AL8" s="468"/>
      <c r="AM8" s="468"/>
      <c r="AN8" s="468"/>
      <c r="AO8" s="468"/>
      <c r="AP8" s="468"/>
      <c r="AQ8" s="468"/>
      <c r="AR8" s="468"/>
      <c r="AS8" s="468"/>
      <c r="AT8" s="468"/>
      <c r="AU8" s="468"/>
      <c r="AV8" s="469"/>
      <c r="AW8" s="436" t="s">
        <v>283</v>
      </c>
      <c r="AX8" s="451"/>
      <c r="AY8" s="451"/>
      <c r="AZ8" s="451"/>
      <c r="BA8" s="451"/>
      <c r="BB8" s="451"/>
      <c r="BC8" s="451"/>
      <c r="BD8" s="451"/>
      <c r="BE8" s="448" t="s">
        <v>184</v>
      </c>
      <c r="BF8" s="448"/>
      <c r="BG8" s="448"/>
      <c r="BH8" s="448"/>
      <c r="BI8" s="448"/>
      <c r="BJ8" s="448"/>
      <c r="BK8" s="448"/>
      <c r="BL8" s="448"/>
      <c r="BM8" s="448"/>
      <c r="BN8" s="448"/>
      <c r="BO8" s="448"/>
      <c r="BP8" s="448"/>
      <c r="BQ8" s="448"/>
      <c r="BR8" s="448"/>
      <c r="BS8" s="448"/>
      <c r="BT8" s="448"/>
      <c r="BU8" s="436" t="s">
        <v>198</v>
      </c>
      <c r="BV8" s="436"/>
      <c r="BW8" s="436"/>
      <c r="BX8" s="436"/>
      <c r="BY8" s="436"/>
      <c r="BZ8" s="436"/>
      <c r="CA8" s="436"/>
      <c r="CB8" s="436"/>
      <c r="CC8" s="436"/>
      <c r="CD8" s="436"/>
      <c r="CE8" s="438" t="s">
        <v>2</v>
      </c>
      <c r="CF8" s="448"/>
      <c r="CG8" s="448"/>
      <c r="CH8" s="448"/>
      <c r="CI8" s="448"/>
      <c r="CJ8" s="448"/>
      <c r="CK8" s="448"/>
      <c r="CL8" s="448"/>
      <c r="CM8" s="448"/>
      <c r="CN8" s="448"/>
      <c r="CO8" s="448"/>
      <c r="CP8" s="448"/>
      <c r="CQ8" s="476" t="s">
        <v>18</v>
      </c>
      <c r="CR8" s="477"/>
      <c r="CS8" s="477"/>
      <c r="CT8" s="477"/>
      <c r="CU8" s="477"/>
      <c r="CV8" s="477"/>
      <c r="CW8" s="477"/>
      <c r="CX8" s="477"/>
      <c r="CY8" s="477"/>
      <c r="CZ8" s="477"/>
      <c r="DA8" s="477"/>
      <c r="DB8" s="478"/>
      <c r="DC8" s="436" t="s">
        <v>16</v>
      </c>
      <c r="DD8" s="451"/>
      <c r="DE8" s="451"/>
      <c r="DF8" s="451"/>
      <c r="DG8" s="451"/>
      <c r="DH8" s="451"/>
      <c r="DI8" s="451"/>
      <c r="DJ8" s="451"/>
      <c r="DK8" s="395" t="s">
        <v>4</v>
      </c>
      <c r="DL8" s="455"/>
      <c r="DM8" s="455"/>
      <c r="DN8" s="455"/>
      <c r="DO8" s="455"/>
      <c r="DP8" s="455"/>
      <c r="DQ8" s="455"/>
      <c r="DR8" s="396"/>
      <c r="DS8" s="436" t="s">
        <v>6</v>
      </c>
      <c r="DT8" s="451"/>
      <c r="DU8" s="451"/>
      <c r="DV8" s="451"/>
      <c r="DW8" s="451"/>
      <c r="DX8" s="451"/>
      <c r="DY8" s="451"/>
      <c r="DZ8" s="451"/>
      <c r="EA8" s="451"/>
      <c r="EB8" s="451"/>
      <c r="EC8" s="451"/>
      <c r="ED8" s="451"/>
      <c r="EE8" s="448" t="s">
        <v>170</v>
      </c>
      <c r="EF8" s="448"/>
      <c r="EG8" s="448"/>
      <c r="EH8" s="448"/>
      <c r="EI8" s="448"/>
      <c r="EJ8" s="448"/>
      <c r="EK8" s="448"/>
      <c r="EL8" s="448"/>
      <c r="EM8" s="479"/>
      <c r="EN8" s="479"/>
      <c r="EO8" s="479"/>
      <c r="EP8" s="479"/>
      <c r="EQ8" s="448"/>
      <c r="ER8" s="448"/>
      <c r="ES8" s="471" t="s">
        <v>176</v>
      </c>
      <c r="ET8" s="471"/>
      <c r="EU8" s="471"/>
      <c r="EV8" s="471"/>
      <c r="EW8" s="471"/>
      <c r="EX8" s="471"/>
      <c r="EY8" s="438" t="s">
        <v>296</v>
      </c>
      <c r="EZ8" s="448"/>
      <c r="FA8" s="448"/>
      <c r="FB8" s="448"/>
      <c r="FC8" s="448"/>
      <c r="FD8" s="448"/>
      <c r="FE8" s="438" t="s">
        <v>363</v>
      </c>
      <c r="FF8" s="438"/>
      <c r="FG8" s="438"/>
      <c r="FH8" s="438"/>
      <c r="FI8" s="438"/>
      <c r="FJ8" s="438"/>
      <c r="FK8" s="438"/>
      <c r="FL8" s="438"/>
      <c r="FM8" s="438"/>
      <c r="FN8" s="438"/>
      <c r="FO8" s="438"/>
      <c r="FP8" s="438"/>
      <c r="FQ8" s="438"/>
      <c r="FR8" s="438"/>
      <c r="FS8" s="436" t="s">
        <v>207</v>
      </c>
      <c r="FT8" s="451"/>
      <c r="FU8" s="451"/>
      <c r="FV8" s="451"/>
      <c r="FW8" s="451"/>
      <c r="FX8" s="451"/>
      <c r="FY8" s="451"/>
      <c r="FZ8" s="451"/>
      <c r="GA8" s="451"/>
      <c r="GB8" s="451"/>
      <c r="GC8" s="451"/>
      <c r="GD8" s="451"/>
      <c r="GE8" s="451"/>
      <c r="GF8" s="451"/>
      <c r="GG8" s="451"/>
      <c r="GH8" s="451"/>
      <c r="GI8" s="436" t="s">
        <v>192</v>
      </c>
      <c r="GJ8" s="451"/>
      <c r="GK8" s="451"/>
      <c r="GL8" s="451"/>
      <c r="GM8" s="451"/>
      <c r="GN8" s="451"/>
      <c r="GO8" s="451"/>
      <c r="GP8" s="451"/>
      <c r="GQ8" s="451"/>
      <c r="GR8" s="451"/>
      <c r="GS8" s="451"/>
      <c r="GT8" s="451"/>
      <c r="GU8" s="451"/>
      <c r="GV8" s="451"/>
      <c r="GW8" s="451"/>
      <c r="GX8" s="451"/>
      <c r="GY8" s="451"/>
      <c r="GZ8" s="451"/>
      <c r="HA8" s="451"/>
      <c r="HB8" s="451"/>
      <c r="HC8" s="436" t="s">
        <v>15</v>
      </c>
      <c r="HD8" s="451"/>
      <c r="HE8" s="451"/>
      <c r="HF8" s="451"/>
      <c r="HG8" s="451"/>
      <c r="HH8" s="451"/>
      <c r="HI8" s="451"/>
      <c r="HJ8" s="451"/>
      <c r="HK8" s="436" t="s">
        <v>143</v>
      </c>
      <c r="HL8" s="436"/>
      <c r="HM8" s="436"/>
      <c r="HN8" s="436"/>
      <c r="HO8" s="436"/>
      <c r="HP8" s="436"/>
      <c r="HQ8" s="438" t="s">
        <v>185</v>
      </c>
      <c r="HR8" s="448"/>
      <c r="HS8" s="448"/>
      <c r="HT8" s="448"/>
      <c r="HU8" s="448"/>
      <c r="HV8" s="448"/>
      <c r="HW8" s="438" t="s">
        <v>282</v>
      </c>
      <c r="HX8" s="448"/>
      <c r="HY8" s="448"/>
      <c r="HZ8" s="448"/>
      <c r="IA8" s="448"/>
      <c r="IB8" s="448"/>
      <c r="IC8" s="448"/>
      <c r="ID8" s="448"/>
      <c r="IE8" s="448"/>
      <c r="IF8" s="448"/>
      <c r="IG8" s="448"/>
      <c r="IH8" s="448"/>
      <c r="II8" s="483" t="s">
        <v>175</v>
      </c>
      <c r="IJ8" s="455"/>
      <c r="IK8" s="455"/>
      <c r="IL8" s="455"/>
      <c r="IM8" s="455"/>
      <c r="IN8" s="455"/>
      <c r="IO8" s="455"/>
      <c r="IP8" s="455"/>
      <c r="IQ8" s="455"/>
      <c r="IR8" s="455"/>
      <c r="IS8" s="455"/>
      <c r="IT8" s="455"/>
      <c r="IU8" s="455"/>
      <c r="IV8" s="484"/>
      <c r="IW8" s="438" t="s">
        <v>19</v>
      </c>
      <c r="IX8" s="448"/>
      <c r="IY8" s="448"/>
      <c r="IZ8" s="448"/>
      <c r="JA8" s="448"/>
      <c r="JB8" s="448"/>
      <c r="JC8" s="448"/>
      <c r="JD8" s="448"/>
      <c r="JE8" s="448"/>
      <c r="JF8" s="448"/>
      <c r="JG8" s="438" t="s">
        <v>201</v>
      </c>
      <c r="JH8" s="438"/>
      <c r="JI8" s="438"/>
      <c r="JJ8" s="438"/>
      <c r="JK8" s="438"/>
      <c r="JL8" s="438"/>
      <c r="JM8" s="438"/>
      <c r="JN8" s="438"/>
      <c r="JO8" s="438"/>
      <c r="JP8" s="438"/>
      <c r="JQ8" s="438"/>
      <c r="JR8" s="438"/>
      <c r="JS8" s="438"/>
      <c r="JT8" s="438"/>
      <c r="JU8" s="438"/>
      <c r="JV8" s="438"/>
      <c r="JW8" s="436" t="s">
        <v>211</v>
      </c>
      <c r="JX8" s="451"/>
      <c r="JY8" s="451"/>
      <c r="JZ8" s="451"/>
      <c r="KA8" s="451"/>
      <c r="KB8" s="451"/>
      <c r="KC8" s="436" t="s">
        <v>210</v>
      </c>
      <c r="KD8" s="436"/>
      <c r="KE8" s="436"/>
      <c r="KF8" s="436"/>
      <c r="KG8" s="436"/>
      <c r="KH8" s="436"/>
      <c r="KI8" s="436" t="s">
        <v>208</v>
      </c>
      <c r="KJ8" s="451"/>
      <c r="KK8" s="451"/>
      <c r="KL8" s="451"/>
      <c r="KM8" s="451"/>
      <c r="KN8" s="451"/>
      <c r="KO8" s="448" t="s">
        <v>215</v>
      </c>
      <c r="KP8" s="448"/>
      <c r="KQ8" s="448"/>
      <c r="KR8" s="448"/>
      <c r="KS8" s="448"/>
      <c r="KT8" s="448"/>
      <c r="KU8" s="451" t="s">
        <v>220</v>
      </c>
      <c r="KV8" s="451"/>
      <c r="KW8" s="451"/>
      <c r="KX8" s="451"/>
      <c r="KY8" s="488" t="s">
        <v>219</v>
      </c>
      <c r="KZ8" s="489"/>
      <c r="LA8" s="489"/>
      <c r="LB8" s="489"/>
      <c r="LC8" s="489"/>
      <c r="LD8" s="490"/>
      <c r="LE8" s="451" t="s">
        <v>249</v>
      </c>
      <c r="LF8" s="451"/>
      <c r="LG8" s="451"/>
      <c r="LH8" s="451"/>
      <c r="LI8" s="476" t="s">
        <v>300</v>
      </c>
      <c r="LJ8" s="477"/>
      <c r="LK8" s="477"/>
      <c r="LL8" s="477"/>
      <c r="LM8" s="477"/>
      <c r="LN8" s="477"/>
      <c r="LO8" s="477"/>
      <c r="LP8" s="477"/>
      <c r="LQ8" s="477"/>
      <c r="LR8" s="477"/>
      <c r="LS8" s="477"/>
      <c r="LT8" s="478"/>
      <c r="LU8" s="451" t="s">
        <v>263</v>
      </c>
      <c r="LV8" s="451"/>
      <c r="LW8" s="451"/>
      <c r="LX8" s="451"/>
      <c r="LY8" s="451"/>
      <c r="LZ8" s="451"/>
      <c r="MA8" s="476" t="s">
        <v>274</v>
      </c>
      <c r="MB8" s="477"/>
      <c r="MC8" s="477"/>
      <c r="MD8" s="477"/>
      <c r="ME8" s="477"/>
      <c r="MF8" s="477"/>
      <c r="MG8" s="477"/>
      <c r="MH8" s="477"/>
      <c r="MI8" s="477"/>
      <c r="MJ8" s="478"/>
      <c r="MK8" s="448" t="s">
        <v>277</v>
      </c>
      <c r="ML8" s="448"/>
      <c r="MM8" s="448"/>
      <c r="MN8" s="448"/>
      <c r="MO8" s="448"/>
      <c r="MP8" s="448"/>
      <c r="MQ8" s="451" t="s">
        <v>280</v>
      </c>
      <c r="MR8" s="451"/>
      <c r="MS8" s="451"/>
      <c r="MT8" s="451"/>
      <c r="MU8" s="451" t="s">
        <v>284</v>
      </c>
      <c r="MV8" s="451"/>
      <c r="MW8" s="451"/>
      <c r="MX8" s="451"/>
      <c r="MY8" s="476" t="s">
        <v>293</v>
      </c>
      <c r="MZ8" s="477"/>
      <c r="NA8" s="477"/>
      <c r="NB8" s="478"/>
      <c r="NC8" s="428" t="s">
        <v>294</v>
      </c>
      <c r="ND8" s="429"/>
      <c r="NE8" s="429"/>
      <c r="NF8" s="430"/>
      <c r="NG8" s="428" t="s">
        <v>314</v>
      </c>
      <c r="NH8" s="429"/>
      <c r="NI8" s="429"/>
      <c r="NJ8" s="430"/>
      <c r="NK8" s="504" t="s">
        <v>317</v>
      </c>
      <c r="NL8" s="429"/>
      <c r="NM8" s="429"/>
      <c r="NN8" s="430"/>
      <c r="NO8" s="483" t="s">
        <v>352</v>
      </c>
      <c r="NP8" s="455"/>
      <c r="NQ8" s="455"/>
      <c r="NR8" s="455"/>
      <c r="NS8" s="455"/>
      <c r="NT8" s="455"/>
      <c r="NU8" s="506"/>
      <c r="NV8" s="506"/>
      <c r="NW8" s="455"/>
      <c r="NX8" s="484"/>
      <c r="NY8" s="483" t="s">
        <v>356</v>
      </c>
      <c r="NZ8" s="455"/>
      <c r="OA8" s="455"/>
      <c r="OB8" s="455"/>
      <c r="OC8" s="455"/>
      <c r="OD8" s="455"/>
      <c r="OE8" s="455"/>
      <c r="OF8" s="455"/>
      <c r="OG8" s="455"/>
      <c r="OH8" s="484"/>
      <c r="OI8" s="476" t="s">
        <v>366</v>
      </c>
      <c r="OJ8" s="477"/>
      <c r="OK8" s="477"/>
      <c r="OL8" s="477"/>
      <c r="OM8" s="477"/>
      <c r="ON8" s="477"/>
      <c r="OO8" s="477"/>
      <c r="OP8" s="478"/>
      <c r="OQ8" s="428" t="s">
        <v>373</v>
      </c>
      <c r="OR8" s="429"/>
      <c r="OS8" s="429"/>
      <c r="OT8" s="430"/>
    </row>
    <row r="9" spans="1:410" s="151" customFormat="1" ht="82.5" customHeight="1">
      <c r="A9" s="129"/>
      <c r="B9" s="129"/>
      <c r="C9" s="435" t="s">
        <v>161</v>
      </c>
      <c r="D9" s="435"/>
      <c r="E9" s="403" t="s">
        <v>190</v>
      </c>
      <c r="F9" s="403"/>
      <c r="G9" s="403"/>
      <c r="H9" s="435"/>
      <c r="I9" s="435" t="s">
        <v>163</v>
      </c>
      <c r="J9" s="435"/>
      <c r="K9" s="435" t="s">
        <v>239</v>
      </c>
      <c r="L9" s="435"/>
      <c r="M9" s="452" t="s">
        <v>399</v>
      </c>
      <c r="N9" s="453"/>
      <c r="O9" s="404" t="s">
        <v>400</v>
      </c>
      <c r="P9" s="405"/>
      <c r="Q9" s="437" t="s">
        <v>371</v>
      </c>
      <c r="R9" s="437"/>
      <c r="S9" s="403" t="s">
        <v>333</v>
      </c>
      <c r="T9" s="435"/>
      <c r="U9" s="404" t="s">
        <v>312</v>
      </c>
      <c r="V9" s="405"/>
      <c r="W9" s="435" t="s">
        <v>163</v>
      </c>
      <c r="X9" s="435"/>
      <c r="Y9" s="437" t="s">
        <v>394</v>
      </c>
      <c r="Z9" s="437"/>
      <c r="AA9" s="404" t="s">
        <v>380</v>
      </c>
      <c r="AB9" s="405"/>
      <c r="AC9" s="435" t="s">
        <v>163</v>
      </c>
      <c r="AD9" s="435"/>
      <c r="AE9" s="404" t="s">
        <v>267</v>
      </c>
      <c r="AF9" s="405"/>
      <c r="AG9" s="404" t="s">
        <v>256</v>
      </c>
      <c r="AH9" s="405"/>
      <c r="AI9" s="404" t="s">
        <v>257</v>
      </c>
      <c r="AJ9" s="405"/>
      <c r="AK9" s="465" t="s">
        <v>258</v>
      </c>
      <c r="AL9" s="466"/>
      <c r="AM9" s="404" t="s">
        <v>259</v>
      </c>
      <c r="AN9" s="405"/>
      <c r="AO9" s="404" t="s">
        <v>260</v>
      </c>
      <c r="AP9" s="405"/>
      <c r="AQ9" s="404" t="s">
        <v>261</v>
      </c>
      <c r="AR9" s="405"/>
      <c r="AS9" s="404" t="s">
        <v>262</v>
      </c>
      <c r="AT9" s="405"/>
      <c r="AU9" s="435" t="s">
        <v>163</v>
      </c>
      <c r="AV9" s="435"/>
      <c r="AW9" s="435" t="s">
        <v>161</v>
      </c>
      <c r="AX9" s="435"/>
      <c r="AY9" s="435"/>
      <c r="AZ9" s="435"/>
      <c r="BA9" s="403"/>
      <c r="BB9" s="435"/>
      <c r="BC9" s="435" t="s">
        <v>163</v>
      </c>
      <c r="BD9" s="435"/>
      <c r="BE9" s="403" t="s">
        <v>368</v>
      </c>
      <c r="BF9" s="403"/>
      <c r="BG9" s="403" t="s">
        <v>385</v>
      </c>
      <c r="BH9" s="403"/>
      <c r="BI9" s="403" t="s">
        <v>384</v>
      </c>
      <c r="BJ9" s="403"/>
      <c r="BK9" s="475" t="s">
        <v>403</v>
      </c>
      <c r="BL9" s="475"/>
      <c r="BM9" s="403" t="s">
        <v>383</v>
      </c>
      <c r="BN9" s="403"/>
      <c r="BO9" s="443" t="s">
        <v>389</v>
      </c>
      <c r="BP9" s="444"/>
      <c r="BQ9" s="403" t="s">
        <v>374</v>
      </c>
      <c r="BR9" s="403"/>
      <c r="BS9" s="435" t="s">
        <v>163</v>
      </c>
      <c r="BT9" s="435"/>
      <c r="BU9" s="435" t="s">
        <v>161</v>
      </c>
      <c r="BV9" s="435"/>
      <c r="BW9" s="403" t="s">
        <v>178</v>
      </c>
      <c r="BX9" s="403"/>
      <c r="BY9" s="403" t="s">
        <v>186</v>
      </c>
      <c r="BZ9" s="435"/>
      <c r="CA9" s="403" t="s">
        <v>194</v>
      </c>
      <c r="CB9" s="435"/>
      <c r="CC9" s="435" t="s">
        <v>163</v>
      </c>
      <c r="CD9" s="435"/>
      <c r="CE9" s="435" t="s">
        <v>161</v>
      </c>
      <c r="CF9" s="435"/>
      <c r="CG9" s="462" t="s">
        <v>379</v>
      </c>
      <c r="CH9" s="462"/>
      <c r="CI9" s="412" t="s">
        <v>372</v>
      </c>
      <c r="CJ9" s="413"/>
      <c r="CK9" s="462" t="s">
        <v>358</v>
      </c>
      <c r="CL9" s="462"/>
      <c r="CM9" s="439" t="s">
        <v>372</v>
      </c>
      <c r="CN9" s="440"/>
      <c r="CO9" s="435" t="s">
        <v>163</v>
      </c>
      <c r="CP9" s="435"/>
      <c r="CQ9" s="435" t="s">
        <v>161</v>
      </c>
      <c r="CR9" s="435"/>
      <c r="CS9" s="403" t="s">
        <v>323</v>
      </c>
      <c r="CT9" s="403"/>
      <c r="CU9" s="403" t="s">
        <v>308</v>
      </c>
      <c r="CV9" s="403"/>
      <c r="CW9" s="404" t="s">
        <v>398</v>
      </c>
      <c r="CX9" s="405"/>
      <c r="CY9" s="403" t="s">
        <v>324</v>
      </c>
      <c r="CZ9" s="403"/>
      <c r="DA9" s="435" t="s">
        <v>163</v>
      </c>
      <c r="DB9" s="435"/>
      <c r="DC9" s="435" t="s">
        <v>161</v>
      </c>
      <c r="DD9" s="435"/>
      <c r="DE9" s="435"/>
      <c r="DF9" s="435"/>
      <c r="DG9" s="435"/>
      <c r="DH9" s="435"/>
      <c r="DI9" s="435" t="s">
        <v>163</v>
      </c>
      <c r="DJ9" s="435"/>
      <c r="DK9" s="403" t="s">
        <v>166</v>
      </c>
      <c r="DL9" s="435"/>
      <c r="DM9" s="403" t="s">
        <v>167</v>
      </c>
      <c r="DN9" s="435"/>
      <c r="DO9" s="435" t="s">
        <v>168</v>
      </c>
      <c r="DP9" s="435"/>
      <c r="DQ9" s="412" t="s">
        <v>320</v>
      </c>
      <c r="DR9" s="413"/>
      <c r="DS9" s="435" t="s">
        <v>161</v>
      </c>
      <c r="DT9" s="435"/>
      <c r="DU9" s="441" t="s">
        <v>325</v>
      </c>
      <c r="DV9" s="441" t="s">
        <v>325</v>
      </c>
      <c r="DW9" s="403"/>
      <c r="DX9" s="403"/>
      <c r="DY9" s="403"/>
      <c r="DZ9" s="403"/>
      <c r="EA9" s="403"/>
      <c r="EB9" s="403"/>
      <c r="EC9" s="435" t="s">
        <v>163</v>
      </c>
      <c r="ED9" s="435"/>
      <c r="EE9" s="403"/>
      <c r="EF9" s="435"/>
      <c r="EG9" s="445" t="s">
        <v>307</v>
      </c>
      <c r="EH9" s="445"/>
      <c r="EI9" s="446" t="s">
        <v>392</v>
      </c>
      <c r="EJ9" s="447"/>
      <c r="EK9" s="443" t="s">
        <v>393</v>
      </c>
      <c r="EL9" s="444"/>
      <c r="EM9" s="443"/>
      <c r="EN9" s="444"/>
      <c r="EO9" s="443" t="s">
        <v>386</v>
      </c>
      <c r="EP9" s="444"/>
      <c r="EQ9" s="435" t="s">
        <v>163</v>
      </c>
      <c r="ER9" s="435"/>
      <c r="ES9" s="435" t="s">
        <v>161</v>
      </c>
      <c r="ET9" s="435"/>
      <c r="EU9" s="403"/>
      <c r="EV9" s="435"/>
      <c r="EW9" s="435" t="s">
        <v>163</v>
      </c>
      <c r="EX9" s="435"/>
      <c r="EY9" s="435" t="s">
        <v>161</v>
      </c>
      <c r="EZ9" s="435"/>
      <c r="FA9" s="403" t="s">
        <v>313</v>
      </c>
      <c r="FB9" s="403"/>
      <c r="FC9" s="403" t="s">
        <v>169</v>
      </c>
      <c r="FD9" s="403"/>
      <c r="FE9" s="435"/>
      <c r="FF9" s="435"/>
      <c r="FG9" s="452" t="s">
        <v>372</v>
      </c>
      <c r="FH9" s="453"/>
      <c r="FI9" s="403" t="s">
        <v>298</v>
      </c>
      <c r="FJ9" s="435"/>
      <c r="FK9" s="403" t="s">
        <v>288</v>
      </c>
      <c r="FL9" s="435"/>
      <c r="FM9" s="403" t="s">
        <v>332</v>
      </c>
      <c r="FN9" s="435"/>
      <c r="FO9" s="403"/>
      <c r="FP9" s="403"/>
      <c r="FQ9" s="435" t="s">
        <v>163</v>
      </c>
      <c r="FR9" s="435"/>
      <c r="FS9" s="435" t="s">
        <v>161</v>
      </c>
      <c r="FT9" s="435"/>
      <c r="FU9" s="454" t="s">
        <v>342</v>
      </c>
      <c r="FV9" s="403"/>
      <c r="FW9" s="403" t="s">
        <v>343</v>
      </c>
      <c r="FX9" s="403"/>
      <c r="FY9" s="403" t="s">
        <v>344</v>
      </c>
      <c r="FZ9" s="403"/>
      <c r="GA9" s="403" t="s">
        <v>345</v>
      </c>
      <c r="GB9" s="403"/>
      <c r="GC9" s="403" t="s">
        <v>327</v>
      </c>
      <c r="GD9" s="403"/>
      <c r="GE9" s="403" t="s">
        <v>328</v>
      </c>
      <c r="GF9" s="403"/>
      <c r="GG9" s="435" t="s">
        <v>163</v>
      </c>
      <c r="GH9" s="435"/>
      <c r="GI9" s="435" t="s">
        <v>351</v>
      </c>
      <c r="GJ9" s="435"/>
      <c r="GK9" s="437" t="s">
        <v>236</v>
      </c>
      <c r="GL9" s="437"/>
      <c r="GM9" s="437" t="s">
        <v>346</v>
      </c>
      <c r="GN9" s="437"/>
      <c r="GO9" s="437" t="s">
        <v>347</v>
      </c>
      <c r="GP9" s="437"/>
      <c r="GQ9" s="437" t="s">
        <v>348</v>
      </c>
      <c r="GR9" s="437"/>
      <c r="GS9" s="437" t="s">
        <v>357</v>
      </c>
      <c r="GT9" s="437"/>
      <c r="GU9" s="437" t="s">
        <v>235</v>
      </c>
      <c r="GV9" s="437"/>
      <c r="GW9" s="437" t="s">
        <v>359</v>
      </c>
      <c r="GX9" s="437"/>
      <c r="GY9" s="437" t="s">
        <v>329</v>
      </c>
      <c r="GZ9" s="437"/>
      <c r="HA9" s="435" t="s">
        <v>163</v>
      </c>
      <c r="HB9" s="435"/>
      <c r="HC9" s="435" t="s">
        <v>161</v>
      </c>
      <c r="HD9" s="435"/>
      <c r="HE9" s="403"/>
      <c r="HF9" s="403"/>
      <c r="HG9" s="403"/>
      <c r="HH9" s="435"/>
      <c r="HI9" s="435" t="s">
        <v>163</v>
      </c>
      <c r="HJ9" s="435"/>
      <c r="HK9" s="449" t="s">
        <v>382</v>
      </c>
      <c r="HL9" s="450"/>
      <c r="HM9" s="442" t="s">
        <v>387</v>
      </c>
      <c r="HN9" s="442"/>
      <c r="HO9" s="435" t="s">
        <v>163</v>
      </c>
      <c r="HP9" s="435"/>
      <c r="HQ9" s="437" t="s">
        <v>305</v>
      </c>
      <c r="HR9" s="437"/>
      <c r="HS9" s="437" t="s">
        <v>243</v>
      </c>
      <c r="HT9" s="437"/>
      <c r="HU9" s="435" t="s">
        <v>163</v>
      </c>
      <c r="HV9" s="435"/>
      <c r="HW9" s="435" t="s">
        <v>161</v>
      </c>
      <c r="HX9" s="435"/>
      <c r="HY9" s="445" t="s">
        <v>187</v>
      </c>
      <c r="HZ9" s="482"/>
      <c r="IA9" s="403" t="s">
        <v>188</v>
      </c>
      <c r="IB9" s="435"/>
      <c r="IC9" s="482" t="s">
        <v>218</v>
      </c>
      <c r="ID9" s="482"/>
      <c r="IE9" s="403" t="s">
        <v>319</v>
      </c>
      <c r="IF9" s="403"/>
      <c r="IG9" s="435" t="s">
        <v>163</v>
      </c>
      <c r="IH9" s="435"/>
      <c r="II9" s="412" t="s">
        <v>285</v>
      </c>
      <c r="IJ9" s="413"/>
      <c r="IK9" s="412" t="s">
        <v>289</v>
      </c>
      <c r="IL9" s="413"/>
      <c r="IM9" s="412" t="s">
        <v>290</v>
      </c>
      <c r="IN9" s="413"/>
      <c r="IO9" s="412" t="s">
        <v>334</v>
      </c>
      <c r="IP9" s="413"/>
      <c r="IQ9" s="412"/>
      <c r="IR9" s="413"/>
      <c r="IS9" s="485"/>
      <c r="IT9" s="486"/>
      <c r="IU9" s="485" t="s">
        <v>163</v>
      </c>
      <c r="IV9" s="486"/>
      <c r="IW9" s="435" t="s">
        <v>161</v>
      </c>
      <c r="IX9" s="435"/>
      <c r="IY9" s="480" t="s">
        <v>396</v>
      </c>
      <c r="IZ9" s="481"/>
      <c r="JA9" s="480" t="s">
        <v>377</v>
      </c>
      <c r="JB9" s="481"/>
      <c r="JC9" s="480" t="s">
        <v>362</v>
      </c>
      <c r="JD9" s="481"/>
      <c r="JE9" s="435" t="s">
        <v>163</v>
      </c>
      <c r="JF9" s="435"/>
      <c r="JG9" s="435" t="s">
        <v>349</v>
      </c>
      <c r="JH9" s="435"/>
      <c r="JI9" s="435" t="s">
        <v>350</v>
      </c>
      <c r="JJ9" s="435"/>
      <c r="JK9" s="452" t="s">
        <v>402</v>
      </c>
      <c r="JL9" s="453"/>
      <c r="JM9" s="403" t="s">
        <v>401</v>
      </c>
      <c r="JN9" s="435"/>
      <c r="JO9" s="403" t="s">
        <v>378</v>
      </c>
      <c r="JP9" s="403"/>
      <c r="JQ9" s="403" t="s">
        <v>391</v>
      </c>
      <c r="JR9" s="435"/>
      <c r="JS9" s="480" t="s">
        <v>298</v>
      </c>
      <c r="JT9" s="481"/>
      <c r="JU9" s="435" t="s">
        <v>163</v>
      </c>
      <c r="JV9" s="435"/>
      <c r="JW9" s="435" t="s">
        <v>161</v>
      </c>
      <c r="JX9" s="435"/>
      <c r="JY9" s="403" t="s">
        <v>308</v>
      </c>
      <c r="JZ9" s="435"/>
      <c r="KA9" s="435" t="s">
        <v>163</v>
      </c>
      <c r="KB9" s="435"/>
      <c r="KC9" s="495" t="s">
        <v>306</v>
      </c>
      <c r="KD9" s="496"/>
      <c r="KE9" s="495" t="s">
        <v>287</v>
      </c>
      <c r="KF9" s="496"/>
      <c r="KG9" s="435" t="s">
        <v>163</v>
      </c>
      <c r="KH9" s="435"/>
      <c r="KI9" s="495" t="s">
        <v>310</v>
      </c>
      <c r="KJ9" s="500"/>
      <c r="KK9" s="432" t="s">
        <v>308</v>
      </c>
      <c r="KL9" s="432"/>
      <c r="KM9" s="435" t="s">
        <v>163</v>
      </c>
      <c r="KN9" s="435"/>
      <c r="KO9" s="437" t="s">
        <v>397</v>
      </c>
      <c r="KP9" s="437"/>
      <c r="KQ9" s="487"/>
      <c r="KR9" s="487"/>
      <c r="KS9" s="432" t="s">
        <v>163</v>
      </c>
      <c r="KT9" s="432"/>
      <c r="KU9" s="432" t="s">
        <v>206</v>
      </c>
      <c r="KV9" s="432"/>
      <c r="KW9" s="432" t="s">
        <v>163</v>
      </c>
      <c r="KX9" s="432"/>
      <c r="KY9" s="491"/>
      <c r="KZ9" s="492"/>
      <c r="LA9" s="404"/>
      <c r="LB9" s="405"/>
      <c r="LC9" s="493" t="s">
        <v>163</v>
      </c>
      <c r="LD9" s="494"/>
      <c r="LE9" s="432" t="s">
        <v>206</v>
      </c>
      <c r="LF9" s="432"/>
      <c r="LG9" s="432" t="s">
        <v>163</v>
      </c>
      <c r="LH9" s="432"/>
      <c r="LI9" s="431" t="s">
        <v>281</v>
      </c>
      <c r="LJ9" s="432"/>
      <c r="LK9" s="491" t="s">
        <v>297</v>
      </c>
      <c r="LL9" s="492"/>
      <c r="LM9" s="491" t="s">
        <v>322</v>
      </c>
      <c r="LN9" s="492"/>
      <c r="LO9" s="499" t="s">
        <v>362</v>
      </c>
      <c r="LP9" s="492"/>
      <c r="LQ9" s="497" t="s">
        <v>369</v>
      </c>
      <c r="LR9" s="498"/>
      <c r="LS9" s="432" t="s">
        <v>163</v>
      </c>
      <c r="LT9" s="432"/>
      <c r="LU9" s="431" t="s">
        <v>265</v>
      </c>
      <c r="LV9" s="431"/>
      <c r="LW9" s="431" t="s">
        <v>266</v>
      </c>
      <c r="LX9" s="431"/>
      <c r="LY9" s="432" t="s">
        <v>202</v>
      </c>
      <c r="LZ9" s="432"/>
      <c r="MA9" s="431" t="s">
        <v>388</v>
      </c>
      <c r="MB9" s="431"/>
      <c r="MC9" s="432" t="s">
        <v>331</v>
      </c>
      <c r="MD9" s="432"/>
      <c r="ME9" s="432" t="s">
        <v>297</v>
      </c>
      <c r="MF9" s="432"/>
      <c r="MG9" s="432" t="s">
        <v>365</v>
      </c>
      <c r="MH9" s="432"/>
      <c r="MI9" s="432" t="s">
        <v>202</v>
      </c>
      <c r="MJ9" s="432"/>
      <c r="MK9" s="511" t="s">
        <v>278</v>
      </c>
      <c r="ML9" s="512"/>
      <c r="MM9" s="501" t="s">
        <v>292</v>
      </c>
      <c r="MN9" s="501"/>
      <c r="MO9" s="432" t="s">
        <v>202</v>
      </c>
      <c r="MP9" s="432"/>
      <c r="MQ9" s="431" t="s">
        <v>297</v>
      </c>
      <c r="MR9" s="431"/>
      <c r="MS9" s="432" t="s">
        <v>202</v>
      </c>
      <c r="MT9" s="432"/>
      <c r="MU9" s="431"/>
      <c r="MV9" s="431"/>
      <c r="MW9" s="432" t="s">
        <v>202</v>
      </c>
      <c r="MX9" s="432"/>
      <c r="MY9" s="510" t="s">
        <v>395</v>
      </c>
      <c r="MZ9" s="510"/>
      <c r="NA9" s="432" t="s">
        <v>202</v>
      </c>
      <c r="NB9" s="432"/>
      <c r="NC9" s="431" t="s">
        <v>233</v>
      </c>
      <c r="ND9" s="431"/>
      <c r="NE9" s="432" t="s">
        <v>202</v>
      </c>
      <c r="NF9" s="432"/>
      <c r="NG9" s="431" t="s">
        <v>315</v>
      </c>
      <c r="NH9" s="431"/>
      <c r="NI9" s="432" t="s">
        <v>202</v>
      </c>
      <c r="NJ9" s="432"/>
      <c r="NK9" s="505" t="s">
        <v>318</v>
      </c>
      <c r="NL9" s="431"/>
      <c r="NM9" s="432" t="s">
        <v>202</v>
      </c>
      <c r="NN9" s="432"/>
      <c r="NO9" s="502" t="s">
        <v>353</v>
      </c>
      <c r="NP9" s="503"/>
      <c r="NQ9" s="502" t="s">
        <v>354</v>
      </c>
      <c r="NR9" s="503"/>
      <c r="NS9" s="502" t="s">
        <v>355</v>
      </c>
      <c r="NT9" s="503"/>
      <c r="NU9" s="514" t="s">
        <v>390</v>
      </c>
      <c r="NV9" s="515"/>
      <c r="NW9" s="485" t="s">
        <v>202</v>
      </c>
      <c r="NX9" s="486"/>
      <c r="NY9" s="502" t="s">
        <v>337</v>
      </c>
      <c r="NZ9" s="503"/>
      <c r="OA9" s="502" t="s">
        <v>338</v>
      </c>
      <c r="OB9" s="503"/>
      <c r="OC9" s="502" t="s">
        <v>339</v>
      </c>
      <c r="OD9" s="503"/>
      <c r="OE9" s="513" t="s">
        <v>375</v>
      </c>
      <c r="OF9" s="503"/>
      <c r="OG9" s="485" t="s">
        <v>202</v>
      </c>
      <c r="OH9" s="486"/>
      <c r="OI9" s="501" t="s">
        <v>367</v>
      </c>
      <c r="OJ9" s="501"/>
      <c r="OK9" s="509" t="s">
        <v>376</v>
      </c>
      <c r="OL9" s="508"/>
      <c r="OM9" s="507" t="s">
        <v>381</v>
      </c>
      <c r="ON9" s="508"/>
      <c r="OO9" s="432" t="s">
        <v>202</v>
      </c>
      <c r="OP9" s="432"/>
      <c r="OQ9" s="431"/>
      <c r="OR9" s="431"/>
      <c r="OS9" s="432" t="s">
        <v>202</v>
      </c>
      <c r="OT9" s="432"/>
    </row>
    <row r="10" spans="1:410" s="49" customFormat="1" ht="12.75" customHeight="1">
      <c r="A10" s="35"/>
      <c r="B10" s="35"/>
      <c r="C10" s="110" t="s">
        <v>164</v>
      </c>
      <c r="D10" s="110" t="s">
        <v>165</v>
      </c>
      <c r="E10" s="110" t="s">
        <v>164</v>
      </c>
      <c r="F10" s="110" t="s">
        <v>165</v>
      </c>
      <c r="G10" s="110" t="s">
        <v>164</v>
      </c>
      <c r="H10" s="110" t="s">
        <v>165</v>
      </c>
      <c r="I10" s="110" t="s">
        <v>164</v>
      </c>
      <c r="J10" s="110" t="s">
        <v>165</v>
      </c>
      <c r="K10" s="110" t="s">
        <v>164</v>
      </c>
      <c r="L10" s="110" t="s">
        <v>165</v>
      </c>
      <c r="M10" s="284" t="s">
        <v>164</v>
      </c>
      <c r="N10" s="284" t="s">
        <v>165</v>
      </c>
      <c r="O10" s="284" t="s">
        <v>164</v>
      </c>
      <c r="P10" s="284" t="s">
        <v>165</v>
      </c>
      <c r="Q10" s="284" t="s">
        <v>164</v>
      </c>
      <c r="R10" s="284" t="s">
        <v>165</v>
      </c>
      <c r="S10" s="284" t="s">
        <v>164</v>
      </c>
      <c r="T10" s="284" t="s">
        <v>165</v>
      </c>
      <c r="U10" s="284" t="s">
        <v>164</v>
      </c>
      <c r="V10" s="284" t="s">
        <v>165</v>
      </c>
      <c r="W10" s="110" t="s">
        <v>164</v>
      </c>
      <c r="X10" s="110" t="s">
        <v>165</v>
      </c>
      <c r="Y10" s="110" t="s">
        <v>164</v>
      </c>
      <c r="Z10" s="110" t="s">
        <v>165</v>
      </c>
      <c r="AA10" s="284" t="s">
        <v>164</v>
      </c>
      <c r="AB10" s="284" t="s">
        <v>165</v>
      </c>
      <c r="AC10" s="284" t="s">
        <v>164</v>
      </c>
      <c r="AD10" s="284" t="s">
        <v>165</v>
      </c>
      <c r="AE10" s="284" t="s">
        <v>164</v>
      </c>
      <c r="AF10" s="284" t="s">
        <v>165</v>
      </c>
      <c r="AG10" s="284" t="s">
        <v>164</v>
      </c>
      <c r="AH10" s="284" t="s">
        <v>165</v>
      </c>
      <c r="AI10" s="284" t="s">
        <v>164</v>
      </c>
      <c r="AJ10" s="284" t="s">
        <v>165</v>
      </c>
      <c r="AK10" s="284" t="s">
        <v>164</v>
      </c>
      <c r="AL10" s="284" t="s">
        <v>165</v>
      </c>
      <c r="AM10" s="284" t="s">
        <v>164</v>
      </c>
      <c r="AN10" s="284" t="s">
        <v>165</v>
      </c>
      <c r="AO10" s="284" t="s">
        <v>164</v>
      </c>
      <c r="AP10" s="284" t="s">
        <v>165</v>
      </c>
      <c r="AQ10" s="284" t="s">
        <v>164</v>
      </c>
      <c r="AR10" s="284" t="s">
        <v>165</v>
      </c>
      <c r="AS10" s="284" t="s">
        <v>164</v>
      </c>
      <c r="AT10" s="284" t="s">
        <v>165</v>
      </c>
      <c r="AU10" s="284" t="s">
        <v>164</v>
      </c>
      <c r="AV10" s="284" t="s">
        <v>165</v>
      </c>
      <c r="AW10" s="284" t="s">
        <v>164</v>
      </c>
      <c r="AX10" s="284" t="s">
        <v>165</v>
      </c>
      <c r="AY10" s="284" t="s">
        <v>164</v>
      </c>
      <c r="AZ10" s="284" t="s">
        <v>165</v>
      </c>
      <c r="BA10" s="284" t="s">
        <v>164</v>
      </c>
      <c r="BB10" s="284" t="s">
        <v>165</v>
      </c>
      <c r="BC10" s="284" t="s">
        <v>164</v>
      </c>
      <c r="BD10" s="284" t="s">
        <v>165</v>
      </c>
      <c r="BE10" s="284" t="s">
        <v>164</v>
      </c>
      <c r="BF10" s="284" t="s">
        <v>165</v>
      </c>
      <c r="BG10" s="284" t="s">
        <v>164</v>
      </c>
      <c r="BH10" s="284" t="s">
        <v>165</v>
      </c>
      <c r="BI10" s="284" t="s">
        <v>164</v>
      </c>
      <c r="BJ10" s="284" t="s">
        <v>165</v>
      </c>
      <c r="BK10" s="284" t="s">
        <v>164</v>
      </c>
      <c r="BL10" s="284" t="s">
        <v>165</v>
      </c>
      <c r="BM10" s="284" t="s">
        <v>164</v>
      </c>
      <c r="BN10" s="284" t="s">
        <v>165</v>
      </c>
      <c r="BO10" s="284" t="s">
        <v>164</v>
      </c>
      <c r="BP10" s="284" t="s">
        <v>165</v>
      </c>
      <c r="BQ10" s="284" t="s">
        <v>164</v>
      </c>
      <c r="BR10" s="284" t="s">
        <v>165</v>
      </c>
      <c r="BS10" s="284" t="s">
        <v>164</v>
      </c>
      <c r="BT10" s="284" t="s">
        <v>165</v>
      </c>
      <c r="BU10" s="284" t="s">
        <v>164</v>
      </c>
      <c r="BV10" s="284" t="s">
        <v>165</v>
      </c>
      <c r="BW10" s="284" t="s">
        <v>164</v>
      </c>
      <c r="BX10" s="284" t="s">
        <v>165</v>
      </c>
      <c r="BY10" s="284" t="s">
        <v>164</v>
      </c>
      <c r="BZ10" s="284" t="s">
        <v>165</v>
      </c>
      <c r="CA10" s="284" t="s">
        <v>164</v>
      </c>
      <c r="CB10" s="284" t="s">
        <v>165</v>
      </c>
      <c r="CC10" s="284" t="s">
        <v>164</v>
      </c>
      <c r="CD10" s="284" t="s">
        <v>165</v>
      </c>
      <c r="CE10" s="284" t="s">
        <v>164</v>
      </c>
      <c r="CF10" s="284" t="s">
        <v>165</v>
      </c>
      <c r="CG10" s="284" t="s">
        <v>164</v>
      </c>
      <c r="CH10" s="284" t="s">
        <v>165</v>
      </c>
      <c r="CI10" s="284" t="s">
        <v>164</v>
      </c>
      <c r="CJ10" s="284" t="s">
        <v>165</v>
      </c>
      <c r="CK10" s="284" t="s">
        <v>164</v>
      </c>
      <c r="CL10" s="284" t="s">
        <v>165</v>
      </c>
      <c r="CM10" s="284" t="s">
        <v>164</v>
      </c>
      <c r="CN10" s="284" t="s">
        <v>165</v>
      </c>
      <c r="CO10" s="284" t="s">
        <v>164</v>
      </c>
      <c r="CP10" s="284" t="s">
        <v>165</v>
      </c>
      <c r="CQ10" s="284" t="s">
        <v>164</v>
      </c>
      <c r="CR10" s="284" t="s">
        <v>165</v>
      </c>
      <c r="CS10" s="284" t="s">
        <v>164</v>
      </c>
      <c r="CT10" s="284" t="s">
        <v>165</v>
      </c>
      <c r="CU10" s="284" t="s">
        <v>164</v>
      </c>
      <c r="CV10" s="284" t="s">
        <v>165</v>
      </c>
      <c r="CW10" s="284" t="s">
        <v>164</v>
      </c>
      <c r="CX10" s="284" t="s">
        <v>165</v>
      </c>
      <c r="CY10" s="284" t="s">
        <v>164</v>
      </c>
      <c r="CZ10" s="284" t="s">
        <v>165</v>
      </c>
      <c r="DA10" s="284" t="s">
        <v>164</v>
      </c>
      <c r="DB10" s="284" t="s">
        <v>165</v>
      </c>
      <c r="DC10" s="284" t="s">
        <v>164</v>
      </c>
      <c r="DD10" s="284" t="s">
        <v>165</v>
      </c>
      <c r="DE10" s="284" t="s">
        <v>164</v>
      </c>
      <c r="DF10" s="284" t="s">
        <v>165</v>
      </c>
      <c r="DG10" s="284" t="s">
        <v>164</v>
      </c>
      <c r="DH10" s="284" t="s">
        <v>165</v>
      </c>
      <c r="DI10" s="284" t="s">
        <v>164</v>
      </c>
      <c r="DJ10" s="284" t="s">
        <v>165</v>
      </c>
      <c r="DK10" s="284" t="s">
        <v>164</v>
      </c>
      <c r="DL10" s="284" t="s">
        <v>165</v>
      </c>
      <c r="DM10" s="110" t="s">
        <v>164</v>
      </c>
      <c r="DN10" s="110" t="s">
        <v>165</v>
      </c>
      <c r="DO10" s="284" t="s">
        <v>164</v>
      </c>
      <c r="DP10" s="284" t="s">
        <v>165</v>
      </c>
      <c r="DQ10" s="110" t="s">
        <v>164</v>
      </c>
      <c r="DR10" s="110" t="s">
        <v>165</v>
      </c>
      <c r="DS10" s="284" t="s">
        <v>164</v>
      </c>
      <c r="DT10" s="284" t="s">
        <v>165</v>
      </c>
      <c r="DU10" s="284" t="s">
        <v>164</v>
      </c>
      <c r="DV10" s="284" t="s">
        <v>165</v>
      </c>
      <c r="DW10" s="284" t="s">
        <v>164</v>
      </c>
      <c r="DX10" s="284" t="s">
        <v>165</v>
      </c>
      <c r="DY10" s="284" t="s">
        <v>164</v>
      </c>
      <c r="DZ10" s="284" t="s">
        <v>165</v>
      </c>
      <c r="EA10" s="284" t="s">
        <v>164</v>
      </c>
      <c r="EB10" s="284" t="s">
        <v>165</v>
      </c>
      <c r="EC10" s="284" t="s">
        <v>164</v>
      </c>
      <c r="ED10" s="284" t="s">
        <v>165</v>
      </c>
      <c r="EE10" s="284"/>
      <c r="EF10" s="284"/>
      <c r="EG10" s="284" t="s">
        <v>164</v>
      </c>
      <c r="EH10" s="284" t="s">
        <v>165</v>
      </c>
      <c r="EI10" s="284" t="s">
        <v>164</v>
      </c>
      <c r="EJ10" s="284" t="s">
        <v>165</v>
      </c>
      <c r="EK10" s="284" t="s">
        <v>164</v>
      </c>
      <c r="EL10" s="284" t="s">
        <v>165</v>
      </c>
      <c r="EM10" s="354" t="s">
        <v>164</v>
      </c>
      <c r="EN10" s="354" t="s">
        <v>165</v>
      </c>
      <c r="EO10" s="291" t="s">
        <v>164</v>
      </c>
      <c r="EP10" s="291" t="s">
        <v>165</v>
      </c>
      <c r="EQ10" s="284" t="s">
        <v>164</v>
      </c>
      <c r="ER10" s="284" t="s">
        <v>165</v>
      </c>
      <c r="ES10" s="284" t="s">
        <v>164</v>
      </c>
      <c r="ET10" s="284" t="s">
        <v>165</v>
      </c>
      <c r="EU10" s="284" t="s">
        <v>164</v>
      </c>
      <c r="EV10" s="284" t="s">
        <v>165</v>
      </c>
      <c r="EW10" s="284" t="s">
        <v>164</v>
      </c>
      <c r="EX10" s="284" t="s">
        <v>165</v>
      </c>
      <c r="EY10" s="284" t="s">
        <v>164</v>
      </c>
      <c r="EZ10" s="284" t="s">
        <v>165</v>
      </c>
      <c r="FA10" s="284" t="s">
        <v>164</v>
      </c>
      <c r="FB10" s="284" t="s">
        <v>165</v>
      </c>
      <c r="FC10" s="284" t="s">
        <v>164</v>
      </c>
      <c r="FD10" s="284" t="s">
        <v>165</v>
      </c>
      <c r="FE10" s="292" t="s">
        <v>164</v>
      </c>
      <c r="FF10" s="292" t="s">
        <v>165</v>
      </c>
      <c r="FG10" s="292" t="s">
        <v>164</v>
      </c>
      <c r="FH10" s="292" t="s">
        <v>165</v>
      </c>
      <c r="FI10" s="292" t="s">
        <v>164</v>
      </c>
      <c r="FJ10" s="292" t="s">
        <v>165</v>
      </c>
      <c r="FK10" s="292" t="s">
        <v>164</v>
      </c>
      <c r="FL10" s="292" t="s">
        <v>165</v>
      </c>
      <c r="FM10" s="292" t="s">
        <v>164</v>
      </c>
      <c r="FN10" s="292" t="s">
        <v>165</v>
      </c>
      <c r="FO10" s="292" t="s">
        <v>164</v>
      </c>
      <c r="FP10" s="292" t="s">
        <v>165</v>
      </c>
      <c r="FQ10" s="283" t="s">
        <v>164</v>
      </c>
      <c r="FR10" s="283" t="s">
        <v>165</v>
      </c>
      <c r="FS10" s="284" t="s">
        <v>164</v>
      </c>
      <c r="FT10" s="284" t="s">
        <v>165</v>
      </c>
      <c r="FU10" s="284" t="s">
        <v>164</v>
      </c>
      <c r="FV10" s="284" t="s">
        <v>165</v>
      </c>
      <c r="FW10" s="284" t="s">
        <v>164</v>
      </c>
      <c r="FX10" s="284" t="s">
        <v>165</v>
      </c>
      <c r="FY10" s="284" t="s">
        <v>164</v>
      </c>
      <c r="FZ10" s="284" t="s">
        <v>165</v>
      </c>
      <c r="GA10" s="284" t="s">
        <v>164</v>
      </c>
      <c r="GB10" s="284" t="s">
        <v>165</v>
      </c>
      <c r="GC10" s="284" t="s">
        <v>164</v>
      </c>
      <c r="GD10" s="284" t="s">
        <v>165</v>
      </c>
      <c r="GE10" s="284" t="s">
        <v>164</v>
      </c>
      <c r="GF10" s="284" t="s">
        <v>165</v>
      </c>
      <c r="GG10" s="284" t="s">
        <v>164</v>
      </c>
      <c r="GH10" s="284" t="s">
        <v>165</v>
      </c>
      <c r="GI10" s="284" t="s">
        <v>164</v>
      </c>
      <c r="GJ10" s="284" t="s">
        <v>165</v>
      </c>
      <c r="GK10" s="284" t="s">
        <v>164</v>
      </c>
      <c r="GL10" s="284" t="s">
        <v>165</v>
      </c>
      <c r="GM10" s="284" t="s">
        <v>164</v>
      </c>
      <c r="GN10" s="284" t="s">
        <v>165</v>
      </c>
      <c r="GO10" s="284" t="s">
        <v>164</v>
      </c>
      <c r="GP10" s="284" t="s">
        <v>165</v>
      </c>
      <c r="GQ10" s="284" t="s">
        <v>164</v>
      </c>
      <c r="GR10" s="284" t="s">
        <v>165</v>
      </c>
      <c r="GS10" s="284" t="s">
        <v>164</v>
      </c>
      <c r="GT10" s="284" t="s">
        <v>165</v>
      </c>
      <c r="GU10" s="284" t="s">
        <v>164</v>
      </c>
      <c r="GV10" s="284" t="s">
        <v>165</v>
      </c>
      <c r="GW10" s="284" t="s">
        <v>164</v>
      </c>
      <c r="GX10" s="284" t="s">
        <v>165</v>
      </c>
      <c r="GY10" s="284" t="s">
        <v>164</v>
      </c>
      <c r="GZ10" s="284" t="s">
        <v>165</v>
      </c>
      <c r="HA10" s="284" t="s">
        <v>164</v>
      </c>
      <c r="HB10" s="284" t="s">
        <v>165</v>
      </c>
      <c r="HC10" s="284" t="s">
        <v>164</v>
      </c>
      <c r="HD10" s="284" t="s">
        <v>165</v>
      </c>
      <c r="HE10" s="284" t="s">
        <v>164</v>
      </c>
      <c r="HF10" s="284" t="s">
        <v>165</v>
      </c>
      <c r="HG10" s="284" t="s">
        <v>164</v>
      </c>
      <c r="HH10" s="284" t="s">
        <v>165</v>
      </c>
      <c r="HI10" s="284" t="s">
        <v>164</v>
      </c>
      <c r="HJ10" s="284" t="s">
        <v>165</v>
      </c>
      <c r="HK10" s="284" t="s">
        <v>164</v>
      </c>
      <c r="HL10" s="284" t="s">
        <v>165</v>
      </c>
      <c r="HM10" s="284" t="s">
        <v>164</v>
      </c>
      <c r="HN10" s="284" t="s">
        <v>165</v>
      </c>
      <c r="HO10" s="284" t="s">
        <v>164</v>
      </c>
      <c r="HP10" s="284" t="s">
        <v>165</v>
      </c>
      <c r="HQ10" s="284" t="s">
        <v>164</v>
      </c>
      <c r="HR10" s="284" t="s">
        <v>165</v>
      </c>
      <c r="HS10" s="284" t="s">
        <v>164</v>
      </c>
      <c r="HT10" s="284" t="s">
        <v>165</v>
      </c>
      <c r="HU10" s="284" t="s">
        <v>164</v>
      </c>
      <c r="HV10" s="284" t="s">
        <v>165</v>
      </c>
      <c r="HW10" s="284" t="s">
        <v>164</v>
      </c>
      <c r="HX10" s="284" t="s">
        <v>165</v>
      </c>
      <c r="HY10" s="284" t="s">
        <v>164</v>
      </c>
      <c r="HZ10" s="284" t="s">
        <v>165</v>
      </c>
      <c r="IA10" s="284" t="s">
        <v>164</v>
      </c>
      <c r="IB10" s="284" t="s">
        <v>165</v>
      </c>
      <c r="IC10" s="284" t="s">
        <v>164</v>
      </c>
      <c r="ID10" s="284" t="s">
        <v>165</v>
      </c>
      <c r="IE10" s="284" t="s">
        <v>164</v>
      </c>
      <c r="IF10" s="284" t="s">
        <v>165</v>
      </c>
      <c r="IG10" s="284" t="s">
        <v>164</v>
      </c>
      <c r="IH10" s="284" t="s">
        <v>165</v>
      </c>
      <c r="II10" s="284" t="s">
        <v>164</v>
      </c>
      <c r="IJ10" s="284" t="s">
        <v>165</v>
      </c>
      <c r="IK10" s="284" t="s">
        <v>164</v>
      </c>
      <c r="IL10" s="284" t="s">
        <v>165</v>
      </c>
      <c r="IM10" s="284" t="s">
        <v>164</v>
      </c>
      <c r="IN10" s="284" t="s">
        <v>165</v>
      </c>
      <c r="IO10" s="284" t="s">
        <v>164</v>
      </c>
      <c r="IP10" s="284" t="s">
        <v>165</v>
      </c>
      <c r="IQ10" s="284" t="s">
        <v>164</v>
      </c>
      <c r="IR10" s="284" t="s">
        <v>164</v>
      </c>
      <c r="IS10" s="284" t="s">
        <v>164</v>
      </c>
      <c r="IT10" s="284" t="s">
        <v>165</v>
      </c>
      <c r="IU10" s="284" t="s">
        <v>164</v>
      </c>
      <c r="IV10" s="284" t="s">
        <v>165</v>
      </c>
      <c r="IW10" s="284" t="s">
        <v>164</v>
      </c>
      <c r="IX10" s="284" t="s">
        <v>165</v>
      </c>
      <c r="IY10" s="110" t="s">
        <v>164</v>
      </c>
      <c r="IZ10" s="284" t="s">
        <v>165</v>
      </c>
      <c r="JA10" s="284" t="s">
        <v>164</v>
      </c>
      <c r="JB10" s="284" t="s">
        <v>165</v>
      </c>
      <c r="JC10" s="284" t="s">
        <v>164</v>
      </c>
      <c r="JD10" s="284" t="s">
        <v>165</v>
      </c>
      <c r="JE10" s="284" t="s">
        <v>164</v>
      </c>
      <c r="JF10" s="284" t="s">
        <v>165</v>
      </c>
      <c r="JG10" s="284" t="s">
        <v>164</v>
      </c>
      <c r="JH10" s="284" t="s">
        <v>165</v>
      </c>
      <c r="JI10" s="284" t="s">
        <v>164</v>
      </c>
      <c r="JJ10" s="284" t="s">
        <v>165</v>
      </c>
      <c r="JK10" s="284" t="s">
        <v>164</v>
      </c>
      <c r="JL10" s="284" t="s">
        <v>165</v>
      </c>
      <c r="JM10" s="284" t="s">
        <v>164</v>
      </c>
      <c r="JN10" s="284" t="s">
        <v>165</v>
      </c>
      <c r="JO10" s="284" t="s">
        <v>164</v>
      </c>
      <c r="JP10" s="284" t="s">
        <v>165</v>
      </c>
      <c r="JQ10" s="110" t="s">
        <v>164</v>
      </c>
      <c r="JR10" s="284" t="s">
        <v>165</v>
      </c>
      <c r="JS10" s="284" t="s">
        <v>164</v>
      </c>
      <c r="JT10" s="284" t="s">
        <v>165</v>
      </c>
      <c r="JU10" s="284" t="s">
        <v>164</v>
      </c>
      <c r="JV10" s="284" t="s">
        <v>165</v>
      </c>
      <c r="JW10" s="284" t="s">
        <v>164</v>
      </c>
      <c r="JX10" s="284" t="s">
        <v>165</v>
      </c>
      <c r="JY10" s="284" t="s">
        <v>164</v>
      </c>
      <c r="JZ10" s="284" t="s">
        <v>165</v>
      </c>
      <c r="KA10" s="284" t="s">
        <v>164</v>
      </c>
      <c r="KB10" s="284" t="s">
        <v>165</v>
      </c>
      <c r="KC10" s="284" t="s">
        <v>164</v>
      </c>
      <c r="KD10" s="284" t="s">
        <v>165</v>
      </c>
      <c r="KE10" s="284" t="s">
        <v>164</v>
      </c>
      <c r="KF10" s="284" t="s">
        <v>165</v>
      </c>
      <c r="KG10" s="284" t="s">
        <v>164</v>
      </c>
      <c r="KH10" s="284" t="s">
        <v>165</v>
      </c>
      <c r="KI10" s="284" t="s">
        <v>164</v>
      </c>
      <c r="KJ10" s="284" t="s">
        <v>165</v>
      </c>
      <c r="KK10" s="284" t="s">
        <v>164</v>
      </c>
      <c r="KL10" s="284" t="s">
        <v>165</v>
      </c>
      <c r="KM10" s="284" t="s">
        <v>164</v>
      </c>
      <c r="KN10" s="284" t="s">
        <v>165</v>
      </c>
      <c r="KO10" s="110" t="s">
        <v>164</v>
      </c>
      <c r="KP10" s="284" t="s">
        <v>165</v>
      </c>
      <c r="KQ10" s="284" t="s">
        <v>164</v>
      </c>
      <c r="KR10" s="284" t="s">
        <v>165</v>
      </c>
      <c r="KS10" s="284" t="s">
        <v>164</v>
      </c>
      <c r="KT10" s="284" t="s">
        <v>165</v>
      </c>
      <c r="KU10" s="284" t="s">
        <v>164</v>
      </c>
      <c r="KV10" s="284" t="s">
        <v>165</v>
      </c>
      <c r="KW10" s="284" t="s">
        <v>164</v>
      </c>
      <c r="KX10" s="284" t="s">
        <v>165</v>
      </c>
      <c r="KY10" s="284" t="s">
        <v>164</v>
      </c>
      <c r="KZ10" s="284" t="s">
        <v>165</v>
      </c>
      <c r="LA10" s="284" t="s">
        <v>164</v>
      </c>
      <c r="LB10" s="284" t="s">
        <v>165</v>
      </c>
      <c r="LC10" s="284" t="s">
        <v>164</v>
      </c>
      <c r="LD10" s="284" t="s">
        <v>165</v>
      </c>
      <c r="LE10" s="284" t="s">
        <v>164</v>
      </c>
      <c r="LF10" s="284" t="s">
        <v>165</v>
      </c>
      <c r="LG10" s="284" t="s">
        <v>164</v>
      </c>
      <c r="LH10" s="284" t="s">
        <v>165</v>
      </c>
      <c r="LI10" s="284" t="s">
        <v>164</v>
      </c>
      <c r="LJ10" s="284" t="s">
        <v>165</v>
      </c>
      <c r="LK10" s="284" t="s">
        <v>164</v>
      </c>
      <c r="LL10" s="284" t="s">
        <v>165</v>
      </c>
      <c r="LM10" s="284" t="s">
        <v>164</v>
      </c>
      <c r="LN10" s="284" t="s">
        <v>165</v>
      </c>
      <c r="LO10" s="110" t="s">
        <v>164</v>
      </c>
      <c r="LP10" s="110" t="s">
        <v>165</v>
      </c>
      <c r="LQ10" s="284" t="s">
        <v>164</v>
      </c>
      <c r="LR10" s="284" t="s">
        <v>165</v>
      </c>
      <c r="LS10" s="284" t="s">
        <v>164</v>
      </c>
      <c r="LT10" s="284" t="s">
        <v>165</v>
      </c>
      <c r="LU10" s="284" t="s">
        <v>164</v>
      </c>
      <c r="LV10" s="284" t="s">
        <v>165</v>
      </c>
      <c r="LW10" s="284" t="s">
        <v>164</v>
      </c>
      <c r="LX10" s="284" t="s">
        <v>165</v>
      </c>
      <c r="LY10" s="284" t="s">
        <v>164</v>
      </c>
      <c r="LZ10" s="284" t="s">
        <v>165</v>
      </c>
      <c r="MA10" s="110" t="s">
        <v>164</v>
      </c>
      <c r="MB10" s="284" t="s">
        <v>165</v>
      </c>
      <c r="MC10" s="110" t="s">
        <v>164</v>
      </c>
      <c r="MD10" s="284" t="s">
        <v>165</v>
      </c>
      <c r="ME10" s="284" t="s">
        <v>164</v>
      </c>
      <c r="MF10" s="284" t="s">
        <v>165</v>
      </c>
      <c r="MG10" s="284" t="s">
        <v>164</v>
      </c>
      <c r="MH10" s="284" t="s">
        <v>165</v>
      </c>
      <c r="MI10" s="284" t="s">
        <v>164</v>
      </c>
      <c r="MJ10" s="284" t="s">
        <v>165</v>
      </c>
      <c r="MK10" s="284" t="s">
        <v>164</v>
      </c>
      <c r="ML10" s="110" t="s">
        <v>165</v>
      </c>
      <c r="MM10" s="110" t="s">
        <v>164</v>
      </c>
      <c r="MN10" s="110" t="s">
        <v>165</v>
      </c>
      <c r="MO10" s="284" t="s">
        <v>164</v>
      </c>
      <c r="MP10" s="284" t="s">
        <v>165</v>
      </c>
      <c r="MQ10" s="284" t="s">
        <v>164</v>
      </c>
      <c r="MR10" s="284" t="s">
        <v>165</v>
      </c>
      <c r="MS10" s="284" t="s">
        <v>164</v>
      </c>
      <c r="MT10" s="284" t="s">
        <v>165</v>
      </c>
      <c r="MU10" s="284" t="s">
        <v>164</v>
      </c>
      <c r="MV10" s="284" t="s">
        <v>165</v>
      </c>
      <c r="MW10" s="284" t="s">
        <v>164</v>
      </c>
      <c r="MX10" s="284" t="s">
        <v>165</v>
      </c>
      <c r="MY10" s="284" t="s">
        <v>164</v>
      </c>
      <c r="MZ10" s="284" t="s">
        <v>165</v>
      </c>
      <c r="NA10" s="284" t="s">
        <v>164</v>
      </c>
      <c r="NB10" s="284" t="s">
        <v>165</v>
      </c>
      <c r="NC10" s="284" t="s">
        <v>164</v>
      </c>
      <c r="ND10" s="284" t="s">
        <v>165</v>
      </c>
      <c r="NE10" s="284" t="s">
        <v>164</v>
      </c>
      <c r="NF10" s="284" t="s">
        <v>165</v>
      </c>
      <c r="NG10" s="284" t="s">
        <v>164</v>
      </c>
      <c r="NH10" s="284" t="s">
        <v>165</v>
      </c>
      <c r="NI10" s="284" t="s">
        <v>164</v>
      </c>
      <c r="NJ10" s="284" t="s">
        <v>165</v>
      </c>
      <c r="NK10" s="284" t="s">
        <v>164</v>
      </c>
      <c r="NL10" s="284" t="s">
        <v>165</v>
      </c>
      <c r="NM10" s="284" t="s">
        <v>164</v>
      </c>
      <c r="NN10" s="284" t="s">
        <v>165</v>
      </c>
      <c r="NO10" s="284" t="s">
        <v>164</v>
      </c>
      <c r="NP10" s="284" t="s">
        <v>165</v>
      </c>
      <c r="NQ10" s="110" t="s">
        <v>164</v>
      </c>
      <c r="NR10" s="110" t="s">
        <v>165</v>
      </c>
      <c r="NS10" s="110" t="s">
        <v>164</v>
      </c>
      <c r="NT10" s="284" t="s">
        <v>165</v>
      </c>
      <c r="NU10" s="284" t="s">
        <v>164</v>
      </c>
      <c r="NV10" s="284" t="s">
        <v>165</v>
      </c>
      <c r="NW10" s="284" t="s">
        <v>164</v>
      </c>
      <c r="NX10" s="284" t="s">
        <v>165</v>
      </c>
      <c r="NY10" s="284" t="s">
        <v>164</v>
      </c>
      <c r="NZ10" s="284" t="s">
        <v>165</v>
      </c>
      <c r="OA10" s="284" t="s">
        <v>164</v>
      </c>
      <c r="OB10" s="284" t="s">
        <v>165</v>
      </c>
      <c r="OC10" s="284" t="s">
        <v>164</v>
      </c>
      <c r="OD10" s="284" t="s">
        <v>165</v>
      </c>
      <c r="OE10" s="284" t="s">
        <v>164</v>
      </c>
      <c r="OF10" s="284" t="s">
        <v>165</v>
      </c>
      <c r="OG10" s="284" t="s">
        <v>164</v>
      </c>
      <c r="OH10" s="284" t="s">
        <v>165</v>
      </c>
      <c r="OI10" s="284" t="s">
        <v>164</v>
      </c>
      <c r="OJ10" s="284" t="s">
        <v>165</v>
      </c>
      <c r="OK10" s="284" t="s">
        <v>164</v>
      </c>
      <c r="OL10" s="284" t="s">
        <v>165</v>
      </c>
      <c r="OM10" s="284" t="s">
        <v>164</v>
      </c>
      <c r="ON10" s="284" t="s">
        <v>165</v>
      </c>
      <c r="OO10" s="284" t="s">
        <v>164</v>
      </c>
      <c r="OP10" s="284" t="s">
        <v>165</v>
      </c>
      <c r="OQ10" s="284" t="s">
        <v>164</v>
      </c>
      <c r="OR10" s="284" t="s">
        <v>165</v>
      </c>
      <c r="OS10" s="284" t="s">
        <v>164</v>
      </c>
      <c r="OT10" s="284" t="s">
        <v>165</v>
      </c>
    </row>
    <row r="11" spans="1:410" s="20" customFormat="1" ht="12.75" customHeight="1">
      <c r="A11" s="152">
        <v>0</v>
      </c>
      <c r="B11" s="129">
        <v>1</v>
      </c>
      <c r="C11" s="147"/>
      <c r="D11" s="147"/>
      <c r="E11" s="74"/>
      <c r="F11" s="74"/>
      <c r="G11" s="74"/>
      <c r="H11" s="74"/>
      <c r="I11" s="78">
        <f t="shared" ref="I11:I42" si="0">C11+E11+G11</f>
        <v>0</v>
      </c>
      <c r="J11" s="78">
        <f t="shared" ref="J11:J42" si="1">D11+F11+H11</f>
        <v>0</v>
      </c>
      <c r="K11" s="2"/>
      <c r="L11" s="2"/>
      <c r="M11" s="71">
        <v>20.62</v>
      </c>
      <c r="N11" s="71">
        <v>4.1240000000000006</v>
      </c>
      <c r="O11" s="75">
        <v>19.34</v>
      </c>
      <c r="P11" s="71">
        <v>3.8680000000000003</v>
      </c>
      <c r="Q11" s="1"/>
      <c r="R11" s="8"/>
      <c r="S11" s="2"/>
      <c r="T11" s="2"/>
      <c r="U11" s="8"/>
      <c r="V11" s="8"/>
      <c r="W11" s="8">
        <f>K11+O11+Q11+S11+U11+M11</f>
        <v>39.96</v>
      </c>
      <c r="X11" s="8">
        <f>K11+O11+Q11+S11+U11+M11</f>
        <v>39.96</v>
      </c>
      <c r="Y11" s="78"/>
      <c r="Z11" s="78"/>
      <c r="AA11" s="9"/>
      <c r="AB11" s="285"/>
      <c r="AC11" s="8">
        <f>Y11+AA11</f>
        <v>0</v>
      </c>
      <c r="AD11" s="8">
        <f>Z11+AB11</f>
        <v>0</v>
      </c>
      <c r="AE11" s="71"/>
      <c r="AF11" s="71"/>
      <c r="AG11" s="71"/>
      <c r="AH11" s="71"/>
      <c r="AI11" s="122">
        <v>5</v>
      </c>
      <c r="AJ11" s="122">
        <v>1.5</v>
      </c>
      <c r="AK11" s="359">
        <v>50</v>
      </c>
      <c r="AL11" s="360">
        <v>15</v>
      </c>
      <c r="AM11" s="293"/>
      <c r="AN11" s="293"/>
      <c r="AO11" s="294"/>
      <c r="AP11" s="294"/>
      <c r="AQ11" s="294"/>
      <c r="AR11" s="294"/>
      <c r="AS11" s="294"/>
      <c r="AT11" s="294"/>
      <c r="AU11" s="4">
        <f>AE11+AG11+AI11+AK11+AM11+AO11+AQ11+AS11</f>
        <v>55</v>
      </c>
      <c r="AV11" s="4">
        <f t="shared" ref="AV11:AV42" si="2">AF11+AH11+AJ11+AL11+AN11+AP11+AR11+AT11</f>
        <v>16.5</v>
      </c>
      <c r="AW11" s="78"/>
      <c r="AX11" s="78"/>
      <c r="AY11" s="8"/>
      <c r="AZ11" s="8"/>
      <c r="BA11" s="8"/>
      <c r="BB11" s="8"/>
      <c r="BC11" s="8">
        <f t="shared" ref="BC11:BC42" si="3">AW11+AY11+BA11</f>
        <v>0</v>
      </c>
      <c r="BD11" s="8">
        <f t="shared" ref="BD11:BD42" si="4">AX11+AZ11+BB11</f>
        <v>0</v>
      </c>
      <c r="BE11" s="8"/>
      <c r="BF11" s="8"/>
      <c r="BG11" s="295"/>
      <c r="BH11" s="296"/>
      <c r="BI11" s="295"/>
      <c r="BJ11" s="296"/>
      <c r="BK11" s="297"/>
      <c r="BL11" s="8"/>
      <c r="BM11" s="8"/>
      <c r="BN11" s="8"/>
      <c r="BO11" s="8"/>
      <c r="BP11" s="8"/>
      <c r="BQ11" s="8"/>
      <c r="BR11" s="8"/>
      <c r="BS11" s="2">
        <f>BE11+BG11+BI11+BK11+BM11+BO11+BQ11</f>
        <v>0</v>
      </c>
      <c r="BT11" s="8">
        <f>BF11+BH11+BJ11+BL11+BN11+BP11+BR11</f>
        <v>0</v>
      </c>
      <c r="BU11" s="8"/>
      <c r="BV11" s="8"/>
      <c r="BW11" s="4"/>
      <c r="BX11" s="4"/>
      <c r="BY11" s="4"/>
      <c r="BZ11" s="8"/>
      <c r="CA11" s="4"/>
      <c r="CB11" s="8"/>
      <c r="CC11" s="4">
        <f t="shared" ref="CC11:CD42" si="5">BW11+BY11+CA11</f>
        <v>0</v>
      </c>
      <c r="CD11" s="4">
        <f t="shared" si="5"/>
        <v>0</v>
      </c>
      <c r="CE11" s="4"/>
      <c r="CF11" s="4"/>
      <c r="CG11" s="114"/>
      <c r="CH11" s="325"/>
      <c r="CI11" s="91">
        <v>20.6</v>
      </c>
      <c r="CJ11" s="325">
        <v>6.5</v>
      </c>
      <c r="CK11" s="299"/>
      <c r="CL11" s="299"/>
      <c r="CM11" s="326">
        <v>5.15</v>
      </c>
      <c r="CN11" s="327">
        <v>1.5</v>
      </c>
      <c r="CO11" s="8">
        <f>CG11+CI11+CK11+CM11</f>
        <v>25.75</v>
      </c>
      <c r="CP11" s="8">
        <f>CH11+CJ11+CL11+CN11</f>
        <v>8</v>
      </c>
      <c r="CQ11" s="343">
        <v>247.40625</v>
      </c>
      <c r="CR11" s="343"/>
      <c r="CS11" s="343"/>
      <c r="CT11" s="356"/>
      <c r="CU11" s="344">
        <v>18.556701030927837</v>
      </c>
      <c r="CV11" s="196"/>
      <c r="CW11" s="345">
        <v>63.814432989690722</v>
      </c>
      <c r="CX11" s="300"/>
      <c r="CY11" s="300"/>
      <c r="CZ11" s="300"/>
      <c r="DA11" s="7">
        <f>CQ11+CS11+CU11+CW11+CY11</f>
        <v>329.77738402061857</v>
      </c>
      <c r="DB11" s="4">
        <f>CR11+CT11+CV11+CX11+CZ11</f>
        <v>0</v>
      </c>
      <c r="DC11" s="8"/>
      <c r="DD11" s="8"/>
      <c r="DE11" s="4"/>
      <c r="DF11" s="8"/>
      <c r="DG11" s="8"/>
      <c r="DH11" s="8"/>
      <c r="DI11" s="8">
        <f>DC11+DE11+DG11</f>
        <v>0</v>
      </c>
      <c r="DJ11" s="8">
        <f>DD11+DF11+DH11</f>
        <v>0</v>
      </c>
      <c r="DK11" s="328">
        <v>42.37</v>
      </c>
      <c r="DL11" s="328">
        <v>14.12</v>
      </c>
      <c r="DM11" s="78">
        <f>IF((DO11/0.97)&lt;DK11,(DO11/0.97),DK11)</f>
        <v>42.37</v>
      </c>
      <c r="DN11" s="78">
        <f>IF((DP11/0.97)&lt;DL11,(DP11/0.97),DL11)</f>
        <v>14.12</v>
      </c>
      <c r="DO11" s="328">
        <v>41.1</v>
      </c>
      <c r="DP11" s="328">
        <v>13.7</v>
      </c>
      <c r="DQ11" s="329"/>
      <c r="DR11" s="329"/>
      <c r="DS11" s="8"/>
      <c r="DT11" s="8"/>
      <c r="DU11" s="302"/>
      <c r="DV11" s="303"/>
      <c r="DW11" s="303"/>
      <c r="DX11" s="303"/>
      <c r="DY11" s="8"/>
      <c r="DZ11" s="8"/>
      <c r="EA11" s="4"/>
      <c r="EB11" s="8"/>
      <c r="EC11" s="8">
        <f>DS11+DU11+DW11+DY11+EA11</f>
        <v>0</v>
      </c>
      <c r="ED11" s="8">
        <f>DT11+DV11+DX11+DZ11+EB11</f>
        <v>0</v>
      </c>
      <c r="EE11" s="4"/>
      <c r="EF11" s="4"/>
      <c r="EG11" s="330">
        <v>39.18</v>
      </c>
      <c r="EH11" s="331">
        <v>9.7949999999999999</v>
      </c>
      <c r="EI11" s="94">
        <v>154.63999999999999</v>
      </c>
      <c r="EJ11" s="94">
        <v>38.659999999999997</v>
      </c>
      <c r="EK11" s="326">
        <v>53.61</v>
      </c>
      <c r="EL11" s="332">
        <v>13.4025</v>
      </c>
      <c r="EM11" s="333"/>
      <c r="EN11" s="333"/>
      <c r="EO11" s="333"/>
      <c r="EP11" s="333"/>
      <c r="EQ11" s="8">
        <f>EE11+EG11+EI11+EK11+EM11+EO11</f>
        <v>247.43</v>
      </c>
      <c r="ER11" s="8">
        <f>EF11+EH11+EJ11+EL11</f>
        <v>61.857500000000002</v>
      </c>
      <c r="ES11" s="301"/>
      <c r="ET11" s="301"/>
      <c r="EU11" s="6"/>
      <c r="EV11" s="6"/>
      <c r="EW11" s="4">
        <f>ES11+EU11</f>
        <v>0</v>
      </c>
      <c r="EX11" s="4">
        <f>ET11+EV11</f>
        <v>0</v>
      </c>
      <c r="EY11" s="8"/>
      <c r="EZ11" s="8"/>
      <c r="FA11" s="361">
        <v>28</v>
      </c>
      <c r="FB11" s="334"/>
      <c r="FC11" s="114">
        <v>0</v>
      </c>
      <c r="FD11" s="327"/>
      <c r="FE11" s="8"/>
      <c r="FF11" s="8"/>
      <c r="FG11" s="305"/>
      <c r="FH11" s="306"/>
      <c r="FI11" s="8"/>
      <c r="FJ11" s="8"/>
      <c r="FK11" s="8"/>
      <c r="FL11" s="8"/>
      <c r="FM11" s="327"/>
      <c r="FN11" s="327"/>
      <c r="FO11" s="4"/>
      <c r="FP11" s="8"/>
      <c r="FQ11" s="307">
        <f>FG11+FI11+FK11+FM11+FO11</f>
        <v>0</v>
      </c>
      <c r="FR11" s="8">
        <f>FH11+FJ11+FL11+FN11+FP11</f>
        <v>0</v>
      </c>
      <c r="FS11" s="4"/>
      <c r="FT11" s="4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>
        <f>FS11+FW11+FY11+FU11+GA11+GC11+GE11</f>
        <v>0</v>
      </c>
      <c r="GH11" s="8">
        <f>FT11+FX11+FZ11+GB11+GD11+GF11</f>
        <v>0</v>
      </c>
      <c r="GI11" s="308"/>
      <c r="GJ11" s="308"/>
      <c r="GK11" s="297">
        <v>6</v>
      </c>
      <c r="GL11" s="297"/>
      <c r="GM11" s="309"/>
      <c r="GN11" s="310"/>
      <c r="GO11" s="299"/>
      <c r="GP11" s="311"/>
      <c r="GQ11" s="311"/>
      <c r="GR11" s="311"/>
      <c r="GS11" s="310"/>
      <c r="GT11" s="310"/>
      <c r="GU11" s="310">
        <v>6</v>
      </c>
      <c r="GV11" s="310"/>
      <c r="GW11" s="310"/>
      <c r="GX11" s="310"/>
      <c r="GY11" s="310">
        <v>2.4</v>
      </c>
      <c r="GZ11" s="310"/>
      <c r="HA11" s="8">
        <f>GM11+GS11+GK11+GO11+GQ11+GU11+GW11+GY11</f>
        <v>14.4</v>
      </c>
      <c r="HB11" s="8">
        <f>GJ11+GL11+GN11+GV11+GP11+GR11+GT11+GX11+GZ11</f>
        <v>0</v>
      </c>
      <c r="HC11" s="4"/>
      <c r="HD11" s="4"/>
      <c r="HE11" s="4"/>
      <c r="HF11" s="4"/>
      <c r="HG11" s="4"/>
      <c r="HH11" s="4"/>
      <c r="HI11" s="4">
        <f t="shared" ref="HI11:HI42" si="6">HC11+HE11+HG11</f>
        <v>0</v>
      </c>
      <c r="HJ11" s="4">
        <f t="shared" ref="HJ11:HJ42" si="7">HD11+HF11+HH11</f>
        <v>0</v>
      </c>
      <c r="HK11" s="8"/>
      <c r="HL11" s="8"/>
      <c r="HM11" s="8"/>
      <c r="HN11" s="303"/>
      <c r="HO11" s="8">
        <f>HK11+HM11</f>
        <v>0</v>
      </c>
      <c r="HP11" s="8">
        <f>HL11+HN11</f>
        <v>0</v>
      </c>
      <c r="HQ11" s="91">
        <v>565</v>
      </c>
      <c r="HR11" s="285"/>
      <c r="HS11" s="91"/>
      <c r="HT11" s="8"/>
      <c r="HU11" s="8">
        <f>HQ11</f>
        <v>565</v>
      </c>
      <c r="HV11" s="8">
        <f>HR11</f>
        <v>0</v>
      </c>
      <c r="HW11" s="8"/>
      <c r="HX11" s="8"/>
      <c r="HY11" s="196">
        <v>3</v>
      </c>
      <c r="HZ11" s="335">
        <v>0.75</v>
      </c>
      <c r="IA11" s="312"/>
      <c r="IB11" s="304"/>
      <c r="IC11" s="337">
        <v>12</v>
      </c>
      <c r="ID11" s="130">
        <v>3</v>
      </c>
      <c r="IE11" s="313"/>
      <c r="IF11" s="8"/>
      <c r="IG11" s="8">
        <f>HW11+HY11+IA11+IC11+IE11</f>
        <v>15</v>
      </c>
      <c r="IH11" s="8">
        <f>HX11+HZ11+IB11+ID11+IF11</f>
        <v>3.75</v>
      </c>
      <c r="II11" s="8"/>
      <c r="IJ11" s="8"/>
      <c r="IK11" s="8"/>
      <c r="IL11" s="8"/>
      <c r="IM11" s="4"/>
      <c r="IN11" s="303"/>
      <c r="IO11" s="8"/>
      <c r="IP11" s="8"/>
      <c r="IQ11" s="8"/>
      <c r="IR11" s="8"/>
      <c r="IS11" s="8"/>
      <c r="IT11" s="8"/>
      <c r="IU11" s="8">
        <f t="shared" ref="IU11:IU42" si="8">II11+IK11+IM11+IO11+IQ11+IS11</f>
        <v>0</v>
      </c>
      <c r="IV11" s="8">
        <f t="shared" ref="IV11:IV42" si="9">IJ11+IL11+IN11+IP11+IT11+IT11</f>
        <v>0</v>
      </c>
      <c r="IW11" s="8"/>
      <c r="IX11" s="8"/>
      <c r="IY11" s="71">
        <v>10.31</v>
      </c>
      <c r="IZ11" s="71">
        <v>0</v>
      </c>
      <c r="JA11" s="71">
        <v>10.31</v>
      </c>
      <c r="JB11" s="71">
        <v>0</v>
      </c>
      <c r="JC11" s="285"/>
      <c r="JD11" s="285"/>
      <c r="JE11" s="8">
        <f>IY11+JA11+JC11</f>
        <v>20.62</v>
      </c>
      <c r="JF11" s="8">
        <f>IZ11+JB11+JD11</f>
        <v>0</v>
      </c>
      <c r="JG11" s="335">
        <v>6.5372000000000003</v>
      </c>
      <c r="JH11" s="335">
        <v>1</v>
      </c>
      <c r="JI11" s="335">
        <v>6.5373000000000001</v>
      </c>
      <c r="JJ11" s="335">
        <v>1</v>
      </c>
      <c r="JK11" s="335"/>
      <c r="JL11" s="335"/>
      <c r="JM11" s="91">
        <v>51.55</v>
      </c>
      <c r="JN11" s="335">
        <v>11</v>
      </c>
      <c r="JO11" s="91">
        <v>26.8</v>
      </c>
      <c r="JP11" s="335">
        <v>5</v>
      </c>
      <c r="JQ11" s="71">
        <v>17.53</v>
      </c>
      <c r="JR11" s="285">
        <v>4</v>
      </c>
      <c r="JS11" s="8"/>
      <c r="JT11" s="8"/>
      <c r="JU11" s="8">
        <f>JG11+JI11+JK11+JM11+JO11+JQ11+JS11</f>
        <v>108.9545</v>
      </c>
      <c r="JV11" s="8">
        <f>JH11+JJ11+JL11+JN11+JP11+JR11+JT11</f>
        <v>22</v>
      </c>
      <c r="JW11" s="8"/>
      <c r="JX11" s="8"/>
      <c r="JY11" s="285"/>
      <c r="JZ11" s="285"/>
      <c r="KA11" s="8">
        <f>JW11+JY11</f>
        <v>0</v>
      </c>
      <c r="KB11" s="8">
        <f>JX11+JZ11</f>
        <v>0</v>
      </c>
      <c r="KC11" s="4"/>
      <c r="KD11" s="4"/>
      <c r="KE11" s="4"/>
      <c r="KF11" s="4"/>
      <c r="KG11" s="4">
        <f t="shared" ref="KG11:KG42" si="10">KC11+KE11</f>
        <v>0</v>
      </c>
      <c r="KH11" s="4">
        <f t="shared" ref="KH11:KH42" si="11">KD11+KF11</f>
        <v>0</v>
      </c>
      <c r="KI11" s="4"/>
      <c r="KJ11" s="4"/>
      <c r="KK11" s="4"/>
      <c r="KL11" s="4"/>
      <c r="KM11" s="4">
        <f>KI11+KK11</f>
        <v>0</v>
      </c>
      <c r="KN11" s="4">
        <f>KJ11+KL11</f>
        <v>0</v>
      </c>
      <c r="KO11" s="327">
        <v>6.19</v>
      </c>
      <c r="KP11" s="4"/>
      <c r="KQ11" s="4"/>
      <c r="KR11" s="4"/>
      <c r="KS11" s="1">
        <f>KO11+KQ11</f>
        <v>6.19</v>
      </c>
      <c r="KT11" s="1">
        <f>KP11+KR11</f>
        <v>0</v>
      </c>
      <c r="KU11" s="4"/>
      <c r="KV11" s="4"/>
      <c r="KW11" s="4">
        <f>KU11</f>
        <v>0</v>
      </c>
      <c r="KX11" s="4">
        <f>KV11</f>
        <v>0</v>
      </c>
      <c r="KY11" s="4"/>
      <c r="KZ11" s="4"/>
      <c r="LA11" s="4"/>
      <c r="LB11" s="4"/>
      <c r="LC11" s="4">
        <f>KY11+LA11</f>
        <v>0</v>
      </c>
      <c r="LD11" s="4">
        <f>LB11+KZ11</f>
        <v>0</v>
      </c>
      <c r="LE11" s="4"/>
      <c r="LF11" s="4"/>
      <c r="LG11" s="4">
        <f>LE11</f>
        <v>0</v>
      </c>
      <c r="LH11" s="4">
        <f>LF11</f>
        <v>0</v>
      </c>
      <c r="LI11" s="71">
        <v>24.2</v>
      </c>
      <c r="LJ11" s="335">
        <v>0</v>
      </c>
      <c r="LK11" s="79">
        <v>24.02</v>
      </c>
      <c r="LL11" s="358">
        <v>0</v>
      </c>
      <c r="LM11" s="79">
        <v>6.5750000000000002</v>
      </c>
      <c r="LN11" s="338">
        <v>0</v>
      </c>
      <c r="LO11" s="75"/>
      <c r="LP11" s="352"/>
      <c r="LQ11" s="322"/>
      <c r="LR11" s="322"/>
      <c r="LS11" s="4">
        <f>LM11+LK11+LI11+LO11+LQ11</f>
        <v>54.795000000000002</v>
      </c>
      <c r="LT11" s="4">
        <f>LN11+LL11+LJ11+LR11</f>
        <v>0</v>
      </c>
      <c r="LU11" s="323"/>
      <c r="LV11" s="4"/>
      <c r="LW11" s="4"/>
      <c r="LX11" s="4"/>
      <c r="LY11" s="4">
        <f>LV11+LW11</f>
        <v>0</v>
      </c>
      <c r="LZ11" s="4">
        <f>LW11+LX11</f>
        <v>0</v>
      </c>
      <c r="MA11" s="114"/>
      <c r="MB11" s="4"/>
      <c r="MC11" s="346"/>
      <c r="MD11" s="324"/>
      <c r="ME11" s="75"/>
      <c r="MF11" s="4"/>
      <c r="MG11" s="9"/>
      <c r="MH11" s="4"/>
      <c r="MI11" s="4">
        <f>MA11+MC11+ME11+MG11</f>
        <v>0</v>
      </c>
      <c r="MJ11" s="4">
        <f>MD11+MB11+MF11+MH11</f>
        <v>0</v>
      </c>
      <c r="MK11" s="340">
        <v>0</v>
      </c>
      <c r="ML11" s="92">
        <v>0</v>
      </c>
      <c r="MM11" s="114">
        <v>0</v>
      </c>
      <c r="MN11" s="341">
        <v>0</v>
      </c>
      <c r="MO11" s="4">
        <f>MK11+MM11</f>
        <v>0</v>
      </c>
      <c r="MP11" s="4">
        <f>ML11+MN11</f>
        <v>0</v>
      </c>
      <c r="MQ11" s="4"/>
      <c r="MR11" s="4"/>
      <c r="MS11" s="4">
        <f>MQ11</f>
        <v>0</v>
      </c>
      <c r="MT11" s="4">
        <f>MR11</f>
        <v>0</v>
      </c>
      <c r="MU11" s="4"/>
      <c r="MV11" s="4"/>
      <c r="MW11" s="4">
        <f>MU11</f>
        <v>0</v>
      </c>
      <c r="MX11" s="4">
        <f>MV11</f>
        <v>0</v>
      </c>
      <c r="MY11" s="92">
        <v>0</v>
      </c>
      <c r="MZ11" s="342">
        <v>0</v>
      </c>
      <c r="NA11" s="4">
        <f>MY11</f>
        <v>0</v>
      </c>
      <c r="NB11" s="4">
        <f>MZ11</f>
        <v>0</v>
      </c>
      <c r="NC11" s="301"/>
      <c r="ND11" s="301"/>
      <c r="NE11" s="301">
        <f>NC11</f>
        <v>0</v>
      </c>
      <c r="NF11" s="301">
        <f>ND11</f>
        <v>0</v>
      </c>
      <c r="NG11" s="301"/>
      <c r="NH11" s="301"/>
      <c r="NI11" s="301">
        <f>NG11</f>
        <v>0</v>
      </c>
      <c r="NJ11" s="301">
        <f>NH11</f>
        <v>0</v>
      </c>
      <c r="NK11" s="297"/>
      <c r="NL11" s="301"/>
      <c r="NM11" s="301">
        <f>NK11</f>
        <v>0</v>
      </c>
      <c r="NN11" s="301">
        <f>NL11</f>
        <v>0</v>
      </c>
      <c r="NO11" s="74">
        <v>0</v>
      </c>
      <c r="NP11" s="74"/>
      <c r="NQ11" s="74"/>
      <c r="NR11" s="74"/>
      <c r="NS11" s="74">
        <v>0</v>
      </c>
      <c r="NT11" s="74"/>
      <c r="NU11" s="351">
        <v>0</v>
      </c>
      <c r="NV11" s="351"/>
      <c r="NW11" s="4">
        <f>NO11+NQ11+NS11+NU11</f>
        <v>0</v>
      </c>
      <c r="NX11" s="4">
        <f t="shared" ref="NX11:NX42" si="12">NP11+NR11+NT11</f>
        <v>0</v>
      </c>
      <c r="NY11" s="74">
        <v>0</v>
      </c>
      <c r="NZ11" s="74"/>
      <c r="OA11" s="357">
        <v>0</v>
      </c>
      <c r="OB11" s="74"/>
      <c r="OC11" s="357">
        <v>0</v>
      </c>
      <c r="OD11" s="74"/>
      <c r="OE11" s="74">
        <v>0</v>
      </c>
      <c r="OF11" s="74"/>
      <c r="OG11" s="4">
        <f>NY11+OA11+OC11+OE11</f>
        <v>0</v>
      </c>
      <c r="OH11" s="4">
        <f>NZ11+OB11+OD11+OF11</f>
        <v>0</v>
      </c>
      <c r="OI11" s="196">
        <v>0</v>
      </c>
      <c r="OJ11" s="301"/>
      <c r="OK11" s="347">
        <v>0</v>
      </c>
      <c r="OL11" s="301"/>
      <c r="OM11" s="196">
        <v>0</v>
      </c>
      <c r="ON11" s="301"/>
      <c r="OO11" s="301">
        <f>OI11+OK11</f>
        <v>0</v>
      </c>
      <c r="OP11" s="301">
        <f>OJ11+OL11</f>
        <v>0</v>
      </c>
      <c r="OQ11" s="301"/>
      <c r="OR11" s="301"/>
      <c r="OS11" s="301">
        <f t="shared" ref="OS11:OS42" si="13">OQ11</f>
        <v>0</v>
      </c>
      <c r="OT11" s="301">
        <f t="shared" ref="OT11:OT42" si="14">OR11</f>
        <v>0</v>
      </c>
    </row>
    <row r="12" spans="1:410" s="20" customFormat="1" ht="12.75" customHeight="1">
      <c r="A12" s="146"/>
      <c r="B12" s="129">
        <v>2</v>
      </c>
      <c r="C12" s="147"/>
      <c r="D12" s="147"/>
      <c r="E12" s="74"/>
      <c r="F12" s="74"/>
      <c r="G12" s="74"/>
      <c r="H12" s="74"/>
      <c r="I12" s="78">
        <f t="shared" si="0"/>
        <v>0</v>
      </c>
      <c r="J12" s="78">
        <f t="shared" si="1"/>
        <v>0</v>
      </c>
      <c r="K12" s="2"/>
      <c r="L12" s="2"/>
      <c r="M12" s="71">
        <v>20.62</v>
      </c>
      <c r="N12" s="71">
        <v>4.1240000000000006</v>
      </c>
      <c r="O12" s="75">
        <v>19.34</v>
      </c>
      <c r="P12" s="71">
        <v>3.8680000000000003</v>
      </c>
      <c r="Q12" s="1"/>
      <c r="R12" s="8"/>
      <c r="S12" s="2"/>
      <c r="T12" s="2"/>
      <c r="U12" s="8"/>
      <c r="V12" s="8"/>
      <c r="W12" s="8">
        <f t="shared" ref="W12:W75" si="15">K12+O12+Q12+S12+U12+M12</f>
        <v>39.96</v>
      </c>
      <c r="X12" s="8">
        <f t="shared" ref="X12:X75" si="16">K12+O12+Q12+S12+U12+M12</f>
        <v>39.96</v>
      </c>
      <c r="Y12" s="78"/>
      <c r="Z12" s="78"/>
      <c r="AA12" s="9"/>
      <c r="AB12" s="285"/>
      <c r="AC12" s="8">
        <f t="shared" ref="AC12:AC75" si="17">Y12+AA12</f>
        <v>0</v>
      </c>
      <c r="AD12" s="8">
        <f t="shared" ref="AD12:AD75" si="18">Z12+AB12</f>
        <v>0</v>
      </c>
      <c r="AE12" s="71"/>
      <c r="AF12" s="71"/>
      <c r="AG12" s="71"/>
      <c r="AH12" s="71"/>
      <c r="AI12" s="122">
        <v>5</v>
      </c>
      <c r="AJ12" s="122">
        <v>1.5</v>
      </c>
      <c r="AK12" s="359">
        <v>50</v>
      </c>
      <c r="AL12" s="360">
        <v>15</v>
      </c>
      <c r="AM12" s="293"/>
      <c r="AN12" s="293"/>
      <c r="AO12" s="294"/>
      <c r="AP12" s="294"/>
      <c r="AQ12" s="294"/>
      <c r="AR12" s="294"/>
      <c r="AS12" s="294"/>
      <c r="AT12" s="294"/>
      <c r="AU12" s="4">
        <f t="shared" ref="AU12:AU42" si="19">AE12+AG12+AI12+AK12+AM12+AO12+AQ12+AS12</f>
        <v>55</v>
      </c>
      <c r="AV12" s="4">
        <f t="shared" si="2"/>
        <v>16.5</v>
      </c>
      <c r="AW12" s="78"/>
      <c r="AX12" s="78"/>
      <c r="AY12" s="314"/>
      <c r="AZ12" s="8"/>
      <c r="BA12" s="8"/>
      <c r="BB12" s="8"/>
      <c r="BC12" s="8">
        <f t="shared" si="3"/>
        <v>0</v>
      </c>
      <c r="BD12" s="8">
        <f t="shared" si="4"/>
        <v>0</v>
      </c>
      <c r="BE12" s="8"/>
      <c r="BF12" s="8"/>
      <c r="BG12" s="295"/>
      <c r="BH12" s="296"/>
      <c r="BI12" s="295"/>
      <c r="BJ12" s="296"/>
      <c r="BK12" s="297"/>
      <c r="BL12" s="8"/>
      <c r="BM12" s="8"/>
      <c r="BN12" s="8"/>
      <c r="BO12" s="8"/>
      <c r="BP12" s="8"/>
      <c r="BQ12" s="8"/>
      <c r="BR12" s="8"/>
      <c r="BS12" s="2">
        <f t="shared" ref="BS12:BS75" si="20">BE12+BG12+BI12+BK12+BM12+BO12+BQ12</f>
        <v>0</v>
      </c>
      <c r="BT12" s="8">
        <f t="shared" ref="BT12:BT75" si="21">BF12+BH12+BJ12+BL12+BN12+BP12+BR12</f>
        <v>0</v>
      </c>
      <c r="BU12" s="8"/>
      <c r="BV12" s="8"/>
      <c r="BW12" s="4"/>
      <c r="BX12" s="4"/>
      <c r="BY12" s="4"/>
      <c r="BZ12" s="8"/>
      <c r="CA12" s="4"/>
      <c r="CB12" s="8"/>
      <c r="CC12" s="4">
        <f t="shared" si="5"/>
        <v>0</v>
      </c>
      <c r="CD12" s="4">
        <f t="shared" si="5"/>
        <v>0</v>
      </c>
      <c r="CE12" s="4"/>
      <c r="CF12" s="4"/>
      <c r="CG12" s="114"/>
      <c r="CH12" s="325"/>
      <c r="CI12" s="91">
        <v>20.6</v>
      </c>
      <c r="CJ12" s="325">
        <v>6.5</v>
      </c>
      <c r="CK12" s="299"/>
      <c r="CL12" s="299"/>
      <c r="CM12" s="326">
        <v>5.15</v>
      </c>
      <c r="CN12" s="327">
        <v>1.5</v>
      </c>
      <c r="CO12" s="8">
        <f t="shared" ref="CO12:CO75" si="22">CG12+CI12+CK12+CM12</f>
        <v>25.75</v>
      </c>
      <c r="CP12" s="8">
        <f t="shared" ref="CP12:CP75" si="23">CH12+CJ12+CL12+CN12</f>
        <v>8</v>
      </c>
      <c r="CQ12" s="343">
        <v>247.40625</v>
      </c>
      <c r="CR12" s="343"/>
      <c r="CS12" s="343"/>
      <c r="CT12" s="356"/>
      <c r="CU12" s="344">
        <v>18.556701030927837</v>
      </c>
      <c r="CV12" s="196"/>
      <c r="CW12" s="345">
        <v>63.814432989690722</v>
      </c>
      <c r="CX12" s="300"/>
      <c r="CY12" s="300"/>
      <c r="CZ12" s="300"/>
      <c r="DA12" s="7">
        <f t="shared" ref="DA12:DA43" si="24">CQ12+CS12+CU12+CW12+CY12</f>
        <v>329.77738402061857</v>
      </c>
      <c r="DB12" s="4">
        <f t="shared" ref="DB12:DB75" si="25">CR12+CT12+CV12+CX12+CZ12</f>
        <v>0</v>
      </c>
      <c r="DC12" s="8"/>
      <c r="DD12" s="8"/>
      <c r="DE12" s="4"/>
      <c r="DF12" s="8"/>
      <c r="DG12" s="8"/>
      <c r="DH12" s="8"/>
      <c r="DI12" s="8">
        <f t="shared" ref="DI12:DI75" si="26">DC12+DE12+DG12</f>
        <v>0</v>
      </c>
      <c r="DJ12" s="8">
        <f t="shared" ref="DJ12:DJ75" si="27">DD12+DF12+DH12</f>
        <v>0</v>
      </c>
      <c r="DK12" s="328">
        <v>42.37</v>
      </c>
      <c r="DL12" s="328">
        <v>14.12</v>
      </c>
      <c r="DM12" s="78">
        <f t="shared" ref="DM12:DM75" si="28">IF((DO12/0.97)&lt;DK12,(DO12/0.97),DK12)</f>
        <v>42.37</v>
      </c>
      <c r="DN12" s="78">
        <f t="shared" ref="DN12:DN75" si="29">IF((DP12/0.97)&lt;DL12,(DP12/0.97),DL12)</f>
        <v>14.12</v>
      </c>
      <c r="DO12" s="328">
        <v>41.1</v>
      </c>
      <c r="DP12" s="328">
        <v>13.7</v>
      </c>
      <c r="DQ12" s="329"/>
      <c r="DR12" s="329"/>
      <c r="DS12" s="8"/>
      <c r="DT12" s="8"/>
      <c r="DU12" s="302"/>
      <c r="DV12" s="303"/>
      <c r="DW12" s="303"/>
      <c r="DX12" s="303"/>
      <c r="DY12" s="8"/>
      <c r="DZ12" s="8"/>
      <c r="EA12" s="4"/>
      <c r="EB12" s="8"/>
      <c r="EC12" s="8">
        <f t="shared" ref="EC12:ED75" si="30">DS12+DU12+DW12+DY12+EA12</f>
        <v>0</v>
      </c>
      <c r="ED12" s="8">
        <f t="shared" si="30"/>
        <v>0</v>
      </c>
      <c r="EE12" s="4"/>
      <c r="EF12" s="4"/>
      <c r="EG12" s="330">
        <v>39.18</v>
      </c>
      <c r="EH12" s="331">
        <v>9.7949999999999999</v>
      </c>
      <c r="EI12" s="94">
        <v>154.63999999999999</v>
      </c>
      <c r="EJ12" s="94">
        <v>38.659999999999997</v>
      </c>
      <c r="EK12" s="326">
        <v>53.61</v>
      </c>
      <c r="EL12" s="332">
        <v>13.4025</v>
      </c>
      <c r="EM12" s="333"/>
      <c r="EN12" s="333"/>
      <c r="EO12" s="333"/>
      <c r="EP12" s="333"/>
      <c r="EQ12" s="8">
        <f t="shared" ref="EQ12:EQ75" si="31">EE12+EG12+EI12+EK12+EM12+EO12</f>
        <v>247.43</v>
      </c>
      <c r="ER12" s="8">
        <f t="shared" ref="ER12:ER43" si="32">EF12+EH12+EJ12+EL12</f>
        <v>61.857500000000002</v>
      </c>
      <c r="ES12" s="301"/>
      <c r="ET12" s="301"/>
      <c r="EU12" s="6"/>
      <c r="EV12" s="6"/>
      <c r="EW12" s="4">
        <f t="shared" ref="EW12:EW75" si="33">ES12+EU12</f>
        <v>0</v>
      </c>
      <c r="EX12" s="4">
        <f t="shared" ref="EX12:EX75" si="34">ET12+EV12</f>
        <v>0</v>
      </c>
      <c r="EY12" s="8"/>
      <c r="EZ12" s="8"/>
      <c r="FA12" s="361">
        <v>28</v>
      </c>
      <c r="FB12" s="334"/>
      <c r="FC12" s="114">
        <v>0</v>
      </c>
      <c r="FD12" s="327"/>
      <c r="FE12" s="8"/>
      <c r="FF12" s="8"/>
      <c r="FG12" s="305"/>
      <c r="FH12" s="306"/>
      <c r="FI12" s="8"/>
      <c r="FJ12" s="8"/>
      <c r="FK12" s="8"/>
      <c r="FL12" s="8"/>
      <c r="FM12" s="327"/>
      <c r="FN12" s="327"/>
      <c r="FO12" s="4"/>
      <c r="FP12" s="8"/>
      <c r="FQ12" s="307">
        <f t="shared" ref="FQ12:FQ75" si="35">FG12+FI12+FK12+FM12+FO12</f>
        <v>0</v>
      </c>
      <c r="FR12" s="8">
        <f t="shared" ref="FR12:FR75" si="36">FH12+FJ12+FL12+FN12+FP12</f>
        <v>0</v>
      </c>
      <c r="FS12" s="4"/>
      <c r="FT12" s="4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>
        <f t="shared" ref="GG12:GG75" si="37">FS12+FW12+FY12+FU12+GA12+GC12+GE12</f>
        <v>0</v>
      </c>
      <c r="GH12" s="8">
        <f t="shared" ref="GH12:GH75" si="38">FT12+FX12+FZ12+GB12+GD12+GF12</f>
        <v>0</v>
      </c>
      <c r="GI12" s="308"/>
      <c r="GJ12" s="308"/>
      <c r="GK12" s="297">
        <v>6</v>
      </c>
      <c r="GL12" s="297"/>
      <c r="GM12" s="309"/>
      <c r="GN12" s="310"/>
      <c r="GO12" s="299"/>
      <c r="GP12" s="311"/>
      <c r="GQ12" s="311"/>
      <c r="GR12" s="311"/>
      <c r="GS12" s="310"/>
      <c r="GT12" s="310"/>
      <c r="GU12" s="310">
        <v>6</v>
      </c>
      <c r="GV12" s="310"/>
      <c r="GW12" s="310"/>
      <c r="GX12" s="310"/>
      <c r="GY12" s="310">
        <v>2.4</v>
      </c>
      <c r="GZ12" s="310"/>
      <c r="HA12" s="8">
        <f t="shared" ref="HA12:HA75" si="39">GM12+GS12+GK12+GO12+GQ12+GU12+GW12+GY12</f>
        <v>14.4</v>
      </c>
      <c r="HB12" s="8">
        <f t="shared" ref="HB12:HB75" si="40">GJ12+GL12+GN12+GV12+GP12+GR12+GT12+GX12+GZ12</f>
        <v>0</v>
      </c>
      <c r="HC12" s="4"/>
      <c r="HD12" s="4"/>
      <c r="HE12" s="4"/>
      <c r="HF12" s="4"/>
      <c r="HG12" s="4"/>
      <c r="HH12" s="4"/>
      <c r="HI12" s="4">
        <f t="shared" si="6"/>
        <v>0</v>
      </c>
      <c r="HJ12" s="4">
        <f t="shared" si="7"/>
        <v>0</v>
      </c>
      <c r="HK12" s="8"/>
      <c r="HL12" s="8"/>
      <c r="HM12" s="8"/>
      <c r="HN12" s="303"/>
      <c r="HO12" s="8">
        <f t="shared" ref="HO12:HO75" si="41">HK12+HM12</f>
        <v>0</v>
      </c>
      <c r="HP12" s="8">
        <f t="shared" ref="HP12:HP75" si="42">HL12+HN12</f>
        <v>0</v>
      </c>
      <c r="HQ12" s="91">
        <v>565</v>
      </c>
      <c r="HR12" s="285"/>
      <c r="HS12" s="91"/>
      <c r="HT12" s="8"/>
      <c r="HU12" s="8">
        <f t="shared" ref="HU12:HU75" si="43">HQ12</f>
        <v>565</v>
      </c>
      <c r="HV12" s="8">
        <f t="shared" ref="HV12:HV75" si="44">HR12</f>
        <v>0</v>
      </c>
      <c r="HW12" s="8"/>
      <c r="HX12" s="8"/>
      <c r="HY12" s="196">
        <v>3</v>
      </c>
      <c r="HZ12" s="335">
        <v>0.75</v>
      </c>
      <c r="IA12" s="312"/>
      <c r="IB12" s="304"/>
      <c r="IC12" s="337">
        <v>12</v>
      </c>
      <c r="ID12" s="130">
        <v>3</v>
      </c>
      <c r="IE12" s="313"/>
      <c r="IF12" s="313"/>
      <c r="IG12" s="8">
        <f>HW12+HY12+IA12+IC12+IE12</f>
        <v>15</v>
      </c>
      <c r="IH12" s="8">
        <f t="shared" ref="IH12:IH75" si="45">HX12+HZ12+IB12+ID12+IF12</f>
        <v>3.75</v>
      </c>
      <c r="II12" s="8"/>
      <c r="IJ12" s="8"/>
      <c r="IK12" s="8"/>
      <c r="IL12" s="8"/>
      <c r="IM12" s="4"/>
      <c r="IN12" s="303"/>
      <c r="IO12" s="8"/>
      <c r="IP12" s="8"/>
      <c r="IQ12" s="8"/>
      <c r="IR12" s="8"/>
      <c r="IS12" s="8"/>
      <c r="IT12" s="8"/>
      <c r="IU12" s="8">
        <f t="shared" si="8"/>
        <v>0</v>
      </c>
      <c r="IV12" s="8">
        <f t="shared" si="9"/>
        <v>0</v>
      </c>
      <c r="IW12" s="8"/>
      <c r="IX12" s="8"/>
      <c r="IY12" s="71">
        <v>10.31</v>
      </c>
      <c r="IZ12" s="71">
        <v>0</v>
      </c>
      <c r="JA12" s="71">
        <v>10.31</v>
      </c>
      <c r="JB12" s="71">
        <v>0</v>
      </c>
      <c r="JC12" s="285"/>
      <c r="JD12" s="285"/>
      <c r="JE12" s="8">
        <f t="shared" ref="JE12:JE75" si="46">IY12+JA12+JC12</f>
        <v>20.62</v>
      </c>
      <c r="JF12" s="8">
        <f t="shared" ref="JF12:JF75" si="47">IZ12+JB12+JD12</f>
        <v>0</v>
      </c>
      <c r="JG12" s="335">
        <v>6.5372000000000003</v>
      </c>
      <c r="JH12" s="335">
        <v>1</v>
      </c>
      <c r="JI12" s="335">
        <v>6.5373000000000001</v>
      </c>
      <c r="JJ12" s="335">
        <v>1</v>
      </c>
      <c r="JK12" s="335"/>
      <c r="JL12" s="335"/>
      <c r="JM12" s="91">
        <v>51.55</v>
      </c>
      <c r="JN12" s="335">
        <v>11</v>
      </c>
      <c r="JO12" s="91">
        <v>26.8</v>
      </c>
      <c r="JP12" s="335">
        <v>5</v>
      </c>
      <c r="JQ12" s="71">
        <v>17.53</v>
      </c>
      <c r="JR12" s="285">
        <v>4</v>
      </c>
      <c r="JS12" s="8"/>
      <c r="JT12" s="8"/>
      <c r="JU12" s="8">
        <f>JG12+JI12+JK12+JM12+JO12+JQ12+JS12</f>
        <v>108.9545</v>
      </c>
      <c r="JV12" s="8">
        <f>JH12+JJ12+JL12+JN12+JP12+JR12+JT12</f>
        <v>22</v>
      </c>
      <c r="JW12" s="8"/>
      <c r="JX12" s="8"/>
      <c r="JY12" s="285"/>
      <c r="JZ12" s="285"/>
      <c r="KA12" s="8">
        <f t="shared" ref="KA12:KA75" si="48">JW12+JY12</f>
        <v>0</v>
      </c>
      <c r="KB12" s="8">
        <f t="shared" ref="KB12:KB75" si="49">JX12+JZ12</f>
        <v>0</v>
      </c>
      <c r="KC12" s="4"/>
      <c r="KD12" s="4"/>
      <c r="KE12" s="4"/>
      <c r="KF12" s="4"/>
      <c r="KG12" s="4">
        <f t="shared" si="10"/>
        <v>0</v>
      </c>
      <c r="KH12" s="4">
        <f t="shared" si="11"/>
        <v>0</v>
      </c>
      <c r="KI12" s="4"/>
      <c r="KJ12" s="4"/>
      <c r="KK12" s="4"/>
      <c r="KL12" s="4"/>
      <c r="KM12" s="4">
        <f t="shared" ref="KM12:KN75" si="50">KI12+KK12</f>
        <v>0</v>
      </c>
      <c r="KN12" s="4">
        <f t="shared" si="50"/>
        <v>0</v>
      </c>
      <c r="KO12" s="327">
        <v>6.19</v>
      </c>
      <c r="KP12" s="4"/>
      <c r="KQ12" s="4"/>
      <c r="KR12" s="4"/>
      <c r="KS12" s="1">
        <f t="shared" ref="KS12:KS75" si="51">KO12+KQ12</f>
        <v>6.19</v>
      </c>
      <c r="KT12" s="1">
        <f t="shared" ref="KT12:KT75" si="52">KP12+KR12</f>
        <v>0</v>
      </c>
      <c r="KU12" s="4"/>
      <c r="KV12" s="4"/>
      <c r="KW12" s="4">
        <f t="shared" ref="KW12:KW75" si="53">KU12</f>
        <v>0</v>
      </c>
      <c r="KX12" s="4">
        <f t="shared" ref="KX12:KX75" si="54">KV12</f>
        <v>0</v>
      </c>
      <c r="KY12" s="4"/>
      <c r="KZ12" s="4"/>
      <c r="LA12" s="4"/>
      <c r="LB12" s="4"/>
      <c r="LC12" s="4">
        <f t="shared" ref="LC12:LC75" si="55">KY12+LA12</f>
        <v>0</v>
      </c>
      <c r="LD12" s="4">
        <f t="shared" ref="LD12:LD75" si="56">LB12+KZ12</f>
        <v>0</v>
      </c>
      <c r="LE12" s="4"/>
      <c r="LF12" s="4"/>
      <c r="LG12" s="4">
        <f t="shared" ref="LG12:LG75" si="57">LE12</f>
        <v>0</v>
      </c>
      <c r="LH12" s="4">
        <f t="shared" ref="LH12:LH75" si="58">LF12</f>
        <v>0</v>
      </c>
      <c r="LI12" s="71">
        <v>24.2</v>
      </c>
      <c r="LJ12" s="335">
        <v>0</v>
      </c>
      <c r="LK12" s="79">
        <v>24.02</v>
      </c>
      <c r="LL12" s="358">
        <v>0</v>
      </c>
      <c r="LM12" s="79">
        <v>6.5750000000000002</v>
      </c>
      <c r="LN12" s="339">
        <v>0</v>
      </c>
      <c r="LO12" s="75"/>
      <c r="LP12" s="352"/>
      <c r="LQ12" s="322"/>
      <c r="LR12" s="322"/>
      <c r="LS12" s="4">
        <f t="shared" ref="LS12:LS43" si="59">LM12+LK12+LI12+LO12</f>
        <v>54.795000000000002</v>
      </c>
      <c r="LT12" s="4">
        <f t="shared" ref="LT12:LT75" si="60">LN12+LL12+LJ12+LR12</f>
        <v>0</v>
      </c>
      <c r="LU12" s="323"/>
      <c r="LV12" s="4"/>
      <c r="LW12" s="4"/>
      <c r="LX12" s="4"/>
      <c r="LY12" s="4">
        <f t="shared" ref="LY12:LY75" si="61">LU12+LW12</f>
        <v>0</v>
      </c>
      <c r="LZ12" s="4">
        <f t="shared" ref="LZ12:LZ75" si="62">LW12+LX12</f>
        <v>0</v>
      </c>
      <c r="MA12" s="114"/>
      <c r="MB12" s="4"/>
      <c r="MC12" s="346"/>
      <c r="MD12" s="324"/>
      <c r="ME12" s="75"/>
      <c r="MF12" s="4"/>
      <c r="MG12" s="9"/>
      <c r="MH12" s="4"/>
      <c r="MI12" s="4">
        <f t="shared" ref="MI12:MI75" si="63">MA12+MC12+ME12+MG12</f>
        <v>0</v>
      </c>
      <c r="MJ12" s="4">
        <f t="shared" ref="MJ12:MJ75" si="64">MD12+MB12+MF12+MH12</f>
        <v>0</v>
      </c>
      <c r="MK12" s="340">
        <v>0</v>
      </c>
      <c r="ML12" s="92">
        <v>0</v>
      </c>
      <c r="MM12" s="114">
        <v>0</v>
      </c>
      <c r="MN12" s="341">
        <v>0</v>
      </c>
      <c r="MO12" s="4">
        <f t="shared" ref="MO12:MO75" si="65">MK12+MM12</f>
        <v>0</v>
      </c>
      <c r="MP12" s="4">
        <f t="shared" ref="MP12:MP75" si="66">ML12+MN12</f>
        <v>0</v>
      </c>
      <c r="MQ12" s="4"/>
      <c r="MR12" s="4"/>
      <c r="MS12" s="4">
        <f t="shared" ref="MS12:MS75" si="67">MQ12</f>
        <v>0</v>
      </c>
      <c r="MT12" s="4">
        <f t="shared" ref="MT12:MT75" si="68">MR12</f>
        <v>0</v>
      </c>
      <c r="MU12" s="4"/>
      <c r="MV12" s="4"/>
      <c r="MW12" s="4">
        <f t="shared" ref="MW12:MW75" si="69">MU12</f>
        <v>0</v>
      </c>
      <c r="MX12" s="4">
        <f t="shared" ref="MX12:MX75" si="70">MV12</f>
        <v>0</v>
      </c>
      <c r="MY12" s="92">
        <v>0</v>
      </c>
      <c r="MZ12" s="342">
        <v>0</v>
      </c>
      <c r="NA12" s="4">
        <f t="shared" ref="NA12:NA75" si="71">MY12</f>
        <v>0</v>
      </c>
      <c r="NB12" s="4">
        <f t="shared" ref="NB12:NB75" si="72">MZ12</f>
        <v>0</v>
      </c>
      <c r="NC12" s="301"/>
      <c r="ND12" s="301"/>
      <c r="NE12" s="301">
        <f t="shared" ref="NE12:NE75" si="73">NC12</f>
        <v>0</v>
      </c>
      <c r="NF12" s="301">
        <f t="shared" ref="NF12:NF75" si="74">ND12</f>
        <v>0</v>
      </c>
      <c r="NG12" s="301"/>
      <c r="NH12" s="301"/>
      <c r="NI12" s="301">
        <f t="shared" ref="NI12:NI75" si="75">NG12</f>
        <v>0</v>
      </c>
      <c r="NJ12" s="301">
        <f t="shared" ref="NJ12:NJ75" si="76">NH12</f>
        <v>0</v>
      </c>
      <c r="NK12" s="297"/>
      <c r="NL12" s="301"/>
      <c r="NM12" s="301">
        <f t="shared" ref="NM12:NM75" si="77">NK12</f>
        <v>0</v>
      </c>
      <c r="NN12" s="301">
        <f t="shared" ref="NN12:NN75" si="78">NL12</f>
        <v>0</v>
      </c>
      <c r="NO12" s="74">
        <v>0</v>
      </c>
      <c r="NP12" s="74"/>
      <c r="NQ12" s="74"/>
      <c r="NR12" s="74"/>
      <c r="NS12" s="74">
        <v>0</v>
      </c>
      <c r="NT12" s="74"/>
      <c r="NU12" s="351">
        <v>0</v>
      </c>
      <c r="NV12" s="351"/>
      <c r="NW12" s="4">
        <f t="shared" ref="NW12:NW75" si="79">NO12+NQ12+NS12+NU12</f>
        <v>0</v>
      </c>
      <c r="NX12" s="4">
        <f t="shared" si="12"/>
        <v>0</v>
      </c>
      <c r="NY12" s="74">
        <v>0</v>
      </c>
      <c r="NZ12" s="74"/>
      <c r="OA12" s="357">
        <v>0</v>
      </c>
      <c r="OB12" s="74"/>
      <c r="OC12" s="357">
        <v>0</v>
      </c>
      <c r="OD12" s="74"/>
      <c r="OE12" s="74">
        <v>0</v>
      </c>
      <c r="OF12" s="74"/>
      <c r="OG12" s="4">
        <f t="shared" ref="OG12:OG75" si="80">NY12+OA12+OC12+OE12</f>
        <v>0</v>
      </c>
      <c r="OH12" s="4">
        <f t="shared" ref="OH12:OH75" si="81">NZ12+OB12+OD12+OF12</f>
        <v>0</v>
      </c>
      <c r="OI12" s="196">
        <v>0</v>
      </c>
      <c r="OJ12" s="301"/>
      <c r="OK12" s="347">
        <v>0</v>
      </c>
      <c r="OL12" s="301"/>
      <c r="OM12" s="196">
        <v>0</v>
      </c>
      <c r="ON12" s="301"/>
      <c r="OO12" s="301">
        <f t="shared" ref="OO12:OO75" si="82">OI12+OK12</f>
        <v>0</v>
      </c>
      <c r="OP12" s="301">
        <f t="shared" ref="OP12:OP75" si="83">OJ12+OL12</f>
        <v>0</v>
      </c>
      <c r="OQ12" s="301"/>
      <c r="OR12" s="301"/>
      <c r="OS12" s="301">
        <f t="shared" si="13"/>
        <v>0</v>
      </c>
      <c r="OT12" s="301">
        <f t="shared" si="14"/>
        <v>0</v>
      </c>
    </row>
    <row r="13" spans="1:410" ht="12.75" customHeight="1">
      <c r="A13" s="146"/>
      <c r="B13" s="129">
        <v>3</v>
      </c>
      <c r="C13" s="147"/>
      <c r="D13" s="147"/>
      <c r="E13" s="74"/>
      <c r="F13" s="74"/>
      <c r="G13" s="74"/>
      <c r="H13" s="74"/>
      <c r="I13" s="78">
        <f t="shared" si="0"/>
        <v>0</v>
      </c>
      <c r="J13" s="78">
        <f t="shared" si="1"/>
        <v>0</v>
      </c>
      <c r="K13" s="2"/>
      <c r="L13" s="2"/>
      <c r="M13" s="71">
        <v>20.62</v>
      </c>
      <c r="N13" s="71">
        <v>4.1240000000000006</v>
      </c>
      <c r="O13" s="75">
        <v>19.34</v>
      </c>
      <c r="P13" s="71">
        <v>3.8680000000000003</v>
      </c>
      <c r="Q13" s="1"/>
      <c r="R13" s="8"/>
      <c r="S13" s="2"/>
      <c r="T13" s="2"/>
      <c r="U13" s="8"/>
      <c r="V13" s="8"/>
      <c r="W13" s="8">
        <f t="shared" si="15"/>
        <v>39.96</v>
      </c>
      <c r="X13" s="8">
        <f t="shared" si="16"/>
        <v>39.96</v>
      </c>
      <c r="Y13" s="78"/>
      <c r="Z13" s="78"/>
      <c r="AA13" s="9"/>
      <c r="AB13" s="285"/>
      <c r="AC13" s="8">
        <f t="shared" si="17"/>
        <v>0</v>
      </c>
      <c r="AD13" s="8">
        <f t="shared" si="18"/>
        <v>0</v>
      </c>
      <c r="AE13" s="71"/>
      <c r="AF13" s="71"/>
      <c r="AG13" s="71"/>
      <c r="AH13" s="71"/>
      <c r="AI13" s="122">
        <v>5</v>
      </c>
      <c r="AJ13" s="122">
        <v>1.5</v>
      </c>
      <c r="AK13" s="359">
        <v>50</v>
      </c>
      <c r="AL13" s="360">
        <v>15</v>
      </c>
      <c r="AM13" s="293"/>
      <c r="AN13" s="293"/>
      <c r="AO13" s="294"/>
      <c r="AP13" s="294"/>
      <c r="AQ13" s="294"/>
      <c r="AR13" s="294"/>
      <c r="AS13" s="294"/>
      <c r="AT13" s="294"/>
      <c r="AU13" s="4">
        <f t="shared" si="19"/>
        <v>55</v>
      </c>
      <c r="AV13" s="4">
        <f t="shared" si="2"/>
        <v>16.5</v>
      </c>
      <c r="AW13" s="78"/>
      <c r="AX13" s="78"/>
      <c r="AY13" s="8"/>
      <c r="AZ13" s="8"/>
      <c r="BA13" s="8"/>
      <c r="BB13" s="8"/>
      <c r="BC13" s="8">
        <f t="shared" si="3"/>
        <v>0</v>
      </c>
      <c r="BD13" s="8">
        <f t="shared" si="4"/>
        <v>0</v>
      </c>
      <c r="BE13" s="8"/>
      <c r="BF13" s="8"/>
      <c r="BG13" s="295"/>
      <c r="BH13" s="296"/>
      <c r="BI13" s="295"/>
      <c r="BJ13" s="296"/>
      <c r="BK13" s="297"/>
      <c r="BL13" s="8"/>
      <c r="BM13" s="8"/>
      <c r="BN13" s="8"/>
      <c r="BO13" s="8"/>
      <c r="BP13" s="8"/>
      <c r="BQ13" s="8"/>
      <c r="BR13" s="8"/>
      <c r="BS13" s="2">
        <f t="shared" si="20"/>
        <v>0</v>
      </c>
      <c r="BT13" s="8">
        <f t="shared" si="21"/>
        <v>0</v>
      </c>
      <c r="BU13" s="8"/>
      <c r="BV13" s="8"/>
      <c r="BW13" s="4"/>
      <c r="BX13" s="4"/>
      <c r="BY13" s="4"/>
      <c r="BZ13" s="8"/>
      <c r="CA13" s="4"/>
      <c r="CB13" s="8"/>
      <c r="CC13" s="4">
        <f t="shared" si="5"/>
        <v>0</v>
      </c>
      <c r="CD13" s="4">
        <f t="shared" si="5"/>
        <v>0</v>
      </c>
      <c r="CE13" s="4"/>
      <c r="CF13" s="4"/>
      <c r="CG13" s="114"/>
      <c r="CH13" s="325"/>
      <c r="CI13" s="91">
        <v>20.6</v>
      </c>
      <c r="CJ13" s="325">
        <v>6.5</v>
      </c>
      <c r="CK13" s="299"/>
      <c r="CL13" s="299"/>
      <c r="CM13" s="326">
        <v>5.15</v>
      </c>
      <c r="CN13" s="327">
        <v>1.5</v>
      </c>
      <c r="CO13" s="8">
        <f t="shared" si="22"/>
        <v>25.75</v>
      </c>
      <c r="CP13" s="8">
        <f t="shared" si="23"/>
        <v>8</v>
      </c>
      <c r="CQ13" s="343">
        <v>247.40625</v>
      </c>
      <c r="CR13" s="343"/>
      <c r="CS13" s="343"/>
      <c r="CT13" s="356"/>
      <c r="CU13" s="344">
        <v>18.556701030927837</v>
      </c>
      <c r="CV13" s="196"/>
      <c r="CW13" s="345">
        <v>63.814432989690722</v>
      </c>
      <c r="CX13" s="300"/>
      <c r="CY13" s="300"/>
      <c r="CZ13" s="300"/>
      <c r="DA13" s="7">
        <f t="shared" si="24"/>
        <v>329.77738402061857</v>
      </c>
      <c r="DB13" s="4">
        <f t="shared" si="25"/>
        <v>0</v>
      </c>
      <c r="DC13" s="8"/>
      <c r="DD13" s="8"/>
      <c r="DE13" s="4"/>
      <c r="DF13" s="8"/>
      <c r="DG13" s="8"/>
      <c r="DH13" s="8"/>
      <c r="DI13" s="8">
        <f t="shared" si="26"/>
        <v>0</v>
      </c>
      <c r="DJ13" s="8">
        <f t="shared" si="27"/>
        <v>0</v>
      </c>
      <c r="DK13" s="328">
        <v>42.37</v>
      </c>
      <c r="DL13" s="328">
        <v>14.12</v>
      </c>
      <c r="DM13" s="78">
        <f t="shared" si="28"/>
        <v>42.37</v>
      </c>
      <c r="DN13" s="78">
        <f t="shared" si="29"/>
        <v>14.12</v>
      </c>
      <c r="DO13" s="328">
        <v>41.1</v>
      </c>
      <c r="DP13" s="328">
        <v>13.7</v>
      </c>
      <c r="DQ13" s="329"/>
      <c r="DR13" s="329"/>
      <c r="DS13" s="8"/>
      <c r="DT13" s="8"/>
      <c r="DU13" s="302"/>
      <c r="DV13" s="303"/>
      <c r="DW13" s="303"/>
      <c r="DX13" s="303"/>
      <c r="DY13" s="8"/>
      <c r="DZ13" s="8"/>
      <c r="EA13" s="4"/>
      <c r="EB13" s="8"/>
      <c r="EC13" s="8">
        <f t="shared" si="30"/>
        <v>0</v>
      </c>
      <c r="ED13" s="8">
        <f>DT13+DV13+DX13+DZ13+EB13</f>
        <v>0</v>
      </c>
      <c r="EE13" s="4"/>
      <c r="EF13" s="4"/>
      <c r="EG13" s="330">
        <v>39.18</v>
      </c>
      <c r="EH13" s="331">
        <v>9.7949999999999999</v>
      </c>
      <c r="EI13" s="94">
        <v>154.63999999999999</v>
      </c>
      <c r="EJ13" s="94">
        <v>38.659999999999997</v>
      </c>
      <c r="EK13" s="326">
        <v>53.61</v>
      </c>
      <c r="EL13" s="332">
        <v>13.4025</v>
      </c>
      <c r="EM13" s="333"/>
      <c r="EN13" s="333"/>
      <c r="EO13" s="333"/>
      <c r="EP13" s="333"/>
      <c r="EQ13" s="8">
        <f t="shared" si="31"/>
        <v>247.43</v>
      </c>
      <c r="ER13" s="8">
        <f t="shared" si="32"/>
        <v>61.857500000000002</v>
      </c>
      <c r="ES13" s="301"/>
      <c r="ET13" s="301"/>
      <c r="EU13" s="6"/>
      <c r="EV13" s="6"/>
      <c r="EW13" s="4">
        <f t="shared" si="33"/>
        <v>0</v>
      </c>
      <c r="EX13" s="4">
        <f t="shared" si="34"/>
        <v>0</v>
      </c>
      <c r="EY13" s="8"/>
      <c r="EZ13" s="8"/>
      <c r="FA13" s="361">
        <v>28</v>
      </c>
      <c r="FB13" s="334"/>
      <c r="FC13" s="114">
        <v>0</v>
      </c>
      <c r="FD13" s="327"/>
      <c r="FE13" s="8"/>
      <c r="FF13" s="8"/>
      <c r="FG13" s="305"/>
      <c r="FH13" s="306"/>
      <c r="FI13" s="8"/>
      <c r="FJ13" s="8"/>
      <c r="FK13" s="8"/>
      <c r="FL13" s="8"/>
      <c r="FM13" s="327"/>
      <c r="FN13" s="327"/>
      <c r="FO13" s="4"/>
      <c r="FP13" s="8"/>
      <c r="FQ13" s="307">
        <f t="shared" si="35"/>
        <v>0</v>
      </c>
      <c r="FR13" s="8">
        <f t="shared" si="36"/>
        <v>0</v>
      </c>
      <c r="FS13" s="4"/>
      <c r="FT13" s="4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>
        <f t="shared" si="37"/>
        <v>0</v>
      </c>
      <c r="GH13" s="8">
        <f t="shared" si="38"/>
        <v>0</v>
      </c>
      <c r="GI13" s="308"/>
      <c r="GJ13" s="308"/>
      <c r="GK13" s="297">
        <v>6</v>
      </c>
      <c r="GL13" s="297"/>
      <c r="GM13" s="309"/>
      <c r="GN13" s="310"/>
      <c r="GO13" s="299"/>
      <c r="GP13" s="311"/>
      <c r="GQ13" s="311"/>
      <c r="GR13" s="311"/>
      <c r="GS13" s="310"/>
      <c r="GT13" s="310"/>
      <c r="GU13" s="310">
        <v>6</v>
      </c>
      <c r="GV13" s="310"/>
      <c r="GW13" s="310"/>
      <c r="GX13" s="310"/>
      <c r="GY13" s="310">
        <v>2.4</v>
      </c>
      <c r="GZ13" s="310"/>
      <c r="HA13" s="8">
        <f t="shared" si="39"/>
        <v>14.4</v>
      </c>
      <c r="HB13" s="8">
        <f t="shared" si="40"/>
        <v>0</v>
      </c>
      <c r="HC13" s="4"/>
      <c r="HD13" s="4"/>
      <c r="HE13" s="4"/>
      <c r="HF13" s="4"/>
      <c r="HG13" s="4"/>
      <c r="HH13" s="4"/>
      <c r="HI13" s="4">
        <f t="shared" si="6"/>
        <v>0</v>
      </c>
      <c r="HJ13" s="4">
        <f t="shared" si="7"/>
        <v>0</v>
      </c>
      <c r="HK13" s="8"/>
      <c r="HL13" s="8"/>
      <c r="HM13" s="8"/>
      <c r="HN13" s="303"/>
      <c r="HO13" s="8">
        <f t="shared" si="41"/>
        <v>0</v>
      </c>
      <c r="HP13" s="8">
        <f t="shared" si="42"/>
        <v>0</v>
      </c>
      <c r="HQ13" s="91">
        <v>565</v>
      </c>
      <c r="HR13" s="285"/>
      <c r="HS13" s="91"/>
      <c r="HT13" s="8"/>
      <c r="HU13" s="8">
        <f t="shared" si="43"/>
        <v>565</v>
      </c>
      <c r="HV13" s="8">
        <f t="shared" si="44"/>
        <v>0</v>
      </c>
      <c r="HW13" s="8"/>
      <c r="HX13" s="8"/>
      <c r="HY13" s="196">
        <v>3</v>
      </c>
      <c r="HZ13" s="335">
        <v>0.75</v>
      </c>
      <c r="IA13" s="312"/>
      <c r="IB13" s="304"/>
      <c r="IC13" s="337">
        <v>12</v>
      </c>
      <c r="ID13" s="130">
        <v>3</v>
      </c>
      <c r="IE13" s="313"/>
      <c r="IF13" s="313"/>
      <c r="IG13" s="8">
        <f t="shared" ref="IG13:IG76" si="84">HW13+HY13+IA13+IC13+IE13</f>
        <v>15</v>
      </c>
      <c r="IH13" s="8">
        <f t="shared" si="45"/>
        <v>3.75</v>
      </c>
      <c r="II13" s="8"/>
      <c r="IJ13" s="8"/>
      <c r="IK13" s="8"/>
      <c r="IL13" s="8"/>
      <c r="IM13" s="4"/>
      <c r="IN13" s="303"/>
      <c r="IO13" s="8"/>
      <c r="IP13" s="8"/>
      <c r="IQ13" s="8"/>
      <c r="IR13" s="8"/>
      <c r="IS13" s="8"/>
      <c r="IT13" s="8"/>
      <c r="IU13" s="8">
        <f t="shared" si="8"/>
        <v>0</v>
      </c>
      <c r="IV13" s="8">
        <f t="shared" si="9"/>
        <v>0</v>
      </c>
      <c r="IW13" s="8"/>
      <c r="IX13" s="8"/>
      <c r="IY13" s="71">
        <v>10.31</v>
      </c>
      <c r="IZ13" s="71">
        <v>0</v>
      </c>
      <c r="JA13" s="71">
        <v>10.31</v>
      </c>
      <c r="JB13" s="71">
        <v>0</v>
      </c>
      <c r="JC13" s="285"/>
      <c r="JD13" s="285"/>
      <c r="JE13" s="8">
        <f t="shared" si="46"/>
        <v>20.62</v>
      </c>
      <c r="JF13" s="8">
        <f t="shared" si="47"/>
        <v>0</v>
      </c>
      <c r="JG13" s="335">
        <v>6.5372000000000003</v>
      </c>
      <c r="JH13" s="335">
        <v>1</v>
      </c>
      <c r="JI13" s="335">
        <v>6.5373000000000001</v>
      </c>
      <c r="JJ13" s="335">
        <v>1</v>
      </c>
      <c r="JK13" s="335"/>
      <c r="JL13" s="335"/>
      <c r="JM13" s="91">
        <v>51.55</v>
      </c>
      <c r="JN13" s="335">
        <v>11</v>
      </c>
      <c r="JO13" s="91">
        <v>26.8</v>
      </c>
      <c r="JP13" s="335">
        <v>5</v>
      </c>
      <c r="JQ13" s="71">
        <v>17.53</v>
      </c>
      <c r="JR13" s="285">
        <v>4</v>
      </c>
      <c r="JS13" s="8"/>
      <c r="JT13" s="8"/>
      <c r="JU13" s="8">
        <f t="shared" ref="JU13:JU75" si="85">JG13+JI13+JK13+JM13+JO13+JQ13+JS13</f>
        <v>108.9545</v>
      </c>
      <c r="JV13" s="8">
        <f t="shared" ref="JV13:JV75" si="86">JH13+JJ13+JL13+JN13+JP13+JR13+JT13</f>
        <v>22</v>
      </c>
      <c r="JW13" s="8"/>
      <c r="JX13" s="8"/>
      <c r="JY13" s="285"/>
      <c r="JZ13" s="285"/>
      <c r="KA13" s="8">
        <f t="shared" si="48"/>
        <v>0</v>
      </c>
      <c r="KB13" s="8">
        <f t="shared" si="49"/>
        <v>0</v>
      </c>
      <c r="KC13" s="4"/>
      <c r="KD13" s="4"/>
      <c r="KE13" s="4"/>
      <c r="KF13" s="4"/>
      <c r="KG13" s="4">
        <f t="shared" si="10"/>
        <v>0</v>
      </c>
      <c r="KH13" s="4">
        <f t="shared" si="11"/>
        <v>0</v>
      </c>
      <c r="KI13" s="4"/>
      <c r="KJ13" s="4"/>
      <c r="KK13" s="4"/>
      <c r="KL13" s="4"/>
      <c r="KM13" s="4">
        <f t="shared" si="50"/>
        <v>0</v>
      </c>
      <c r="KN13" s="4">
        <f t="shared" si="50"/>
        <v>0</v>
      </c>
      <c r="KO13" s="327">
        <v>6.19</v>
      </c>
      <c r="KP13" s="4"/>
      <c r="KQ13" s="4"/>
      <c r="KR13" s="4"/>
      <c r="KS13" s="1">
        <f t="shared" si="51"/>
        <v>6.19</v>
      </c>
      <c r="KT13" s="1">
        <f t="shared" si="52"/>
        <v>0</v>
      </c>
      <c r="KU13" s="4"/>
      <c r="KV13" s="4"/>
      <c r="KW13" s="4">
        <f t="shared" si="53"/>
        <v>0</v>
      </c>
      <c r="KX13" s="4">
        <f t="shared" si="54"/>
        <v>0</v>
      </c>
      <c r="KY13" s="4"/>
      <c r="KZ13" s="4"/>
      <c r="LA13" s="4"/>
      <c r="LB13" s="4"/>
      <c r="LC13" s="4">
        <f t="shared" si="55"/>
        <v>0</v>
      </c>
      <c r="LD13" s="4">
        <f t="shared" si="56"/>
        <v>0</v>
      </c>
      <c r="LE13" s="4"/>
      <c r="LF13" s="4"/>
      <c r="LG13" s="4">
        <f t="shared" si="57"/>
        <v>0</v>
      </c>
      <c r="LH13" s="4">
        <f t="shared" si="58"/>
        <v>0</v>
      </c>
      <c r="LI13" s="71">
        <v>24.2</v>
      </c>
      <c r="LJ13" s="335">
        <v>0</v>
      </c>
      <c r="LK13" s="79">
        <v>24.02</v>
      </c>
      <c r="LL13" s="358">
        <v>0</v>
      </c>
      <c r="LM13" s="79">
        <v>6.5750000000000002</v>
      </c>
      <c r="LN13" s="339">
        <v>0</v>
      </c>
      <c r="LO13" s="75"/>
      <c r="LP13" s="352"/>
      <c r="LQ13" s="322"/>
      <c r="LR13" s="322"/>
      <c r="LS13" s="4">
        <f t="shared" si="59"/>
        <v>54.795000000000002</v>
      </c>
      <c r="LT13" s="4">
        <f t="shared" si="60"/>
        <v>0</v>
      </c>
      <c r="LU13" s="323"/>
      <c r="LV13" s="4"/>
      <c r="LW13" s="4"/>
      <c r="LX13" s="4"/>
      <c r="LY13" s="4">
        <f t="shared" si="61"/>
        <v>0</v>
      </c>
      <c r="LZ13" s="4">
        <f t="shared" si="62"/>
        <v>0</v>
      </c>
      <c r="MA13" s="114"/>
      <c r="MB13" s="4"/>
      <c r="MC13" s="346"/>
      <c r="MD13" s="324"/>
      <c r="ME13" s="75"/>
      <c r="MF13" s="4"/>
      <c r="MG13" s="9"/>
      <c r="MH13" s="4"/>
      <c r="MI13" s="4">
        <f t="shared" si="63"/>
        <v>0</v>
      </c>
      <c r="MJ13" s="4">
        <f t="shared" si="64"/>
        <v>0</v>
      </c>
      <c r="MK13" s="340">
        <v>0</v>
      </c>
      <c r="ML13" s="92">
        <v>0</v>
      </c>
      <c r="MM13" s="114">
        <v>0</v>
      </c>
      <c r="MN13" s="341">
        <v>0</v>
      </c>
      <c r="MO13" s="4">
        <f t="shared" si="65"/>
        <v>0</v>
      </c>
      <c r="MP13" s="4">
        <f t="shared" si="66"/>
        <v>0</v>
      </c>
      <c r="MQ13" s="4"/>
      <c r="MR13" s="4"/>
      <c r="MS13" s="4">
        <f t="shared" si="67"/>
        <v>0</v>
      </c>
      <c r="MT13" s="4">
        <f t="shared" si="68"/>
        <v>0</v>
      </c>
      <c r="MU13" s="4"/>
      <c r="MV13" s="4"/>
      <c r="MW13" s="4">
        <f t="shared" si="69"/>
        <v>0</v>
      </c>
      <c r="MX13" s="4">
        <f t="shared" si="70"/>
        <v>0</v>
      </c>
      <c r="MY13" s="92">
        <v>0</v>
      </c>
      <c r="MZ13" s="342">
        <v>0</v>
      </c>
      <c r="NA13" s="4">
        <f t="shared" si="71"/>
        <v>0</v>
      </c>
      <c r="NB13" s="4">
        <f t="shared" si="72"/>
        <v>0</v>
      </c>
      <c r="NC13" s="301"/>
      <c r="ND13" s="301"/>
      <c r="NE13" s="301">
        <f t="shared" si="73"/>
        <v>0</v>
      </c>
      <c r="NF13" s="301">
        <f t="shared" si="74"/>
        <v>0</v>
      </c>
      <c r="NG13" s="301"/>
      <c r="NH13" s="301"/>
      <c r="NI13" s="301">
        <f t="shared" si="75"/>
        <v>0</v>
      </c>
      <c r="NJ13" s="301">
        <f t="shared" si="76"/>
        <v>0</v>
      </c>
      <c r="NK13" s="297"/>
      <c r="NL13" s="301"/>
      <c r="NM13" s="301">
        <f t="shared" si="77"/>
        <v>0</v>
      </c>
      <c r="NN13" s="301">
        <f t="shared" si="78"/>
        <v>0</v>
      </c>
      <c r="NO13" s="74">
        <v>0</v>
      </c>
      <c r="NP13" s="74"/>
      <c r="NQ13" s="74"/>
      <c r="NR13" s="74"/>
      <c r="NS13" s="74">
        <v>0</v>
      </c>
      <c r="NT13" s="74"/>
      <c r="NU13" s="351">
        <v>0</v>
      </c>
      <c r="NV13" s="351"/>
      <c r="NW13" s="4">
        <f t="shared" si="79"/>
        <v>0</v>
      </c>
      <c r="NX13" s="4">
        <f t="shared" si="12"/>
        <v>0</v>
      </c>
      <c r="NY13" s="74">
        <v>0</v>
      </c>
      <c r="NZ13" s="74"/>
      <c r="OA13" s="357">
        <v>0</v>
      </c>
      <c r="OB13" s="74"/>
      <c r="OC13" s="357">
        <v>0</v>
      </c>
      <c r="OD13" s="74"/>
      <c r="OE13" s="74">
        <v>0</v>
      </c>
      <c r="OF13" s="74"/>
      <c r="OG13" s="4">
        <f t="shared" si="80"/>
        <v>0</v>
      </c>
      <c r="OH13" s="4">
        <f t="shared" si="81"/>
        <v>0</v>
      </c>
      <c r="OI13" s="196">
        <v>0</v>
      </c>
      <c r="OJ13" s="301"/>
      <c r="OK13" s="347">
        <v>0</v>
      </c>
      <c r="OL13" s="301"/>
      <c r="OM13" s="196">
        <v>0</v>
      </c>
      <c r="ON13" s="301"/>
      <c r="OO13" s="301">
        <f t="shared" si="82"/>
        <v>0</v>
      </c>
      <c r="OP13" s="301">
        <f t="shared" si="83"/>
        <v>0</v>
      </c>
      <c r="OQ13" s="301"/>
      <c r="OR13" s="301"/>
      <c r="OS13" s="301">
        <f t="shared" si="13"/>
        <v>0</v>
      </c>
      <c r="OT13" s="301">
        <f t="shared" si="14"/>
        <v>0</v>
      </c>
    </row>
    <row r="14" spans="1:410" ht="12.75" customHeight="1">
      <c r="A14" s="146"/>
      <c r="B14" s="129">
        <v>4</v>
      </c>
      <c r="C14" s="147"/>
      <c r="D14" s="147"/>
      <c r="E14" s="74"/>
      <c r="F14" s="74"/>
      <c r="G14" s="74"/>
      <c r="H14" s="74"/>
      <c r="I14" s="78">
        <f t="shared" si="0"/>
        <v>0</v>
      </c>
      <c r="J14" s="78">
        <f t="shared" si="1"/>
        <v>0</v>
      </c>
      <c r="K14" s="2"/>
      <c r="L14" s="2"/>
      <c r="M14" s="71">
        <v>20.62</v>
      </c>
      <c r="N14" s="71">
        <v>4.1240000000000006</v>
      </c>
      <c r="O14" s="75">
        <v>19.34</v>
      </c>
      <c r="P14" s="71">
        <v>3.8680000000000003</v>
      </c>
      <c r="Q14" s="1"/>
      <c r="R14" s="8"/>
      <c r="S14" s="2"/>
      <c r="T14" s="2"/>
      <c r="U14" s="8"/>
      <c r="V14" s="8"/>
      <c r="W14" s="8">
        <f t="shared" si="15"/>
        <v>39.96</v>
      </c>
      <c r="X14" s="8">
        <f t="shared" si="16"/>
        <v>39.96</v>
      </c>
      <c r="Y14" s="78"/>
      <c r="Z14" s="78"/>
      <c r="AA14" s="9"/>
      <c r="AB14" s="285"/>
      <c r="AC14" s="8">
        <f t="shared" si="17"/>
        <v>0</v>
      </c>
      <c r="AD14" s="8">
        <f t="shared" si="18"/>
        <v>0</v>
      </c>
      <c r="AE14" s="71"/>
      <c r="AF14" s="71"/>
      <c r="AG14" s="71"/>
      <c r="AH14" s="71"/>
      <c r="AI14" s="122">
        <v>5</v>
      </c>
      <c r="AJ14" s="122">
        <v>1.5</v>
      </c>
      <c r="AK14" s="359">
        <v>50</v>
      </c>
      <c r="AL14" s="360">
        <v>15</v>
      </c>
      <c r="AM14" s="293"/>
      <c r="AN14" s="293"/>
      <c r="AO14" s="294"/>
      <c r="AP14" s="294"/>
      <c r="AQ14" s="294"/>
      <c r="AR14" s="294"/>
      <c r="AS14" s="294"/>
      <c r="AT14" s="294"/>
      <c r="AU14" s="4">
        <f t="shared" si="19"/>
        <v>55</v>
      </c>
      <c r="AV14" s="4">
        <f t="shared" si="2"/>
        <v>16.5</v>
      </c>
      <c r="AW14" s="78"/>
      <c r="AX14" s="78"/>
      <c r="AY14" s="8"/>
      <c r="AZ14" s="8"/>
      <c r="BA14" s="8"/>
      <c r="BB14" s="8"/>
      <c r="BC14" s="8">
        <f t="shared" si="3"/>
        <v>0</v>
      </c>
      <c r="BD14" s="8">
        <f t="shared" si="4"/>
        <v>0</v>
      </c>
      <c r="BE14" s="8"/>
      <c r="BF14" s="8"/>
      <c r="BG14" s="295"/>
      <c r="BH14" s="296"/>
      <c r="BI14" s="295"/>
      <c r="BJ14" s="296"/>
      <c r="BK14" s="297"/>
      <c r="BL14" s="8"/>
      <c r="BM14" s="8"/>
      <c r="BN14" s="8"/>
      <c r="BO14" s="8"/>
      <c r="BP14" s="8"/>
      <c r="BQ14" s="8"/>
      <c r="BR14" s="8"/>
      <c r="BS14" s="2">
        <f t="shared" si="20"/>
        <v>0</v>
      </c>
      <c r="BT14" s="8">
        <f t="shared" si="21"/>
        <v>0</v>
      </c>
      <c r="BU14" s="8"/>
      <c r="BV14" s="8"/>
      <c r="BW14" s="4"/>
      <c r="BX14" s="4"/>
      <c r="BY14" s="4"/>
      <c r="BZ14" s="8"/>
      <c r="CA14" s="4"/>
      <c r="CB14" s="8"/>
      <c r="CC14" s="4">
        <f t="shared" si="5"/>
        <v>0</v>
      </c>
      <c r="CD14" s="4">
        <f t="shared" si="5"/>
        <v>0</v>
      </c>
      <c r="CE14" s="4"/>
      <c r="CF14" s="4"/>
      <c r="CG14" s="114"/>
      <c r="CH14" s="325"/>
      <c r="CI14" s="91">
        <v>20.6</v>
      </c>
      <c r="CJ14" s="325">
        <v>6.5</v>
      </c>
      <c r="CK14" s="299"/>
      <c r="CL14" s="299"/>
      <c r="CM14" s="326">
        <v>5.15</v>
      </c>
      <c r="CN14" s="327">
        <v>1.5</v>
      </c>
      <c r="CO14" s="8">
        <f t="shared" si="22"/>
        <v>25.75</v>
      </c>
      <c r="CP14" s="8">
        <f t="shared" si="23"/>
        <v>8</v>
      </c>
      <c r="CQ14" s="343">
        <v>247.40625</v>
      </c>
      <c r="CR14" s="343"/>
      <c r="CS14" s="343"/>
      <c r="CT14" s="356"/>
      <c r="CU14" s="344">
        <v>18.556701030927837</v>
      </c>
      <c r="CV14" s="196"/>
      <c r="CW14" s="345">
        <v>63.814432989690722</v>
      </c>
      <c r="CX14" s="300"/>
      <c r="CY14" s="300"/>
      <c r="CZ14" s="300"/>
      <c r="DA14" s="7">
        <f t="shared" si="24"/>
        <v>329.77738402061857</v>
      </c>
      <c r="DB14" s="4">
        <f t="shared" si="25"/>
        <v>0</v>
      </c>
      <c r="DC14" s="8"/>
      <c r="DD14" s="8"/>
      <c r="DE14" s="4"/>
      <c r="DF14" s="8"/>
      <c r="DG14" s="8"/>
      <c r="DH14" s="8"/>
      <c r="DI14" s="8">
        <f t="shared" si="26"/>
        <v>0</v>
      </c>
      <c r="DJ14" s="8">
        <f t="shared" si="27"/>
        <v>0</v>
      </c>
      <c r="DK14" s="328">
        <v>42.37</v>
      </c>
      <c r="DL14" s="328">
        <v>14.12</v>
      </c>
      <c r="DM14" s="78">
        <f t="shared" si="28"/>
        <v>42.37</v>
      </c>
      <c r="DN14" s="78">
        <f t="shared" si="29"/>
        <v>14.12</v>
      </c>
      <c r="DO14" s="328">
        <v>41.1</v>
      </c>
      <c r="DP14" s="328">
        <v>13.7</v>
      </c>
      <c r="DQ14" s="329"/>
      <c r="DR14" s="329"/>
      <c r="DS14" s="8"/>
      <c r="DT14" s="8"/>
      <c r="DU14" s="302"/>
      <c r="DV14" s="303"/>
      <c r="DW14" s="303"/>
      <c r="DX14" s="303"/>
      <c r="DY14" s="8"/>
      <c r="DZ14" s="8"/>
      <c r="EA14" s="4"/>
      <c r="EB14" s="8"/>
      <c r="EC14" s="8">
        <f t="shared" si="30"/>
        <v>0</v>
      </c>
      <c r="ED14" s="8">
        <f t="shared" si="30"/>
        <v>0</v>
      </c>
      <c r="EE14" s="4"/>
      <c r="EF14" s="4"/>
      <c r="EG14" s="330">
        <v>39.18</v>
      </c>
      <c r="EH14" s="331">
        <v>9.7949999999999999</v>
      </c>
      <c r="EI14" s="94">
        <v>154.63999999999999</v>
      </c>
      <c r="EJ14" s="94">
        <v>38.659999999999997</v>
      </c>
      <c r="EK14" s="326">
        <v>53.61</v>
      </c>
      <c r="EL14" s="332">
        <v>13.4025</v>
      </c>
      <c r="EM14" s="333"/>
      <c r="EN14" s="333"/>
      <c r="EO14" s="333"/>
      <c r="EP14" s="333"/>
      <c r="EQ14" s="8">
        <f t="shared" si="31"/>
        <v>247.43</v>
      </c>
      <c r="ER14" s="8">
        <f t="shared" si="32"/>
        <v>61.857500000000002</v>
      </c>
      <c r="ES14" s="301"/>
      <c r="ET14" s="301"/>
      <c r="EU14" s="6"/>
      <c r="EV14" s="6"/>
      <c r="EW14" s="4">
        <f t="shared" si="33"/>
        <v>0</v>
      </c>
      <c r="EX14" s="4">
        <f t="shared" si="34"/>
        <v>0</v>
      </c>
      <c r="EY14" s="8"/>
      <c r="EZ14" s="8"/>
      <c r="FA14" s="361">
        <v>28</v>
      </c>
      <c r="FB14" s="334"/>
      <c r="FC14" s="114">
        <v>0</v>
      </c>
      <c r="FD14" s="327"/>
      <c r="FE14" s="8"/>
      <c r="FF14" s="8"/>
      <c r="FG14" s="305"/>
      <c r="FH14" s="306"/>
      <c r="FI14" s="8"/>
      <c r="FJ14" s="8"/>
      <c r="FK14" s="8"/>
      <c r="FL14" s="8"/>
      <c r="FM14" s="327"/>
      <c r="FN14" s="327"/>
      <c r="FO14" s="4"/>
      <c r="FP14" s="8"/>
      <c r="FQ14" s="307">
        <f t="shared" si="35"/>
        <v>0</v>
      </c>
      <c r="FR14" s="8">
        <f t="shared" si="36"/>
        <v>0</v>
      </c>
      <c r="FS14" s="4"/>
      <c r="FT14" s="4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>
        <f t="shared" si="37"/>
        <v>0</v>
      </c>
      <c r="GH14" s="8">
        <f t="shared" si="38"/>
        <v>0</v>
      </c>
      <c r="GI14" s="308"/>
      <c r="GJ14" s="308"/>
      <c r="GK14" s="297">
        <v>6</v>
      </c>
      <c r="GL14" s="297"/>
      <c r="GM14" s="309"/>
      <c r="GN14" s="310"/>
      <c r="GO14" s="298"/>
      <c r="GP14" s="298"/>
      <c r="GQ14" s="285"/>
      <c r="GR14" s="285"/>
      <c r="GS14" s="285"/>
      <c r="GT14" s="285"/>
      <c r="GU14" s="285">
        <v>6</v>
      </c>
      <c r="GV14" s="285"/>
      <c r="GW14" s="285"/>
      <c r="GX14" s="285"/>
      <c r="GY14" s="285">
        <v>2.4</v>
      </c>
      <c r="GZ14" s="310"/>
      <c r="HA14" s="8">
        <f t="shared" si="39"/>
        <v>14.4</v>
      </c>
      <c r="HB14" s="8">
        <f t="shared" si="40"/>
        <v>0</v>
      </c>
      <c r="HC14" s="4"/>
      <c r="HD14" s="4"/>
      <c r="HE14" s="4"/>
      <c r="HF14" s="4"/>
      <c r="HG14" s="4"/>
      <c r="HH14" s="4"/>
      <c r="HI14" s="4">
        <f t="shared" si="6"/>
        <v>0</v>
      </c>
      <c r="HJ14" s="4">
        <f t="shared" si="7"/>
        <v>0</v>
      </c>
      <c r="HK14" s="8"/>
      <c r="HL14" s="8"/>
      <c r="HM14" s="8"/>
      <c r="HN14" s="303"/>
      <c r="HO14" s="8">
        <f t="shared" si="41"/>
        <v>0</v>
      </c>
      <c r="HP14" s="8">
        <f t="shared" si="42"/>
        <v>0</v>
      </c>
      <c r="HQ14" s="91">
        <v>565</v>
      </c>
      <c r="HR14" s="285"/>
      <c r="HS14" s="91"/>
      <c r="HT14" s="8"/>
      <c r="HU14" s="8">
        <f t="shared" si="43"/>
        <v>565</v>
      </c>
      <c r="HV14" s="8">
        <f t="shared" si="44"/>
        <v>0</v>
      </c>
      <c r="HW14" s="8"/>
      <c r="HX14" s="8"/>
      <c r="HY14" s="196">
        <v>3</v>
      </c>
      <c r="HZ14" s="335">
        <v>0.75</v>
      </c>
      <c r="IA14" s="312"/>
      <c r="IB14" s="304"/>
      <c r="IC14" s="337">
        <v>12</v>
      </c>
      <c r="ID14" s="130">
        <v>3</v>
      </c>
      <c r="IE14" s="313"/>
      <c r="IF14" s="313"/>
      <c r="IG14" s="8">
        <f t="shared" si="84"/>
        <v>15</v>
      </c>
      <c r="IH14" s="8">
        <f t="shared" si="45"/>
        <v>3.75</v>
      </c>
      <c r="II14" s="8"/>
      <c r="IJ14" s="8"/>
      <c r="IK14" s="8"/>
      <c r="IL14" s="8"/>
      <c r="IM14" s="4"/>
      <c r="IN14" s="303"/>
      <c r="IO14" s="8"/>
      <c r="IP14" s="8"/>
      <c r="IQ14" s="8"/>
      <c r="IR14" s="8"/>
      <c r="IS14" s="8"/>
      <c r="IT14" s="8"/>
      <c r="IU14" s="8">
        <f t="shared" si="8"/>
        <v>0</v>
      </c>
      <c r="IV14" s="8">
        <f t="shared" si="9"/>
        <v>0</v>
      </c>
      <c r="IW14" s="8"/>
      <c r="IX14" s="8"/>
      <c r="IY14" s="71">
        <v>10.31</v>
      </c>
      <c r="IZ14" s="71">
        <v>0</v>
      </c>
      <c r="JA14" s="71">
        <v>10.31</v>
      </c>
      <c r="JB14" s="71">
        <v>0</v>
      </c>
      <c r="JC14" s="285"/>
      <c r="JD14" s="285"/>
      <c r="JE14" s="8">
        <f t="shared" si="46"/>
        <v>20.62</v>
      </c>
      <c r="JF14" s="8">
        <f t="shared" si="47"/>
        <v>0</v>
      </c>
      <c r="JG14" s="335">
        <v>6.5372000000000003</v>
      </c>
      <c r="JH14" s="335">
        <v>1</v>
      </c>
      <c r="JI14" s="335">
        <v>6.5373000000000001</v>
      </c>
      <c r="JJ14" s="335">
        <v>1</v>
      </c>
      <c r="JK14" s="335"/>
      <c r="JL14" s="335"/>
      <c r="JM14" s="91">
        <v>51.55</v>
      </c>
      <c r="JN14" s="335">
        <v>11</v>
      </c>
      <c r="JO14" s="91">
        <v>26.8</v>
      </c>
      <c r="JP14" s="335">
        <v>5</v>
      </c>
      <c r="JQ14" s="71">
        <v>17.53</v>
      </c>
      <c r="JR14" s="71">
        <v>4</v>
      </c>
      <c r="JS14" s="8"/>
      <c r="JT14" s="8"/>
      <c r="JU14" s="8">
        <f t="shared" si="85"/>
        <v>108.9545</v>
      </c>
      <c r="JV14" s="8">
        <f t="shared" si="86"/>
        <v>22</v>
      </c>
      <c r="JW14" s="8"/>
      <c r="JX14" s="8"/>
      <c r="JY14" s="285"/>
      <c r="JZ14" s="285"/>
      <c r="KA14" s="8">
        <f t="shared" si="48"/>
        <v>0</v>
      </c>
      <c r="KB14" s="8">
        <f t="shared" si="49"/>
        <v>0</v>
      </c>
      <c r="KC14" s="4"/>
      <c r="KD14" s="4"/>
      <c r="KE14" s="4"/>
      <c r="KF14" s="4"/>
      <c r="KG14" s="4">
        <f t="shared" si="10"/>
        <v>0</v>
      </c>
      <c r="KH14" s="4">
        <f t="shared" si="11"/>
        <v>0</v>
      </c>
      <c r="KI14" s="4"/>
      <c r="KJ14" s="4"/>
      <c r="KK14" s="4"/>
      <c r="KL14" s="4"/>
      <c r="KM14" s="4">
        <f t="shared" si="50"/>
        <v>0</v>
      </c>
      <c r="KN14" s="4">
        <f t="shared" si="50"/>
        <v>0</v>
      </c>
      <c r="KO14" s="327">
        <v>6.19</v>
      </c>
      <c r="KP14" s="4"/>
      <c r="KQ14" s="4"/>
      <c r="KR14" s="4"/>
      <c r="KS14" s="1">
        <f t="shared" si="51"/>
        <v>6.19</v>
      </c>
      <c r="KT14" s="1">
        <f t="shared" si="52"/>
        <v>0</v>
      </c>
      <c r="KU14" s="4"/>
      <c r="KV14" s="4"/>
      <c r="KW14" s="4">
        <f t="shared" si="53"/>
        <v>0</v>
      </c>
      <c r="KX14" s="4">
        <f t="shared" si="54"/>
        <v>0</v>
      </c>
      <c r="KY14" s="4"/>
      <c r="KZ14" s="4"/>
      <c r="LA14" s="4"/>
      <c r="LB14" s="4"/>
      <c r="LC14" s="4">
        <f t="shared" si="55"/>
        <v>0</v>
      </c>
      <c r="LD14" s="4">
        <f t="shared" si="56"/>
        <v>0</v>
      </c>
      <c r="LE14" s="4"/>
      <c r="LF14" s="4"/>
      <c r="LG14" s="4">
        <f t="shared" si="57"/>
        <v>0</v>
      </c>
      <c r="LH14" s="4">
        <f t="shared" si="58"/>
        <v>0</v>
      </c>
      <c r="LI14" s="71">
        <v>24.2</v>
      </c>
      <c r="LJ14" s="335">
        <v>0</v>
      </c>
      <c r="LK14" s="79">
        <v>24.02</v>
      </c>
      <c r="LL14" s="358">
        <v>0</v>
      </c>
      <c r="LM14" s="79">
        <v>6.5750000000000002</v>
      </c>
      <c r="LN14" s="339">
        <v>0</v>
      </c>
      <c r="LO14" s="75"/>
      <c r="LP14" s="352"/>
      <c r="LQ14" s="322"/>
      <c r="LR14" s="322"/>
      <c r="LS14" s="4">
        <f t="shared" si="59"/>
        <v>54.795000000000002</v>
      </c>
      <c r="LT14" s="4">
        <f t="shared" si="60"/>
        <v>0</v>
      </c>
      <c r="LU14" s="323"/>
      <c r="LV14" s="4"/>
      <c r="LW14" s="4"/>
      <c r="LX14" s="4"/>
      <c r="LY14" s="4">
        <f t="shared" si="61"/>
        <v>0</v>
      </c>
      <c r="LZ14" s="4">
        <f t="shared" si="62"/>
        <v>0</v>
      </c>
      <c r="MA14" s="114"/>
      <c r="MB14" s="4"/>
      <c r="MC14" s="346"/>
      <c r="MD14" s="324"/>
      <c r="ME14" s="75"/>
      <c r="MF14" s="4"/>
      <c r="MG14" s="9"/>
      <c r="MH14" s="4"/>
      <c r="MI14" s="4">
        <f t="shared" si="63"/>
        <v>0</v>
      </c>
      <c r="MJ14" s="4">
        <f t="shared" si="64"/>
        <v>0</v>
      </c>
      <c r="MK14" s="340">
        <v>0</v>
      </c>
      <c r="ML14" s="92">
        <v>0</v>
      </c>
      <c r="MM14" s="114">
        <v>0</v>
      </c>
      <c r="MN14" s="341">
        <v>0</v>
      </c>
      <c r="MO14" s="4">
        <f t="shared" si="65"/>
        <v>0</v>
      </c>
      <c r="MP14" s="4">
        <f t="shared" si="66"/>
        <v>0</v>
      </c>
      <c r="MQ14" s="4"/>
      <c r="MR14" s="4"/>
      <c r="MS14" s="4">
        <f t="shared" si="67"/>
        <v>0</v>
      </c>
      <c r="MT14" s="4">
        <f t="shared" si="68"/>
        <v>0</v>
      </c>
      <c r="MU14" s="4"/>
      <c r="MV14" s="4"/>
      <c r="MW14" s="4">
        <f t="shared" si="69"/>
        <v>0</v>
      </c>
      <c r="MX14" s="4">
        <f t="shared" si="70"/>
        <v>0</v>
      </c>
      <c r="MY14" s="92">
        <v>0</v>
      </c>
      <c r="MZ14" s="342">
        <v>0</v>
      </c>
      <c r="NA14" s="4">
        <f t="shared" si="71"/>
        <v>0</v>
      </c>
      <c r="NB14" s="4">
        <f t="shared" si="72"/>
        <v>0</v>
      </c>
      <c r="NC14" s="301"/>
      <c r="ND14" s="301"/>
      <c r="NE14" s="301">
        <f t="shared" si="73"/>
        <v>0</v>
      </c>
      <c r="NF14" s="301">
        <f t="shared" si="74"/>
        <v>0</v>
      </c>
      <c r="NG14" s="301"/>
      <c r="NH14" s="301"/>
      <c r="NI14" s="301">
        <f t="shared" si="75"/>
        <v>0</v>
      </c>
      <c r="NJ14" s="301">
        <f t="shared" si="76"/>
        <v>0</v>
      </c>
      <c r="NK14" s="297"/>
      <c r="NL14" s="301"/>
      <c r="NM14" s="301">
        <f t="shared" si="77"/>
        <v>0</v>
      </c>
      <c r="NN14" s="301">
        <f t="shared" si="78"/>
        <v>0</v>
      </c>
      <c r="NO14" s="74">
        <v>0</v>
      </c>
      <c r="NP14" s="74"/>
      <c r="NQ14" s="74"/>
      <c r="NR14" s="74"/>
      <c r="NS14" s="74">
        <v>0</v>
      </c>
      <c r="NT14" s="74"/>
      <c r="NU14" s="351">
        <v>0</v>
      </c>
      <c r="NV14" s="351"/>
      <c r="NW14" s="4">
        <f t="shared" si="79"/>
        <v>0</v>
      </c>
      <c r="NX14" s="4">
        <f t="shared" si="12"/>
        <v>0</v>
      </c>
      <c r="NY14" s="74">
        <v>0</v>
      </c>
      <c r="NZ14" s="74"/>
      <c r="OA14" s="357">
        <v>0</v>
      </c>
      <c r="OB14" s="74"/>
      <c r="OC14" s="357">
        <v>0</v>
      </c>
      <c r="OD14" s="74"/>
      <c r="OE14" s="74">
        <v>0</v>
      </c>
      <c r="OF14" s="74"/>
      <c r="OG14" s="4">
        <f t="shared" si="80"/>
        <v>0</v>
      </c>
      <c r="OH14" s="4">
        <f t="shared" si="81"/>
        <v>0</v>
      </c>
      <c r="OI14" s="196">
        <v>0</v>
      </c>
      <c r="OJ14" s="301"/>
      <c r="OK14" s="347">
        <v>0</v>
      </c>
      <c r="OL14" s="301"/>
      <c r="OM14" s="196">
        <v>0</v>
      </c>
      <c r="ON14" s="301"/>
      <c r="OO14" s="301">
        <f t="shared" si="82"/>
        <v>0</v>
      </c>
      <c r="OP14" s="301">
        <f t="shared" si="83"/>
        <v>0</v>
      </c>
      <c r="OQ14" s="301"/>
      <c r="OR14" s="301"/>
      <c r="OS14" s="301">
        <f t="shared" si="13"/>
        <v>0</v>
      </c>
      <c r="OT14" s="301">
        <f t="shared" si="14"/>
        <v>0</v>
      </c>
    </row>
    <row r="15" spans="1:410" ht="12.75" customHeight="1">
      <c r="A15" s="152">
        <v>4.1666666666666664E-2</v>
      </c>
      <c r="B15" s="129">
        <v>5</v>
      </c>
      <c r="C15" s="147"/>
      <c r="D15" s="147"/>
      <c r="E15" s="74"/>
      <c r="F15" s="74"/>
      <c r="G15" s="74"/>
      <c r="H15" s="74"/>
      <c r="I15" s="78">
        <f t="shared" si="0"/>
        <v>0</v>
      </c>
      <c r="J15" s="78">
        <f t="shared" si="1"/>
        <v>0</v>
      </c>
      <c r="K15" s="2"/>
      <c r="L15" s="2"/>
      <c r="M15" s="71">
        <v>20.62</v>
      </c>
      <c r="N15" s="71">
        <v>4.1240000000000006</v>
      </c>
      <c r="O15" s="75">
        <v>19.34</v>
      </c>
      <c r="P15" s="71">
        <v>3.8680000000000003</v>
      </c>
      <c r="Q15" s="1"/>
      <c r="R15" s="8"/>
      <c r="S15" s="2"/>
      <c r="T15" s="2"/>
      <c r="U15" s="8"/>
      <c r="V15" s="8"/>
      <c r="W15" s="8">
        <f t="shared" si="15"/>
        <v>39.96</v>
      </c>
      <c r="X15" s="8">
        <f t="shared" si="16"/>
        <v>39.96</v>
      </c>
      <c r="Y15" s="78"/>
      <c r="Z15" s="78"/>
      <c r="AA15" s="9"/>
      <c r="AB15" s="285"/>
      <c r="AC15" s="8">
        <f t="shared" si="17"/>
        <v>0</v>
      </c>
      <c r="AD15" s="8">
        <f t="shared" si="18"/>
        <v>0</v>
      </c>
      <c r="AE15" s="71"/>
      <c r="AF15" s="71"/>
      <c r="AG15" s="71"/>
      <c r="AH15" s="71"/>
      <c r="AI15" s="122">
        <v>5</v>
      </c>
      <c r="AJ15" s="122">
        <v>1.5</v>
      </c>
      <c r="AK15" s="359">
        <v>50</v>
      </c>
      <c r="AL15" s="360">
        <v>15</v>
      </c>
      <c r="AM15" s="293"/>
      <c r="AN15" s="293"/>
      <c r="AO15" s="294"/>
      <c r="AP15" s="294"/>
      <c r="AQ15" s="294"/>
      <c r="AR15" s="294"/>
      <c r="AS15" s="294"/>
      <c r="AT15" s="294"/>
      <c r="AU15" s="4">
        <f t="shared" si="19"/>
        <v>55</v>
      </c>
      <c r="AV15" s="4">
        <f t="shared" si="2"/>
        <v>16.5</v>
      </c>
      <c r="AW15" s="78"/>
      <c r="AX15" s="78"/>
      <c r="AY15" s="315"/>
      <c r="AZ15" s="8"/>
      <c r="BA15" s="8"/>
      <c r="BB15" s="8"/>
      <c r="BC15" s="8">
        <f t="shared" si="3"/>
        <v>0</v>
      </c>
      <c r="BD15" s="8">
        <f t="shared" si="4"/>
        <v>0</v>
      </c>
      <c r="BE15" s="8"/>
      <c r="BF15" s="8"/>
      <c r="BG15" s="295"/>
      <c r="BH15" s="296"/>
      <c r="BI15" s="295"/>
      <c r="BJ15" s="296"/>
      <c r="BK15" s="297"/>
      <c r="BL15" s="8"/>
      <c r="BM15" s="8"/>
      <c r="BN15" s="8"/>
      <c r="BO15" s="8"/>
      <c r="BP15" s="8"/>
      <c r="BQ15" s="8"/>
      <c r="BR15" s="8"/>
      <c r="BS15" s="2">
        <f t="shared" si="20"/>
        <v>0</v>
      </c>
      <c r="BT15" s="8">
        <f t="shared" si="21"/>
        <v>0</v>
      </c>
      <c r="BU15" s="8"/>
      <c r="BV15" s="8"/>
      <c r="BW15" s="4"/>
      <c r="BX15" s="4"/>
      <c r="BY15" s="4"/>
      <c r="BZ15" s="8"/>
      <c r="CA15" s="4"/>
      <c r="CB15" s="8"/>
      <c r="CC15" s="4">
        <f t="shared" si="5"/>
        <v>0</v>
      </c>
      <c r="CD15" s="4">
        <f t="shared" si="5"/>
        <v>0</v>
      </c>
      <c r="CE15" s="4"/>
      <c r="CF15" s="4"/>
      <c r="CG15" s="114"/>
      <c r="CH15" s="325"/>
      <c r="CI15" s="91">
        <v>20.6</v>
      </c>
      <c r="CJ15" s="325">
        <v>6.5</v>
      </c>
      <c r="CK15" s="299"/>
      <c r="CL15" s="299"/>
      <c r="CM15" s="326">
        <v>5.15</v>
      </c>
      <c r="CN15" s="327">
        <v>1.5</v>
      </c>
      <c r="CO15" s="8">
        <f t="shared" si="22"/>
        <v>25.75</v>
      </c>
      <c r="CP15" s="8">
        <f t="shared" si="23"/>
        <v>8</v>
      </c>
      <c r="CQ15" s="343">
        <v>247.40625</v>
      </c>
      <c r="CR15" s="343"/>
      <c r="CS15" s="343"/>
      <c r="CT15" s="356"/>
      <c r="CU15" s="344">
        <v>18.556701030927837</v>
      </c>
      <c r="CV15" s="196"/>
      <c r="CW15" s="345">
        <v>63.814432989690722</v>
      </c>
      <c r="CX15" s="300"/>
      <c r="CY15" s="300"/>
      <c r="CZ15" s="300"/>
      <c r="DA15" s="7">
        <f t="shared" si="24"/>
        <v>329.77738402061857</v>
      </c>
      <c r="DB15" s="4">
        <f t="shared" si="25"/>
        <v>0</v>
      </c>
      <c r="DC15" s="8"/>
      <c r="DD15" s="8"/>
      <c r="DE15" s="4"/>
      <c r="DF15" s="8"/>
      <c r="DG15" s="8"/>
      <c r="DH15" s="8"/>
      <c r="DI15" s="8">
        <f t="shared" si="26"/>
        <v>0</v>
      </c>
      <c r="DJ15" s="8">
        <f t="shared" si="27"/>
        <v>0</v>
      </c>
      <c r="DK15" s="328">
        <v>42.37</v>
      </c>
      <c r="DL15" s="328">
        <v>14.12</v>
      </c>
      <c r="DM15" s="78">
        <f t="shared" si="28"/>
        <v>42.37</v>
      </c>
      <c r="DN15" s="78">
        <f t="shared" si="29"/>
        <v>14.12</v>
      </c>
      <c r="DO15" s="328">
        <v>41.1</v>
      </c>
      <c r="DP15" s="328">
        <v>13.7</v>
      </c>
      <c r="DQ15" s="329"/>
      <c r="DR15" s="329"/>
      <c r="DS15" s="8"/>
      <c r="DT15" s="8"/>
      <c r="DU15" s="302"/>
      <c r="DV15" s="303"/>
      <c r="DW15" s="303"/>
      <c r="DX15" s="303"/>
      <c r="DY15" s="8"/>
      <c r="DZ15" s="8"/>
      <c r="EA15" s="4"/>
      <c r="EB15" s="8"/>
      <c r="EC15" s="8">
        <f t="shared" si="30"/>
        <v>0</v>
      </c>
      <c r="ED15" s="8">
        <f t="shared" si="30"/>
        <v>0</v>
      </c>
      <c r="EE15" s="4"/>
      <c r="EF15" s="4"/>
      <c r="EG15" s="330">
        <v>39.18</v>
      </c>
      <c r="EH15" s="331">
        <v>9.7949999999999999</v>
      </c>
      <c r="EI15" s="94">
        <v>154.63999999999999</v>
      </c>
      <c r="EJ15" s="94">
        <v>38.659999999999997</v>
      </c>
      <c r="EK15" s="326">
        <v>53.61</v>
      </c>
      <c r="EL15" s="332">
        <v>13.4025</v>
      </c>
      <c r="EM15" s="333"/>
      <c r="EN15" s="333"/>
      <c r="EO15" s="333"/>
      <c r="EP15" s="333"/>
      <c r="EQ15" s="8">
        <f t="shared" si="31"/>
        <v>247.43</v>
      </c>
      <c r="ER15" s="8">
        <f t="shared" si="32"/>
        <v>61.857500000000002</v>
      </c>
      <c r="ES15" s="301"/>
      <c r="ET15" s="301"/>
      <c r="EU15" s="6"/>
      <c r="EV15" s="6"/>
      <c r="EW15" s="4">
        <f t="shared" si="33"/>
        <v>0</v>
      </c>
      <c r="EX15" s="4">
        <f t="shared" si="34"/>
        <v>0</v>
      </c>
      <c r="EY15" s="8"/>
      <c r="EZ15" s="8"/>
      <c r="FA15" s="361">
        <v>28</v>
      </c>
      <c r="FB15" s="334"/>
      <c r="FC15" s="114">
        <v>0</v>
      </c>
      <c r="FD15" s="327"/>
      <c r="FE15" s="8"/>
      <c r="FF15" s="8"/>
      <c r="FG15" s="305"/>
      <c r="FH15" s="306"/>
      <c r="FI15" s="8"/>
      <c r="FJ15" s="8"/>
      <c r="FK15" s="8"/>
      <c r="FL15" s="8"/>
      <c r="FM15" s="327"/>
      <c r="FN15" s="327"/>
      <c r="FO15" s="4"/>
      <c r="FP15" s="8"/>
      <c r="FQ15" s="307">
        <f t="shared" si="35"/>
        <v>0</v>
      </c>
      <c r="FR15" s="8">
        <f t="shared" si="36"/>
        <v>0</v>
      </c>
      <c r="FS15" s="4"/>
      <c r="FT15" s="4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>
        <f t="shared" si="37"/>
        <v>0</v>
      </c>
      <c r="GH15" s="8">
        <f t="shared" si="38"/>
        <v>0</v>
      </c>
      <c r="GI15" s="308"/>
      <c r="GJ15" s="308"/>
      <c r="GK15" s="297">
        <v>6</v>
      </c>
      <c r="GL15" s="297"/>
      <c r="GM15" s="309"/>
      <c r="GN15" s="310"/>
      <c r="GO15" s="299"/>
      <c r="GP15" s="311"/>
      <c r="GQ15" s="311"/>
      <c r="GR15" s="311"/>
      <c r="GS15" s="310"/>
      <c r="GT15" s="310"/>
      <c r="GU15" s="310">
        <v>6</v>
      </c>
      <c r="GV15" s="310"/>
      <c r="GW15" s="310"/>
      <c r="GX15" s="310"/>
      <c r="GY15" s="310">
        <v>2.4</v>
      </c>
      <c r="GZ15" s="310"/>
      <c r="HA15" s="8">
        <f t="shared" si="39"/>
        <v>14.4</v>
      </c>
      <c r="HB15" s="8">
        <f t="shared" si="40"/>
        <v>0</v>
      </c>
      <c r="HC15" s="4"/>
      <c r="HD15" s="4"/>
      <c r="HE15" s="4"/>
      <c r="HF15" s="4"/>
      <c r="HG15" s="4"/>
      <c r="HH15" s="4"/>
      <c r="HI15" s="4">
        <f t="shared" si="6"/>
        <v>0</v>
      </c>
      <c r="HJ15" s="4">
        <f t="shared" si="7"/>
        <v>0</v>
      </c>
      <c r="HK15" s="8"/>
      <c r="HL15" s="8"/>
      <c r="HM15" s="8"/>
      <c r="HN15" s="303"/>
      <c r="HO15" s="8">
        <f t="shared" si="41"/>
        <v>0</v>
      </c>
      <c r="HP15" s="8">
        <f t="shared" si="42"/>
        <v>0</v>
      </c>
      <c r="HQ15" s="91">
        <v>565</v>
      </c>
      <c r="HR15" s="285"/>
      <c r="HS15" s="91"/>
      <c r="HT15" s="8"/>
      <c r="HU15" s="8">
        <f t="shared" si="43"/>
        <v>565</v>
      </c>
      <c r="HV15" s="8">
        <f t="shared" si="44"/>
        <v>0</v>
      </c>
      <c r="HW15" s="8"/>
      <c r="HX15" s="8"/>
      <c r="HY15" s="196">
        <v>3</v>
      </c>
      <c r="HZ15" s="335">
        <v>0.75</v>
      </c>
      <c r="IA15" s="312"/>
      <c r="IB15" s="304"/>
      <c r="IC15" s="337">
        <v>12</v>
      </c>
      <c r="ID15" s="130">
        <v>3</v>
      </c>
      <c r="IE15" s="313"/>
      <c r="IF15" s="313"/>
      <c r="IG15" s="8">
        <f t="shared" si="84"/>
        <v>15</v>
      </c>
      <c r="IH15" s="8">
        <f t="shared" si="45"/>
        <v>3.75</v>
      </c>
      <c r="II15" s="8"/>
      <c r="IJ15" s="8"/>
      <c r="IK15" s="8"/>
      <c r="IL15" s="8"/>
      <c r="IM15" s="4"/>
      <c r="IN15" s="303"/>
      <c r="IO15" s="8"/>
      <c r="IP15" s="8"/>
      <c r="IQ15" s="8"/>
      <c r="IR15" s="8"/>
      <c r="IS15" s="8"/>
      <c r="IT15" s="8"/>
      <c r="IU15" s="8">
        <f t="shared" si="8"/>
        <v>0</v>
      </c>
      <c r="IV15" s="8">
        <f t="shared" si="9"/>
        <v>0</v>
      </c>
      <c r="IW15" s="8"/>
      <c r="IX15" s="8"/>
      <c r="IY15" s="71">
        <v>10.31</v>
      </c>
      <c r="IZ15" s="71">
        <v>0</v>
      </c>
      <c r="JA15" s="71">
        <v>10.31</v>
      </c>
      <c r="JB15" s="71">
        <v>0</v>
      </c>
      <c r="JC15" s="285"/>
      <c r="JD15" s="285"/>
      <c r="JE15" s="8">
        <f t="shared" si="46"/>
        <v>20.62</v>
      </c>
      <c r="JF15" s="8">
        <f t="shared" si="47"/>
        <v>0</v>
      </c>
      <c r="JG15" s="335">
        <v>6.5372000000000003</v>
      </c>
      <c r="JH15" s="335">
        <v>1</v>
      </c>
      <c r="JI15" s="335">
        <v>6.5373000000000001</v>
      </c>
      <c r="JJ15" s="335">
        <v>1</v>
      </c>
      <c r="JK15" s="335"/>
      <c r="JL15" s="335"/>
      <c r="JM15" s="91">
        <v>51.55</v>
      </c>
      <c r="JN15" s="335">
        <v>11</v>
      </c>
      <c r="JO15" s="91">
        <v>26.8</v>
      </c>
      <c r="JP15" s="335">
        <v>5</v>
      </c>
      <c r="JQ15" s="71">
        <v>17.53</v>
      </c>
      <c r="JR15" s="71">
        <v>4</v>
      </c>
      <c r="JS15" s="8"/>
      <c r="JT15" s="8"/>
      <c r="JU15" s="8">
        <f t="shared" si="85"/>
        <v>108.9545</v>
      </c>
      <c r="JV15" s="8">
        <f t="shared" si="86"/>
        <v>22</v>
      </c>
      <c r="JW15" s="8"/>
      <c r="JX15" s="8"/>
      <c r="JY15" s="285"/>
      <c r="JZ15" s="285"/>
      <c r="KA15" s="8">
        <f t="shared" si="48"/>
        <v>0</v>
      </c>
      <c r="KB15" s="8">
        <f t="shared" si="49"/>
        <v>0</v>
      </c>
      <c r="KC15" s="4"/>
      <c r="KD15" s="4"/>
      <c r="KE15" s="4"/>
      <c r="KF15" s="4"/>
      <c r="KG15" s="4">
        <f t="shared" si="10"/>
        <v>0</v>
      </c>
      <c r="KH15" s="4">
        <f t="shared" si="11"/>
        <v>0</v>
      </c>
      <c r="KI15" s="4"/>
      <c r="KJ15" s="4"/>
      <c r="KK15" s="4"/>
      <c r="KL15" s="4"/>
      <c r="KM15" s="4">
        <f t="shared" si="50"/>
        <v>0</v>
      </c>
      <c r="KN15" s="4">
        <f t="shared" si="50"/>
        <v>0</v>
      </c>
      <c r="KO15" s="327">
        <v>6.19</v>
      </c>
      <c r="KP15" s="4"/>
      <c r="KQ15" s="4"/>
      <c r="KR15" s="4"/>
      <c r="KS15" s="1">
        <f t="shared" si="51"/>
        <v>6.19</v>
      </c>
      <c r="KT15" s="1">
        <f t="shared" si="52"/>
        <v>0</v>
      </c>
      <c r="KU15" s="4"/>
      <c r="KV15" s="4"/>
      <c r="KW15" s="4">
        <f t="shared" si="53"/>
        <v>0</v>
      </c>
      <c r="KX15" s="4">
        <f t="shared" si="54"/>
        <v>0</v>
      </c>
      <c r="KY15" s="4"/>
      <c r="KZ15" s="4"/>
      <c r="LA15" s="4"/>
      <c r="LB15" s="4"/>
      <c r="LC15" s="4">
        <f t="shared" si="55"/>
        <v>0</v>
      </c>
      <c r="LD15" s="4">
        <f t="shared" si="56"/>
        <v>0</v>
      </c>
      <c r="LE15" s="4"/>
      <c r="LF15" s="4"/>
      <c r="LG15" s="4">
        <f t="shared" si="57"/>
        <v>0</v>
      </c>
      <c r="LH15" s="4">
        <f t="shared" si="58"/>
        <v>0</v>
      </c>
      <c r="LI15" s="71">
        <v>24.2</v>
      </c>
      <c r="LJ15" s="335">
        <v>0</v>
      </c>
      <c r="LK15" s="79">
        <v>24.02</v>
      </c>
      <c r="LL15" s="358">
        <v>0</v>
      </c>
      <c r="LM15" s="79">
        <v>6.5750000000000002</v>
      </c>
      <c r="LN15" s="339">
        <v>0</v>
      </c>
      <c r="LO15" s="75"/>
      <c r="LP15" s="352"/>
      <c r="LQ15" s="322"/>
      <c r="LR15" s="322"/>
      <c r="LS15" s="4">
        <f t="shared" si="59"/>
        <v>54.795000000000002</v>
      </c>
      <c r="LT15" s="4">
        <f t="shared" si="60"/>
        <v>0</v>
      </c>
      <c r="LU15" s="323"/>
      <c r="LV15" s="4"/>
      <c r="LW15" s="4"/>
      <c r="LX15" s="4"/>
      <c r="LY15" s="4">
        <f t="shared" si="61"/>
        <v>0</v>
      </c>
      <c r="LZ15" s="4">
        <f t="shared" si="62"/>
        <v>0</v>
      </c>
      <c r="MA15" s="114"/>
      <c r="MB15" s="4"/>
      <c r="MC15" s="346"/>
      <c r="MD15" s="324"/>
      <c r="ME15" s="75"/>
      <c r="MF15" s="4"/>
      <c r="MG15" s="9"/>
      <c r="MH15" s="4"/>
      <c r="MI15" s="4">
        <f t="shared" si="63"/>
        <v>0</v>
      </c>
      <c r="MJ15" s="4">
        <f t="shared" si="64"/>
        <v>0</v>
      </c>
      <c r="MK15" s="340">
        <v>0</v>
      </c>
      <c r="ML15" s="92">
        <v>0</v>
      </c>
      <c r="MM15" s="114">
        <v>0</v>
      </c>
      <c r="MN15" s="341">
        <v>0</v>
      </c>
      <c r="MO15" s="4">
        <f t="shared" si="65"/>
        <v>0</v>
      </c>
      <c r="MP15" s="4">
        <f t="shared" si="66"/>
        <v>0</v>
      </c>
      <c r="MQ15" s="4"/>
      <c r="MR15" s="4"/>
      <c r="MS15" s="4">
        <f t="shared" si="67"/>
        <v>0</v>
      </c>
      <c r="MT15" s="4">
        <f t="shared" si="68"/>
        <v>0</v>
      </c>
      <c r="MU15" s="4"/>
      <c r="MV15" s="4"/>
      <c r="MW15" s="4">
        <f t="shared" si="69"/>
        <v>0</v>
      </c>
      <c r="MX15" s="4">
        <f t="shared" si="70"/>
        <v>0</v>
      </c>
      <c r="MY15" s="92">
        <v>0</v>
      </c>
      <c r="MZ15" s="342">
        <v>0</v>
      </c>
      <c r="NA15" s="4">
        <f t="shared" si="71"/>
        <v>0</v>
      </c>
      <c r="NB15" s="4">
        <f t="shared" si="72"/>
        <v>0</v>
      </c>
      <c r="NC15" s="301"/>
      <c r="ND15" s="301"/>
      <c r="NE15" s="301">
        <f t="shared" si="73"/>
        <v>0</v>
      </c>
      <c r="NF15" s="301">
        <f t="shared" si="74"/>
        <v>0</v>
      </c>
      <c r="NG15" s="301"/>
      <c r="NH15" s="301"/>
      <c r="NI15" s="301">
        <f t="shared" si="75"/>
        <v>0</v>
      </c>
      <c r="NJ15" s="301">
        <f t="shared" si="76"/>
        <v>0</v>
      </c>
      <c r="NK15" s="297"/>
      <c r="NL15" s="301"/>
      <c r="NM15" s="301">
        <f t="shared" si="77"/>
        <v>0</v>
      </c>
      <c r="NN15" s="301">
        <f t="shared" si="78"/>
        <v>0</v>
      </c>
      <c r="NO15" s="74">
        <v>0</v>
      </c>
      <c r="NP15" s="74"/>
      <c r="NQ15" s="74"/>
      <c r="NR15" s="74"/>
      <c r="NS15" s="74">
        <v>0</v>
      </c>
      <c r="NT15" s="74"/>
      <c r="NU15" s="351">
        <v>0</v>
      </c>
      <c r="NV15" s="351"/>
      <c r="NW15" s="4">
        <f t="shared" si="79"/>
        <v>0</v>
      </c>
      <c r="NX15" s="4">
        <f t="shared" si="12"/>
        <v>0</v>
      </c>
      <c r="NY15" s="74">
        <v>0</v>
      </c>
      <c r="NZ15" s="74"/>
      <c r="OA15" s="357">
        <v>0</v>
      </c>
      <c r="OB15" s="74"/>
      <c r="OC15" s="357">
        <v>0</v>
      </c>
      <c r="OD15" s="74"/>
      <c r="OE15" s="74">
        <v>0</v>
      </c>
      <c r="OF15" s="74"/>
      <c r="OG15" s="4">
        <f t="shared" si="80"/>
        <v>0</v>
      </c>
      <c r="OH15" s="4">
        <f t="shared" si="81"/>
        <v>0</v>
      </c>
      <c r="OI15" s="196">
        <v>0</v>
      </c>
      <c r="OJ15" s="301"/>
      <c r="OK15" s="347">
        <v>0</v>
      </c>
      <c r="OL15" s="301"/>
      <c r="OM15" s="196">
        <v>0</v>
      </c>
      <c r="ON15" s="301"/>
      <c r="OO15" s="301">
        <f t="shared" si="82"/>
        <v>0</v>
      </c>
      <c r="OP15" s="301">
        <f t="shared" si="83"/>
        <v>0</v>
      </c>
      <c r="OQ15" s="301"/>
      <c r="OR15" s="301"/>
      <c r="OS15" s="301">
        <f t="shared" si="13"/>
        <v>0</v>
      </c>
      <c r="OT15" s="301">
        <f t="shared" si="14"/>
        <v>0</v>
      </c>
    </row>
    <row r="16" spans="1:410" ht="12.75" customHeight="1">
      <c r="A16" s="146"/>
      <c r="B16" s="129">
        <v>6</v>
      </c>
      <c r="C16" s="147"/>
      <c r="D16" s="147"/>
      <c r="E16" s="74"/>
      <c r="F16" s="74"/>
      <c r="G16" s="74"/>
      <c r="H16" s="74"/>
      <c r="I16" s="78">
        <f t="shared" si="0"/>
        <v>0</v>
      </c>
      <c r="J16" s="78">
        <f t="shared" si="1"/>
        <v>0</v>
      </c>
      <c r="K16" s="2"/>
      <c r="L16" s="2"/>
      <c r="M16" s="71">
        <v>20.62</v>
      </c>
      <c r="N16" s="71">
        <v>4.1240000000000006</v>
      </c>
      <c r="O16" s="75">
        <v>19.34</v>
      </c>
      <c r="P16" s="71">
        <v>3.8680000000000003</v>
      </c>
      <c r="Q16" s="1"/>
      <c r="R16" s="8"/>
      <c r="S16" s="2"/>
      <c r="T16" s="2"/>
      <c r="U16" s="8"/>
      <c r="V16" s="8"/>
      <c r="W16" s="8">
        <f t="shared" si="15"/>
        <v>39.96</v>
      </c>
      <c r="X16" s="8">
        <f t="shared" si="16"/>
        <v>39.96</v>
      </c>
      <c r="Y16" s="78"/>
      <c r="Z16" s="78"/>
      <c r="AA16" s="9"/>
      <c r="AB16" s="285"/>
      <c r="AC16" s="8">
        <f t="shared" si="17"/>
        <v>0</v>
      </c>
      <c r="AD16" s="8">
        <f t="shared" si="18"/>
        <v>0</v>
      </c>
      <c r="AE16" s="71"/>
      <c r="AF16" s="71"/>
      <c r="AG16" s="71"/>
      <c r="AH16" s="71"/>
      <c r="AI16" s="122">
        <v>5</v>
      </c>
      <c r="AJ16" s="122">
        <v>1.5</v>
      </c>
      <c r="AK16" s="359">
        <v>50</v>
      </c>
      <c r="AL16" s="360">
        <v>15</v>
      </c>
      <c r="AM16" s="293"/>
      <c r="AN16" s="293"/>
      <c r="AO16" s="294"/>
      <c r="AP16" s="294"/>
      <c r="AQ16" s="294"/>
      <c r="AR16" s="294"/>
      <c r="AS16" s="294"/>
      <c r="AT16" s="294"/>
      <c r="AU16" s="4">
        <f t="shared" si="19"/>
        <v>55</v>
      </c>
      <c r="AV16" s="4">
        <f t="shared" si="2"/>
        <v>16.5</v>
      </c>
      <c r="AW16" s="78"/>
      <c r="AX16" s="78"/>
      <c r="AY16" s="315"/>
      <c r="AZ16" s="8"/>
      <c r="BA16" s="8"/>
      <c r="BB16" s="8"/>
      <c r="BC16" s="8">
        <f t="shared" si="3"/>
        <v>0</v>
      </c>
      <c r="BD16" s="8">
        <f t="shared" si="4"/>
        <v>0</v>
      </c>
      <c r="BE16" s="8"/>
      <c r="BF16" s="8"/>
      <c r="BG16" s="295"/>
      <c r="BH16" s="296"/>
      <c r="BI16" s="295"/>
      <c r="BJ16" s="296"/>
      <c r="BK16" s="297"/>
      <c r="BL16" s="8"/>
      <c r="BM16" s="8"/>
      <c r="BN16" s="8"/>
      <c r="BO16" s="8"/>
      <c r="BP16" s="8"/>
      <c r="BQ16" s="8"/>
      <c r="BR16" s="8"/>
      <c r="BS16" s="2">
        <f t="shared" si="20"/>
        <v>0</v>
      </c>
      <c r="BT16" s="8">
        <f t="shared" si="21"/>
        <v>0</v>
      </c>
      <c r="BU16" s="8"/>
      <c r="BV16" s="8"/>
      <c r="BW16" s="4"/>
      <c r="BX16" s="4"/>
      <c r="BY16" s="4"/>
      <c r="BZ16" s="8"/>
      <c r="CA16" s="4"/>
      <c r="CB16" s="8"/>
      <c r="CC16" s="4">
        <f t="shared" si="5"/>
        <v>0</v>
      </c>
      <c r="CD16" s="4">
        <f t="shared" si="5"/>
        <v>0</v>
      </c>
      <c r="CE16" s="4"/>
      <c r="CF16" s="4"/>
      <c r="CG16" s="114"/>
      <c r="CH16" s="325"/>
      <c r="CI16" s="91">
        <v>20.6</v>
      </c>
      <c r="CJ16" s="325">
        <v>6.5</v>
      </c>
      <c r="CK16" s="299"/>
      <c r="CL16" s="299"/>
      <c r="CM16" s="326">
        <v>5.15</v>
      </c>
      <c r="CN16" s="327">
        <v>1.5</v>
      </c>
      <c r="CO16" s="8">
        <f t="shared" si="22"/>
        <v>25.75</v>
      </c>
      <c r="CP16" s="8">
        <f t="shared" si="23"/>
        <v>8</v>
      </c>
      <c r="CQ16" s="343">
        <v>247.40625</v>
      </c>
      <c r="CR16" s="343"/>
      <c r="CS16" s="343"/>
      <c r="CT16" s="356"/>
      <c r="CU16" s="344">
        <v>18.556701030927837</v>
      </c>
      <c r="CV16" s="196"/>
      <c r="CW16" s="345">
        <v>63.814432989690722</v>
      </c>
      <c r="CX16" s="300"/>
      <c r="CY16" s="300"/>
      <c r="CZ16" s="300"/>
      <c r="DA16" s="7">
        <f t="shared" si="24"/>
        <v>329.77738402061857</v>
      </c>
      <c r="DB16" s="4">
        <f t="shared" si="25"/>
        <v>0</v>
      </c>
      <c r="DC16" s="8"/>
      <c r="DD16" s="8"/>
      <c r="DE16" s="4"/>
      <c r="DF16" s="8"/>
      <c r="DG16" s="8"/>
      <c r="DH16" s="8"/>
      <c r="DI16" s="8">
        <f t="shared" si="26"/>
        <v>0</v>
      </c>
      <c r="DJ16" s="8">
        <f t="shared" si="27"/>
        <v>0</v>
      </c>
      <c r="DK16" s="328">
        <v>42.37</v>
      </c>
      <c r="DL16" s="328">
        <v>14.12</v>
      </c>
      <c r="DM16" s="78">
        <f t="shared" si="28"/>
        <v>42.37</v>
      </c>
      <c r="DN16" s="78">
        <f t="shared" si="29"/>
        <v>14.12</v>
      </c>
      <c r="DO16" s="328">
        <v>41.1</v>
      </c>
      <c r="DP16" s="328">
        <v>13.7</v>
      </c>
      <c r="DQ16" s="329"/>
      <c r="DR16" s="329"/>
      <c r="DS16" s="8"/>
      <c r="DT16" s="8"/>
      <c r="DU16" s="302"/>
      <c r="DV16" s="303"/>
      <c r="DW16" s="303"/>
      <c r="DX16" s="303"/>
      <c r="DY16" s="8"/>
      <c r="DZ16" s="8"/>
      <c r="EA16" s="4"/>
      <c r="EB16" s="8"/>
      <c r="EC16" s="8">
        <f t="shared" si="30"/>
        <v>0</v>
      </c>
      <c r="ED16" s="8">
        <f t="shared" si="30"/>
        <v>0</v>
      </c>
      <c r="EE16" s="4"/>
      <c r="EF16" s="4"/>
      <c r="EG16" s="330">
        <v>39.18</v>
      </c>
      <c r="EH16" s="331">
        <v>9.7949999999999999</v>
      </c>
      <c r="EI16" s="94">
        <v>154.63999999999999</v>
      </c>
      <c r="EJ16" s="94">
        <v>38.659999999999997</v>
      </c>
      <c r="EK16" s="326">
        <v>53.61</v>
      </c>
      <c r="EL16" s="332">
        <v>13.4025</v>
      </c>
      <c r="EM16" s="333"/>
      <c r="EN16" s="333"/>
      <c r="EO16" s="333"/>
      <c r="EP16" s="333"/>
      <c r="EQ16" s="8">
        <f t="shared" si="31"/>
        <v>247.43</v>
      </c>
      <c r="ER16" s="8">
        <f t="shared" si="32"/>
        <v>61.857500000000002</v>
      </c>
      <c r="ES16" s="301"/>
      <c r="ET16" s="301"/>
      <c r="EU16" s="6"/>
      <c r="EV16" s="6"/>
      <c r="EW16" s="4">
        <f t="shared" si="33"/>
        <v>0</v>
      </c>
      <c r="EX16" s="4">
        <f t="shared" si="34"/>
        <v>0</v>
      </c>
      <c r="EY16" s="8"/>
      <c r="EZ16" s="8"/>
      <c r="FA16" s="361">
        <v>28</v>
      </c>
      <c r="FB16" s="334"/>
      <c r="FC16" s="114">
        <v>0</v>
      </c>
      <c r="FD16" s="327"/>
      <c r="FE16" s="8"/>
      <c r="FF16" s="8"/>
      <c r="FG16" s="305"/>
      <c r="FH16" s="306"/>
      <c r="FI16" s="8"/>
      <c r="FJ16" s="8"/>
      <c r="FK16" s="8"/>
      <c r="FL16" s="8"/>
      <c r="FM16" s="327"/>
      <c r="FN16" s="327"/>
      <c r="FO16" s="4"/>
      <c r="FP16" s="8"/>
      <c r="FQ16" s="307">
        <f t="shared" si="35"/>
        <v>0</v>
      </c>
      <c r="FR16" s="8">
        <f t="shared" si="36"/>
        <v>0</v>
      </c>
      <c r="FS16" s="4"/>
      <c r="FT16" s="4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>
        <f t="shared" si="37"/>
        <v>0</v>
      </c>
      <c r="GH16" s="8">
        <f t="shared" si="38"/>
        <v>0</v>
      </c>
      <c r="GI16" s="308"/>
      <c r="GJ16" s="308"/>
      <c r="GK16" s="297">
        <v>6</v>
      </c>
      <c r="GL16" s="297"/>
      <c r="GM16" s="309"/>
      <c r="GN16" s="310"/>
      <c r="GO16" s="299"/>
      <c r="GP16" s="311"/>
      <c r="GQ16" s="311"/>
      <c r="GR16" s="311"/>
      <c r="GS16" s="310"/>
      <c r="GT16" s="310"/>
      <c r="GU16" s="310">
        <v>6</v>
      </c>
      <c r="GV16" s="310"/>
      <c r="GW16" s="310"/>
      <c r="GX16" s="310"/>
      <c r="GY16" s="310">
        <v>2.4</v>
      </c>
      <c r="GZ16" s="310"/>
      <c r="HA16" s="8">
        <f t="shared" si="39"/>
        <v>14.4</v>
      </c>
      <c r="HB16" s="8">
        <f t="shared" si="40"/>
        <v>0</v>
      </c>
      <c r="HC16" s="4"/>
      <c r="HD16" s="4"/>
      <c r="HE16" s="4"/>
      <c r="HF16" s="4"/>
      <c r="HG16" s="4"/>
      <c r="HH16" s="4"/>
      <c r="HI16" s="4">
        <f t="shared" si="6"/>
        <v>0</v>
      </c>
      <c r="HJ16" s="4">
        <f t="shared" si="7"/>
        <v>0</v>
      </c>
      <c r="HK16" s="8"/>
      <c r="HL16" s="8"/>
      <c r="HM16" s="8"/>
      <c r="HN16" s="303"/>
      <c r="HO16" s="8">
        <f t="shared" si="41"/>
        <v>0</v>
      </c>
      <c r="HP16" s="8">
        <f t="shared" si="42"/>
        <v>0</v>
      </c>
      <c r="HQ16" s="91">
        <v>565</v>
      </c>
      <c r="HR16" s="285"/>
      <c r="HS16" s="91"/>
      <c r="HT16" s="8"/>
      <c r="HU16" s="8">
        <f t="shared" si="43"/>
        <v>565</v>
      </c>
      <c r="HV16" s="8">
        <f t="shared" si="44"/>
        <v>0</v>
      </c>
      <c r="HW16" s="8"/>
      <c r="HX16" s="8"/>
      <c r="HY16" s="196">
        <v>3</v>
      </c>
      <c r="HZ16" s="335">
        <v>0.75</v>
      </c>
      <c r="IA16" s="312"/>
      <c r="IB16" s="304"/>
      <c r="IC16" s="337">
        <v>12</v>
      </c>
      <c r="ID16" s="130">
        <v>3</v>
      </c>
      <c r="IE16" s="313"/>
      <c r="IF16" s="313"/>
      <c r="IG16" s="8">
        <f t="shared" si="84"/>
        <v>15</v>
      </c>
      <c r="IH16" s="8">
        <f t="shared" si="45"/>
        <v>3.75</v>
      </c>
      <c r="II16" s="8"/>
      <c r="IJ16" s="8"/>
      <c r="IK16" s="8"/>
      <c r="IL16" s="8"/>
      <c r="IM16" s="4"/>
      <c r="IN16" s="303"/>
      <c r="IO16" s="8"/>
      <c r="IP16" s="8"/>
      <c r="IQ16" s="8"/>
      <c r="IR16" s="8"/>
      <c r="IS16" s="8"/>
      <c r="IT16" s="8"/>
      <c r="IU16" s="8">
        <f t="shared" si="8"/>
        <v>0</v>
      </c>
      <c r="IV16" s="8">
        <f t="shared" si="9"/>
        <v>0</v>
      </c>
      <c r="IW16" s="8"/>
      <c r="IX16" s="8"/>
      <c r="IY16" s="71">
        <v>10.31</v>
      </c>
      <c r="IZ16" s="71">
        <v>0</v>
      </c>
      <c r="JA16" s="71">
        <v>10.31</v>
      </c>
      <c r="JB16" s="71">
        <v>0</v>
      </c>
      <c r="JC16" s="285"/>
      <c r="JD16" s="285"/>
      <c r="JE16" s="8">
        <f t="shared" si="46"/>
        <v>20.62</v>
      </c>
      <c r="JF16" s="8">
        <f t="shared" si="47"/>
        <v>0</v>
      </c>
      <c r="JG16" s="335">
        <v>6.5372000000000003</v>
      </c>
      <c r="JH16" s="335">
        <v>1</v>
      </c>
      <c r="JI16" s="335">
        <v>6.5373000000000001</v>
      </c>
      <c r="JJ16" s="335">
        <v>1</v>
      </c>
      <c r="JK16" s="335"/>
      <c r="JL16" s="335"/>
      <c r="JM16" s="91">
        <v>51.55</v>
      </c>
      <c r="JN16" s="335">
        <v>11</v>
      </c>
      <c r="JO16" s="91">
        <v>26.8</v>
      </c>
      <c r="JP16" s="335">
        <v>5</v>
      </c>
      <c r="JQ16" s="71">
        <v>17.53</v>
      </c>
      <c r="JR16" s="71">
        <v>4</v>
      </c>
      <c r="JS16" s="8"/>
      <c r="JT16" s="8"/>
      <c r="JU16" s="8">
        <f t="shared" si="85"/>
        <v>108.9545</v>
      </c>
      <c r="JV16" s="8">
        <f t="shared" si="86"/>
        <v>22</v>
      </c>
      <c r="JW16" s="8"/>
      <c r="JX16" s="8"/>
      <c r="JY16" s="285"/>
      <c r="JZ16" s="285"/>
      <c r="KA16" s="8">
        <f t="shared" si="48"/>
        <v>0</v>
      </c>
      <c r="KB16" s="8">
        <f t="shared" si="49"/>
        <v>0</v>
      </c>
      <c r="KC16" s="4"/>
      <c r="KD16" s="4"/>
      <c r="KE16" s="4"/>
      <c r="KF16" s="4"/>
      <c r="KG16" s="4">
        <f t="shared" si="10"/>
        <v>0</v>
      </c>
      <c r="KH16" s="4">
        <f t="shared" si="11"/>
        <v>0</v>
      </c>
      <c r="KI16" s="4"/>
      <c r="KJ16" s="4"/>
      <c r="KK16" s="4"/>
      <c r="KL16" s="4"/>
      <c r="KM16" s="4">
        <f t="shared" si="50"/>
        <v>0</v>
      </c>
      <c r="KN16" s="4">
        <f t="shared" si="50"/>
        <v>0</v>
      </c>
      <c r="KO16" s="327">
        <v>6.19</v>
      </c>
      <c r="KP16" s="4"/>
      <c r="KQ16" s="4"/>
      <c r="KR16" s="4"/>
      <c r="KS16" s="1">
        <f t="shared" si="51"/>
        <v>6.19</v>
      </c>
      <c r="KT16" s="1">
        <f t="shared" si="52"/>
        <v>0</v>
      </c>
      <c r="KU16" s="4"/>
      <c r="KV16" s="4"/>
      <c r="KW16" s="4">
        <f t="shared" si="53"/>
        <v>0</v>
      </c>
      <c r="KX16" s="4">
        <f t="shared" si="54"/>
        <v>0</v>
      </c>
      <c r="KY16" s="4"/>
      <c r="KZ16" s="4"/>
      <c r="LA16" s="4"/>
      <c r="LB16" s="4"/>
      <c r="LC16" s="4">
        <f t="shared" si="55"/>
        <v>0</v>
      </c>
      <c r="LD16" s="4">
        <f t="shared" si="56"/>
        <v>0</v>
      </c>
      <c r="LE16" s="4"/>
      <c r="LF16" s="4"/>
      <c r="LG16" s="4">
        <f t="shared" si="57"/>
        <v>0</v>
      </c>
      <c r="LH16" s="4">
        <f t="shared" si="58"/>
        <v>0</v>
      </c>
      <c r="LI16" s="71">
        <v>24.2</v>
      </c>
      <c r="LJ16" s="335">
        <v>0</v>
      </c>
      <c r="LK16" s="79">
        <v>24.02</v>
      </c>
      <c r="LL16" s="358">
        <v>0</v>
      </c>
      <c r="LM16" s="79">
        <v>6.5750000000000002</v>
      </c>
      <c r="LN16" s="339">
        <v>0</v>
      </c>
      <c r="LO16" s="75"/>
      <c r="LP16" s="352"/>
      <c r="LQ16" s="322"/>
      <c r="LR16" s="322"/>
      <c r="LS16" s="4">
        <f t="shared" si="59"/>
        <v>54.795000000000002</v>
      </c>
      <c r="LT16" s="4">
        <f t="shared" si="60"/>
        <v>0</v>
      </c>
      <c r="LU16" s="323"/>
      <c r="LV16" s="4"/>
      <c r="LW16" s="4"/>
      <c r="LX16" s="4"/>
      <c r="LY16" s="4">
        <f t="shared" si="61"/>
        <v>0</v>
      </c>
      <c r="LZ16" s="4">
        <f t="shared" si="62"/>
        <v>0</v>
      </c>
      <c r="MA16" s="114"/>
      <c r="MB16" s="4"/>
      <c r="MC16" s="346"/>
      <c r="MD16" s="324"/>
      <c r="ME16" s="75"/>
      <c r="MF16" s="4"/>
      <c r="MG16" s="9"/>
      <c r="MH16" s="4"/>
      <c r="MI16" s="4">
        <f t="shared" si="63"/>
        <v>0</v>
      </c>
      <c r="MJ16" s="4">
        <f t="shared" si="64"/>
        <v>0</v>
      </c>
      <c r="MK16" s="340">
        <v>0</v>
      </c>
      <c r="ML16" s="92">
        <v>0</v>
      </c>
      <c r="MM16" s="114">
        <v>0</v>
      </c>
      <c r="MN16" s="341">
        <v>0</v>
      </c>
      <c r="MO16" s="4">
        <f t="shared" si="65"/>
        <v>0</v>
      </c>
      <c r="MP16" s="4">
        <f t="shared" si="66"/>
        <v>0</v>
      </c>
      <c r="MQ16" s="4"/>
      <c r="MR16" s="4"/>
      <c r="MS16" s="4">
        <f t="shared" si="67"/>
        <v>0</v>
      </c>
      <c r="MT16" s="4">
        <f t="shared" si="68"/>
        <v>0</v>
      </c>
      <c r="MU16" s="4"/>
      <c r="MV16" s="4"/>
      <c r="MW16" s="4">
        <f t="shared" si="69"/>
        <v>0</v>
      </c>
      <c r="MX16" s="4">
        <f t="shared" si="70"/>
        <v>0</v>
      </c>
      <c r="MY16" s="92">
        <v>0</v>
      </c>
      <c r="MZ16" s="342">
        <v>0</v>
      </c>
      <c r="NA16" s="4">
        <f t="shared" si="71"/>
        <v>0</v>
      </c>
      <c r="NB16" s="4">
        <f t="shared" si="72"/>
        <v>0</v>
      </c>
      <c r="NC16" s="301"/>
      <c r="ND16" s="301"/>
      <c r="NE16" s="301">
        <f t="shared" si="73"/>
        <v>0</v>
      </c>
      <c r="NF16" s="301">
        <f t="shared" si="74"/>
        <v>0</v>
      </c>
      <c r="NG16" s="301"/>
      <c r="NH16" s="301"/>
      <c r="NI16" s="301">
        <f t="shared" si="75"/>
        <v>0</v>
      </c>
      <c r="NJ16" s="301">
        <f t="shared" si="76"/>
        <v>0</v>
      </c>
      <c r="NK16" s="297"/>
      <c r="NL16" s="301"/>
      <c r="NM16" s="301">
        <f t="shared" si="77"/>
        <v>0</v>
      </c>
      <c r="NN16" s="301">
        <f t="shared" si="78"/>
        <v>0</v>
      </c>
      <c r="NO16" s="74">
        <v>0</v>
      </c>
      <c r="NP16" s="74"/>
      <c r="NQ16" s="74"/>
      <c r="NR16" s="74"/>
      <c r="NS16" s="74">
        <v>0</v>
      </c>
      <c r="NT16" s="74"/>
      <c r="NU16" s="351">
        <v>0</v>
      </c>
      <c r="NV16" s="351"/>
      <c r="NW16" s="4">
        <f t="shared" si="79"/>
        <v>0</v>
      </c>
      <c r="NX16" s="4">
        <f t="shared" si="12"/>
        <v>0</v>
      </c>
      <c r="NY16" s="74">
        <v>0</v>
      </c>
      <c r="NZ16" s="74"/>
      <c r="OA16" s="357">
        <v>0</v>
      </c>
      <c r="OB16" s="74"/>
      <c r="OC16" s="357">
        <v>0</v>
      </c>
      <c r="OD16" s="74"/>
      <c r="OE16" s="74">
        <v>0</v>
      </c>
      <c r="OF16" s="74"/>
      <c r="OG16" s="4">
        <f t="shared" si="80"/>
        <v>0</v>
      </c>
      <c r="OH16" s="4">
        <f t="shared" si="81"/>
        <v>0</v>
      </c>
      <c r="OI16" s="196">
        <v>0</v>
      </c>
      <c r="OJ16" s="301"/>
      <c r="OK16" s="347">
        <v>0</v>
      </c>
      <c r="OL16" s="301"/>
      <c r="OM16" s="196">
        <v>0</v>
      </c>
      <c r="ON16" s="301"/>
      <c r="OO16" s="301">
        <f t="shared" si="82"/>
        <v>0</v>
      </c>
      <c r="OP16" s="301">
        <f t="shared" si="83"/>
        <v>0</v>
      </c>
      <c r="OQ16" s="301"/>
      <c r="OR16" s="301"/>
      <c r="OS16" s="301">
        <f t="shared" si="13"/>
        <v>0</v>
      </c>
      <c r="OT16" s="301">
        <f t="shared" si="14"/>
        <v>0</v>
      </c>
    </row>
    <row r="17" spans="1:410" ht="12.75" customHeight="1">
      <c r="A17" s="146"/>
      <c r="B17" s="129">
        <v>7</v>
      </c>
      <c r="C17" s="147"/>
      <c r="D17" s="147"/>
      <c r="E17" s="74"/>
      <c r="F17" s="74"/>
      <c r="G17" s="74"/>
      <c r="H17" s="74"/>
      <c r="I17" s="78">
        <f t="shared" si="0"/>
        <v>0</v>
      </c>
      <c r="J17" s="78">
        <f t="shared" si="1"/>
        <v>0</v>
      </c>
      <c r="K17" s="2"/>
      <c r="L17" s="2"/>
      <c r="M17" s="71">
        <v>20.62</v>
      </c>
      <c r="N17" s="71">
        <v>4.1240000000000006</v>
      </c>
      <c r="O17" s="75">
        <v>19.34</v>
      </c>
      <c r="P17" s="71">
        <v>3.8680000000000003</v>
      </c>
      <c r="Q17" s="1"/>
      <c r="R17" s="8"/>
      <c r="S17" s="2"/>
      <c r="T17" s="2"/>
      <c r="U17" s="8"/>
      <c r="V17" s="8"/>
      <c r="W17" s="8">
        <f t="shared" si="15"/>
        <v>39.96</v>
      </c>
      <c r="X17" s="8">
        <f t="shared" si="16"/>
        <v>39.96</v>
      </c>
      <c r="Y17" s="78"/>
      <c r="Z17" s="78"/>
      <c r="AA17" s="9"/>
      <c r="AB17" s="285"/>
      <c r="AC17" s="8">
        <f t="shared" si="17"/>
        <v>0</v>
      </c>
      <c r="AD17" s="8">
        <f t="shared" si="18"/>
        <v>0</v>
      </c>
      <c r="AE17" s="71"/>
      <c r="AF17" s="71"/>
      <c r="AG17" s="71"/>
      <c r="AH17" s="71"/>
      <c r="AI17" s="122">
        <v>5</v>
      </c>
      <c r="AJ17" s="122">
        <v>1.5</v>
      </c>
      <c r="AK17" s="359">
        <v>50</v>
      </c>
      <c r="AL17" s="360">
        <v>15</v>
      </c>
      <c r="AM17" s="293"/>
      <c r="AN17" s="293"/>
      <c r="AO17" s="294"/>
      <c r="AP17" s="294"/>
      <c r="AQ17" s="294"/>
      <c r="AR17" s="294"/>
      <c r="AS17" s="294"/>
      <c r="AT17" s="294"/>
      <c r="AU17" s="4">
        <f t="shared" si="19"/>
        <v>55</v>
      </c>
      <c r="AV17" s="4">
        <f t="shared" si="2"/>
        <v>16.5</v>
      </c>
      <c r="AW17" s="78"/>
      <c r="AX17" s="78"/>
      <c r="AY17" s="315"/>
      <c r="AZ17" s="8"/>
      <c r="BA17" s="8"/>
      <c r="BB17" s="8"/>
      <c r="BC17" s="8">
        <f t="shared" si="3"/>
        <v>0</v>
      </c>
      <c r="BD17" s="8">
        <f t="shared" si="4"/>
        <v>0</v>
      </c>
      <c r="BE17" s="8"/>
      <c r="BF17" s="8"/>
      <c r="BG17" s="295"/>
      <c r="BH17" s="296"/>
      <c r="BI17" s="295"/>
      <c r="BJ17" s="296"/>
      <c r="BK17" s="297"/>
      <c r="BL17" s="8"/>
      <c r="BM17" s="8"/>
      <c r="BN17" s="8"/>
      <c r="BO17" s="8"/>
      <c r="BP17" s="8"/>
      <c r="BQ17" s="8"/>
      <c r="BR17" s="8"/>
      <c r="BS17" s="2">
        <f t="shared" si="20"/>
        <v>0</v>
      </c>
      <c r="BT17" s="8">
        <f t="shared" si="21"/>
        <v>0</v>
      </c>
      <c r="BU17" s="8"/>
      <c r="BV17" s="8"/>
      <c r="BW17" s="4"/>
      <c r="BX17" s="4"/>
      <c r="BY17" s="4"/>
      <c r="BZ17" s="8"/>
      <c r="CA17" s="4"/>
      <c r="CB17" s="8"/>
      <c r="CC17" s="4">
        <f t="shared" si="5"/>
        <v>0</v>
      </c>
      <c r="CD17" s="4">
        <f t="shared" si="5"/>
        <v>0</v>
      </c>
      <c r="CE17" s="4"/>
      <c r="CF17" s="4"/>
      <c r="CG17" s="114"/>
      <c r="CH17" s="325"/>
      <c r="CI17" s="91">
        <v>20.6</v>
      </c>
      <c r="CJ17" s="325">
        <v>6.5</v>
      </c>
      <c r="CK17" s="299"/>
      <c r="CL17" s="299"/>
      <c r="CM17" s="326">
        <v>5.15</v>
      </c>
      <c r="CN17" s="327">
        <v>1.5</v>
      </c>
      <c r="CO17" s="8">
        <f t="shared" si="22"/>
        <v>25.75</v>
      </c>
      <c r="CP17" s="8">
        <f t="shared" si="23"/>
        <v>8</v>
      </c>
      <c r="CQ17" s="343">
        <v>247.40625</v>
      </c>
      <c r="CR17" s="343"/>
      <c r="CS17" s="343"/>
      <c r="CT17" s="356"/>
      <c r="CU17" s="344">
        <v>18.556701030927837</v>
      </c>
      <c r="CV17" s="196"/>
      <c r="CW17" s="345">
        <v>63.814432989690722</v>
      </c>
      <c r="CX17" s="300"/>
      <c r="CY17" s="300"/>
      <c r="CZ17" s="300"/>
      <c r="DA17" s="7">
        <f t="shared" si="24"/>
        <v>329.77738402061857</v>
      </c>
      <c r="DB17" s="4">
        <f t="shared" si="25"/>
        <v>0</v>
      </c>
      <c r="DC17" s="8"/>
      <c r="DD17" s="8"/>
      <c r="DE17" s="4"/>
      <c r="DF17" s="8"/>
      <c r="DG17" s="8"/>
      <c r="DH17" s="8"/>
      <c r="DI17" s="8">
        <f t="shared" si="26"/>
        <v>0</v>
      </c>
      <c r="DJ17" s="8">
        <f t="shared" si="27"/>
        <v>0</v>
      </c>
      <c r="DK17" s="328">
        <v>42.37</v>
      </c>
      <c r="DL17" s="328">
        <v>14.12</v>
      </c>
      <c r="DM17" s="78">
        <f t="shared" si="28"/>
        <v>42.37</v>
      </c>
      <c r="DN17" s="78">
        <f t="shared" si="29"/>
        <v>14.12</v>
      </c>
      <c r="DO17" s="328">
        <v>41.1</v>
      </c>
      <c r="DP17" s="328">
        <v>13.7</v>
      </c>
      <c r="DQ17" s="329"/>
      <c r="DR17" s="329"/>
      <c r="DS17" s="8"/>
      <c r="DT17" s="8"/>
      <c r="DU17" s="302"/>
      <c r="DV17" s="303"/>
      <c r="DW17" s="303"/>
      <c r="DX17" s="303"/>
      <c r="DY17" s="8"/>
      <c r="DZ17" s="8"/>
      <c r="EA17" s="4"/>
      <c r="EB17" s="8"/>
      <c r="EC17" s="8">
        <f t="shared" si="30"/>
        <v>0</v>
      </c>
      <c r="ED17" s="8">
        <f t="shared" si="30"/>
        <v>0</v>
      </c>
      <c r="EE17" s="4"/>
      <c r="EF17" s="4"/>
      <c r="EG17" s="330">
        <v>39.18</v>
      </c>
      <c r="EH17" s="331">
        <v>9.7949999999999999</v>
      </c>
      <c r="EI17" s="94">
        <v>154.63999999999999</v>
      </c>
      <c r="EJ17" s="94">
        <v>38.659999999999997</v>
      </c>
      <c r="EK17" s="326">
        <v>53.61</v>
      </c>
      <c r="EL17" s="332">
        <v>13.4025</v>
      </c>
      <c r="EM17" s="333"/>
      <c r="EN17" s="333"/>
      <c r="EO17" s="333"/>
      <c r="EP17" s="333"/>
      <c r="EQ17" s="8">
        <f t="shared" si="31"/>
        <v>247.43</v>
      </c>
      <c r="ER17" s="8">
        <f t="shared" si="32"/>
        <v>61.857500000000002</v>
      </c>
      <c r="ES17" s="301"/>
      <c r="ET17" s="301"/>
      <c r="EU17" s="6"/>
      <c r="EV17" s="6"/>
      <c r="EW17" s="4">
        <f t="shared" si="33"/>
        <v>0</v>
      </c>
      <c r="EX17" s="4">
        <f t="shared" si="34"/>
        <v>0</v>
      </c>
      <c r="EY17" s="8"/>
      <c r="EZ17" s="8"/>
      <c r="FA17" s="361">
        <v>28</v>
      </c>
      <c r="FB17" s="334"/>
      <c r="FC17" s="114">
        <v>0</v>
      </c>
      <c r="FD17" s="327"/>
      <c r="FE17" s="8"/>
      <c r="FF17" s="8"/>
      <c r="FG17" s="305"/>
      <c r="FH17" s="306"/>
      <c r="FI17" s="8"/>
      <c r="FJ17" s="8"/>
      <c r="FK17" s="8"/>
      <c r="FL17" s="8"/>
      <c r="FM17" s="327"/>
      <c r="FN17" s="327"/>
      <c r="FO17" s="4"/>
      <c r="FP17" s="8"/>
      <c r="FQ17" s="307">
        <f t="shared" si="35"/>
        <v>0</v>
      </c>
      <c r="FR17" s="8">
        <f t="shared" si="36"/>
        <v>0</v>
      </c>
      <c r="FS17" s="4"/>
      <c r="FT17" s="4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>
        <f t="shared" si="37"/>
        <v>0</v>
      </c>
      <c r="GH17" s="8">
        <f t="shared" si="38"/>
        <v>0</v>
      </c>
      <c r="GI17" s="308"/>
      <c r="GJ17" s="308"/>
      <c r="GK17" s="297">
        <v>6</v>
      </c>
      <c r="GL17" s="297"/>
      <c r="GM17" s="309"/>
      <c r="GN17" s="310"/>
      <c r="GO17" s="299"/>
      <c r="GP17" s="311"/>
      <c r="GQ17" s="311"/>
      <c r="GR17" s="311"/>
      <c r="GS17" s="310"/>
      <c r="GT17" s="310"/>
      <c r="GU17" s="310">
        <v>6</v>
      </c>
      <c r="GV17" s="310"/>
      <c r="GW17" s="310"/>
      <c r="GX17" s="310"/>
      <c r="GY17" s="310">
        <v>2.4</v>
      </c>
      <c r="GZ17" s="310"/>
      <c r="HA17" s="8">
        <f t="shared" si="39"/>
        <v>14.4</v>
      </c>
      <c r="HB17" s="8">
        <f t="shared" si="40"/>
        <v>0</v>
      </c>
      <c r="HC17" s="4"/>
      <c r="HD17" s="4"/>
      <c r="HE17" s="4"/>
      <c r="HF17" s="4"/>
      <c r="HG17" s="4"/>
      <c r="HH17" s="4"/>
      <c r="HI17" s="4">
        <f t="shared" si="6"/>
        <v>0</v>
      </c>
      <c r="HJ17" s="4">
        <f t="shared" si="7"/>
        <v>0</v>
      </c>
      <c r="HK17" s="8"/>
      <c r="HL17" s="8"/>
      <c r="HM17" s="8"/>
      <c r="HN17" s="303"/>
      <c r="HO17" s="8">
        <f t="shared" si="41"/>
        <v>0</v>
      </c>
      <c r="HP17" s="8">
        <f t="shared" si="42"/>
        <v>0</v>
      </c>
      <c r="HQ17" s="91">
        <v>565</v>
      </c>
      <c r="HR17" s="285"/>
      <c r="HS17" s="91"/>
      <c r="HT17" s="8"/>
      <c r="HU17" s="8">
        <f t="shared" si="43"/>
        <v>565</v>
      </c>
      <c r="HV17" s="8">
        <f t="shared" si="44"/>
        <v>0</v>
      </c>
      <c r="HW17" s="8"/>
      <c r="HX17" s="8"/>
      <c r="HY17" s="196">
        <v>3</v>
      </c>
      <c r="HZ17" s="335">
        <v>0.75</v>
      </c>
      <c r="IA17" s="312"/>
      <c r="IB17" s="304"/>
      <c r="IC17" s="337">
        <v>12</v>
      </c>
      <c r="ID17" s="130">
        <v>3</v>
      </c>
      <c r="IE17" s="313"/>
      <c r="IF17" s="313"/>
      <c r="IG17" s="8">
        <f t="shared" si="84"/>
        <v>15</v>
      </c>
      <c r="IH17" s="8">
        <f t="shared" si="45"/>
        <v>3.75</v>
      </c>
      <c r="II17" s="8"/>
      <c r="IJ17" s="8"/>
      <c r="IK17" s="8"/>
      <c r="IL17" s="8"/>
      <c r="IM17" s="4"/>
      <c r="IN17" s="303"/>
      <c r="IO17" s="8"/>
      <c r="IP17" s="8"/>
      <c r="IQ17" s="8"/>
      <c r="IR17" s="8"/>
      <c r="IS17" s="8"/>
      <c r="IT17" s="8"/>
      <c r="IU17" s="8">
        <f t="shared" si="8"/>
        <v>0</v>
      </c>
      <c r="IV17" s="8">
        <f t="shared" si="9"/>
        <v>0</v>
      </c>
      <c r="IW17" s="8"/>
      <c r="IX17" s="8"/>
      <c r="IY17" s="71">
        <v>10.31</v>
      </c>
      <c r="IZ17" s="71">
        <v>0</v>
      </c>
      <c r="JA17" s="71">
        <v>10.31</v>
      </c>
      <c r="JB17" s="71">
        <v>0</v>
      </c>
      <c r="JC17" s="285"/>
      <c r="JD17" s="285"/>
      <c r="JE17" s="8">
        <f t="shared" si="46"/>
        <v>20.62</v>
      </c>
      <c r="JF17" s="8">
        <f t="shared" si="47"/>
        <v>0</v>
      </c>
      <c r="JG17" s="335">
        <v>6.5372000000000003</v>
      </c>
      <c r="JH17" s="335">
        <v>1</v>
      </c>
      <c r="JI17" s="335">
        <v>6.5373000000000001</v>
      </c>
      <c r="JJ17" s="335">
        <v>1</v>
      </c>
      <c r="JK17" s="335"/>
      <c r="JL17" s="335"/>
      <c r="JM17" s="91">
        <v>51.55</v>
      </c>
      <c r="JN17" s="335">
        <v>11</v>
      </c>
      <c r="JO17" s="91">
        <v>26.8</v>
      </c>
      <c r="JP17" s="335">
        <v>5</v>
      </c>
      <c r="JQ17" s="71">
        <v>17.53</v>
      </c>
      <c r="JR17" s="71">
        <v>4</v>
      </c>
      <c r="JS17" s="8"/>
      <c r="JT17" s="8"/>
      <c r="JU17" s="8">
        <f t="shared" si="85"/>
        <v>108.9545</v>
      </c>
      <c r="JV17" s="8">
        <f t="shared" si="86"/>
        <v>22</v>
      </c>
      <c r="JW17" s="8"/>
      <c r="JX17" s="8"/>
      <c r="JY17" s="285"/>
      <c r="JZ17" s="285"/>
      <c r="KA17" s="8">
        <f t="shared" si="48"/>
        <v>0</v>
      </c>
      <c r="KB17" s="8">
        <f t="shared" si="49"/>
        <v>0</v>
      </c>
      <c r="KC17" s="4"/>
      <c r="KD17" s="4"/>
      <c r="KE17" s="4"/>
      <c r="KF17" s="4"/>
      <c r="KG17" s="4">
        <f t="shared" si="10"/>
        <v>0</v>
      </c>
      <c r="KH17" s="4">
        <f t="shared" si="11"/>
        <v>0</v>
      </c>
      <c r="KI17" s="4"/>
      <c r="KJ17" s="4"/>
      <c r="KK17" s="4"/>
      <c r="KL17" s="4"/>
      <c r="KM17" s="4">
        <f t="shared" si="50"/>
        <v>0</v>
      </c>
      <c r="KN17" s="4">
        <f t="shared" si="50"/>
        <v>0</v>
      </c>
      <c r="KO17" s="327">
        <v>6.19</v>
      </c>
      <c r="KP17" s="4"/>
      <c r="KQ17" s="4"/>
      <c r="KR17" s="4"/>
      <c r="KS17" s="1">
        <f t="shared" si="51"/>
        <v>6.19</v>
      </c>
      <c r="KT17" s="1">
        <f t="shared" si="52"/>
        <v>0</v>
      </c>
      <c r="KU17" s="4"/>
      <c r="KV17" s="4"/>
      <c r="KW17" s="4">
        <f t="shared" si="53"/>
        <v>0</v>
      </c>
      <c r="KX17" s="4">
        <f t="shared" si="54"/>
        <v>0</v>
      </c>
      <c r="KY17" s="4"/>
      <c r="KZ17" s="4"/>
      <c r="LA17" s="4"/>
      <c r="LB17" s="4"/>
      <c r="LC17" s="4">
        <f t="shared" si="55"/>
        <v>0</v>
      </c>
      <c r="LD17" s="4">
        <f t="shared" si="56"/>
        <v>0</v>
      </c>
      <c r="LE17" s="4"/>
      <c r="LF17" s="4"/>
      <c r="LG17" s="4">
        <f t="shared" si="57"/>
        <v>0</v>
      </c>
      <c r="LH17" s="4">
        <f t="shared" si="58"/>
        <v>0</v>
      </c>
      <c r="LI17" s="71">
        <v>24.2</v>
      </c>
      <c r="LJ17" s="335">
        <v>0</v>
      </c>
      <c r="LK17" s="79">
        <v>24.02</v>
      </c>
      <c r="LL17" s="358">
        <v>0</v>
      </c>
      <c r="LM17" s="79">
        <v>6.5750000000000002</v>
      </c>
      <c r="LN17" s="339">
        <v>0</v>
      </c>
      <c r="LO17" s="75"/>
      <c r="LP17" s="352"/>
      <c r="LQ17" s="322"/>
      <c r="LR17" s="322"/>
      <c r="LS17" s="4">
        <f t="shared" si="59"/>
        <v>54.795000000000002</v>
      </c>
      <c r="LT17" s="4">
        <f t="shared" si="60"/>
        <v>0</v>
      </c>
      <c r="LU17" s="323"/>
      <c r="LV17" s="4"/>
      <c r="LW17" s="4"/>
      <c r="LX17" s="4"/>
      <c r="LY17" s="4">
        <f t="shared" si="61"/>
        <v>0</v>
      </c>
      <c r="LZ17" s="4">
        <f t="shared" si="62"/>
        <v>0</v>
      </c>
      <c r="MA17" s="114"/>
      <c r="MB17" s="4"/>
      <c r="MC17" s="346"/>
      <c r="MD17" s="324"/>
      <c r="ME17" s="75"/>
      <c r="MF17" s="4"/>
      <c r="MG17" s="9"/>
      <c r="MH17" s="4"/>
      <c r="MI17" s="4">
        <f t="shared" si="63"/>
        <v>0</v>
      </c>
      <c r="MJ17" s="4">
        <f t="shared" si="64"/>
        <v>0</v>
      </c>
      <c r="MK17" s="340">
        <v>0</v>
      </c>
      <c r="ML17" s="92">
        <v>0</v>
      </c>
      <c r="MM17" s="114">
        <v>0</v>
      </c>
      <c r="MN17" s="341">
        <v>0</v>
      </c>
      <c r="MO17" s="4">
        <f t="shared" si="65"/>
        <v>0</v>
      </c>
      <c r="MP17" s="4">
        <f t="shared" si="66"/>
        <v>0</v>
      </c>
      <c r="MQ17" s="4"/>
      <c r="MR17" s="4"/>
      <c r="MS17" s="4">
        <f t="shared" si="67"/>
        <v>0</v>
      </c>
      <c r="MT17" s="4">
        <f t="shared" si="68"/>
        <v>0</v>
      </c>
      <c r="MU17" s="4"/>
      <c r="MV17" s="4"/>
      <c r="MW17" s="4">
        <f t="shared" si="69"/>
        <v>0</v>
      </c>
      <c r="MX17" s="4">
        <f t="shared" si="70"/>
        <v>0</v>
      </c>
      <c r="MY17" s="92">
        <v>0</v>
      </c>
      <c r="MZ17" s="342">
        <v>0</v>
      </c>
      <c r="NA17" s="4">
        <f t="shared" si="71"/>
        <v>0</v>
      </c>
      <c r="NB17" s="4">
        <f t="shared" si="72"/>
        <v>0</v>
      </c>
      <c r="NC17" s="301"/>
      <c r="ND17" s="301"/>
      <c r="NE17" s="301">
        <f t="shared" si="73"/>
        <v>0</v>
      </c>
      <c r="NF17" s="301">
        <f t="shared" si="74"/>
        <v>0</v>
      </c>
      <c r="NG17" s="301"/>
      <c r="NH17" s="301"/>
      <c r="NI17" s="301">
        <f t="shared" si="75"/>
        <v>0</v>
      </c>
      <c r="NJ17" s="301">
        <f t="shared" si="76"/>
        <v>0</v>
      </c>
      <c r="NK17" s="297"/>
      <c r="NL17" s="301"/>
      <c r="NM17" s="301">
        <f t="shared" si="77"/>
        <v>0</v>
      </c>
      <c r="NN17" s="301">
        <f t="shared" si="78"/>
        <v>0</v>
      </c>
      <c r="NO17" s="74">
        <v>0</v>
      </c>
      <c r="NP17" s="74"/>
      <c r="NQ17" s="74"/>
      <c r="NR17" s="74"/>
      <c r="NS17" s="74">
        <v>0</v>
      </c>
      <c r="NT17" s="74"/>
      <c r="NU17" s="351">
        <v>0</v>
      </c>
      <c r="NV17" s="351"/>
      <c r="NW17" s="4">
        <f t="shared" si="79"/>
        <v>0</v>
      </c>
      <c r="NX17" s="4">
        <f t="shared" si="12"/>
        <v>0</v>
      </c>
      <c r="NY17" s="74">
        <v>0</v>
      </c>
      <c r="NZ17" s="74"/>
      <c r="OA17" s="357">
        <v>0</v>
      </c>
      <c r="OB17" s="74"/>
      <c r="OC17" s="357">
        <v>0</v>
      </c>
      <c r="OD17" s="74"/>
      <c r="OE17" s="74">
        <v>0</v>
      </c>
      <c r="OF17" s="74"/>
      <c r="OG17" s="4">
        <f t="shared" si="80"/>
        <v>0</v>
      </c>
      <c r="OH17" s="4">
        <f t="shared" si="81"/>
        <v>0</v>
      </c>
      <c r="OI17" s="196">
        <v>0</v>
      </c>
      <c r="OJ17" s="301"/>
      <c r="OK17" s="347">
        <v>0</v>
      </c>
      <c r="OL17" s="301"/>
      <c r="OM17" s="196">
        <v>0</v>
      </c>
      <c r="ON17" s="301"/>
      <c r="OO17" s="301">
        <f t="shared" si="82"/>
        <v>0</v>
      </c>
      <c r="OP17" s="301">
        <f t="shared" si="83"/>
        <v>0</v>
      </c>
      <c r="OQ17" s="301"/>
      <c r="OR17" s="301"/>
      <c r="OS17" s="301">
        <f t="shared" si="13"/>
        <v>0</v>
      </c>
      <c r="OT17" s="301">
        <f t="shared" si="14"/>
        <v>0</v>
      </c>
    </row>
    <row r="18" spans="1:410" ht="12.75" customHeight="1">
      <c r="A18" s="146"/>
      <c r="B18" s="129">
        <v>8</v>
      </c>
      <c r="C18" s="147"/>
      <c r="D18" s="147"/>
      <c r="E18" s="74"/>
      <c r="F18" s="74"/>
      <c r="G18" s="74"/>
      <c r="H18" s="74"/>
      <c r="I18" s="78">
        <f t="shared" si="0"/>
        <v>0</v>
      </c>
      <c r="J18" s="78">
        <f t="shared" si="1"/>
        <v>0</v>
      </c>
      <c r="K18" s="2"/>
      <c r="L18" s="2"/>
      <c r="M18" s="71">
        <v>20.62</v>
      </c>
      <c r="N18" s="71">
        <v>4.1240000000000006</v>
      </c>
      <c r="O18" s="75">
        <v>19.34</v>
      </c>
      <c r="P18" s="71">
        <v>3.8680000000000003</v>
      </c>
      <c r="Q18" s="1"/>
      <c r="R18" s="8"/>
      <c r="S18" s="2"/>
      <c r="T18" s="2"/>
      <c r="U18" s="8"/>
      <c r="V18" s="8"/>
      <c r="W18" s="8">
        <f t="shared" si="15"/>
        <v>39.96</v>
      </c>
      <c r="X18" s="8">
        <f t="shared" si="16"/>
        <v>39.96</v>
      </c>
      <c r="Y18" s="78"/>
      <c r="Z18" s="78"/>
      <c r="AA18" s="9"/>
      <c r="AB18" s="285"/>
      <c r="AC18" s="8">
        <f t="shared" si="17"/>
        <v>0</v>
      </c>
      <c r="AD18" s="8">
        <f t="shared" si="18"/>
        <v>0</v>
      </c>
      <c r="AE18" s="71"/>
      <c r="AF18" s="71"/>
      <c r="AG18" s="71"/>
      <c r="AH18" s="71"/>
      <c r="AI18" s="122">
        <v>5</v>
      </c>
      <c r="AJ18" s="122">
        <v>1.5</v>
      </c>
      <c r="AK18" s="359">
        <v>50</v>
      </c>
      <c r="AL18" s="360">
        <v>15</v>
      </c>
      <c r="AM18" s="293"/>
      <c r="AN18" s="293"/>
      <c r="AO18" s="294"/>
      <c r="AP18" s="294"/>
      <c r="AQ18" s="294"/>
      <c r="AR18" s="294"/>
      <c r="AS18" s="294"/>
      <c r="AT18" s="294"/>
      <c r="AU18" s="4">
        <f t="shared" si="19"/>
        <v>55</v>
      </c>
      <c r="AV18" s="4">
        <f t="shared" si="2"/>
        <v>16.5</v>
      </c>
      <c r="AW18" s="78"/>
      <c r="AX18" s="78"/>
      <c r="AY18" s="315"/>
      <c r="AZ18" s="8"/>
      <c r="BA18" s="8"/>
      <c r="BB18" s="8"/>
      <c r="BC18" s="8">
        <f t="shared" si="3"/>
        <v>0</v>
      </c>
      <c r="BD18" s="8">
        <f t="shared" si="4"/>
        <v>0</v>
      </c>
      <c r="BE18" s="8"/>
      <c r="BF18" s="8"/>
      <c r="BG18" s="295"/>
      <c r="BH18" s="296"/>
      <c r="BI18" s="295"/>
      <c r="BJ18" s="296"/>
      <c r="BK18" s="297"/>
      <c r="BL18" s="8"/>
      <c r="BM18" s="8"/>
      <c r="BN18" s="8"/>
      <c r="BO18" s="8"/>
      <c r="BP18" s="8"/>
      <c r="BQ18" s="8"/>
      <c r="BR18" s="8"/>
      <c r="BS18" s="2">
        <f t="shared" si="20"/>
        <v>0</v>
      </c>
      <c r="BT18" s="8">
        <f t="shared" si="21"/>
        <v>0</v>
      </c>
      <c r="BU18" s="8"/>
      <c r="BV18" s="8"/>
      <c r="BW18" s="4"/>
      <c r="BX18" s="4"/>
      <c r="BY18" s="4"/>
      <c r="BZ18" s="8"/>
      <c r="CA18" s="4"/>
      <c r="CB18" s="8"/>
      <c r="CC18" s="4">
        <f t="shared" si="5"/>
        <v>0</v>
      </c>
      <c r="CD18" s="4">
        <f t="shared" si="5"/>
        <v>0</v>
      </c>
      <c r="CE18" s="4"/>
      <c r="CF18" s="4"/>
      <c r="CG18" s="114"/>
      <c r="CH18" s="325"/>
      <c r="CI18" s="91">
        <v>20.6</v>
      </c>
      <c r="CJ18" s="325">
        <v>6.5</v>
      </c>
      <c r="CK18" s="299"/>
      <c r="CL18" s="299"/>
      <c r="CM18" s="326">
        <v>5.15</v>
      </c>
      <c r="CN18" s="327">
        <v>1.5</v>
      </c>
      <c r="CO18" s="8">
        <f t="shared" si="22"/>
        <v>25.75</v>
      </c>
      <c r="CP18" s="8">
        <f t="shared" si="23"/>
        <v>8</v>
      </c>
      <c r="CQ18" s="343">
        <v>247.40625</v>
      </c>
      <c r="CR18" s="343"/>
      <c r="CS18" s="343"/>
      <c r="CT18" s="356"/>
      <c r="CU18" s="344">
        <v>18.556701030927837</v>
      </c>
      <c r="CV18" s="196"/>
      <c r="CW18" s="345">
        <v>63.814432989690722</v>
      </c>
      <c r="CX18" s="300"/>
      <c r="CY18" s="300"/>
      <c r="CZ18" s="300"/>
      <c r="DA18" s="7">
        <f t="shared" si="24"/>
        <v>329.77738402061857</v>
      </c>
      <c r="DB18" s="4">
        <f t="shared" si="25"/>
        <v>0</v>
      </c>
      <c r="DC18" s="8"/>
      <c r="DD18" s="8"/>
      <c r="DE18" s="4"/>
      <c r="DF18" s="8"/>
      <c r="DG18" s="8"/>
      <c r="DH18" s="8"/>
      <c r="DI18" s="8">
        <f t="shared" si="26"/>
        <v>0</v>
      </c>
      <c r="DJ18" s="8">
        <f t="shared" si="27"/>
        <v>0</v>
      </c>
      <c r="DK18" s="328">
        <v>42.37</v>
      </c>
      <c r="DL18" s="328">
        <v>14.12</v>
      </c>
      <c r="DM18" s="78">
        <f t="shared" si="28"/>
        <v>42.37</v>
      </c>
      <c r="DN18" s="78">
        <f t="shared" si="29"/>
        <v>14.12</v>
      </c>
      <c r="DO18" s="328">
        <v>41.1</v>
      </c>
      <c r="DP18" s="328">
        <v>13.7</v>
      </c>
      <c r="DQ18" s="329"/>
      <c r="DR18" s="329"/>
      <c r="DS18" s="8"/>
      <c r="DT18" s="8"/>
      <c r="DU18" s="302"/>
      <c r="DV18" s="303"/>
      <c r="DW18" s="303"/>
      <c r="DX18" s="303"/>
      <c r="DY18" s="8"/>
      <c r="DZ18" s="8"/>
      <c r="EA18" s="4"/>
      <c r="EB18" s="8"/>
      <c r="EC18" s="8">
        <f t="shared" si="30"/>
        <v>0</v>
      </c>
      <c r="ED18" s="8">
        <f t="shared" si="30"/>
        <v>0</v>
      </c>
      <c r="EE18" s="4"/>
      <c r="EF18" s="4"/>
      <c r="EG18" s="330">
        <v>39.18</v>
      </c>
      <c r="EH18" s="331">
        <v>9.7949999999999999</v>
      </c>
      <c r="EI18" s="94">
        <v>154.63999999999999</v>
      </c>
      <c r="EJ18" s="94">
        <v>38.659999999999997</v>
      </c>
      <c r="EK18" s="326">
        <v>53.61</v>
      </c>
      <c r="EL18" s="332">
        <v>13.4025</v>
      </c>
      <c r="EM18" s="333"/>
      <c r="EN18" s="333"/>
      <c r="EO18" s="333"/>
      <c r="EP18" s="333"/>
      <c r="EQ18" s="8">
        <f t="shared" si="31"/>
        <v>247.43</v>
      </c>
      <c r="ER18" s="8">
        <f t="shared" si="32"/>
        <v>61.857500000000002</v>
      </c>
      <c r="ES18" s="301"/>
      <c r="ET18" s="301"/>
      <c r="EU18" s="6"/>
      <c r="EV18" s="6"/>
      <c r="EW18" s="4">
        <f t="shared" si="33"/>
        <v>0</v>
      </c>
      <c r="EX18" s="4">
        <f t="shared" si="34"/>
        <v>0</v>
      </c>
      <c r="EY18" s="8"/>
      <c r="EZ18" s="8"/>
      <c r="FA18" s="361">
        <v>28</v>
      </c>
      <c r="FB18" s="334"/>
      <c r="FC18" s="114">
        <v>0</v>
      </c>
      <c r="FD18" s="327"/>
      <c r="FE18" s="8"/>
      <c r="FF18" s="8"/>
      <c r="FG18" s="305"/>
      <c r="FH18" s="306"/>
      <c r="FI18" s="8"/>
      <c r="FJ18" s="8"/>
      <c r="FK18" s="8"/>
      <c r="FL18" s="8"/>
      <c r="FM18" s="327"/>
      <c r="FN18" s="327"/>
      <c r="FO18" s="4"/>
      <c r="FP18" s="8"/>
      <c r="FQ18" s="307">
        <f t="shared" si="35"/>
        <v>0</v>
      </c>
      <c r="FR18" s="8">
        <f t="shared" si="36"/>
        <v>0</v>
      </c>
      <c r="FS18" s="4"/>
      <c r="FT18" s="4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>
        <f t="shared" si="37"/>
        <v>0</v>
      </c>
      <c r="GH18" s="8">
        <f t="shared" si="38"/>
        <v>0</v>
      </c>
      <c r="GI18" s="308"/>
      <c r="GJ18" s="308"/>
      <c r="GK18" s="297">
        <v>6</v>
      </c>
      <c r="GL18" s="297"/>
      <c r="GM18" s="309"/>
      <c r="GN18" s="310"/>
      <c r="GO18" s="299"/>
      <c r="GP18" s="311"/>
      <c r="GQ18" s="311"/>
      <c r="GR18" s="311"/>
      <c r="GS18" s="310"/>
      <c r="GT18" s="310"/>
      <c r="GU18" s="310">
        <v>6</v>
      </c>
      <c r="GV18" s="310"/>
      <c r="GW18" s="310"/>
      <c r="GX18" s="310"/>
      <c r="GY18" s="310">
        <v>2.4</v>
      </c>
      <c r="GZ18" s="310"/>
      <c r="HA18" s="8">
        <f t="shared" si="39"/>
        <v>14.4</v>
      </c>
      <c r="HB18" s="8">
        <f t="shared" si="40"/>
        <v>0</v>
      </c>
      <c r="HC18" s="4"/>
      <c r="HD18" s="4"/>
      <c r="HE18" s="4"/>
      <c r="HF18" s="4"/>
      <c r="HG18" s="4"/>
      <c r="HH18" s="4"/>
      <c r="HI18" s="4">
        <f t="shared" si="6"/>
        <v>0</v>
      </c>
      <c r="HJ18" s="4">
        <f t="shared" si="7"/>
        <v>0</v>
      </c>
      <c r="HK18" s="8"/>
      <c r="HL18" s="8"/>
      <c r="HM18" s="8"/>
      <c r="HN18" s="303"/>
      <c r="HO18" s="8">
        <f t="shared" si="41"/>
        <v>0</v>
      </c>
      <c r="HP18" s="8">
        <f t="shared" si="42"/>
        <v>0</v>
      </c>
      <c r="HQ18" s="91">
        <v>565</v>
      </c>
      <c r="HR18" s="285"/>
      <c r="HS18" s="91"/>
      <c r="HT18" s="8"/>
      <c r="HU18" s="8">
        <f t="shared" si="43"/>
        <v>565</v>
      </c>
      <c r="HV18" s="8">
        <f t="shared" si="44"/>
        <v>0</v>
      </c>
      <c r="HW18" s="8"/>
      <c r="HX18" s="8"/>
      <c r="HY18" s="196">
        <v>3</v>
      </c>
      <c r="HZ18" s="335">
        <v>0.75</v>
      </c>
      <c r="IA18" s="312"/>
      <c r="IB18" s="304"/>
      <c r="IC18" s="337">
        <v>12</v>
      </c>
      <c r="ID18" s="130">
        <v>3</v>
      </c>
      <c r="IE18" s="313"/>
      <c r="IF18" s="313"/>
      <c r="IG18" s="8">
        <f t="shared" si="84"/>
        <v>15</v>
      </c>
      <c r="IH18" s="8">
        <f t="shared" si="45"/>
        <v>3.75</v>
      </c>
      <c r="II18" s="8"/>
      <c r="IJ18" s="8"/>
      <c r="IK18" s="8"/>
      <c r="IL18" s="8"/>
      <c r="IM18" s="4"/>
      <c r="IN18" s="303"/>
      <c r="IO18" s="8"/>
      <c r="IP18" s="8"/>
      <c r="IQ18" s="8"/>
      <c r="IR18" s="8"/>
      <c r="IS18" s="8"/>
      <c r="IT18" s="8"/>
      <c r="IU18" s="8">
        <f t="shared" si="8"/>
        <v>0</v>
      </c>
      <c r="IV18" s="8">
        <f t="shared" si="9"/>
        <v>0</v>
      </c>
      <c r="IW18" s="8"/>
      <c r="IX18" s="8"/>
      <c r="IY18" s="71">
        <v>10.31</v>
      </c>
      <c r="IZ18" s="71">
        <v>0</v>
      </c>
      <c r="JA18" s="71">
        <v>10.31</v>
      </c>
      <c r="JB18" s="71">
        <v>0</v>
      </c>
      <c r="JC18" s="285"/>
      <c r="JD18" s="285"/>
      <c r="JE18" s="8">
        <f t="shared" si="46"/>
        <v>20.62</v>
      </c>
      <c r="JF18" s="8">
        <f t="shared" si="47"/>
        <v>0</v>
      </c>
      <c r="JG18" s="335">
        <v>6.5372000000000003</v>
      </c>
      <c r="JH18" s="335">
        <v>1</v>
      </c>
      <c r="JI18" s="335">
        <v>6.5373000000000001</v>
      </c>
      <c r="JJ18" s="335">
        <v>1</v>
      </c>
      <c r="JK18" s="335"/>
      <c r="JL18" s="335"/>
      <c r="JM18" s="91">
        <v>51.55</v>
      </c>
      <c r="JN18" s="335">
        <v>11</v>
      </c>
      <c r="JO18" s="91">
        <v>26.8</v>
      </c>
      <c r="JP18" s="335">
        <v>5</v>
      </c>
      <c r="JQ18" s="71">
        <v>17.53</v>
      </c>
      <c r="JR18" s="71">
        <v>4</v>
      </c>
      <c r="JS18" s="8"/>
      <c r="JT18" s="8"/>
      <c r="JU18" s="8">
        <f t="shared" si="85"/>
        <v>108.9545</v>
      </c>
      <c r="JV18" s="8">
        <f t="shared" si="86"/>
        <v>22</v>
      </c>
      <c r="JW18" s="8"/>
      <c r="JX18" s="8"/>
      <c r="JY18" s="285"/>
      <c r="JZ18" s="285"/>
      <c r="KA18" s="8">
        <f t="shared" si="48"/>
        <v>0</v>
      </c>
      <c r="KB18" s="8">
        <f t="shared" si="49"/>
        <v>0</v>
      </c>
      <c r="KC18" s="4"/>
      <c r="KD18" s="4"/>
      <c r="KE18" s="4"/>
      <c r="KF18" s="4"/>
      <c r="KG18" s="4">
        <f t="shared" si="10"/>
        <v>0</v>
      </c>
      <c r="KH18" s="4">
        <f t="shared" si="11"/>
        <v>0</v>
      </c>
      <c r="KI18" s="4"/>
      <c r="KJ18" s="4"/>
      <c r="KK18" s="4"/>
      <c r="KL18" s="4"/>
      <c r="KM18" s="4">
        <f t="shared" si="50"/>
        <v>0</v>
      </c>
      <c r="KN18" s="4">
        <f t="shared" si="50"/>
        <v>0</v>
      </c>
      <c r="KO18" s="327">
        <v>6.19</v>
      </c>
      <c r="KP18" s="4"/>
      <c r="KQ18" s="4"/>
      <c r="KR18" s="4"/>
      <c r="KS18" s="1">
        <f t="shared" si="51"/>
        <v>6.19</v>
      </c>
      <c r="KT18" s="1">
        <f t="shared" si="52"/>
        <v>0</v>
      </c>
      <c r="KU18" s="4"/>
      <c r="KV18" s="4"/>
      <c r="KW18" s="4">
        <f t="shared" si="53"/>
        <v>0</v>
      </c>
      <c r="KX18" s="4">
        <f t="shared" si="54"/>
        <v>0</v>
      </c>
      <c r="KY18" s="4"/>
      <c r="KZ18" s="4"/>
      <c r="LA18" s="4"/>
      <c r="LB18" s="4"/>
      <c r="LC18" s="4">
        <f t="shared" si="55"/>
        <v>0</v>
      </c>
      <c r="LD18" s="4">
        <f t="shared" si="56"/>
        <v>0</v>
      </c>
      <c r="LE18" s="4"/>
      <c r="LF18" s="4"/>
      <c r="LG18" s="4">
        <f t="shared" si="57"/>
        <v>0</v>
      </c>
      <c r="LH18" s="4">
        <f t="shared" si="58"/>
        <v>0</v>
      </c>
      <c r="LI18" s="71">
        <v>24.2</v>
      </c>
      <c r="LJ18" s="335">
        <v>0</v>
      </c>
      <c r="LK18" s="79">
        <v>24.02</v>
      </c>
      <c r="LL18" s="358">
        <v>0</v>
      </c>
      <c r="LM18" s="79">
        <v>6.5750000000000002</v>
      </c>
      <c r="LN18" s="339">
        <v>0</v>
      </c>
      <c r="LO18" s="75"/>
      <c r="LP18" s="352"/>
      <c r="LQ18" s="322"/>
      <c r="LR18" s="322"/>
      <c r="LS18" s="4">
        <f t="shared" si="59"/>
        <v>54.795000000000002</v>
      </c>
      <c r="LT18" s="4">
        <f t="shared" si="60"/>
        <v>0</v>
      </c>
      <c r="LU18" s="323"/>
      <c r="LV18" s="4"/>
      <c r="LW18" s="4"/>
      <c r="LX18" s="4"/>
      <c r="LY18" s="4">
        <f t="shared" si="61"/>
        <v>0</v>
      </c>
      <c r="LZ18" s="4">
        <f t="shared" si="62"/>
        <v>0</v>
      </c>
      <c r="MA18" s="114"/>
      <c r="MB18" s="4"/>
      <c r="MC18" s="346"/>
      <c r="MD18" s="324"/>
      <c r="ME18" s="75"/>
      <c r="MF18" s="4"/>
      <c r="MG18" s="9"/>
      <c r="MH18" s="4"/>
      <c r="MI18" s="4">
        <f t="shared" si="63"/>
        <v>0</v>
      </c>
      <c r="MJ18" s="4">
        <f t="shared" si="64"/>
        <v>0</v>
      </c>
      <c r="MK18" s="340">
        <v>0</v>
      </c>
      <c r="ML18" s="92">
        <v>0</v>
      </c>
      <c r="MM18" s="114">
        <v>0</v>
      </c>
      <c r="MN18" s="341">
        <v>0</v>
      </c>
      <c r="MO18" s="4">
        <f t="shared" si="65"/>
        <v>0</v>
      </c>
      <c r="MP18" s="4">
        <f t="shared" si="66"/>
        <v>0</v>
      </c>
      <c r="MQ18" s="4"/>
      <c r="MR18" s="4"/>
      <c r="MS18" s="4">
        <f t="shared" si="67"/>
        <v>0</v>
      </c>
      <c r="MT18" s="4">
        <f t="shared" si="68"/>
        <v>0</v>
      </c>
      <c r="MU18" s="4"/>
      <c r="MV18" s="4"/>
      <c r="MW18" s="4">
        <f t="shared" si="69"/>
        <v>0</v>
      </c>
      <c r="MX18" s="4">
        <f t="shared" si="70"/>
        <v>0</v>
      </c>
      <c r="MY18" s="92">
        <v>0</v>
      </c>
      <c r="MZ18" s="342">
        <v>0</v>
      </c>
      <c r="NA18" s="4">
        <f t="shared" si="71"/>
        <v>0</v>
      </c>
      <c r="NB18" s="4">
        <f t="shared" si="72"/>
        <v>0</v>
      </c>
      <c r="NC18" s="301"/>
      <c r="ND18" s="301"/>
      <c r="NE18" s="301">
        <f t="shared" si="73"/>
        <v>0</v>
      </c>
      <c r="NF18" s="301">
        <f t="shared" si="74"/>
        <v>0</v>
      </c>
      <c r="NG18" s="301"/>
      <c r="NH18" s="301"/>
      <c r="NI18" s="301">
        <f t="shared" si="75"/>
        <v>0</v>
      </c>
      <c r="NJ18" s="301">
        <f t="shared" si="76"/>
        <v>0</v>
      </c>
      <c r="NK18" s="297"/>
      <c r="NL18" s="301"/>
      <c r="NM18" s="301">
        <f t="shared" si="77"/>
        <v>0</v>
      </c>
      <c r="NN18" s="301">
        <f t="shared" si="78"/>
        <v>0</v>
      </c>
      <c r="NO18" s="74">
        <v>0</v>
      </c>
      <c r="NP18" s="74"/>
      <c r="NQ18" s="74"/>
      <c r="NR18" s="74"/>
      <c r="NS18" s="74">
        <v>0</v>
      </c>
      <c r="NT18" s="74"/>
      <c r="NU18" s="351">
        <v>0</v>
      </c>
      <c r="NV18" s="351"/>
      <c r="NW18" s="4">
        <f t="shared" si="79"/>
        <v>0</v>
      </c>
      <c r="NX18" s="4">
        <f t="shared" si="12"/>
        <v>0</v>
      </c>
      <c r="NY18" s="74">
        <v>0</v>
      </c>
      <c r="NZ18" s="74"/>
      <c r="OA18" s="357">
        <v>0</v>
      </c>
      <c r="OB18" s="74"/>
      <c r="OC18" s="357">
        <v>0</v>
      </c>
      <c r="OD18" s="74"/>
      <c r="OE18" s="74">
        <v>0</v>
      </c>
      <c r="OF18" s="74"/>
      <c r="OG18" s="4">
        <f t="shared" si="80"/>
        <v>0</v>
      </c>
      <c r="OH18" s="4">
        <f t="shared" si="81"/>
        <v>0</v>
      </c>
      <c r="OI18" s="196">
        <v>0</v>
      </c>
      <c r="OJ18" s="301"/>
      <c r="OK18" s="347">
        <v>0</v>
      </c>
      <c r="OL18" s="301"/>
      <c r="OM18" s="196">
        <v>0</v>
      </c>
      <c r="ON18" s="301"/>
      <c r="OO18" s="301">
        <f t="shared" si="82"/>
        <v>0</v>
      </c>
      <c r="OP18" s="301">
        <f t="shared" si="83"/>
        <v>0</v>
      </c>
      <c r="OQ18" s="301"/>
      <c r="OR18" s="301"/>
      <c r="OS18" s="301">
        <f t="shared" si="13"/>
        <v>0</v>
      </c>
      <c r="OT18" s="301">
        <f t="shared" si="14"/>
        <v>0</v>
      </c>
    </row>
    <row r="19" spans="1:410" ht="12.75" customHeight="1">
      <c r="A19" s="152">
        <v>8.3333333333333329E-2</v>
      </c>
      <c r="B19" s="129">
        <v>9</v>
      </c>
      <c r="C19" s="147"/>
      <c r="D19" s="147"/>
      <c r="E19" s="74"/>
      <c r="F19" s="74"/>
      <c r="G19" s="74"/>
      <c r="H19" s="74"/>
      <c r="I19" s="78">
        <f t="shared" si="0"/>
        <v>0</v>
      </c>
      <c r="J19" s="78">
        <f t="shared" si="1"/>
        <v>0</v>
      </c>
      <c r="K19" s="2"/>
      <c r="L19" s="2"/>
      <c r="M19" s="71">
        <v>20.62</v>
      </c>
      <c r="N19" s="71">
        <v>4.1240000000000006</v>
      </c>
      <c r="O19" s="75">
        <v>19.34</v>
      </c>
      <c r="P19" s="71">
        <v>3.8680000000000003</v>
      </c>
      <c r="Q19" s="1"/>
      <c r="R19" s="8"/>
      <c r="S19" s="2"/>
      <c r="T19" s="2"/>
      <c r="U19" s="8"/>
      <c r="V19" s="8"/>
      <c r="W19" s="8">
        <f t="shared" si="15"/>
        <v>39.96</v>
      </c>
      <c r="X19" s="8">
        <f t="shared" si="16"/>
        <v>39.96</v>
      </c>
      <c r="Y19" s="78"/>
      <c r="Z19" s="78"/>
      <c r="AA19" s="9"/>
      <c r="AB19" s="285"/>
      <c r="AC19" s="8">
        <f t="shared" si="17"/>
        <v>0</v>
      </c>
      <c r="AD19" s="8">
        <f t="shared" si="18"/>
        <v>0</v>
      </c>
      <c r="AE19" s="71"/>
      <c r="AF19" s="71"/>
      <c r="AG19" s="71"/>
      <c r="AH19" s="71"/>
      <c r="AI19" s="122">
        <v>5</v>
      </c>
      <c r="AJ19" s="122">
        <v>1.5</v>
      </c>
      <c r="AK19" s="359">
        <v>50</v>
      </c>
      <c r="AL19" s="360">
        <v>15</v>
      </c>
      <c r="AM19" s="293"/>
      <c r="AN19" s="293"/>
      <c r="AO19" s="294"/>
      <c r="AP19" s="294"/>
      <c r="AQ19" s="294"/>
      <c r="AR19" s="294"/>
      <c r="AS19" s="294"/>
      <c r="AT19" s="294"/>
      <c r="AU19" s="4">
        <f t="shared" si="19"/>
        <v>55</v>
      </c>
      <c r="AV19" s="4">
        <f t="shared" si="2"/>
        <v>16.5</v>
      </c>
      <c r="AW19" s="78"/>
      <c r="AX19" s="78"/>
      <c r="AY19" s="315"/>
      <c r="AZ19" s="8"/>
      <c r="BA19" s="8"/>
      <c r="BB19" s="8"/>
      <c r="BC19" s="8">
        <f t="shared" si="3"/>
        <v>0</v>
      </c>
      <c r="BD19" s="8">
        <f t="shared" si="4"/>
        <v>0</v>
      </c>
      <c r="BE19" s="8"/>
      <c r="BF19" s="8"/>
      <c r="BG19" s="295"/>
      <c r="BH19" s="296"/>
      <c r="BI19" s="295"/>
      <c r="BJ19" s="296"/>
      <c r="BK19" s="297"/>
      <c r="BL19" s="8"/>
      <c r="BM19" s="8"/>
      <c r="BN19" s="8"/>
      <c r="BO19" s="8"/>
      <c r="BP19" s="8"/>
      <c r="BQ19" s="8"/>
      <c r="BR19" s="8"/>
      <c r="BS19" s="2">
        <f t="shared" si="20"/>
        <v>0</v>
      </c>
      <c r="BT19" s="8">
        <f t="shared" si="21"/>
        <v>0</v>
      </c>
      <c r="BU19" s="8"/>
      <c r="BV19" s="8"/>
      <c r="BW19" s="4"/>
      <c r="BX19" s="4"/>
      <c r="BY19" s="4"/>
      <c r="BZ19" s="8"/>
      <c r="CA19" s="4"/>
      <c r="CB19" s="8"/>
      <c r="CC19" s="4">
        <f t="shared" si="5"/>
        <v>0</v>
      </c>
      <c r="CD19" s="4">
        <f t="shared" si="5"/>
        <v>0</v>
      </c>
      <c r="CE19" s="4"/>
      <c r="CF19" s="4"/>
      <c r="CG19" s="114"/>
      <c r="CH19" s="325"/>
      <c r="CI19" s="91">
        <v>20.6</v>
      </c>
      <c r="CJ19" s="325">
        <v>6.5</v>
      </c>
      <c r="CK19" s="299"/>
      <c r="CL19" s="299"/>
      <c r="CM19" s="326">
        <v>5.15</v>
      </c>
      <c r="CN19" s="327">
        <v>1.5</v>
      </c>
      <c r="CO19" s="8">
        <f t="shared" si="22"/>
        <v>25.75</v>
      </c>
      <c r="CP19" s="8">
        <f t="shared" si="23"/>
        <v>8</v>
      </c>
      <c r="CQ19" s="343">
        <v>247.40625</v>
      </c>
      <c r="CR19" s="343"/>
      <c r="CS19" s="343"/>
      <c r="CT19" s="356"/>
      <c r="CU19" s="344">
        <v>18.556701030927837</v>
      </c>
      <c r="CV19" s="196"/>
      <c r="CW19" s="345">
        <v>63.814432989690722</v>
      </c>
      <c r="CX19" s="300"/>
      <c r="CY19" s="300"/>
      <c r="CZ19" s="300"/>
      <c r="DA19" s="7">
        <f t="shared" si="24"/>
        <v>329.77738402061857</v>
      </c>
      <c r="DB19" s="4">
        <f t="shared" si="25"/>
        <v>0</v>
      </c>
      <c r="DC19" s="8"/>
      <c r="DD19" s="8"/>
      <c r="DE19" s="4"/>
      <c r="DF19" s="8"/>
      <c r="DG19" s="8"/>
      <c r="DH19" s="8"/>
      <c r="DI19" s="8">
        <f t="shared" si="26"/>
        <v>0</v>
      </c>
      <c r="DJ19" s="8">
        <f t="shared" si="27"/>
        <v>0</v>
      </c>
      <c r="DK19" s="328">
        <v>42.37</v>
      </c>
      <c r="DL19" s="328">
        <v>14.12</v>
      </c>
      <c r="DM19" s="78">
        <f t="shared" si="28"/>
        <v>42.37</v>
      </c>
      <c r="DN19" s="78">
        <f t="shared" si="29"/>
        <v>14.12</v>
      </c>
      <c r="DO19" s="328">
        <v>41.1</v>
      </c>
      <c r="DP19" s="328">
        <v>13.7</v>
      </c>
      <c r="DQ19" s="329"/>
      <c r="DR19" s="329"/>
      <c r="DS19" s="8"/>
      <c r="DT19" s="8"/>
      <c r="DU19" s="302"/>
      <c r="DV19" s="303"/>
      <c r="DW19" s="303"/>
      <c r="DX19" s="303"/>
      <c r="DY19" s="8"/>
      <c r="DZ19" s="8"/>
      <c r="EA19" s="4"/>
      <c r="EB19" s="8"/>
      <c r="EC19" s="8">
        <f t="shared" si="30"/>
        <v>0</v>
      </c>
      <c r="ED19" s="8">
        <f t="shared" si="30"/>
        <v>0</v>
      </c>
      <c r="EE19" s="4"/>
      <c r="EF19" s="4"/>
      <c r="EG19" s="330">
        <v>39.18</v>
      </c>
      <c r="EH19" s="331">
        <v>9.7949999999999999</v>
      </c>
      <c r="EI19" s="94">
        <v>154.63999999999999</v>
      </c>
      <c r="EJ19" s="94">
        <v>38.659999999999997</v>
      </c>
      <c r="EK19" s="326">
        <v>53.61</v>
      </c>
      <c r="EL19" s="332">
        <v>13.4025</v>
      </c>
      <c r="EM19" s="333"/>
      <c r="EN19" s="333"/>
      <c r="EO19" s="333"/>
      <c r="EP19" s="333"/>
      <c r="EQ19" s="8">
        <f t="shared" si="31"/>
        <v>247.43</v>
      </c>
      <c r="ER19" s="8">
        <f t="shared" si="32"/>
        <v>61.857500000000002</v>
      </c>
      <c r="ES19" s="301"/>
      <c r="ET19" s="301"/>
      <c r="EU19" s="6"/>
      <c r="EV19" s="6"/>
      <c r="EW19" s="4">
        <f t="shared" si="33"/>
        <v>0</v>
      </c>
      <c r="EX19" s="4">
        <f t="shared" si="34"/>
        <v>0</v>
      </c>
      <c r="EY19" s="8"/>
      <c r="EZ19" s="8"/>
      <c r="FA19" s="361">
        <v>28</v>
      </c>
      <c r="FB19" s="334"/>
      <c r="FC19" s="114">
        <v>0</v>
      </c>
      <c r="FD19" s="327"/>
      <c r="FE19" s="8"/>
      <c r="FF19" s="8"/>
      <c r="FG19" s="305"/>
      <c r="FH19" s="306"/>
      <c r="FI19" s="8"/>
      <c r="FJ19" s="8"/>
      <c r="FK19" s="8"/>
      <c r="FL19" s="8"/>
      <c r="FM19" s="327"/>
      <c r="FN19" s="327"/>
      <c r="FO19" s="4"/>
      <c r="FP19" s="8"/>
      <c r="FQ19" s="307">
        <f t="shared" si="35"/>
        <v>0</v>
      </c>
      <c r="FR19" s="8">
        <f t="shared" si="36"/>
        <v>0</v>
      </c>
      <c r="FS19" s="4"/>
      <c r="FT19" s="4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>
        <f t="shared" si="37"/>
        <v>0</v>
      </c>
      <c r="GH19" s="8">
        <f t="shared" si="38"/>
        <v>0</v>
      </c>
      <c r="GI19" s="308"/>
      <c r="GJ19" s="308"/>
      <c r="GK19" s="297">
        <v>6</v>
      </c>
      <c r="GL19" s="297"/>
      <c r="GM19" s="309"/>
      <c r="GN19" s="310"/>
      <c r="GO19" s="299"/>
      <c r="GP19" s="311"/>
      <c r="GQ19" s="311"/>
      <c r="GR19" s="311"/>
      <c r="GS19" s="310"/>
      <c r="GT19" s="310"/>
      <c r="GU19" s="310">
        <v>6</v>
      </c>
      <c r="GV19" s="310"/>
      <c r="GW19" s="310"/>
      <c r="GX19" s="310"/>
      <c r="GY19" s="310">
        <v>2.4</v>
      </c>
      <c r="GZ19" s="310"/>
      <c r="HA19" s="8">
        <f t="shared" si="39"/>
        <v>14.4</v>
      </c>
      <c r="HB19" s="8">
        <f t="shared" si="40"/>
        <v>0</v>
      </c>
      <c r="HC19" s="4"/>
      <c r="HD19" s="4"/>
      <c r="HE19" s="4"/>
      <c r="HF19" s="4"/>
      <c r="HG19" s="4"/>
      <c r="HH19" s="4"/>
      <c r="HI19" s="4">
        <f t="shared" si="6"/>
        <v>0</v>
      </c>
      <c r="HJ19" s="4">
        <f t="shared" si="7"/>
        <v>0</v>
      </c>
      <c r="HK19" s="8"/>
      <c r="HL19" s="8"/>
      <c r="HM19" s="8"/>
      <c r="HN19" s="303"/>
      <c r="HO19" s="8">
        <f t="shared" si="41"/>
        <v>0</v>
      </c>
      <c r="HP19" s="8">
        <f t="shared" si="42"/>
        <v>0</v>
      </c>
      <c r="HQ19" s="91">
        <v>535</v>
      </c>
      <c r="HR19" s="285"/>
      <c r="HS19" s="91"/>
      <c r="HT19" s="8"/>
      <c r="HU19" s="8">
        <f t="shared" si="43"/>
        <v>535</v>
      </c>
      <c r="HV19" s="8">
        <f t="shared" si="44"/>
        <v>0</v>
      </c>
      <c r="HW19" s="8"/>
      <c r="HX19" s="8"/>
      <c r="HY19" s="196">
        <v>3</v>
      </c>
      <c r="HZ19" s="335">
        <v>0.75</v>
      </c>
      <c r="IA19" s="312"/>
      <c r="IB19" s="304"/>
      <c r="IC19" s="337">
        <v>12</v>
      </c>
      <c r="ID19" s="130">
        <v>3</v>
      </c>
      <c r="IE19" s="313"/>
      <c r="IF19" s="313"/>
      <c r="IG19" s="8">
        <f t="shared" si="84"/>
        <v>15</v>
      </c>
      <c r="IH19" s="8">
        <f t="shared" si="45"/>
        <v>3.75</v>
      </c>
      <c r="II19" s="8"/>
      <c r="IJ19" s="8"/>
      <c r="IK19" s="8"/>
      <c r="IL19" s="8"/>
      <c r="IM19" s="4"/>
      <c r="IN19" s="303"/>
      <c r="IO19" s="8"/>
      <c r="IP19" s="8"/>
      <c r="IQ19" s="8"/>
      <c r="IR19" s="8"/>
      <c r="IS19" s="8"/>
      <c r="IT19" s="8"/>
      <c r="IU19" s="8">
        <f t="shared" si="8"/>
        <v>0</v>
      </c>
      <c r="IV19" s="8">
        <f t="shared" si="9"/>
        <v>0</v>
      </c>
      <c r="IW19" s="8"/>
      <c r="IX19" s="8"/>
      <c r="IY19" s="71">
        <v>10.31</v>
      </c>
      <c r="IZ19" s="71">
        <v>0</v>
      </c>
      <c r="JA19" s="71">
        <v>10.31</v>
      </c>
      <c r="JB19" s="71">
        <v>0</v>
      </c>
      <c r="JC19" s="285"/>
      <c r="JD19" s="285"/>
      <c r="JE19" s="8">
        <f t="shared" si="46"/>
        <v>20.62</v>
      </c>
      <c r="JF19" s="8">
        <f t="shared" si="47"/>
        <v>0</v>
      </c>
      <c r="JG19" s="335">
        <v>6.5372000000000003</v>
      </c>
      <c r="JH19" s="335">
        <v>1</v>
      </c>
      <c r="JI19" s="335">
        <v>6.5373000000000001</v>
      </c>
      <c r="JJ19" s="335">
        <v>1</v>
      </c>
      <c r="JK19" s="335"/>
      <c r="JL19" s="335"/>
      <c r="JM19" s="91">
        <v>51.55</v>
      </c>
      <c r="JN19" s="335">
        <v>11</v>
      </c>
      <c r="JO19" s="91">
        <v>26.8</v>
      </c>
      <c r="JP19" s="335">
        <v>5</v>
      </c>
      <c r="JQ19" s="71">
        <v>17.53</v>
      </c>
      <c r="JR19" s="71">
        <v>4</v>
      </c>
      <c r="JS19" s="8"/>
      <c r="JT19" s="8"/>
      <c r="JU19" s="8">
        <f t="shared" si="85"/>
        <v>108.9545</v>
      </c>
      <c r="JV19" s="8">
        <f t="shared" si="86"/>
        <v>22</v>
      </c>
      <c r="JW19" s="8"/>
      <c r="JX19" s="8"/>
      <c r="JY19" s="285"/>
      <c r="JZ19" s="285"/>
      <c r="KA19" s="8">
        <f t="shared" si="48"/>
        <v>0</v>
      </c>
      <c r="KB19" s="8">
        <f t="shared" si="49"/>
        <v>0</v>
      </c>
      <c r="KC19" s="4"/>
      <c r="KD19" s="4"/>
      <c r="KE19" s="4"/>
      <c r="KF19" s="4"/>
      <c r="KG19" s="4">
        <f t="shared" si="10"/>
        <v>0</v>
      </c>
      <c r="KH19" s="4">
        <f t="shared" si="11"/>
        <v>0</v>
      </c>
      <c r="KI19" s="4"/>
      <c r="KJ19" s="4"/>
      <c r="KK19" s="4"/>
      <c r="KL19" s="4"/>
      <c r="KM19" s="4">
        <f t="shared" si="50"/>
        <v>0</v>
      </c>
      <c r="KN19" s="4">
        <f t="shared" si="50"/>
        <v>0</v>
      </c>
      <c r="KO19" s="327">
        <v>6.19</v>
      </c>
      <c r="KP19" s="4"/>
      <c r="KQ19" s="4"/>
      <c r="KR19" s="4"/>
      <c r="KS19" s="1">
        <f t="shared" si="51"/>
        <v>6.19</v>
      </c>
      <c r="KT19" s="1">
        <f t="shared" si="52"/>
        <v>0</v>
      </c>
      <c r="KU19" s="4"/>
      <c r="KV19" s="4"/>
      <c r="KW19" s="4">
        <f t="shared" si="53"/>
        <v>0</v>
      </c>
      <c r="KX19" s="4">
        <f t="shared" si="54"/>
        <v>0</v>
      </c>
      <c r="KY19" s="4"/>
      <c r="KZ19" s="4"/>
      <c r="LA19" s="4"/>
      <c r="LB19" s="4"/>
      <c r="LC19" s="4">
        <f t="shared" si="55"/>
        <v>0</v>
      </c>
      <c r="LD19" s="4">
        <f t="shared" si="56"/>
        <v>0</v>
      </c>
      <c r="LE19" s="4"/>
      <c r="LF19" s="4"/>
      <c r="LG19" s="4">
        <f t="shared" si="57"/>
        <v>0</v>
      </c>
      <c r="LH19" s="4">
        <f t="shared" si="58"/>
        <v>0</v>
      </c>
      <c r="LI19" s="71">
        <v>24.2</v>
      </c>
      <c r="LJ19" s="335">
        <v>0</v>
      </c>
      <c r="LK19" s="79">
        <v>24.02</v>
      </c>
      <c r="LL19" s="358">
        <v>0</v>
      </c>
      <c r="LM19" s="79">
        <v>6.5750000000000002</v>
      </c>
      <c r="LN19" s="339">
        <v>0</v>
      </c>
      <c r="LO19" s="75"/>
      <c r="LP19" s="352"/>
      <c r="LQ19" s="322"/>
      <c r="LR19" s="322"/>
      <c r="LS19" s="4">
        <f t="shared" si="59"/>
        <v>54.795000000000002</v>
      </c>
      <c r="LT19" s="4">
        <f t="shared" si="60"/>
        <v>0</v>
      </c>
      <c r="LU19" s="323"/>
      <c r="LV19" s="4"/>
      <c r="LW19" s="4"/>
      <c r="LX19" s="4"/>
      <c r="LY19" s="4">
        <f t="shared" si="61"/>
        <v>0</v>
      </c>
      <c r="LZ19" s="4">
        <f t="shared" si="62"/>
        <v>0</v>
      </c>
      <c r="MA19" s="114"/>
      <c r="MB19" s="4"/>
      <c r="MC19" s="346"/>
      <c r="MD19" s="324"/>
      <c r="ME19" s="75"/>
      <c r="MF19" s="4"/>
      <c r="MG19" s="9"/>
      <c r="MH19" s="4"/>
      <c r="MI19" s="4">
        <f t="shared" si="63"/>
        <v>0</v>
      </c>
      <c r="MJ19" s="4">
        <f t="shared" si="64"/>
        <v>0</v>
      </c>
      <c r="MK19" s="340">
        <v>0</v>
      </c>
      <c r="ML19" s="92">
        <v>0</v>
      </c>
      <c r="MM19" s="114">
        <v>0</v>
      </c>
      <c r="MN19" s="341">
        <v>0</v>
      </c>
      <c r="MO19" s="4">
        <f t="shared" si="65"/>
        <v>0</v>
      </c>
      <c r="MP19" s="4">
        <f t="shared" si="66"/>
        <v>0</v>
      </c>
      <c r="MQ19" s="4"/>
      <c r="MR19" s="4"/>
      <c r="MS19" s="4">
        <f t="shared" si="67"/>
        <v>0</v>
      </c>
      <c r="MT19" s="4">
        <f t="shared" si="68"/>
        <v>0</v>
      </c>
      <c r="MU19" s="4"/>
      <c r="MV19" s="4"/>
      <c r="MW19" s="4">
        <f t="shared" si="69"/>
        <v>0</v>
      </c>
      <c r="MX19" s="4">
        <f t="shared" si="70"/>
        <v>0</v>
      </c>
      <c r="MY19" s="92">
        <v>0</v>
      </c>
      <c r="MZ19" s="342">
        <v>0</v>
      </c>
      <c r="NA19" s="4">
        <f t="shared" si="71"/>
        <v>0</v>
      </c>
      <c r="NB19" s="4">
        <f t="shared" si="72"/>
        <v>0</v>
      </c>
      <c r="NC19" s="301"/>
      <c r="ND19" s="301"/>
      <c r="NE19" s="301">
        <f t="shared" si="73"/>
        <v>0</v>
      </c>
      <c r="NF19" s="301">
        <f t="shared" si="74"/>
        <v>0</v>
      </c>
      <c r="NG19" s="301"/>
      <c r="NH19" s="301"/>
      <c r="NI19" s="301">
        <f t="shared" si="75"/>
        <v>0</v>
      </c>
      <c r="NJ19" s="301">
        <f t="shared" si="76"/>
        <v>0</v>
      </c>
      <c r="NK19" s="297"/>
      <c r="NL19" s="301"/>
      <c r="NM19" s="301">
        <f t="shared" si="77"/>
        <v>0</v>
      </c>
      <c r="NN19" s="301">
        <f t="shared" si="78"/>
        <v>0</v>
      </c>
      <c r="NO19" s="74">
        <v>0</v>
      </c>
      <c r="NP19" s="74"/>
      <c r="NQ19" s="74"/>
      <c r="NR19" s="74"/>
      <c r="NS19" s="74">
        <v>0</v>
      </c>
      <c r="NT19" s="74"/>
      <c r="NU19" s="351">
        <v>0</v>
      </c>
      <c r="NV19" s="351"/>
      <c r="NW19" s="4">
        <f t="shared" si="79"/>
        <v>0</v>
      </c>
      <c r="NX19" s="4">
        <f t="shared" si="12"/>
        <v>0</v>
      </c>
      <c r="NY19" s="74">
        <v>0</v>
      </c>
      <c r="NZ19" s="74"/>
      <c r="OA19" s="357">
        <v>0</v>
      </c>
      <c r="OB19" s="74"/>
      <c r="OC19" s="357">
        <v>0</v>
      </c>
      <c r="OD19" s="74"/>
      <c r="OE19" s="74">
        <v>0</v>
      </c>
      <c r="OF19" s="74"/>
      <c r="OG19" s="4">
        <f t="shared" si="80"/>
        <v>0</v>
      </c>
      <c r="OH19" s="4">
        <f t="shared" si="81"/>
        <v>0</v>
      </c>
      <c r="OI19" s="196">
        <v>0</v>
      </c>
      <c r="OJ19" s="301"/>
      <c r="OK19" s="347">
        <v>0</v>
      </c>
      <c r="OL19" s="301"/>
      <c r="OM19" s="196">
        <v>0</v>
      </c>
      <c r="ON19" s="301"/>
      <c r="OO19" s="301">
        <f t="shared" si="82"/>
        <v>0</v>
      </c>
      <c r="OP19" s="301">
        <f t="shared" si="83"/>
        <v>0</v>
      </c>
      <c r="OQ19" s="301"/>
      <c r="OR19" s="301"/>
      <c r="OS19" s="301">
        <f t="shared" si="13"/>
        <v>0</v>
      </c>
      <c r="OT19" s="301">
        <f t="shared" si="14"/>
        <v>0</v>
      </c>
    </row>
    <row r="20" spans="1:410" ht="12.75" customHeight="1">
      <c r="A20" s="146"/>
      <c r="B20" s="129">
        <v>10</v>
      </c>
      <c r="C20" s="147"/>
      <c r="D20" s="147"/>
      <c r="E20" s="74"/>
      <c r="F20" s="74"/>
      <c r="G20" s="74"/>
      <c r="H20" s="74"/>
      <c r="I20" s="78">
        <f t="shared" si="0"/>
        <v>0</v>
      </c>
      <c r="J20" s="78">
        <f t="shared" si="1"/>
        <v>0</v>
      </c>
      <c r="K20" s="2"/>
      <c r="L20" s="2"/>
      <c r="M20" s="71">
        <v>20.62</v>
      </c>
      <c r="N20" s="71">
        <v>4.1240000000000006</v>
      </c>
      <c r="O20" s="75">
        <v>19.34</v>
      </c>
      <c r="P20" s="71">
        <v>3.8680000000000003</v>
      </c>
      <c r="Q20" s="1"/>
      <c r="R20" s="8"/>
      <c r="S20" s="2"/>
      <c r="T20" s="2"/>
      <c r="U20" s="8"/>
      <c r="V20" s="8"/>
      <c r="W20" s="8">
        <f t="shared" si="15"/>
        <v>39.96</v>
      </c>
      <c r="X20" s="8">
        <f t="shared" si="16"/>
        <v>39.96</v>
      </c>
      <c r="Y20" s="78"/>
      <c r="Z20" s="78"/>
      <c r="AA20" s="9"/>
      <c r="AB20" s="285"/>
      <c r="AC20" s="8">
        <f t="shared" si="17"/>
        <v>0</v>
      </c>
      <c r="AD20" s="8">
        <f t="shared" si="18"/>
        <v>0</v>
      </c>
      <c r="AE20" s="71"/>
      <c r="AF20" s="71"/>
      <c r="AG20" s="71"/>
      <c r="AH20" s="71"/>
      <c r="AI20" s="122">
        <v>5</v>
      </c>
      <c r="AJ20" s="122">
        <v>1.5</v>
      </c>
      <c r="AK20" s="359">
        <v>50</v>
      </c>
      <c r="AL20" s="360">
        <v>15</v>
      </c>
      <c r="AM20" s="293"/>
      <c r="AN20" s="293"/>
      <c r="AO20" s="294"/>
      <c r="AP20" s="294"/>
      <c r="AQ20" s="294"/>
      <c r="AR20" s="294"/>
      <c r="AS20" s="294"/>
      <c r="AT20" s="294"/>
      <c r="AU20" s="4">
        <f t="shared" si="19"/>
        <v>55</v>
      </c>
      <c r="AV20" s="4">
        <f t="shared" si="2"/>
        <v>16.5</v>
      </c>
      <c r="AW20" s="78"/>
      <c r="AX20" s="78"/>
      <c r="AY20" s="315"/>
      <c r="AZ20" s="8"/>
      <c r="BA20" s="8"/>
      <c r="BB20" s="8"/>
      <c r="BC20" s="8">
        <f t="shared" si="3"/>
        <v>0</v>
      </c>
      <c r="BD20" s="8">
        <f t="shared" si="4"/>
        <v>0</v>
      </c>
      <c r="BE20" s="8"/>
      <c r="BF20" s="8"/>
      <c r="BG20" s="295"/>
      <c r="BH20" s="296"/>
      <c r="BI20" s="295"/>
      <c r="BJ20" s="296"/>
      <c r="BK20" s="297"/>
      <c r="BL20" s="8"/>
      <c r="BM20" s="8"/>
      <c r="BN20" s="8"/>
      <c r="BO20" s="8"/>
      <c r="BP20" s="8"/>
      <c r="BQ20" s="8"/>
      <c r="BR20" s="8"/>
      <c r="BS20" s="2">
        <f t="shared" si="20"/>
        <v>0</v>
      </c>
      <c r="BT20" s="8">
        <f t="shared" si="21"/>
        <v>0</v>
      </c>
      <c r="BU20" s="8"/>
      <c r="BV20" s="8"/>
      <c r="BW20" s="4"/>
      <c r="BX20" s="4"/>
      <c r="BY20" s="4"/>
      <c r="BZ20" s="8"/>
      <c r="CA20" s="4"/>
      <c r="CB20" s="8"/>
      <c r="CC20" s="4">
        <f t="shared" si="5"/>
        <v>0</v>
      </c>
      <c r="CD20" s="4">
        <f t="shared" si="5"/>
        <v>0</v>
      </c>
      <c r="CE20" s="4"/>
      <c r="CF20" s="4"/>
      <c r="CG20" s="114"/>
      <c r="CH20" s="325"/>
      <c r="CI20" s="91">
        <v>20.6</v>
      </c>
      <c r="CJ20" s="325">
        <v>6.5</v>
      </c>
      <c r="CK20" s="299"/>
      <c r="CL20" s="299"/>
      <c r="CM20" s="326">
        <v>5.15</v>
      </c>
      <c r="CN20" s="327">
        <v>1.5</v>
      </c>
      <c r="CO20" s="8">
        <f t="shared" si="22"/>
        <v>25.75</v>
      </c>
      <c r="CP20" s="8">
        <f t="shared" si="23"/>
        <v>8</v>
      </c>
      <c r="CQ20" s="343">
        <v>247.40625</v>
      </c>
      <c r="CR20" s="343"/>
      <c r="CS20" s="343"/>
      <c r="CT20" s="356"/>
      <c r="CU20" s="344">
        <v>18.556701030927837</v>
      </c>
      <c r="CV20" s="196"/>
      <c r="CW20" s="345">
        <v>63.814432989690722</v>
      </c>
      <c r="CX20" s="300"/>
      <c r="CY20" s="300"/>
      <c r="CZ20" s="300"/>
      <c r="DA20" s="7">
        <f t="shared" si="24"/>
        <v>329.77738402061857</v>
      </c>
      <c r="DB20" s="4">
        <f t="shared" si="25"/>
        <v>0</v>
      </c>
      <c r="DC20" s="8"/>
      <c r="DD20" s="8"/>
      <c r="DE20" s="4"/>
      <c r="DF20" s="8"/>
      <c r="DG20" s="8"/>
      <c r="DH20" s="8"/>
      <c r="DI20" s="8">
        <f t="shared" si="26"/>
        <v>0</v>
      </c>
      <c r="DJ20" s="8">
        <f t="shared" si="27"/>
        <v>0</v>
      </c>
      <c r="DK20" s="328">
        <v>42.37</v>
      </c>
      <c r="DL20" s="328">
        <v>14.12</v>
      </c>
      <c r="DM20" s="78">
        <f t="shared" si="28"/>
        <v>42.37</v>
      </c>
      <c r="DN20" s="78">
        <f t="shared" si="29"/>
        <v>14.12</v>
      </c>
      <c r="DO20" s="328">
        <v>41.1</v>
      </c>
      <c r="DP20" s="328">
        <v>13.700000000000001</v>
      </c>
      <c r="DQ20" s="329"/>
      <c r="DR20" s="329"/>
      <c r="DS20" s="8"/>
      <c r="DT20" s="8"/>
      <c r="DU20" s="302"/>
      <c r="DV20" s="303"/>
      <c r="DW20" s="303"/>
      <c r="DX20" s="303"/>
      <c r="DY20" s="8"/>
      <c r="DZ20" s="8"/>
      <c r="EA20" s="4"/>
      <c r="EB20" s="8"/>
      <c r="EC20" s="8">
        <f t="shared" si="30"/>
        <v>0</v>
      </c>
      <c r="ED20" s="8">
        <f t="shared" si="30"/>
        <v>0</v>
      </c>
      <c r="EE20" s="4"/>
      <c r="EF20" s="4"/>
      <c r="EG20" s="330">
        <v>39.18</v>
      </c>
      <c r="EH20" s="331">
        <v>9.7949999999999999</v>
      </c>
      <c r="EI20" s="94">
        <v>154.63999999999999</v>
      </c>
      <c r="EJ20" s="94">
        <v>38.659999999999997</v>
      </c>
      <c r="EK20" s="326">
        <v>53.61</v>
      </c>
      <c r="EL20" s="332">
        <v>13.4025</v>
      </c>
      <c r="EM20" s="333"/>
      <c r="EN20" s="333"/>
      <c r="EO20" s="333"/>
      <c r="EP20" s="333"/>
      <c r="EQ20" s="8">
        <f t="shared" si="31"/>
        <v>247.43</v>
      </c>
      <c r="ER20" s="8">
        <f t="shared" si="32"/>
        <v>61.857500000000002</v>
      </c>
      <c r="ES20" s="301"/>
      <c r="ET20" s="301"/>
      <c r="EU20" s="6"/>
      <c r="EV20" s="6"/>
      <c r="EW20" s="4">
        <f t="shared" si="33"/>
        <v>0</v>
      </c>
      <c r="EX20" s="4">
        <f t="shared" si="34"/>
        <v>0</v>
      </c>
      <c r="EY20" s="8"/>
      <c r="EZ20" s="8"/>
      <c r="FA20" s="361">
        <v>28</v>
      </c>
      <c r="FB20" s="334"/>
      <c r="FC20" s="114">
        <v>0</v>
      </c>
      <c r="FD20" s="327"/>
      <c r="FE20" s="8"/>
      <c r="FF20" s="8"/>
      <c r="FG20" s="305"/>
      <c r="FH20" s="306"/>
      <c r="FI20" s="8"/>
      <c r="FJ20" s="8"/>
      <c r="FK20" s="8"/>
      <c r="FL20" s="8"/>
      <c r="FM20" s="327"/>
      <c r="FN20" s="327"/>
      <c r="FO20" s="4"/>
      <c r="FP20" s="8"/>
      <c r="FQ20" s="307">
        <f t="shared" si="35"/>
        <v>0</v>
      </c>
      <c r="FR20" s="8">
        <f t="shared" si="36"/>
        <v>0</v>
      </c>
      <c r="FS20" s="4"/>
      <c r="FT20" s="4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>
        <f t="shared" si="37"/>
        <v>0</v>
      </c>
      <c r="GH20" s="8">
        <f t="shared" si="38"/>
        <v>0</v>
      </c>
      <c r="GI20" s="308"/>
      <c r="GJ20" s="308"/>
      <c r="GK20" s="297">
        <v>6</v>
      </c>
      <c r="GL20" s="297"/>
      <c r="GM20" s="309"/>
      <c r="GN20" s="310"/>
      <c r="GO20" s="299"/>
      <c r="GP20" s="311"/>
      <c r="GQ20" s="311"/>
      <c r="GR20" s="311"/>
      <c r="GS20" s="310"/>
      <c r="GT20" s="310"/>
      <c r="GU20" s="310">
        <v>6</v>
      </c>
      <c r="GV20" s="310"/>
      <c r="GW20" s="310"/>
      <c r="GX20" s="310"/>
      <c r="GY20" s="310">
        <v>2.4</v>
      </c>
      <c r="GZ20" s="310"/>
      <c r="HA20" s="8">
        <f t="shared" si="39"/>
        <v>14.4</v>
      </c>
      <c r="HB20" s="8">
        <f t="shared" si="40"/>
        <v>0</v>
      </c>
      <c r="HC20" s="4"/>
      <c r="HD20" s="4"/>
      <c r="HE20" s="4"/>
      <c r="HF20" s="4"/>
      <c r="HG20" s="4"/>
      <c r="HH20" s="4"/>
      <c r="HI20" s="4">
        <f t="shared" si="6"/>
        <v>0</v>
      </c>
      <c r="HJ20" s="4">
        <f t="shared" si="7"/>
        <v>0</v>
      </c>
      <c r="HK20" s="8"/>
      <c r="HL20" s="8"/>
      <c r="HM20" s="8"/>
      <c r="HN20" s="303"/>
      <c r="HO20" s="8">
        <f t="shared" si="41"/>
        <v>0</v>
      </c>
      <c r="HP20" s="8">
        <f t="shared" si="42"/>
        <v>0</v>
      </c>
      <c r="HQ20" s="91">
        <v>505</v>
      </c>
      <c r="HR20" s="285"/>
      <c r="HS20" s="91"/>
      <c r="HT20" s="8"/>
      <c r="HU20" s="8">
        <f t="shared" si="43"/>
        <v>505</v>
      </c>
      <c r="HV20" s="8">
        <f t="shared" si="44"/>
        <v>0</v>
      </c>
      <c r="HW20" s="8"/>
      <c r="HX20" s="8"/>
      <c r="HY20" s="196">
        <v>3</v>
      </c>
      <c r="HZ20" s="335">
        <v>0.75</v>
      </c>
      <c r="IA20" s="312"/>
      <c r="IB20" s="304"/>
      <c r="IC20" s="337">
        <v>12</v>
      </c>
      <c r="ID20" s="130">
        <v>3</v>
      </c>
      <c r="IE20" s="313"/>
      <c r="IF20" s="313"/>
      <c r="IG20" s="8">
        <f t="shared" si="84"/>
        <v>15</v>
      </c>
      <c r="IH20" s="8">
        <f t="shared" si="45"/>
        <v>3.75</v>
      </c>
      <c r="II20" s="8"/>
      <c r="IJ20" s="8"/>
      <c r="IK20" s="8"/>
      <c r="IL20" s="8"/>
      <c r="IM20" s="4"/>
      <c r="IN20" s="303"/>
      <c r="IO20" s="8"/>
      <c r="IP20" s="8"/>
      <c r="IQ20" s="8"/>
      <c r="IR20" s="8"/>
      <c r="IS20" s="8"/>
      <c r="IT20" s="8"/>
      <c r="IU20" s="8">
        <f t="shared" si="8"/>
        <v>0</v>
      </c>
      <c r="IV20" s="8">
        <f t="shared" si="9"/>
        <v>0</v>
      </c>
      <c r="IW20" s="8"/>
      <c r="IX20" s="8"/>
      <c r="IY20" s="71">
        <v>10.31</v>
      </c>
      <c r="IZ20" s="71">
        <v>0</v>
      </c>
      <c r="JA20" s="71">
        <v>10.31</v>
      </c>
      <c r="JB20" s="71">
        <v>0</v>
      </c>
      <c r="JC20" s="285"/>
      <c r="JD20" s="285"/>
      <c r="JE20" s="8">
        <f t="shared" si="46"/>
        <v>20.62</v>
      </c>
      <c r="JF20" s="8">
        <f t="shared" si="47"/>
        <v>0</v>
      </c>
      <c r="JG20" s="335">
        <v>6.5372000000000003</v>
      </c>
      <c r="JH20" s="335">
        <v>1</v>
      </c>
      <c r="JI20" s="335">
        <v>6.5373000000000001</v>
      </c>
      <c r="JJ20" s="335">
        <v>1</v>
      </c>
      <c r="JK20" s="335"/>
      <c r="JL20" s="335"/>
      <c r="JM20" s="91">
        <v>51.55</v>
      </c>
      <c r="JN20" s="335">
        <v>11</v>
      </c>
      <c r="JO20" s="91">
        <v>26.8</v>
      </c>
      <c r="JP20" s="335">
        <v>5</v>
      </c>
      <c r="JQ20" s="71">
        <v>17.53</v>
      </c>
      <c r="JR20" s="71">
        <v>4</v>
      </c>
      <c r="JS20" s="8"/>
      <c r="JT20" s="8"/>
      <c r="JU20" s="8">
        <f t="shared" si="85"/>
        <v>108.9545</v>
      </c>
      <c r="JV20" s="8">
        <f t="shared" si="86"/>
        <v>22</v>
      </c>
      <c r="JW20" s="8"/>
      <c r="JX20" s="8"/>
      <c r="JY20" s="285"/>
      <c r="JZ20" s="285"/>
      <c r="KA20" s="8">
        <f t="shared" si="48"/>
        <v>0</v>
      </c>
      <c r="KB20" s="8">
        <f t="shared" si="49"/>
        <v>0</v>
      </c>
      <c r="KC20" s="4"/>
      <c r="KD20" s="4"/>
      <c r="KE20" s="4"/>
      <c r="KF20" s="4"/>
      <c r="KG20" s="4">
        <f t="shared" si="10"/>
        <v>0</v>
      </c>
      <c r="KH20" s="4">
        <f t="shared" si="11"/>
        <v>0</v>
      </c>
      <c r="KI20" s="4"/>
      <c r="KJ20" s="4"/>
      <c r="KK20" s="4"/>
      <c r="KL20" s="4"/>
      <c r="KM20" s="4">
        <f t="shared" si="50"/>
        <v>0</v>
      </c>
      <c r="KN20" s="4">
        <f t="shared" si="50"/>
        <v>0</v>
      </c>
      <c r="KO20" s="327">
        <v>6.19</v>
      </c>
      <c r="KP20" s="4"/>
      <c r="KQ20" s="4"/>
      <c r="KR20" s="4"/>
      <c r="KS20" s="1">
        <f t="shared" si="51"/>
        <v>6.19</v>
      </c>
      <c r="KT20" s="1">
        <f t="shared" si="52"/>
        <v>0</v>
      </c>
      <c r="KU20" s="4"/>
      <c r="KV20" s="4"/>
      <c r="KW20" s="4">
        <f t="shared" si="53"/>
        <v>0</v>
      </c>
      <c r="KX20" s="4">
        <f t="shared" si="54"/>
        <v>0</v>
      </c>
      <c r="KY20" s="4"/>
      <c r="KZ20" s="4"/>
      <c r="LA20" s="4"/>
      <c r="LB20" s="4"/>
      <c r="LC20" s="4">
        <f t="shared" si="55"/>
        <v>0</v>
      </c>
      <c r="LD20" s="4">
        <f t="shared" si="56"/>
        <v>0</v>
      </c>
      <c r="LE20" s="4"/>
      <c r="LF20" s="4"/>
      <c r="LG20" s="4">
        <f t="shared" si="57"/>
        <v>0</v>
      </c>
      <c r="LH20" s="4">
        <f t="shared" si="58"/>
        <v>0</v>
      </c>
      <c r="LI20" s="71">
        <v>24.2</v>
      </c>
      <c r="LJ20" s="335">
        <v>0</v>
      </c>
      <c r="LK20" s="79">
        <v>24.02</v>
      </c>
      <c r="LL20" s="358">
        <v>0</v>
      </c>
      <c r="LM20" s="79">
        <v>6.5750000000000002</v>
      </c>
      <c r="LN20" s="339">
        <v>0</v>
      </c>
      <c r="LO20" s="75"/>
      <c r="LP20" s="352"/>
      <c r="LQ20" s="322"/>
      <c r="LR20" s="322"/>
      <c r="LS20" s="4">
        <f t="shared" si="59"/>
        <v>54.795000000000002</v>
      </c>
      <c r="LT20" s="4">
        <f t="shared" si="60"/>
        <v>0</v>
      </c>
      <c r="LU20" s="323"/>
      <c r="LV20" s="4"/>
      <c r="LW20" s="4"/>
      <c r="LX20" s="4"/>
      <c r="LY20" s="4">
        <f t="shared" si="61"/>
        <v>0</v>
      </c>
      <c r="LZ20" s="4">
        <f t="shared" si="62"/>
        <v>0</v>
      </c>
      <c r="MA20" s="114"/>
      <c r="MB20" s="4"/>
      <c r="MC20" s="346"/>
      <c r="MD20" s="324"/>
      <c r="ME20" s="75"/>
      <c r="MF20" s="4"/>
      <c r="MG20" s="9"/>
      <c r="MH20" s="4"/>
      <c r="MI20" s="4">
        <f t="shared" si="63"/>
        <v>0</v>
      </c>
      <c r="MJ20" s="4">
        <f t="shared" si="64"/>
        <v>0</v>
      </c>
      <c r="MK20" s="340">
        <v>0</v>
      </c>
      <c r="ML20" s="92">
        <v>0</v>
      </c>
      <c r="MM20" s="114">
        <v>0</v>
      </c>
      <c r="MN20" s="341">
        <v>0</v>
      </c>
      <c r="MO20" s="4">
        <f t="shared" si="65"/>
        <v>0</v>
      </c>
      <c r="MP20" s="4">
        <f t="shared" si="66"/>
        <v>0</v>
      </c>
      <c r="MQ20" s="4"/>
      <c r="MR20" s="4"/>
      <c r="MS20" s="4">
        <f t="shared" si="67"/>
        <v>0</v>
      </c>
      <c r="MT20" s="4">
        <f t="shared" si="68"/>
        <v>0</v>
      </c>
      <c r="MU20" s="4"/>
      <c r="MV20" s="4"/>
      <c r="MW20" s="4">
        <f t="shared" si="69"/>
        <v>0</v>
      </c>
      <c r="MX20" s="4">
        <f t="shared" si="70"/>
        <v>0</v>
      </c>
      <c r="MY20" s="92">
        <v>0</v>
      </c>
      <c r="MZ20" s="342">
        <v>0</v>
      </c>
      <c r="NA20" s="4">
        <f t="shared" si="71"/>
        <v>0</v>
      </c>
      <c r="NB20" s="4">
        <f t="shared" si="72"/>
        <v>0</v>
      </c>
      <c r="NC20" s="301"/>
      <c r="ND20" s="301"/>
      <c r="NE20" s="301">
        <f t="shared" si="73"/>
        <v>0</v>
      </c>
      <c r="NF20" s="301">
        <f t="shared" si="74"/>
        <v>0</v>
      </c>
      <c r="NG20" s="301"/>
      <c r="NH20" s="301"/>
      <c r="NI20" s="301">
        <f t="shared" si="75"/>
        <v>0</v>
      </c>
      <c r="NJ20" s="301">
        <f t="shared" si="76"/>
        <v>0</v>
      </c>
      <c r="NK20" s="297"/>
      <c r="NL20" s="301"/>
      <c r="NM20" s="301">
        <f t="shared" si="77"/>
        <v>0</v>
      </c>
      <c r="NN20" s="301">
        <f t="shared" si="78"/>
        <v>0</v>
      </c>
      <c r="NO20" s="74">
        <v>0</v>
      </c>
      <c r="NP20" s="74"/>
      <c r="NQ20" s="74"/>
      <c r="NR20" s="74"/>
      <c r="NS20" s="74">
        <v>0</v>
      </c>
      <c r="NT20" s="74"/>
      <c r="NU20" s="351">
        <v>0</v>
      </c>
      <c r="NV20" s="351"/>
      <c r="NW20" s="4">
        <f t="shared" si="79"/>
        <v>0</v>
      </c>
      <c r="NX20" s="4">
        <f t="shared" si="12"/>
        <v>0</v>
      </c>
      <c r="NY20" s="74">
        <v>0</v>
      </c>
      <c r="NZ20" s="74"/>
      <c r="OA20" s="357">
        <v>0</v>
      </c>
      <c r="OB20" s="74"/>
      <c r="OC20" s="357">
        <v>0</v>
      </c>
      <c r="OD20" s="74"/>
      <c r="OE20" s="74">
        <v>0</v>
      </c>
      <c r="OF20" s="74"/>
      <c r="OG20" s="4">
        <f t="shared" si="80"/>
        <v>0</v>
      </c>
      <c r="OH20" s="4">
        <f t="shared" si="81"/>
        <v>0</v>
      </c>
      <c r="OI20" s="196">
        <v>0</v>
      </c>
      <c r="OJ20" s="301"/>
      <c r="OK20" s="347">
        <v>0</v>
      </c>
      <c r="OL20" s="301"/>
      <c r="OM20" s="196">
        <v>0</v>
      </c>
      <c r="ON20" s="301"/>
      <c r="OO20" s="301">
        <f t="shared" si="82"/>
        <v>0</v>
      </c>
      <c r="OP20" s="301">
        <f t="shared" si="83"/>
        <v>0</v>
      </c>
      <c r="OQ20" s="301"/>
      <c r="OR20" s="301"/>
      <c r="OS20" s="301">
        <f t="shared" si="13"/>
        <v>0</v>
      </c>
      <c r="OT20" s="301">
        <f t="shared" si="14"/>
        <v>0</v>
      </c>
    </row>
    <row r="21" spans="1:410" ht="12.75" customHeight="1">
      <c r="A21" s="146"/>
      <c r="B21" s="129">
        <v>11</v>
      </c>
      <c r="C21" s="147"/>
      <c r="D21" s="147"/>
      <c r="E21" s="74"/>
      <c r="F21" s="74"/>
      <c r="G21" s="74"/>
      <c r="H21" s="74"/>
      <c r="I21" s="78">
        <f t="shared" si="0"/>
        <v>0</v>
      </c>
      <c r="J21" s="78">
        <f t="shared" si="1"/>
        <v>0</v>
      </c>
      <c r="K21" s="2"/>
      <c r="L21" s="2"/>
      <c r="M21" s="71">
        <v>20.62</v>
      </c>
      <c r="N21" s="71">
        <v>4.1240000000000006</v>
      </c>
      <c r="O21" s="75">
        <v>19.34</v>
      </c>
      <c r="P21" s="71">
        <v>3.8680000000000003</v>
      </c>
      <c r="Q21" s="1"/>
      <c r="R21" s="8"/>
      <c r="S21" s="2"/>
      <c r="T21" s="2"/>
      <c r="U21" s="8"/>
      <c r="V21" s="8"/>
      <c r="W21" s="8">
        <f t="shared" si="15"/>
        <v>39.96</v>
      </c>
      <c r="X21" s="8">
        <f t="shared" si="16"/>
        <v>39.96</v>
      </c>
      <c r="Y21" s="78"/>
      <c r="Z21" s="78"/>
      <c r="AA21" s="9"/>
      <c r="AB21" s="285"/>
      <c r="AC21" s="8">
        <f t="shared" si="17"/>
        <v>0</v>
      </c>
      <c r="AD21" s="8">
        <f t="shared" si="18"/>
        <v>0</v>
      </c>
      <c r="AE21" s="71"/>
      <c r="AF21" s="71"/>
      <c r="AG21" s="71"/>
      <c r="AH21" s="71"/>
      <c r="AI21" s="122">
        <v>5</v>
      </c>
      <c r="AJ21" s="122">
        <v>1.5</v>
      </c>
      <c r="AK21" s="359">
        <v>50</v>
      </c>
      <c r="AL21" s="360">
        <v>15</v>
      </c>
      <c r="AM21" s="293"/>
      <c r="AN21" s="293"/>
      <c r="AO21" s="294"/>
      <c r="AP21" s="294"/>
      <c r="AQ21" s="294"/>
      <c r="AR21" s="294"/>
      <c r="AS21" s="294"/>
      <c r="AT21" s="294"/>
      <c r="AU21" s="4">
        <f t="shared" si="19"/>
        <v>55</v>
      </c>
      <c r="AV21" s="4">
        <f t="shared" si="2"/>
        <v>16.5</v>
      </c>
      <c r="AW21" s="78"/>
      <c r="AX21" s="78"/>
      <c r="AY21" s="315"/>
      <c r="AZ21" s="8"/>
      <c r="BA21" s="8"/>
      <c r="BB21" s="8"/>
      <c r="BC21" s="8">
        <f t="shared" si="3"/>
        <v>0</v>
      </c>
      <c r="BD21" s="8">
        <f t="shared" si="4"/>
        <v>0</v>
      </c>
      <c r="BE21" s="8"/>
      <c r="BF21" s="8"/>
      <c r="BG21" s="295"/>
      <c r="BH21" s="296"/>
      <c r="BI21" s="295"/>
      <c r="BJ21" s="296"/>
      <c r="BK21" s="297"/>
      <c r="BL21" s="8"/>
      <c r="BM21" s="8"/>
      <c r="BN21" s="8"/>
      <c r="BO21" s="8"/>
      <c r="BP21" s="8"/>
      <c r="BQ21" s="8"/>
      <c r="BR21" s="8"/>
      <c r="BS21" s="2">
        <f t="shared" si="20"/>
        <v>0</v>
      </c>
      <c r="BT21" s="8">
        <f t="shared" si="21"/>
        <v>0</v>
      </c>
      <c r="BU21" s="8"/>
      <c r="BV21" s="8"/>
      <c r="BW21" s="4"/>
      <c r="BX21" s="4"/>
      <c r="BY21" s="4"/>
      <c r="BZ21" s="8"/>
      <c r="CA21" s="4"/>
      <c r="CB21" s="8"/>
      <c r="CC21" s="4">
        <f t="shared" si="5"/>
        <v>0</v>
      </c>
      <c r="CD21" s="4">
        <f t="shared" si="5"/>
        <v>0</v>
      </c>
      <c r="CE21" s="4"/>
      <c r="CF21" s="4"/>
      <c r="CG21" s="114"/>
      <c r="CH21" s="325"/>
      <c r="CI21" s="91">
        <v>20.6</v>
      </c>
      <c r="CJ21" s="325">
        <v>6.5</v>
      </c>
      <c r="CK21" s="299"/>
      <c r="CL21" s="299"/>
      <c r="CM21" s="326">
        <v>5.15</v>
      </c>
      <c r="CN21" s="327">
        <v>1.5</v>
      </c>
      <c r="CO21" s="8">
        <f t="shared" si="22"/>
        <v>25.75</v>
      </c>
      <c r="CP21" s="8">
        <f t="shared" si="23"/>
        <v>8</v>
      </c>
      <c r="CQ21" s="343">
        <v>247.40625</v>
      </c>
      <c r="CR21" s="343"/>
      <c r="CS21" s="343"/>
      <c r="CT21" s="356"/>
      <c r="CU21" s="344">
        <v>18.556701030927837</v>
      </c>
      <c r="CV21" s="196"/>
      <c r="CW21" s="345">
        <v>63.814432989690722</v>
      </c>
      <c r="CX21" s="300"/>
      <c r="CY21" s="300"/>
      <c r="CZ21" s="300"/>
      <c r="DA21" s="7">
        <f t="shared" si="24"/>
        <v>329.77738402061857</v>
      </c>
      <c r="DB21" s="4">
        <f t="shared" si="25"/>
        <v>0</v>
      </c>
      <c r="DC21" s="8"/>
      <c r="DD21" s="8"/>
      <c r="DE21" s="4"/>
      <c r="DF21" s="8"/>
      <c r="DG21" s="8"/>
      <c r="DH21" s="8"/>
      <c r="DI21" s="8">
        <f t="shared" si="26"/>
        <v>0</v>
      </c>
      <c r="DJ21" s="8">
        <f t="shared" si="27"/>
        <v>0</v>
      </c>
      <c r="DK21" s="328">
        <v>42.37</v>
      </c>
      <c r="DL21" s="328">
        <v>14.12</v>
      </c>
      <c r="DM21" s="78">
        <f t="shared" si="28"/>
        <v>42.37</v>
      </c>
      <c r="DN21" s="78">
        <f t="shared" si="29"/>
        <v>14.12</v>
      </c>
      <c r="DO21" s="328">
        <v>41.1</v>
      </c>
      <c r="DP21" s="328">
        <v>13.700000000000001</v>
      </c>
      <c r="DQ21" s="329"/>
      <c r="DR21" s="329"/>
      <c r="DS21" s="8"/>
      <c r="DT21" s="8"/>
      <c r="DU21" s="302"/>
      <c r="DV21" s="303"/>
      <c r="DW21" s="303"/>
      <c r="DX21" s="303"/>
      <c r="DY21" s="8"/>
      <c r="DZ21" s="8"/>
      <c r="EA21" s="4"/>
      <c r="EB21" s="8"/>
      <c r="EC21" s="8">
        <f t="shared" si="30"/>
        <v>0</v>
      </c>
      <c r="ED21" s="8">
        <f t="shared" si="30"/>
        <v>0</v>
      </c>
      <c r="EE21" s="4"/>
      <c r="EF21" s="4"/>
      <c r="EG21" s="330">
        <v>39.18</v>
      </c>
      <c r="EH21" s="331">
        <v>9.7949999999999999</v>
      </c>
      <c r="EI21" s="94">
        <v>154.63999999999999</v>
      </c>
      <c r="EJ21" s="94">
        <v>38.659999999999997</v>
      </c>
      <c r="EK21" s="326">
        <v>53.61</v>
      </c>
      <c r="EL21" s="332">
        <v>13.4025</v>
      </c>
      <c r="EM21" s="333"/>
      <c r="EN21" s="333"/>
      <c r="EO21" s="333"/>
      <c r="EP21" s="333"/>
      <c r="EQ21" s="8">
        <f t="shared" si="31"/>
        <v>247.43</v>
      </c>
      <c r="ER21" s="8">
        <f t="shared" si="32"/>
        <v>61.857500000000002</v>
      </c>
      <c r="ES21" s="301"/>
      <c r="ET21" s="301"/>
      <c r="EU21" s="6"/>
      <c r="EV21" s="6"/>
      <c r="EW21" s="4">
        <f t="shared" si="33"/>
        <v>0</v>
      </c>
      <c r="EX21" s="4">
        <f t="shared" si="34"/>
        <v>0</v>
      </c>
      <c r="EY21" s="8"/>
      <c r="EZ21" s="8"/>
      <c r="FA21" s="361">
        <v>28</v>
      </c>
      <c r="FB21" s="334"/>
      <c r="FC21" s="114">
        <v>0</v>
      </c>
      <c r="FD21" s="327"/>
      <c r="FE21" s="8"/>
      <c r="FF21" s="8"/>
      <c r="FG21" s="305"/>
      <c r="FH21" s="306"/>
      <c r="FI21" s="8"/>
      <c r="FJ21" s="8"/>
      <c r="FK21" s="8"/>
      <c r="FL21" s="8"/>
      <c r="FM21" s="327"/>
      <c r="FN21" s="327"/>
      <c r="FO21" s="4"/>
      <c r="FP21" s="8"/>
      <c r="FQ21" s="307">
        <f t="shared" si="35"/>
        <v>0</v>
      </c>
      <c r="FR21" s="8">
        <f t="shared" si="36"/>
        <v>0</v>
      </c>
      <c r="FS21" s="4"/>
      <c r="FT21" s="4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>
        <f t="shared" si="37"/>
        <v>0</v>
      </c>
      <c r="GH21" s="8">
        <f t="shared" si="38"/>
        <v>0</v>
      </c>
      <c r="GI21" s="308"/>
      <c r="GJ21" s="308"/>
      <c r="GK21" s="297">
        <v>6</v>
      </c>
      <c r="GL21" s="297"/>
      <c r="GM21" s="309"/>
      <c r="GN21" s="310"/>
      <c r="GO21" s="299"/>
      <c r="GP21" s="311"/>
      <c r="GQ21" s="311"/>
      <c r="GR21" s="311"/>
      <c r="GS21" s="310"/>
      <c r="GT21" s="310"/>
      <c r="GU21" s="310">
        <v>6</v>
      </c>
      <c r="GV21" s="310"/>
      <c r="GW21" s="310"/>
      <c r="GX21" s="310"/>
      <c r="GY21" s="310">
        <v>2.4</v>
      </c>
      <c r="GZ21" s="310"/>
      <c r="HA21" s="8">
        <f t="shared" si="39"/>
        <v>14.4</v>
      </c>
      <c r="HB21" s="8">
        <f t="shared" si="40"/>
        <v>0</v>
      </c>
      <c r="HC21" s="4"/>
      <c r="HD21" s="4"/>
      <c r="HE21" s="4"/>
      <c r="HF21" s="4"/>
      <c r="HG21" s="4"/>
      <c r="HH21" s="4"/>
      <c r="HI21" s="4">
        <f t="shared" si="6"/>
        <v>0</v>
      </c>
      <c r="HJ21" s="4">
        <f t="shared" si="7"/>
        <v>0</v>
      </c>
      <c r="HK21" s="8"/>
      <c r="HL21" s="8"/>
      <c r="HM21" s="8"/>
      <c r="HN21" s="303"/>
      <c r="HO21" s="8">
        <f t="shared" si="41"/>
        <v>0</v>
      </c>
      <c r="HP21" s="8">
        <f t="shared" si="42"/>
        <v>0</v>
      </c>
      <c r="HQ21" s="91">
        <v>475</v>
      </c>
      <c r="HR21" s="285"/>
      <c r="HS21" s="91"/>
      <c r="HT21" s="8"/>
      <c r="HU21" s="8">
        <f t="shared" si="43"/>
        <v>475</v>
      </c>
      <c r="HV21" s="8">
        <f t="shared" si="44"/>
        <v>0</v>
      </c>
      <c r="HW21" s="8"/>
      <c r="HX21" s="8"/>
      <c r="HY21" s="196">
        <v>3</v>
      </c>
      <c r="HZ21" s="335">
        <v>0.75</v>
      </c>
      <c r="IA21" s="312"/>
      <c r="IB21" s="304"/>
      <c r="IC21" s="337">
        <v>12</v>
      </c>
      <c r="ID21" s="130">
        <v>3</v>
      </c>
      <c r="IE21" s="313"/>
      <c r="IF21" s="313"/>
      <c r="IG21" s="8">
        <f t="shared" si="84"/>
        <v>15</v>
      </c>
      <c r="IH21" s="8">
        <f t="shared" si="45"/>
        <v>3.75</v>
      </c>
      <c r="II21" s="8"/>
      <c r="IJ21" s="8"/>
      <c r="IK21" s="8"/>
      <c r="IL21" s="8"/>
      <c r="IM21" s="4"/>
      <c r="IN21" s="303"/>
      <c r="IO21" s="8"/>
      <c r="IP21" s="8"/>
      <c r="IQ21" s="8"/>
      <c r="IR21" s="8"/>
      <c r="IS21" s="8"/>
      <c r="IT21" s="8"/>
      <c r="IU21" s="8">
        <f t="shared" si="8"/>
        <v>0</v>
      </c>
      <c r="IV21" s="8">
        <f t="shared" si="9"/>
        <v>0</v>
      </c>
      <c r="IW21" s="8"/>
      <c r="IX21" s="8"/>
      <c r="IY21" s="71">
        <v>10.31</v>
      </c>
      <c r="IZ21" s="71">
        <v>0</v>
      </c>
      <c r="JA21" s="71">
        <v>10.31</v>
      </c>
      <c r="JB21" s="71">
        <v>0</v>
      </c>
      <c r="JC21" s="285"/>
      <c r="JD21" s="285"/>
      <c r="JE21" s="8">
        <f t="shared" si="46"/>
        <v>20.62</v>
      </c>
      <c r="JF21" s="8">
        <f t="shared" si="47"/>
        <v>0</v>
      </c>
      <c r="JG21" s="335">
        <v>6.5372000000000003</v>
      </c>
      <c r="JH21" s="335">
        <v>1</v>
      </c>
      <c r="JI21" s="335">
        <v>6.5373000000000001</v>
      </c>
      <c r="JJ21" s="335">
        <v>1</v>
      </c>
      <c r="JK21" s="335"/>
      <c r="JL21" s="335"/>
      <c r="JM21" s="91">
        <v>51.55</v>
      </c>
      <c r="JN21" s="335">
        <v>11</v>
      </c>
      <c r="JO21" s="91">
        <v>26.8</v>
      </c>
      <c r="JP21" s="335">
        <v>5</v>
      </c>
      <c r="JQ21" s="71">
        <v>17.53</v>
      </c>
      <c r="JR21" s="71">
        <v>4</v>
      </c>
      <c r="JS21" s="8"/>
      <c r="JT21" s="8"/>
      <c r="JU21" s="8">
        <f t="shared" si="85"/>
        <v>108.9545</v>
      </c>
      <c r="JV21" s="8">
        <f t="shared" si="86"/>
        <v>22</v>
      </c>
      <c r="JW21" s="8"/>
      <c r="JX21" s="8"/>
      <c r="JY21" s="285"/>
      <c r="JZ21" s="285"/>
      <c r="KA21" s="8">
        <f t="shared" si="48"/>
        <v>0</v>
      </c>
      <c r="KB21" s="8">
        <f t="shared" si="49"/>
        <v>0</v>
      </c>
      <c r="KC21" s="4"/>
      <c r="KD21" s="4"/>
      <c r="KE21" s="4"/>
      <c r="KF21" s="4"/>
      <c r="KG21" s="4">
        <f t="shared" si="10"/>
        <v>0</v>
      </c>
      <c r="KH21" s="4">
        <f t="shared" si="11"/>
        <v>0</v>
      </c>
      <c r="KI21" s="4"/>
      <c r="KJ21" s="4"/>
      <c r="KK21" s="4"/>
      <c r="KL21" s="4"/>
      <c r="KM21" s="4">
        <f t="shared" si="50"/>
        <v>0</v>
      </c>
      <c r="KN21" s="4">
        <f t="shared" si="50"/>
        <v>0</v>
      </c>
      <c r="KO21" s="327">
        <v>6.19</v>
      </c>
      <c r="KP21" s="4"/>
      <c r="KQ21" s="4"/>
      <c r="KR21" s="4"/>
      <c r="KS21" s="1">
        <f t="shared" si="51"/>
        <v>6.19</v>
      </c>
      <c r="KT21" s="1">
        <f t="shared" si="52"/>
        <v>0</v>
      </c>
      <c r="KU21" s="4"/>
      <c r="KV21" s="4"/>
      <c r="KW21" s="4">
        <f t="shared" si="53"/>
        <v>0</v>
      </c>
      <c r="KX21" s="4">
        <f t="shared" si="54"/>
        <v>0</v>
      </c>
      <c r="KY21" s="4"/>
      <c r="KZ21" s="4"/>
      <c r="LA21" s="4"/>
      <c r="LB21" s="4"/>
      <c r="LC21" s="4">
        <f t="shared" si="55"/>
        <v>0</v>
      </c>
      <c r="LD21" s="4">
        <f t="shared" si="56"/>
        <v>0</v>
      </c>
      <c r="LE21" s="4"/>
      <c r="LF21" s="4"/>
      <c r="LG21" s="4">
        <f t="shared" si="57"/>
        <v>0</v>
      </c>
      <c r="LH21" s="4">
        <f t="shared" si="58"/>
        <v>0</v>
      </c>
      <c r="LI21" s="71">
        <v>24.2</v>
      </c>
      <c r="LJ21" s="335">
        <v>0</v>
      </c>
      <c r="LK21" s="79">
        <v>24.02</v>
      </c>
      <c r="LL21" s="358">
        <v>0</v>
      </c>
      <c r="LM21" s="79">
        <v>6.5750000000000002</v>
      </c>
      <c r="LN21" s="339">
        <v>0</v>
      </c>
      <c r="LO21" s="75"/>
      <c r="LP21" s="352"/>
      <c r="LQ21" s="322"/>
      <c r="LR21" s="322"/>
      <c r="LS21" s="4">
        <f t="shared" si="59"/>
        <v>54.795000000000002</v>
      </c>
      <c r="LT21" s="4">
        <f t="shared" si="60"/>
        <v>0</v>
      </c>
      <c r="LU21" s="323"/>
      <c r="LV21" s="4"/>
      <c r="LW21" s="4"/>
      <c r="LX21" s="4"/>
      <c r="LY21" s="4">
        <f t="shared" si="61"/>
        <v>0</v>
      </c>
      <c r="LZ21" s="4">
        <f t="shared" si="62"/>
        <v>0</v>
      </c>
      <c r="MA21" s="114"/>
      <c r="MB21" s="4"/>
      <c r="MC21" s="346"/>
      <c r="MD21" s="324"/>
      <c r="ME21" s="75"/>
      <c r="MF21" s="4"/>
      <c r="MG21" s="9"/>
      <c r="MH21" s="4"/>
      <c r="MI21" s="4">
        <f t="shared" si="63"/>
        <v>0</v>
      </c>
      <c r="MJ21" s="4">
        <f t="shared" si="64"/>
        <v>0</v>
      </c>
      <c r="MK21" s="340">
        <v>0</v>
      </c>
      <c r="ML21" s="92">
        <v>0</v>
      </c>
      <c r="MM21" s="114">
        <v>0</v>
      </c>
      <c r="MN21" s="341">
        <v>0</v>
      </c>
      <c r="MO21" s="4">
        <f t="shared" si="65"/>
        <v>0</v>
      </c>
      <c r="MP21" s="4">
        <f t="shared" si="66"/>
        <v>0</v>
      </c>
      <c r="MQ21" s="4"/>
      <c r="MR21" s="4"/>
      <c r="MS21" s="4">
        <f t="shared" si="67"/>
        <v>0</v>
      </c>
      <c r="MT21" s="4">
        <f t="shared" si="68"/>
        <v>0</v>
      </c>
      <c r="MU21" s="4"/>
      <c r="MV21" s="4"/>
      <c r="MW21" s="4">
        <f t="shared" si="69"/>
        <v>0</v>
      </c>
      <c r="MX21" s="4">
        <f t="shared" si="70"/>
        <v>0</v>
      </c>
      <c r="MY21" s="92">
        <v>0</v>
      </c>
      <c r="MZ21" s="342">
        <v>0</v>
      </c>
      <c r="NA21" s="4">
        <f t="shared" si="71"/>
        <v>0</v>
      </c>
      <c r="NB21" s="4">
        <f t="shared" si="72"/>
        <v>0</v>
      </c>
      <c r="NC21" s="301"/>
      <c r="ND21" s="301"/>
      <c r="NE21" s="301">
        <f t="shared" si="73"/>
        <v>0</v>
      </c>
      <c r="NF21" s="301">
        <f t="shared" si="74"/>
        <v>0</v>
      </c>
      <c r="NG21" s="301"/>
      <c r="NH21" s="301"/>
      <c r="NI21" s="301">
        <f t="shared" si="75"/>
        <v>0</v>
      </c>
      <c r="NJ21" s="301">
        <f t="shared" si="76"/>
        <v>0</v>
      </c>
      <c r="NK21" s="297"/>
      <c r="NL21" s="301"/>
      <c r="NM21" s="301">
        <f t="shared" si="77"/>
        <v>0</v>
      </c>
      <c r="NN21" s="301">
        <f t="shared" si="78"/>
        <v>0</v>
      </c>
      <c r="NO21" s="74">
        <v>0</v>
      </c>
      <c r="NP21" s="74"/>
      <c r="NQ21" s="74"/>
      <c r="NR21" s="74"/>
      <c r="NS21" s="74">
        <v>0</v>
      </c>
      <c r="NT21" s="74"/>
      <c r="NU21" s="351">
        <v>0</v>
      </c>
      <c r="NV21" s="351"/>
      <c r="NW21" s="4">
        <f t="shared" si="79"/>
        <v>0</v>
      </c>
      <c r="NX21" s="4">
        <f t="shared" si="12"/>
        <v>0</v>
      </c>
      <c r="NY21" s="74">
        <v>0</v>
      </c>
      <c r="NZ21" s="74"/>
      <c r="OA21" s="357">
        <v>0</v>
      </c>
      <c r="OB21" s="74"/>
      <c r="OC21" s="357">
        <v>0</v>
      </c>
      <c r="OD21" s="74"/>
      <c r="OE21" s="74">
        <v>0</v>
      </c>
      <c r="OF21" s="74"/>
      <c r="OG21" s="4">
        <f t="shared" si="80"/>
        <v>0</v>
      </c>
      <c r="OH21" s="4">
        <f t="shared" si="81"/>
        <v>0</v>
      </c>
      <c r="OI21" s="196">
        <v>0</v>
      </c>
      <c r="OJ21" s="301"/>
      <c r="OK21" s="347">
        <v>0</v>
      </c>
      <c r="OL21" s="301"/>
      <c r="OM21" s="196">
        <v>0</v>
      </c>
      <c r="ON21" s="301"/>
      <c r="OO21" s="301">
        <f t="shared" si="82"/>
        <v>0</v>
      </c>
      <c r="OP21" s="301">
        <f t="shared" si="83"/>
        <v>0</v>
      </c>
      <c r="OQ21" s="301"/>
      <c r="OR21" s="301"/>
      <c r="OS21" s="301">
        <f t="shared" si="13"/>
        <v>0</v>
      </c>
      <c r="OT21" s="301">
        <f t="shared" si="14"/>
        <v>0</v>
      </c>
    </row>
    <row r="22" spans="1:410" ht="12.75" customHeight="1">
      <c r="A22" s="146"/>
      <c r="B22" s="129">
        <v>12</v>
      </c>
      <c r="C22" s="147"/>
      <c r="D22" s="147"/>
      <c r="E22" s="74"/>
      <c r="F22" s="74"/>
      <c r="G22" s="74"/>
      <c r="H22" s="74"/>
      <c r="I22" s="78">
        <f t="shared" si="0"/>
        <v>0</v>
      </c>
      <c r="J22" s="78">
        <f t="shared" si="1"/>
        <v>0</v>
      </c>
      <c r="K22" s="2"/>
      <c r="L22" s="2"/>
      <c r="M22" s="71">
        <v>20.62</v>
      </c>
      <c r="N22" s="71">
        <v>4.1240000000000006</v>
      </c>
      <c r="O22" s="75">
        <v>19.34</v>
      </c>
      <c r="P22" s="71">
        <v>3.8680000000000003</v>
      </c>
      <c r="Q22" s="1"/>
      <c r="R22" s="8"/>
      <c r="S22" s="2"/>
      <c r="T22" s="2"/>
      <c r="U22" s="8"/>
      <c r="V22" s="8"/>
      <c r="W22" s="8">
        <f t="shared" si="15"/>
        <v>39.96</v>
      </c>
      <c r="X22" s="8">
        <f t="shared" si="16"/>
        <v>39.96</v>
      </c>
      <c r="Y22" s="78"/>
      <c r="Z22" s="78"/>
      <c r="AA22" s="9"/>
      <c r="AB22" s="285"/>
      <c r="AC22" s="8">
        <f t="shared" si="17"/>
        <v>0</v>
      </c>
      <c r="AD22" s="8">
        <f t="shared" si="18"/>
        <v>0</v>
      </c>
      <c r="AE22" s="71"/>
      <c r="AF22" s="71"/>
      <c r="AG22" s="71"/>
      <c r="AH22" s="71"/>
      <c r="AI22" s="122">
        <v>5</v>
      </c>
      <c r="AJ22" s="122">
        <v>1.5</v>
      </c>
      <c r="AK22" s="359">
        <v>50</v>
      </c>
      <c r="AL22" s="360">
        <v>15</v>
      </c>
      <c r="AM22" s="293"/>
      <c r="AN22" s="293"/>
      <c r="AO22" s="294"/>
      <c r="AP22" s="294"/>
      <c r="AQ22" s="294"/>
      <c r="AR22" s="294"/>
      <c r="AS22" s="294"/>
      <c r="AT22" s="294"/>
      <c r="AU22" s="4">
        <f t="shared" si="19"/>
        <v>55</v>
      </c>
      <c r="AV22" s="4">
        <f t="shared" si="2"/>
        <v>16.5</v>
      </c>
      <c r="AW22" s="78"/>
      <c r="AX22" s="78"/>
      <c r="AY22" s="315"/>
      <c r="AZ22" s="8"/>
      <c r="BA22" s="8"/>
      <c r="BB22" s="8"/>
      <c r="BC22" s="8">
        <f t="shared" si="3"/>
        <v>0</v>
      </c>
      <c r="BD22" s="8">
        <f t="shared" si="4"/>
        <v>0</v>
      </c>
      <c r="BE22" s="8"/>
      <c r="BF22" s="8"/>
      <c r="BG22" s="295"/>
      <c r="BH22" s="296"/>
      <c r="BI22" s="295"/>
      <c r="BJ22" s="296"/>
      <c r="BK22" s="297"/>
      <c r="BL22" s="8"/>
      <c r="BM22" s="8"/>
      <c r="BN22" s="8"/>
      <c r="BO22" s="8"/>
      <c r="BP22" s="8"/>
      <c r="BQ22" s="8"/>
      <c r="BR22" s="8"/>
      <c r="BS22" s="2">
        <f t="shared" si="20"/>
        <v>0</v>
      </c>
      <c r="BT22" s="8">
        <f t="shared" si="21"/>
        <v>0</v>
      </c>
      <c r="BU22" s="8"/>
      <c r="BV22" s="8"/>
      <c r="BW22" s="4"/>
      <c r="BX22" s="4"/>
      <c r="BY22" s="4"/>
      <c r="BZ22" s="8"/>
      <c r="CA22" s="4"/>
      <c r="CB22" s="8"/>
      <c r="CC22" s="4">
        <f t="shared" si="5"/>
        <v>0</v>
      </c>
      <c r="CD22" s="4">
        <f t="shared" si="5"/>
        <v>0</v>
      </c>
      <c r="CE22" s="4"/>
      <c r="CF22" s="4"/>
      <c r="CG22" s="114"/>
      <c r="CH22" s="325"/>
      <c r="CI22" s="91">
        <v>20.6</v>
      </c>
      <c r="CJ22" s="325">
        <v>6.5</v>
      </c>
      <c r="CK22" s="299"/>
      <c r="CL22" s="299"/>
      <c r="CM22" s="326">
        <v>5.15</v>
      </c>
      <c r="CN22" s="327">
        <v>1.5</v>
      </c>
      <c r="CO22" s="8">
        <f t="shared" si="22"/>
        <v>25.75</v>
      </c>
      <c r="CP22" s="8">
        <f t="shared" si="23"/>
        <v>8</v>
      </c>
      <c r="CQ22" s="343">
        <v>247.40625</v>
      </c>
      <c r="CR22" s="343"/>
      <c r="CS22" s="343"/>
      <c r="CT22" s="356"/>
      <c r="CU22" s="344">
        <v>18.556701030927837</v>
      </c>
      <c r="CV22" s="196"/>
      <c r="CW22" s="345">
        <v>63.814432989690722</v>
      </c>
      <c r="CX22" s="300"/>
      <c r="CY22" s="300"/>
      <c r="CZ22" s="300"/>
      <c r="DA22" s="7">
        <f t="shared" si="24"/>
        <v>329.77738402061857</v>
      </c>
      <c r="DB22" s="4">
        <f t="shared" si="25"/>
        <v>0</v>
      </c>
      <c r="DC22" s="8"/>
      <c r="DD22" s="8"/>
      <c r="DE22" s="4"/>
      <c r="DF22" s="8"/>
      <c r="DG22" s="8"/>
      <c r="DH22" s="8"/>
      <c r="DI22" s="8">
        <f t="shared" si="26"/>
        <v>0</v>
      </c>
      <c r="DJ22" s="8">
        <f t="shared" si="27"/>
        <v>0</v>
      </c>
      <c r="DK22" s="328">
        <v>42.37</v>
      </c>
      <c r="DL22" s="328">
        <v>14.12</v>
      </c>
      <c r="DM22" s="78">
        <f t="shared" si="28"/>
        <v>42.37</v>
      </c>
      <c r="DN22" s="78">
        <f t="shared" si="29"/>
        <v>14.12</v>
      </c>
      <c r="DO22" s="328">
        <v>41.1</v>
      </c>
      <c r="DP22" s="328">
        <v>13.700000000000001</v>
      </c>
      <c r="DQ22" s="329"/>
      <c r="DR22" s="329"/>
      <c r="DS22" s="8"/>
      <c r="DT22" s="8"/>
      <c r="DU22" s="302"/>
      <c r="DV22" s="303"/>
      <c r="DW22" s="303"/>
      <c r="DX22" s="303"/>
      <c r="DY22" s="8"/>
      <c r="DZ22" s="8"/>
      <c r="EA22" s="4"/>
      <c r="EB22" s="8"/>
      <c r="EC22" s="8">
        <f t="shared" si="30"/>
        <v>0</v>
      </c>
      <c r="ED22" s="8">
        <f t="shared" si="30"/>
        <v>0</v>
      </c>
      <c r="EE22" s="4"/>
      <c r="EF22" s="4"/>
      <c r="EG22" s="330">
        <v>39.18</v>
      </c>
      <c r="EH22" s="331">
        <v>9.7949999999999999</v>
      </c>
      <c r="EI22" s="94">
        <v>154.63999999999999</v>
      </c>
      <c r="EJ22" s="94">
        <v>38.659999999999997</v>
      </c>
      <c r="EK22" s="326">
        <v>53.61</v>
      </c>
      <c r="EL22" s="332">
        <v>13.4025</v>
      </c>
      <c r="EM22" s="333"/>
      <c r="EN22" s="333"/>
      <c r="EO22" s="333"/>
      <c r="EP22" s="333"/>
      <c r="EQ22" s="8">
        <f t="shared" si="31"/>
        <v>247.43</v>
      </c>
      <c r="ER22" s="8">
        <f t="shared" si="32"/>
        <v>61.857500000000002</v>
      </c>
      <c r="ES22" s="301"/>
      <c r="ET22" s="301"/>
      <c r="EU22" s="6"/>
      <c r="EV22" s="6"/>
      <c r="EW22" s="4">
        <f t="shared" si="33"/>
        <v>0</v>
      </c>
      <c r="EX22" s="4">
        <f t="shared" si="34"/>
        <v>0</v>
      </c>
      <c r="EY22" s="8"/>
      <c r="EZ22" s="8"/>
      <c r="FA22" s="361">
        <v>28</v>
      </c>
      <c r="FB22" s="334"/>
      <c r="FC22" s="114">
        <v>0</v>
      </c>
      <c r="FD22" s="327"/>
      <c r="FE22" s="8"/>
      <c r="FF22" s="8"/>
      <c r="FG22" s="305"/>
      <c r="FH22" s="306"/>
      <c r="FI22" s="8"/>
      <c r="FJ22" s="8"/>
      <c r="FK22" s="8"/>
      <c r="FL22" s="8"/>
      <c r="FM22" s="327"/>
      <c r="FN22" s="327"/>
      <c r="FO22" s="4"/>
      <c r="FP22" s="8"/>
      <c r="FQ22" s="307">
        <f t="shared" si="35"/>
        <v>0</v>
      </c>
      <c r="FR22" s="8">
        <f t="shared" si="36"/>
        <v>0</v>
      </c>
      <c r="FS22" s="4"/>
      <c r="FT22" s="4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>
        <f t="shared" si="37"/>
        <v>0</v>
      </c>
      <c r="GH22" s="8">
        <f t="shared" si="38"/>
        <v>0</v>
      </c>
      <c r="GI22" s="308"/>
      <c r="GJ22" s="308"/>
      <c r="GK22" s="297">
        <v>6</v>
      </c>
      <c r="GL22" s="297"/>
      <c r="GM22" s="309"/>
      <c r="GN22" s="310"/>
      <c r="GO22" s="299"/>
      <c r="GP22" s="311"/>
      <c r="GQ22" s="311"/>
      <c r="GR22" s="311"/>
      <c r="GS22" s="310"/>
      <c r="GT22" s="310"/>
      <c r="GU22" s="310">
        <v>6</v>
      </c>
      <c r="GV22" s="310"/>
      <c r="GW22" s="310"/>
      <c r="GX22" s="310"/>
      <c r="GY22" s="310">
        <v>2.4</v>
      </c>
      <c r="GZ22" s="310"/>
      <c r="HA22" s="8">
        <f t="shared" si="39"/>
        <v>14.4</v>
      </c>
      <c r="HB22" s="8">
        <f t="shared" si="40"/>
        <v>0</v>
      </c>
      <c r="HC22" s="4"/>
      <c r="HD22" s="4"/>
      <c r="HE22" s="4"/>
      <c r="HF22" s="4"/>
      <c r="HG22" s="4"/>
      <c r="HH22" s="4"/>
      <c r="HI22" s="4">
        <f t="shared" si="6"/>
        <v>0</v>
      </c>
      <c r="HJ22" s="4">
        <f t="shared" si="7"/>
        <v>0</v>
      </c>
      <c r="HK22" s="8"/>
      <c r="HL22" s="8"/>
      <c r="HM22" s="8"/>
      <c r="HN22" s="303"/>
      <c r="HO22" s="8">
        <f t="shared" si="41"/>
        <v>0</v>
      </c>
      <c r="HP22" s="8">
        <f t="shared" si="42"/>
        <v>0</v>
      </c>
      <c r="HQ22" s="91">
        <v>445</v>
      </c>
      <c r="HR22" s="285"/>
      <c r="HS22" s="91"/>
      <c r="HT22" s="8"/>
      <c r="HU22" s="8">
        <f t="shared" si="43"/>
        <v>445</v>
      </c>
      <c r="HV22" s="8">
        <f t="shared" si="44"/>
        <v>0</v>
      </c>
      <c r="HW22" s="8"/>
      <c r="HX22" s="8"/>
      <c r="HY22" s="196">
        <v>3</v>
      </c>
      <c r="HZ22" s="335">
        <v>0.75</v>
      </c>
      <c r="IA22" s="312"/>
      <c r="IB22" s="304"/>
      <c r="IC22" s="337">
        <v>12</v>
      </c>
      <c r="ID22" s="130">
        <v>3</v>
      </c>
      <c r="IE22" s="313"/>
      <c r="IF22" s="313"/>
      <c r="IG22" s="8">
        <f t="shared" si="84"/>
        <v>15</v>
      </c>
      <c r="IH22" s="8">
        <f t="shared" si="45"/>
        <v>3.75</v>
      </c>
      <c r="II22" s="8"/>
      <c r="IJ22" s="8"/>
      <c r="IK22" s="8"/>
      <c r="IL22" s="8"/>
      <c r="IM22" s="4"/>
      <c r="IN22" s="303"/>
      <c r="IO22" s="8"/>
      <c r="IP22" s="8"/>
      <c r="IQ22" s="8"/>
      <c r="IR22" s="8"/>
      <c r="IS22" s="8"/>
      <c r="IT22" s="8"/>
      <c r="IU22" s="8">
        <f t="shared" si="8"/>
        <v>0</v>
      </c>
      <c r="IV22" s="8">
        <f t="shared" si="9"/>
        <v>0</v>
      </c>
      <c r="IW22" s="8"/>
      <c r="IX22" s="8"/>
      <c r="IY22" s="71">
        <v>10.31</v>
      </c>
      <c r="IZ22" s="71">
        <v>0</v>
      </c>
      <c r="JA22" s="71">
        <v>10.31</v>
      </c>
      <c r="JB22" s="71">
        <v>0</v>
      </c>
      <c r="JC22" s="285"/>
      <c r="JD22" s="285"/>
      <c r="JE22" s="8">
        <f t="shared" si="46"/>
        <v>20.62</v>
      </c>
      <c r="JF22" s="8">
        <f t="shared" si="47"/>
        <v>0</v>
      </c>
      <c r="JG22" s="335">
        <v>6.5372000000000003</v>
      </c>
      <c r="JH22" s="335">
        <v>1</v>
      </c>
      <c r="JI22" s="335">
        <v>6.5373000000000001</v>
      </c>
      <c r="JJ22" s="335">
        <v>1</v>
      </c>
      <c r="JK22" s="335"/>
      <c r="JL22" s="335"/>
      <c r="JM22" s="91">
        <v>51.55</v>
      </c>
      <c r="JN22" s="335">
        <v>11</v>
      </c>
      <c r="JO22" s="91">
        <v>26.8</v>
      </c>
      <c r="JP22" s="335">
        <v>5</v>
      </c>
      <c r="JQ22" s="71">
        <v>17.53</v>
      </c>
      <c r="JR22" s="71">
        <v>4</v>
      </c>
      <c r="JS22" s="8"/>
      <c r="JT22" s="8"/>
      <c r="JU22" s="8">
        <f t="shared" si="85"/>
        <v>108.9545</v>
      </c>
      <c r="JV22" s="8">
        <f t="shared" si="86"/>
        <v>22</v>
      </c>
      <c r="JW22" s="8"/>
      <c r="JX22" s="8"/>
      <c r="JY22" s="285"/>
      <c r="JZ22" s="285"/>
      <c r="KA22" s="8">
        <f t="shared" si="48"/>
        <v>0</v>
      </c>
      <c r="KB22" s="8">
        <f t="shared" si="49"/>
        <v>0</v>
      </c>
      <c r="KC22" s="4"/>
      <c r="KD22" s="4"/>
      <c r="KE22" s="4"/>
      <c r="KF22" s="4"/>
      <c r="KG22" s="4">
        <f t="shared" si="10"/>
        <v>0</v>
      </c>
      <c r="KH22" s="4">
        <f t="shared" si="11"/>
        <v>0</v>
      </c>
      <c r="KI22" s="4"/>
      <c r="KJ22" s="4"/>
      <c r="KK22" s="4"/>
      <c r="KL22" s="4"/>
      <c r="KM22" s="4">
        <f t="shared" si="50"/>
        <v>0</v>
      </c>
      <c r="KN22" s="4">
        <f t="shared" si="50"/>
        <v>0</v>
      </c>
      <c r="KO22" s="327">
        <v>6.19</v>
      </c>
      <c r="KP22" s="4"/>
      <c r="KQ22" s="4"/>
      <c r="KR22" s="4"/>
      <c r="KS22" s="1">
        <f t="shared" si="51"/>
        <v>6.19</v>
      </c>
      <c r="KT22" s="1">
        <f t="shared" si="52"/>
        <v>0</v>
      </c>
      <c r="KU22" s="4"/>
      <c r="KV22" s="4"/>
      <c r="KW22" s="4">
        <f t="shared" si="53"/>
        <v>0</v>
      </c>
      <c r="KX22" s="4">
        <f t="shared" si="54"/>
        <v>0</v>
      </c>
      <c r="KY22" s="4"/>
      <c r="KZ22" s="4"/>
      <c r="LA22" s="4"/>
      <c r="LB22" s="4"/>
      <c r="LC22" s="4">
        <f t="shared" si="55"/>
        <v>0</v>
      </c>
      <c r="LD22" s="4">
        <f t="shared" si="56"/>
        <v>0</v>
      </c>
      <c r="LE22" s="4"/>
      <c r="LF22" s="4"/>
      <c r="LG22" s="4">
        <f t="shared" si="57"/>
        <v>0</v>
      </c>
      <c r="LH22" s="4">
        <f t="shared" si="58"/>
        <v>0</v>
      </c>
      <c r="LI22" s="71">
        <v>24.2</v>
      </c>
      <c r="LJ22" s="335">
        <v>0</v>
      </c>
      <c r="LK22" s="79">
        <v>24.02</v>
      </c>
      <c r="LL22" s="358">
        <v>0</v>
      </c>
      <c r="LM22" s="79">
        <v>6.5750000000000002</v>
      </c>
      <c r="LN22" s="339">
        <v>0</v>
      </c>
      <c r="LO22" s="75"/>
      <c r="LP22" s="352"/>
      <c r="LQ22" s="322"/>
      <c r="LR22" s="322"/>
      <c r="LS22" s="4">
        <f t="shared" si="59"/>
        <v>54.795000000000002</v>
      </c>
      <c r="LT22" s="4">
        <f t="shared" si="60"/>
        <v>0</v>
      </c>
      <c r="LU22" s="323"/>
      <c r="LV22" s="4"/>
      <c r="LW22" s="4"/>
      <c r="LX22" s="4"/>
      <c r="LY22" s="4">
        <f t="shared" si="61"/>
        <v>0</v>
      </c>
      <c r="LZ22" s="4">
        <f t="shared" si="62"/>
        <v>0</v>
      </c>
      <c r="MA22" s="114"/>
      <c r="MB22" s="4"/>
      <c r="MC22" s="346"/>
      <c r="MD22" s="324"/>
      <c r="ME22" s="75"/>
      <c r="MF22" s="4"/>
      <c r="MG22" s="9"/>
      <c r="MH22" s="4"/>
      <c r="MI22" s="4">
        <f t="shared" si="63"/>
        <v>0</v>
      </c>
      <c r="MJ22" s="4">
        <f t="shared" si="64"/>
        <v>0</v>
      </c>
      <c r="MK22" s="340">
        <v>0</v>
      </c>
      <c r="ML22" s="92">
        <v>0</v>
      </c>
      <c r="MM22" s="114">
        <v>0</v>
      </c>
      <c r="MN22" s="341">
        <v>0</v>
      </c>
      <c r="MO22" s="4">
        <f t="shared" si="65"/>
        <v>0</v>
      </c>
      <c r="MP22" s="4">
        <f t="shared" si="66"/>
        <v>0</v>
      </c>
      <c r="MQ22" s="4"/>
      <c r="MR22" s="4"/>
      <c r="MS22" s="4">
        <f t="shared" si="67"/>
        <v>0</v>
      </c>
      <c r="MT22" s="4">
        <f t="shared" si="68"/>
        <v>0</v>
      </c>
      <c r="MU22" s="4"/>
      <c r="MV22" s="4"/>
      <c r="MW22" s="4">
        <f t="shared" si="69"/>
        <v>0</v>
      </c>
      <c r="MX22" s="4">
        <f t="shared" si="70"/>
        <v>0</v>
      </c>
      <c r="MY22" s="92">
        <v>0</v>
      </c>
      <c r="MZ22" s="342">
        <v>0</v>
      </c>
      <c r="NA22" s="4">
        <f t="shared" si="71"/>
        <v>0</v>
      </c>
      <c r="NB22" s="4">
        <f t="shared" si="72"/>
        <v>0</v>
      </c>
      <c r="NC22" s="301"/>
      <c r="ND22" s="301"/>
      <c r="NE22" s="301">
        <f t="shared" si="73"/>
        <v>0</v>
      </c>
      <c r="NF22" s="301">
        <f t="shared" si="74"/>
        <v>0</v>
      </c>
      <c r="NG22" s="301"/>
      <c r="NH22" s="301"/>
      <c r="NI22" s="301">
        <f t="shared" si="75"/>
        <v>0</v>
      </c>
      <c r="NJ22" s="301">
        <f t="shared" si="76"/>
        <v>0</v>
      </c>
      <c r="NK22" s="297"/>
      <c r="NL22" s="301"/>
      <c r="NM22" s="301">
        <f t="shared" si="77"/>
        <v>0</v>
      </c>
      <c r="NN22" s="301">
        <f t="shared" si="78"/>
        <v>0</v>
      </c>
      <c r="NO22" s="74">
        <v>0</v>
      </c>
      <c r="NP22" s="74"/>
      <c r="NQ22" s="74"/>
      <c r="NR22" s="74"/>
      <c r="NS22" s="74">
        <v>0</v>
      </c>
      <c r="NT22" s="74"/>
      <c r="NU22" s="351">
        <v>0</v>
      </c>
      <c r="NV22" s="351"/>
      <c r="NW22" s="4">
        <f t="shared" si="79"/>
        <v>0</v>
      </c>
      <c r="NX22" s="4">
        <f t="shared" si="12"/>
        <v>0</v>
      </c>
      <c r="NY22" s="74">
        <v>0</v>
      </c>
      <c r="NZ22" s="74"/>
      <c r="OA22" s="357">
        <v>0</v>
      </c>
      <c r="OB22" s="74"/>
      <c r="OC22" s="357">
        <v>0</v>
      </c>
      <c r="OD22" s="74"/>
      <c r="OE22" s="74">
        <v>0</v>
      </c>
      <c r="OF22" s="74"/>
      <c r="OG22" s="4">
        <f t="shared" si="80"/>
        <v>0</v>
      </c>
      <c r="OH22" s="4">
        <f t="shared" si="81"/>
        <v>0</v>
      </c>
      <c r="OI22" s="196">
        <v>0</v>
      </c>
      <c r="OJ22" s="301"/>
      <c r="OK22" s="347">
        <v>0</v>
      </c>
      <c r="OL22" s="301"/>
      <c r="OM22" s="196">
        <v>0</v>
      </c>
      <c r="ON22" s="301"/>
      <c r="OO22" s="301">
        <f t="shared" si="82"/>
        <v>0</v>
      </c>
      <c r="OP22" s="301">
        <f t="shared" si="83"/>
        <v>0</v>
      </c>
      <c r="OQ22" s="301"/>
      <c r="OR22" s="301"/>
      <c r="OS22" s="301">
        <f t="shared" si="13"/>
        <v>0</v>
      </c>
      <c r="OT22" s="301">
        <f t="shared" si="14"/>
        <v>0</v>
      </c>
    </row>
    <row r="23" spans="1:410" s="97" customFormat="1" ht="12.75" customHeight="1">
      <c r="A23" s="152">
        <v>0.125</v>
      </c>
      <c r="B23" s="129">
        <v>13</v>
      </c>
      <c r="C23" s="147"/>
      <c r="D23" s="147"/>
      <c r="E23" s="74"/>
      <c r="F23" s="74"/>
      <c r="G23" s="74"/>
      <c r="H23" s="74"/>
      <c r="I23" s="78">
        <f t="shared" si="0"/>
        <v>0</v>
      </c>
      <c r="J23" s="78">
        <f t="shared" si="1"/>
        <v>0</v>
      </c>
      <c r="K23" s="326"/>
      <c r="L23" s="326"/>
      <c r="M23" s="71">
        <v>20.62</v>
      </c>
      <c r="N23" s="71">
        <v>4.1240000000000006</v>
      </c>
      <c r="O23" s="75">
        <v>19.34</v>
      </c>
      <c r="P23" s="71">
        <v>3.8680000000000003</v>
      </c>
      <c r="Q23" s="122"/>
      <c r="R23" s="78"/>
      <c r="S23" s="326"/>
      <c r="T23" s="326"/>
      <c r="U23" s="78"/>
      <c r="V23" s="78"/>
      <c r="W23" s="78">
        <f t="shared" si="15"/>
        <v>39.96</v>
      </c>
      <c r="X23" s="78">
        <f t="shared" si="16"/>
        <v>39.96</v>
      </c>
      <c r="Y23" s="78"/>
      <c r="Z23" s="78"/>
      <c r="AA23" s="75"/>
      <c r="AB23" s="71"/>
      <c r="AC23" s="78">
        <f t="shared" si="17"/>
        <v>0</v>
      </c>
      <c r="AD23" s="78">
        <f t="shared" si="18"/>
        <v>0</v>
      </c>
      <c r="AE23" s="71"/>
      <c r="AF23" s="71"/>
      <c r="AG23" s="71"/>
      <c r="AH23" s="71"/>
      <c r="AI23" s="122">
        <v>5</v>
      </c>
      <c r="AJ23" s="122">
        <v>1.5</v>
      </c>
      <c r="AK23" s="359">
        <v>50</v>
      </c>
      <c r="AL23" s="360">
        <v>15</v>
      </c>
      <c r="AM23" s="362"/>
      <c r="AN23" s="362"/>
      <c r="AO23" s="363"/>
      <c r="AP23" s="363"/>
      <c r="AQ23" s="363"/>
      <c r="AR23" s="363"/>
      <c r="AS23" s="363"/>
      <c r="AT23" s="363"/>
      <c r="AU23" s="74">
        <f t="shared" si="19"/>
        <v>55</v>
      </c>
      <c r="AV23" s="74">
        <f t="shared" si="2"/>
        <v>16.5</v>
      </c>
      <c r="AW23" s="78"/>
      <c r="AX23" s="78"/>
      <c r="AY23" s="364"/>
      <c r="AZ23" s="78"/>
      <c r="BA23" s="78"/>
      <c r="BB23" s="78"/>
      <c r="BC23" s="78">
        <f t="shared" si="3"/>
        <v>0</v>
      </c>
      <c r="BD23" s="78">
        <f t="shared" si="4"/>
        <v>0</v>
      </c>
      <c r="BE23" s="78"/>
      <c r="BF23" s="78"/>
      <c r="BG23" s="365"/>
      <c r="BH23" s="366"/>
      <c r="BI23" s="365"/>
      <c r="BJ23" s="366"/>
      <c r="BK23" s="327"/>
      <c r="BL23" s="78"/>
      <c r="BM23" s="78"/>
      <c r="BN23" s="78"/>
      <c r="BO23" s="78"/>
      <c r="BP23" s="78"/>
      <c r="BQ23" s="78"/>
      <c r="BR23" s="78"/>
      <c r="BS23" s="326">
        <f t="shared" si="20"/>
        <v>0</v>
      </c>
      <c r="BT23" s="78">
        <f t="shared" si="21"/>
        <v>0</v>
      </c>
      <c r="BU23" s="78"/>
      <c r="BV23" s="78"/>
      <c r="BW23" s="74"/>
      <c r="BX23" s="74"/>
      <c r="BY23" s="74"/>
      <c r="BZ23" s="78"/>
      <c r="CA23" s="74"/>
      <c r="CB23" s="78"/>
      <c r="CC23" s="74">
        <f t="shared" si="5"/>
        <v>0</v>
      </c>
      <c r="CD23" s="74">
        <f t="shared" si="5"/>
        <v>0</v>
      </c>
      <c r="CE23" s="74"/>
      <c r="CF23" s="74"/>
      <c r="CG23" s="114"/>
      <c r="CH23" s="325"/>
      <c r="CI23" s="91">
        <v>20.6</v>
      </c>
      <c r="CJ23" s="325">
        <v>6.5</v>
      </c>
      <c r="CK23" s="335"/>
      <c r="CL23" s="335"/>
      <c r="CM23" s="326">
        <v>5.15</v>
      </c>
      <c r="CN23" s="327">
        <v>1.5</v>
      </c>
      <c r="CO23" s="78">
        <f t="shared" si="22"/>
        <v>25.75</v>
      </c>
      <c r="CP23" s="78">
        <f t="shared" si="23"/>
        <v>8</v>
      </c>
      <c r="CQ23" s="343">
        <v>247.40625</v>
      </c>
      <c r="CR23" s="343"/>
      <c r="CS23" s="343"/>
      <c r="CT23" s="356"/>
      <c r="CU23" s="344">
        <v>18.556701030927837</v>
      </c>
      <c r="CV23" s="196"/>
      <c r="CW23" s="345">
        <v>63.814432989690722</v>
      </c>
      <c r="CX23" s="356"/>
      <c r="CY23" s="356"/>
      <c r="CZ23" s="356"/>
      <c r="DA23" s="367">
        <f t="shared" si="24"/>
        <v>329.77738402061857</v>
      </c>
      <c r="DB23" s="74">
        <f t="shared" si="25"/>
        <v>0</v>
      </c>
      <c r="DC23" s="78"/>
      <c r="DD23" s="78"/>
      <c r="DE23" s="74"/>
      <c r="DF23" s="78"/>
      <c r="DG23" s="78"/>
      <c r="DH23" s="78"/>
      <c r="DI23" s="78">
        <f t="shared" si="26"/>
        <v>0</v>
      </c>
      <c r="DJ23" s="78">
        <f t="shared" si="27"/>
        <v>0</v>
      </c>
      <c r="DK23" s="328">
        <v>42.37</v>
      </c>
      <c r="DL23" s="328">
        <v>14.12</v>
      </c>
      <c r="DM23" s="78">
        <f t="shared" si="28"/>
        <v>42.37</v>
      </c>
      <c r="DN23" s="78">
        <f t="shared" si="29"/>
        <v>14.12</v>
      </c>
      <c r="DO23" s="328">
        <v>41.1</v>
      </c>
      <c r="DP23" s="328">
        <v>13.700000000000001</v>
      </c>
      <c r="DQ23" s="329"/>
      <c r="DR23" s="329"/>
      <c r="DS23" s="78"/>
      <c r="DT23" s="78"/>
      <c r="DU23" s="332"/>
      <c r="DV23" s="368"/>
      <c r="DW23" s="368"/>
      <c r="DX23" s="368"/>
      <c r="DY23" s="78"/>
      <c r="DZ23" s="78"/>
      <c r="EA23" s="74"/>
      <c r="EB23" s="78"/>
      <c r="EC23" s="78">
        <f t="shared" si="30"/>
        <v>0</v>
      </c>
      <c r="ED23" s="78">
        <f t="shared" si="30"/>
        <v>0</v>
      </c>
      <c r="EE23" s="74"/>
      <c r="EF23" s="74"/>
      <c r="EG23" s="330">
        <v>39.18</v>
      </c>
      <c r="EH23" s="331">
        <v>9.7949999999999999</v>
      </c>
      <c r="EI23" s="94">
        <v>154.63999999999999</v>
      </c>
      <c r="EJ23" s="94">
        <v>38.659999999999997</v>
      </c>
      <c r="EK23" s="326">
        <v>53.61</v>
      </c>
      <c r="EL23" s="332">
        <v>13.4025</v>
      </c>
      <c r="EM23" s="333"/>
      <c r="EN23" s="333"/>
      <c r="EO23" s="333"/>
      <c r="EP23" s="333"/>
      <c r="EQ23" s="78">
        <f t="shared" si="31"/>
        <v>247.43</v>
      </c>
      <c r="ER23" s="78">
        <f t="shared" si="32"/>
        <v>61.857500000000002</v>
      </c>
      <c r="ES23" s="196"/>
      <c r="ET23" s="196"/>
      <c r="EU23" s="369"/>
      <c r="EV23" s="369"/>
      <c r="EW23" s="74">
        <f t="shared" si="33"/>
        <v>0</v>
      </c>
      <c r="EX23" s="74">
        <f t="shared" si="34"/>
        <v>0</v>
      </c>
      <c r="EY23" s="78"/>
      <c r="EZ23" s="78"/>
      <c r="FA23" s="361">
        <v>28</v>
      </c>
      <c r="FB23" s="334"/>
      <c r="FC23" s="114">
        <v>0</v>
      </c>
      <c r="FD23" s="327"/>
      <c r="FE23" s="78"/>
      <c r="FF23" s="78"/>
      <c r="FG23" s="370"/>
      <c r="FH23" s="371"/>
      <c r="FI23" s="78"/>
      <c r="FJ23" s="78"/>
      <c r="FK23" s="78"/>
      <c r="FL23" s="78"/>
      <c r="FM23" s="327"/>
      <c r="FN23" s="327"/>
      <c r="FO23" s="74"/>
      <c r="FP23" s="78"/>
      <c r="FQ23" s="372">
        <f t="shared" si="35"/>
        <v>0</v>
      </c>
      <c r="FR23" s="78">
        <f t="shared" si="36"/>
        <v>0</v>
      </c>
      <c r="FS23" s="74"/>
      <c r="FT23" s="74"/>
      <c r="FU23" s="78"/>
      <c r="FV23" s="78"/>
      <c r="FW23" s="78"/>
      <c r="FX23" s="78"/>
      <c r="FY23" s="78"/>
      <c r="FZ23" s="78"/>
      <c r="GA23" s="78"/>
      <c r="GB23" s="78"/>
      <c r="GC23" s="78"/>
      <c r="GD23" s="78"/>
      <c r="GE23" s="78"/>
      <c r="GF23" s="78"/>
      <c r="GG23" s="78">
        <f t="shared" si="37"/>
        <v>0</v>
      </c>
      <c r="GH23" s="78">
        <f t="shared" si="38"/>
        <v>0</v>
      </c>
      <c r="GI23" s="373"/>
      <c r="GJ23" s="373"/>
      <c r="GK23" s="327">
        <v>6</v>
      </c>
      <c r="GL23" s="327"/>
      <c r="GM23" s="374"/>
      <c r="GN23" s="93"/>
      <c r="GO23" s="335"/>
      <c r="GP23" s="375"/>
      <c r="GQ23" s="375"/>
      <c r="GR23" s="375"/>
      <c r="GS23" s="93"/>
      <c r="GT23" s="93"/>
      <c r="GU23" s="93">
        <v>6</v>
      </c>
      <c r="GV23" s="93"/>
      <c r="GW23" s="93"/>
      <c r="GX23" s="93"/>
      <c r="GY23" s="93">
        <v>2.4</v>
      </c>
      <c r="GZ23" s="93"/>
      <c r="HA23" s="78">
        <f t="shared" si="39"/>
        <v>14.4</v>
      </c>
      <c r="HB23" s="78">
        <f t="shared" si="40"/>
        <v>0</v>
      </c>
      <c r="HC23" s="74"/>
      <c r="HD23" s="74"/>
      <c r="HE23" s="74"/>
      <c r="HF23" s="74"/>
      <c r="HG23" s="74"/>
      <c r="HH23" s="74"/>
      <c r="HI23" s="74">
        <f t="shared" si="6"/>
        <v>0</v>
      </c>
      <c r="HJ23" s="74">
        <f t="shared" si="7"/>
        <v>0</v>
      </c>
      <c r="HK23" s="78"/>
      <c r="HL23" s="78"/>
      <c r="HM23" s="78"/>
      <c r="HN23" s="368"/>
      <c r="HO23" s="78">
        <f t="shared" si="41"/>
        <v>0</v>
      </c>
      <c r="HP23" s="78">
        <f t="shared" si="42"/>
        <v>0</v>
      </c>
      <c r="HQ23" s="91">
        <v>415</v>
      </c>
      <c r="HR23" s="71"/>
      <c r="HS23" s="91"/>
      <c r="HT23" s="78"/>
      <c r="HU23" s="78">
        <f t="shared" si="43"/>
        <v>415</v>
      </c>
      <c r="HV23" s="78">
        <f t="shared" si="44"/>
        <v>0</v>
      </c>
      <c r="HW23" s="78"/>
      <c r="HX23" s="78"/>
      <c r="HY23" s="196">
        <v>3</v>
      </c>
      <c r="HZ23" s="335">
        <v>0.75</v>
      </c>
      <c r="IA23" s="96"/>
      <c r="IB23" s="94"/>
      <c r="IC23" s="337">
        <v>12</v>
      </c>
      <c r="ID23" s="130">
        <v>3</v>
      </c>
      <c r="IE23" s="208"/>
      <c r="IF23" s="208"/>
      <c r="IG23" s="78">
        <f t="shared" si="84"/>
        <v>15</v>
      </c>
      <c r="IH23" s="78">
        <f t="shared" si="45"/>
        <v>3.75</v>
      </c>
      <c r="II23" s="78"/>
      <c r="IJ23" s="78"/>
      <c r="IK23" s="78"/>
      <c r="IL23" s="78"/>
      <c r="IM23" s="74"/>
      <c r="IN23" s="368"/>
      <c r="IO23" s="78"/>
      <c r="IP23" s="78"/>
      <c r="IQ23" s="78"/>
      <c r="IR23" s="78"/>
      <c r="IS23" s="78"/>
      <c r="IT23" s="78"/>
      <c r="IU23" s="78">
        <f t="shared" si="8"/>
        <v>0</v>
      </c>
      <c r="IV23" s="78">
        <f t="shared" si="9"/>
        <v>0</v>
      </c>
      <c r="IW23" s="78"/>
      <c r="IX23" s="78"/>
      <c r="IY23" s="71">
        <v>10.31</v>
      </c>
      <c r="IZ23" s="71">
        <v>0</v>
      </c>
      <c r="JA23" s="71">
        <v>10.31</v>
      </c>
      <c r="JB23" s="71">
        <v>0</v>
      </c>
      <c r="JC23" s="71"/>
      <c r="JD23" s="71"/>
      <c r="JE23" s="78">
        <f t="shared" si="46"/>
        <v>20.62</v>
      </c>
      <c r="JF23" s="78">
        <f t="shared" si="47"/>
        <v>0</v>
      </c>
      <c r="JG23" s="335">
        <v>6.5372000000000003</v>
      </c>
      <c r="JH23" s="335">
        <v>1</v>
      </c>
      <c r="JI23" s="335">
        <v>6.5373000000000001</v>
      </c>
      <c r="JJ23" s="335">
        <v>1</v>
      </c>
      <c r="JK23" s="335"/>
      <c r="JL23" s="335"/>
      <c r="JM23" s="91">
        <v>51.55</v>
      </c>
      <c r="JN23" s="335">
        <v>11</v>
      </c>
      <c r="JO23" s="91">
        <v>26.8</v>
      </c>
      <c r="JP23" s="335">
        <v>5</v>
      </c>
      <c r="JQ23" s="71">
        <v>17.53</v>
      </c>
      <c r="JR23" s="71">
        <v>4</v>
      </c>
      <c r="JS23" s="78"/>
      <c r="JT23" s="78"/>
      <c r="JU23" s="78">
        <f t="shared" si="85"/>
        <v>108.9545</v>
      </c>
      <c r="JV23" s="78">
        <f t="shared" si="86"/>
        <v>22</v>
      </c>
      <c r="JW23" s="78"/>
      <c r="JX23" s="78"/>
      <c r="JY23" s="71"/>
      <c r="JZ23" s="71"/>
      <c r="KA23" s="78">
        <f t="shared" si="48"/>
        <v>0</v>
      </c>
      <c r="KB23" s="78">
        <f t="shared" si="49"/>
        <v>0</v>
      </c>
      <c r="KC23" s="74"/>
      <c r="KD23" s="74"/>
      <c r="KE23" s="74"/>
      <c r="KF23" s="74"/>
      <c r="KG23" s="74">
        <f t="shared" si="10"/>
        <v>0</v>
      </c>
      <c r="KH23" s="74">
        <f t="shared" si="11"/>
        <v>0</v>
      </c>
      <c r="KI23" s="74"/>
      <c r="KJ23" s="74"/>
      <c r="KK23" s="74"/>
      <c r="KL23" s="74"/>
      <c r="KM23" s="74">
        <f t="shared" si="50"/>
        <v>0</v>
      </c>
      <c r="KN23" s="74">
        <f t="shared" si="50"/>
        <v>0</v>
      </c>
      <c r="KO23" s="327">
        <v>6.19</v>
      </c>
      <c r="KP23" s="74"/>
      <c r="KQ23" s="74"/>
      <c r="KR23" s="74"/>
      <c r="KS23" s="122">
        <f t="shared" si="51"/>
        <v>6.19</v>
      </c>
      <c r="KT23" s="122">
        <f t="shared" si="52"/>
        <v>0</v>
      </c>
      <c r="KU23" s="74"/>
      <c r="KV23" s="74"/>
      <c r="KW23" s="74">
        <f t="shared" si="53"/>
        <v>0</v>
      </c>
      <c r="KX23" s="74">
        <f t="shared" si="54"/>
        <v>0</v>
      </c>
      <c r="KY23" s="74"/>
      <c r="KZ23" s="74"/>
      <c r="LA23" s="74"/>
      <c r="LB23" s="74"/>
      <c r="LC23" s="74">
        <f t="shared" si="55"/>
        <v>0</v>
      </c>
      <c r="LD23" s="74">
        <f t="shared" si="56"/>
        <v>0</v>
      </c>
      <c r="LE23" s="74"/>
      <c r="LF23" s="74"/>
      <c r="LG23" s="74">
        <f t="shared" si="57"/>
        <v>0</v>
      </c>
      <c r="LH23" s="74">
        <f t="shared" si="58"/>
        <v>0</v>
      </c>
      <c r="LI23" s="71">
        <v>24.2</v>
      </c>
      <c r="LJ23" s="335">
        <v>0</v>
      </c>
      <c r="LK23" s="79">
        <v>24.02</v>
      </c>
      <c r="LL23" s="358">
        <v>0</v>
      </c>
      <c r="LM23" s="79">
        <v>6.5750000000000002</v>
      </c>
      <c r="LN23" s="339">
        <v>0</v>
      </c>
      <c r="LO23" s="75"/>
      <c r="LP23" s="352"/>
      <c r="LQ23" s="352"/>
      <c r="LR23" s="352"/>
      <c r="LS23" s="74">
        <f t="shared" si="59"/>
        <v>54.795000000000002</v>
      </c>
      <c r="LT23" s="74">
        <f t="shared" si="60"/>
        <v>0</v>
      </c>
      <c r="LU23" s="149"/>
      <c r="LV23" s="74"/>
      <c r="LW23" s="74"/>
      <c r="LX23" s="74"/>
      <c r="LY23" s="74">
        <f t="shared" si="61"/>
        <v>0</v>
      </c>
      <c r="LZ23" s="74">
        <f t="shared" si="62"/>
        <v>0</v>
      </c>
      <c r="MA23" s="114"/>
      <c r="MB23" s="74"/>
      <c r="MC23" s="346"/>
      <c r="MD23" s="376"/>
      <c r="ME23" s="75"/>
      <c r="MF23" s="74"/>
      <c r="MG23" s="75"/>
      <c r="MH23" s="74"/>
      <c r="MI23" s="74">
        <f t="shared" si="63"/>
        <v>0</v>
      </c>
      <c r="MJ23" s="74">
        <f t="shared" si="64"/>
        <v>0</v>
      </c>
      <c r="MK23" s="340">
        <v>0</v>
      </c>
      <c r="ML23" s="92">
        <v>0</v>
      </c>
      <c r="MM23" s="114">
        <v>0</v>
      </c>
      <c r="MN23" s="341">
        <v>0</v>
      </c>
      <c r="MO23" s="74">
        <f t="shared" si="65"/>
        <v>0</v>
      </c>
      <c r="MP23" s="74">
        <f t="shared" si="66"/>
        <v>0</v>
      </c>
      <c r="MQ23" s="74"/>
      <c r="MR23" s="74"/>
      <c r="MS23" s="74">
        <f t="shared" si="67"/>
        <v>0</v>
      </c>
      <c r="MT23" s="74">
        <f t="shared" si="68"/>
        <v>0</v>
      </c>
      <c r="MU23" s="74"/>
      <c r="MV23" s="74"/>
      <c r="MW23" s="74">
        <f t="shared" si="69"/>
        <v>0</v>
      </c>
      <c r="MX23" s="74">
        <f t="shared" si="70"/>
        <v>0</v>
      </c>
      <c r="MY23" s="92">
        <v>0</v>
      </c>
      <c r="MZ23" s="342">
        <v>0</v>
      </c>
      <c r="NA23" s="74">
        <f t="shared" si="71"/>
        <v>0</v>
      </c>
      <c r="NB23" s="74">
        <f t="shared" si="72"/>
        <v>0</v>
      </c>
      <c r="NC23" s="196"/>
      <c r="ND23" s="196"/>
      <c r="NE23" s="196">
        <f t="shared" si="73"/>
        <v>0</v>
      </c>
      <c r="NF23" s="196">
        <f t="shared" si="74"/>
        <v>0</v>
      </c>
      <c r="NG23" s="196"/>
      <c r="NH23" s="196"/>
      <c r="NI23" s="196">
        <f t="shared" si="75"/>
        <v>0</v>
      </c>
      <c r="NJ23" s="196">
        <f t="shared" si="76"/>
        <v>0</v>
      </c>
      <c r="NK23" s="327"/>
      <c r="NL23" s="196"/>
      <c r="NM23" s="196">
        <f t="shared" si="77"/>
        <v>0</v>
      </c>
      <c r="NN23" s="196">
        <f t="shared" si="78"/>
        <v>0</v>
      </c>
      <c r="NO23" s="74">
        <v>0</v>
      </c>
      <c r="NP23" s="74"/>
      <c r="NQ23" s="74"/>
      <c r="NR23" s="74"/>
      <c r="NS23" s="74">
        <v>0</v>
      </c>
      <c r="NT23" s="74"/>
      <c r="NU23" s="351">
        <v>0</v>
      </c>
      <c r="NV23" s="351"/>
      <c r="NW23" s="74">
        <f t="shared" si="79"/>
        <v>0</v>
      </c>
      <c r="NX23" s="74">
        <f t="shared" si="12"/>
        <v>0</v>
      </c>
      <c r="NY23" s="74">
        <v>0</v>
      </c>
      <c r="NZ23" s="74"/>
      <c r="OA23" s="357">
        <v>0</v>
      </c>
      <c r="OB23" s="74"/>
      <c r="OC23" s="357">
        <v>0</v>
      </c>
      <c r="OD23" s="74"/>
      <c r="OE23" s="74">
        <v>0</v>
      </c>
      <c r="OF23" s="74"/>
      <c r="OG23" s="74">
        <f t="shared" si="80"/>
        <v>0</v>
      </c>
      <c r="OH23" s="74">
        <f t="shared" si="81"/>
        <v>0</v>
      </c>
      <c r="OI23" s="196">
        <v>0</v>
      </c>
      <c r="OJ23" s="196"/>
      <c r="OK23" s="347">
        <v>0</v>
      </c>
      <c r="OL23" s="196"/>
      <c r="OM23" s="196">
        <v>0</v>
      </c>
      <c r="ON23" s="196"/>
      <c r="OO23" s="196">
        <f t="shared" si="82"/>
        <v>0</v>
      </c>
      <c r="OP23" s="196">
        <f t="shared" si="83"/>
        <v>0</v>
      </c>
      <c r="OQ23" s="196"/>
      <c r="OR23" s="196"/>
      <c r="OS23" s="196">
        <f t="shared" si="13"/>
        <v>0</v>
      </c>
      <c r="OT23" s="196">
        <f t="shared" si="14"/>
        <v>0</v>
      </c>
    </row>
    <row r="24" spans="1:410" ht="12.75" customHeight="1">
      <c r="A24" s="146"/>
      <c r="B24" s="129">
        <v>14</v>
      </c>
      <c r="C24" s="147"/>
      <c r="D24" s="147"/>
      <c r="E24" s="74"/>
      <c r="F24" s="74"/>
      <c r="G24" s="74"/>
      <c r="H24" s="74"/>
      <c r="I24" s="78">
        <f t="shared" si="0"/>
        <v>0</v>
      </c>
      <c r="J24" s="78">
        <f t="shared" si="1"/>
        <v>0</v>
      </c>
      <c r="K24" s="2"/>
      <c r="L24" s="2"/>
      <c r="M24" s="71">
        <v>20.62</v>
      </c>
      <c r="N24" s="71">
        <v>4.1240000000000006</v>
      </c>
      <c r="O24" s="75">
        <v>19.34</v>
      </c>
      <c r="P24" s="71">
        <v>3.8680000000000003</v>
      </c>
      <c r="Q24" s="1"/>
      <c r="R24" s="8"/>
      <c r="S24" s="2"/>
      <c r="T24" s="2"/>
      <c r="U24" s="8"/>
      <c r="V24" s="8"/>
      <c r="W24" s="8">
        <f t="shared" si="15"/>
        <v>39.96</v>
      </c>
      <c r="X24" s="8">
        <f t="shared" si="16"/>
        <v>39.96</v>
      </c>
      <c r="Y24" s="78"/>
      <c r="Z24" s="78"/>
      <c r="AA24" s="9"/>
      <c r="AB24" s="285"/>
      <c r="AC24" s="8">
        <f t="shared" si="17"/>
        <v>0</v>
      </c>
      <c r="AD24" s="8">
        <f t="shared" si="18"/>
        <v>0</v>
      </c>
      <c r="AE24" s="71"/>
      <c r="AF24" s="71"/>
      <c r="AG24" s="71"/>
      <c r="AH24" s="71"/>
      <c r="AI24" s="122">
        <v>5</v>
      </c>
      <c r="AJ24" s="122">
        <v>1.5</v>
      </c>
      <c r="AK24" s="359">
        <v>50</v>
      </c>
      <c r="AL24" s="360">
        <v>15</v>
      </c>
      <c r="AM24" s="293"/>
      <c r="AN24" s="293"/>
      <c r="AO24" s="294"/>
      <c r="AP24" s="294"/>
      <c r="AQ24" s="294"/>
      <c r="AR24" s="294"/>
      <c r="AS24" s="294"/>
      <c r="AT24" s="294"/>
      <c r="AU24" s="4">
        <f t="shared" si="19"/>
        <v>55</v>
      </c>
      <c r="AV24" s="4">
        <f t="shared" si="2"/>
        <v>16.5</v>
      </c>
      <c r="AW24" s="78"/>
      <c r="AX24" s="78"/>
      <c r="AY24" s="315"/>
      <c r="AZ24" s="8"/>
      <c r="BA24" s="8"/>
      <c r="BB24" s="8"/>
      <c r="BC24" s="8">
        <f t="shared" si="3"/>
        <v>0</v>
      </c>
      <c r="BD24" s="8">
        <f t="shared" si="4"/>
        <v>0</v>
      </c>
      <c r="BE24" s="8"/>
      <c r="BF24" s="8"/>
      <c r="BG24" s="295"/>
      <c r="BH24" s="296"/>
      <c r="BI24" s="295"/>
      <c r="BJ24" s="296"/>
      <c r="BK24" s="297"/>
      <c r="BL24" s="8"/>
      <c r="BM24" s="8"/>
      <c r="BN24" s="8"/>
      <c r="BO24" s="8"/>
      <c r="BP24" s="8"/>
      <c r="BQ24" s="8"/>
      <c r="BR24" s="8"/>
      <c r="BS24" s="2">
        <f t="shared" si="20"/>
        <v>0</v>
      </c>
      <c r="BT24" s="8">
        <f t="shared" si="21"/>
        <v>0</v>
      </c>
      <c r="BU24" s="8"/>
      <c r="BV24" s="8"/>
      <c r="BW24" s="4"/>
      <c r="BX24" s="4"/>
      <c r="BY24" s="4"/>
      <c r="BZ24" s="8"/>
      <c r="CA24" s="4"/>
      <c r="CB24" s="8"/>
      <c r="CC24" s="4">
        <f t="shared" si="5"/>
        <v>0</v>
      </c>
      <c r="CD24" s="4">
        <f t="shared" si="5"/>
        <v>0</v>
      </c>
      <c r="CE24" s="4"/>
      <c r="CF24" s="4"/>
      <c r="CG24" s="114"/>
      <c r="CH24" s="325"/>
      <c r="CI24" s="91">
        <v>20.6</v>
      </c>
      <c r="CJ24" s="325">
        <v>6.5</v>
      </c>
      <c r="CK24" s="299"/>
      <c r="CL24" s="299"/>
      <c r="CM24" s="326">
        <v>5.15</v>
      </c>
      <c r="CN24" s="327">
        <v>1.5</v>
      </c>
      <c r="CO24" s="8">
        <f t="shared" si="22"/>
        <v>25.75</v>
      </c>
      <c r="CP24" s="8">
        <f t="shared" si="23"/>
        <v>8</v>
      </c>
      <c r="CQ24" s="343">
        <v>247.40625</v>
      </c>
      <c r="CR24" s="343"/>
      <c r="CS24" s="343"/>
      <c r="CT24" s="356"/>
      <c r="CU24" s="344">
        <v>18.556701030927837</v>
      </c>
      <c r="CV24" s="196"/>
      <c r="CW24" s="345">
        <v>63.814432989690722</v>
      </c>
      <c r="CX24" s="300"/>
      <c r="CY24" s="300"/>
      <c r="CZ24" s="300"/>
      <c r="DA24" s="7">
        <f t="shared" si="24"/>
        <v>329.77738402061857</v>
      </c>
      <c r="DB24" s="4">
        <f t="shared" si="25"/>
        <v>0</v>
      </c>
      <c r="DC24" s="8"/>
      <c r="DD24" s="8"/>
      <c r="DE24" s="4"/>
      <c r="DF24" s="8"/>
      <c r="DG24" s="8"/>
      <c r="DH24" s="8"/>
      <c r="DI24" s="8">
        <f t="shared" si="26"/>
        <v>0</v>
      </c>
      <c r="DJ24" s="8">
        <f t="shared" si="27"/>
        <v>0</v>
      </c>
      <c r="DK24" s="328">
        <v>42.37</v>
      </c>
      <c r="DL24" s="328">
        <v>14.12</v>
      </c>
      <c r="DM24" s="78">
        <f t="shared" si="28"/>
        <v>42.37</v>
      </c>
      <c r="DN24" s="78">
        <f t="shared" si="29"/>
        <v>14.12</v>
      </c>
      <c r="DO24" s="328">
        <v>41.1</v>
      </c>
      <c r="DP24" s="328">
        <v>13.700000000000001</v>
      </c>
      <c r="DQ24" s="329"/>
      <c r="DR24" s="329"/>
      <c r="DS24" s="8"/>
      <c r="DT24" s="8"/>
      <c r="DU24" s="302"/>
      <c r="DV24" s="303"/>
      <c r="DW24" s="303"/>
      <c r="DX24" s="303"/>
      <c r="DY24" s="8"/>
      <c r="DZ24" s="8"/>
      <c r="EA24" s="4"/>
      <c r="EB24" s="8"/>
      <c r="EC24" s="8">
        <f t="shared" si="30"/>
        <v>0</v>
      </c>
      <c r="ED24" s="8">
        <f t="shared" si="30"/>
        <v>0</v>
      </c>
      <c r="EE24" s="4"/>
      <c r="EF24" s="4"/>
      <c r="EG24" s="330">
        <v>39.18</v>
      </c>
      <c r="EH24" s="331">
        <v>9.7949999999999999</v>
      </c>
      <c r="EI24" s="94">
        <v>154.63999999999999</v>
      </c>
      <c r="EJ24" s="94">
        <v>38.659999999999997</v>
      </c>
      <c r="EK24" s="326">
        <v>53.61</v>
      </c>
      <c r="EL24" s="332">
        <v>13.4025</v>
      </c>
      <c r="EM24" s="333"/>
      <c r="EN24" s="333"/>
      <c r="EO24" s="333"/>
      <c r="EP24" s="333"/>
      <c r="EQ24" s="8">
        <f t="shared" si="31"/>
        <v>247.43</v>
      </c>
      <c r="ER24" s="8">
        <f t="shared" si="32"/>
        <v>61.857500000000002</v>
      </c>
      <c r="ES24" s="301"/>
      <c r="ET24" s="301"/>
      <c r="EU24" s="6"/>
      <c r="EV24" s="6"/>
      <c r="EW24" s="4">
        <f t="shared" si="33"/>
        <v>0</v>
      </c>
      <c r="EX24" s="4">
        <f t="shared" si="34"/>
        <v>0</v>
      </c>
      <c r="EY24" s="8"/>
      <c r="EZ24" s="8"/>
      <c r="FA24" s="361">
        <v>28</v>
      </c>
      <c r="FB24" s="334"/>
      <c r="FC24" s="114">
        <v>0</v>
      </c>
      <c r="FD24" s="327"/>
      <c r="FE24" s="8"/>
      <c r="FF24" s="8"/>
      <c r="FG24" s="305"/>
      <c r="FH24" s="306"/>
      <c r="FI24" s="8"/>
      <c r="FJ24" s="8"/>
      <c r="FK24" s="8"/>
      <c r="FL24" s="8"/>
      <c r="FM24" s="327"/>
      <c r="FN24" s="327"/>
      <c r="FO24" s="4"/>
      <c r="FP24" s="8"/>
      <c r="FQ24" s="307">
        <f t="shared" si="35"/>
        <v>0</v>
      </c>
      <c r="FR24" s="8">
        <f t="shared" si="36"/>
        <v>0</v>
      </c>
      <c r="FS24" s="4"/>
      <c r="FT24" s="4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>
        <f t="shared" si="37"/>
        <v>0</v>
      </c>
      <c r="GH24" s="8">
        <f t="shared" si="38"/>
        <v>0</v>
      </c>
      <c r="GI24" s="308"/>
      <c r="GJ24" s="308"/>
      <c r="GK24" s="297">
        <v>6</v>
      </c>
      <c r="GL24" s="297"/>
      <c r="GM24" s="309"/>
      <c r="GN24" s="310"/>
      <c r="GO24" s="299"/>
      <c r="GP24" s="311"/>
      <c r="GQ24" s="311"/>
      <c r="GR24" s="311"/>
      <c r="GS24" s="310"/>
      <c r="GT24" s="310"/>
      <c r="GU24" s="310">
        <v>6</v>
      </c>
      <c r="GV24" s="310"/>
      <c r="GW24" s="310"/>
      <c r="GX24" s="310"/>
      <c r="GY24" s="310">
        <v>2.4</v>
      </c>
      <c r="GZ24" s="310"/>
      <c r="HA24" s="8">
        <f t="shared" si="39"/>
        <v>14.4</v>
      </c>
      <c r="HB24" s="8">
        <f t="shared" si="40"/>
        <v>0</v>
      </c>
      <c r="HC24" s="4"/>
      <c r="HD24" s="4"/>
      <c r="HE24" s="4"/>
      <c r="HF24" s="4"/>
      <c r="HG24" s="4"/>
      <c r="HH24" s="4"/>
      <c r="HI24" s="4">
        <f t="shared" si="6"/>
        <v>0</v>
      </c>
      <c r="HJ24" s="4">
        <f t="shared" si="7"/>
        <v>0</v>
      </c>
      <c r="HK24" s="8"/>
      <c r="HL24" s="8"/>
      <c r="HM24" s="8"/>
      <c r="HN24" s="303"/>
      <c r="HO24" s="8">
        <f t="shared" si="41"/>
        <v>0</v>
      </c>
      <c r="HP24" s="8">
        <f t="shared" si="42"/>
        <v>0</v>
      </c>
      <c r="HQ24" s="91">
        <v>400</v>
      </c>
      <c r="HR24" s="285"/>
      <c r="HS24" s="91"/>
      <c r="HT24" s="8"/>
      <c r="HU24" s="8">
        <f t="shared" si="43"/>
        <v>400</v>
      </c>
      <c r="HV24" s="8">
        <f t="shared" si="44"/>
        <v>0</v>
      </c>
      <c r="HW24" s="8"/>
      <c r="HX24" s="8"/>
      <c r="HY24" s="196">
        <v>3</v>
      </c>
      <c r="HZ24" s="335">
        <v>0.75</v>
      </c>
      <c r="IA24" s="312"/>
      <c r="IB24" s="304"/>
      <c r="IC24" s="337">
        <v>12</v>
      </c>
      <c r="ID24" s="130">
        <v>3</v>
      </c>
      <c r="IE24" s="313"/>
      <c r="IF24" s="313"/>
      <c r="IG24" s="8">
        <f t="shared" si="84"/>
        <v>15</v>
      </c>
      <c r="IH24" s="8">
        <f t="shared" si="45"/>
        <v>3.75</v>
      </c>
      <c r="II24" s="8"/>
      <c r="IJ24" s="8"/>
      <c r="IK24" s="8"/>
      <c r="IL24" s="8"/>
      <c r="IM24" s="4"/>
      <c r="IN24" s="303"/>
      <c r="IO24" s="8"/>
      <c r="IP24" s="8"/>
      <c r="IQ24" s="8"/>
      <c r="IR24" s="8"/>
      <c r="IS24" s="8"/>
      <c r="IT24" s="8"/>
      <c r="IU24" s="8">
        <f t="shared" si="8"/>
        <v>0</v>
      </c>
      <c r="IV24" s="8">
        <f t="shared" si="9"/>
        <v>0</v>
      </c>
      <c r="IW24" s="8"/>
      <c r="IX24" s="8"/>
      <c r="IY24" s="71">
        <v>10.31</v>
      </c>
      <c r="IZ24" s="71">
        <v>0</v>
      </c>
      <c r="JA24" s="71">
        <v>10.31</v>
      </c>
      <c r="JB24" s="71">
        <v>0</v>
      </c>
      <c r="JC24" s="285"/>
      <c r="JD24" s="285"/>
      <c r="JE24" s="8">
        <f t="shared" si="46"/>
        <v>20.62</v>
      </c>
      <c r="JF24" s="8">
        <f t="shared" si="47"/>
        <v>0</v>
      </c>
      <c r="JG24" s="335">
        <v>6.5372000000000003</v>
      </c>
      <c r="JH24" s="335">
        <v>1</v>
      </c>
      <c r="JI24" s="335">
        <v>6.5373000000000001</v>
      </c>
      <c r="JJ24" s="335">
        <v>1</v>
      </c>
      <c r="JK24" s="335"/>
      <c r="JL24" s="335"/>
      <c r="JM24" s="91">
        <v>51.55</v>
      </c>
      <c r="JN24" s="335">
        <v>11</v>
      </c>
      <c r="JO24" s="91">
        <v>26.8</v>
      </c>
      <c r="JP24" s="335">
        <v>5</v>
      </c>
      <c r="JQ24" s="71">
        <v>17.53</v>
      </c>
      <c r="JR24" s="71">
        <v>4</v>
      </c>
      <c r="JS24" s="8"/>
      <c r="JT24" s="8"/>
      <c r="JU24" s="8">
        <f t="shared" si="85"/>
        <v>108.9545</v>
      </c>
      <c r="JV24" s="8">
        <f t="shared" si="86"/>
        <v>22</v>
      </c>
      <c r="JW24" s="8"/>
      <c r="JX24" s="8"/>
      <c r="JY24" s="285"/>
      <c r="JZ24" s="285"/>
      <c r="KA24" s="8">
        <f t="shared" si="48"/>
        <v>0</v>
      </c>
      <c r="KB24" s="8">
        <f t="shared" si="49"/>
        <v>0</v>
      </c>
      <c r="KC24" s="4"/>
      <c r="KD24" s="4"/>
      <c r="KE24" s="4"/>
      <c r="KF24" s="4"/>
      <c r="KG24" s="4">
        <f t="shared" si="10"/>
        <v>0</v>
      </c>
      <c r="KH24" s="4">
        <f t="shared" si="11"/>
        <v>0</v>
      </c>
      <c r="KI24" s="4"/>
      <c r="KJ24" s="4"/>
      <c r="KK24" s="4"/>
      <c r="KL24" s="4"/>
      <c r="KM24" s="4">
        <f t="shared" si="50"/>
        <v>0</v>
      </c>
      <c r="KN24" s="4">
        <f t="shared" si="50"/>
        <v>0</v>
      </c>
      <c r="KO24" s="327">
        <v>6.19</v>
      </c>
      <c r="KP24" s="4"/>
      <c r="KQ24" s="4"/>
      <c r="KR24" s="4"/>
      <c r="KS24" s="1">
        <f t="shared" si="51"/>
        <v>6.19</v>
      </c>
      <c r="KT24" s="1">
        <f t="shared" si="52"/>
        <v>0</v>
      </c>
      <c r="KU24" s="4"/>
      <c r="KV24" s="4"/>
      <c r="KW24" s="4">
        <f t="shared" si="53"/>
        <v>0</v>
      </c>
      <c r="KX24" s="4">
        <f t="shared" si="54"/>
        <v>0</v>
      </c>
      <c r="KY24" s="4"/>
      <c r="KZ24" s="4"/>
      <c r="LA24" s="4"/>
      <c r="LB24" s="4"/>
      <c r="LC24" s="4">
        <f t="shared" si="55"/>
        <v>0</v>
      </c>
      <c r="LD24" s="4">
        <f t="shared" si="56"/>
        <v>0</v>
      </c>
      <c r="LE24" s="4"/>
      <c r="LF24" s="4"/>
      <c r="LG24" s="4">
        <f t="shared" si="57"/>
        <v>0</v>
      </c>
      <c r="LH24" s="4">
        <f t="shared" si="58"/>
        <v>0</v>
      </c>
      <c r="LI24" s="71">
        <v>24.2</v>
      </c>
      <c r="LJ24" s="335">
        <v>0</v>
      </c>
      <c r="LK24" s="79">
        <v>24.02</v>
      </c>
      <c r="LL24" s="358">
        <v>0</v>
      </c>
      <c r="LM24" s="79">
        <v>6.5750000000000002</v>
      </c>
      <c r="LN24" s="339">
        <v>0</v>
      </c>
      <c r="LO24" s="75"/>
      <c r="LP24" s="352"/>
      <c r="LQ24" s="322"/>
      <c r="LR24" s="322"/>
      <c r="LS24" s="4">
        <f t="shared" si="59"/>
        <v>54.795000000000002</v>
      </c>
      <c r="LT24" s="4">
        <f t="shared" si="60"/>
        <v>0</v>
      </c>
      <c r="LU24" s="323"/>
      <c r="LV24" s="4"/>
      <c r="LW24" s="4"/>
      <c r="LX24" s="4"/>
      <c r="LY24" s="4">
        <f t="shared" si="61"/>
        <v>0</v>
      </c>
      <c r="LZ24" s="4">
        <f t="shared" si="62"/>
        <v>0</v>
      </c>
      <c r="MA24" s="114"/>
      <c r="MB24" s="4"/>
      <c r="MC24" s="346"/>
      <c r="MD24" s="324"/>
      <c r="ME24" s="75"/>
      <c r="MF24" s="4"/>
      <c r="MG24" s="9"/>
      <c r="MH24" s="4"/>
      <c r="MI24" s="4">
        <f t="shared" si="63"/>
        <v>0</v>
      </c>
      <c r="MJ24" s="4">
        <f t="shared" si="64"/>
        <v>0</v>
      </c>
      <c r="MK24" s="340">
        <v>0</v>
      </c>
      <c r="ML24" s="92">
        <v>0</v>
      </c>
      <c r="MM24" s="114">
        <v>0</v>
      </c>
      <c r="MN24" s="341">
        <v>0</v>
      </c>
      <c r="MO24" s="4">
        <f t="shared" si="65"/>
        <v>0</v>
      </c>
      <c r="MP24" s="4">
        <f t="shared" si="66"/>
        <v>0</v>
      </c>
      <c r="MQ24" s="4"/>
      <c r="MR24" s="4"/>
      <c r="MS24" s="4">
        <f t="shared" si="67"/>
        <v>0</v>
      </c>
      <c r="MT24" s="4">
        <f t="shared" si="68"/>
        <v>0</v>
      </c>
      <c r="MU24" s="4"/>
      <c r="MV24" s="4"/>
      <c r="MW24" s="4">
        <f t="shared" si="69"/>
        <v>0</v>
      </c>
      <c r="MX24" s="4">
        <f t="shared" si="70"/>
        <v>0</v>
      </c>
      <c r="MY24" s="92">
        <v>0</v>
      </c>
      <c r="MZ24" s="342">
        <v>0</v>
      </c>
      <c r="NA24" s="4">
        <f t="shared" si="71"/>
        <v>0</v>
      </c>
      <c r="NB24" s="4">
        <f t="shared" si="72"/>
        <v>0</v>
      </c>
      <c r="NC24" s="301"/>
      <c r="ND24" s="301"/>
      <c r="NE24" s="301">
        <f t="shared" si="73"/>
        <v>0</v>
      </c>
      <c r="NF24" s="301">
        <f t="shared" si="74"/>
        <v>0</v>
      </c>
      <c r="NG24" s="301"/>
      <c r="NH24" s="301"/>
      <c r="NI24" s="301">
        <f t="shared" si="75"/>
        <v>0</v>
      </c>
      <c r="NJ24" s="301">
        <f t="shared" si="76"/>
        <v>0</v>
      </c>
      <c r="NK24" s="297"/>
      <c r="NL24" s="301"/>
      <c r="NM24" s="301">
        <f t="shared" si="77"/>
        <v>0</v>
      </c>
      <c r="NN24" s="301">
        <f t="shared" si="78"/>
        <v>0</v>
      </c>
      <c r="NO24" s="74">
        <v>0</v>
      </c>
      <c r="NP24" s="74"/>
      <c r="NQ24" s="74"/>
      <c r="NR24" s="74"/>
      <c r="NS24" s="74">
        <v>0</v>
      </c>
      <c r="NT24" s="74"/>
      <c r="NU24" s="351">
        <v>0</v>
      </c>
      <c r="NV24" s="351"/>
      <c r="NW24" s="4">
        <f t="shared" si="79"/>
        <v>0</v>
      </c>
      <c r="NX24" s="4">
        <f t="shared" si="12"/>
        <v>0</v>
      </c>
      <c r="NY24" s="74">
        <v>0</v>
      </c>
      <c r="NZ24" s="74"/>
      <c r="OA24" s="357">
        <v>0</v>
      </c>
      <c r="OB24" s="74"/>
      <c r="OC24" s="357">
        <v>0</v>
      </c>
      <c r="OD24" s="74"/>
      <c r="OE24" s="74">
        <v>0</v>
      </c>
      <c r="OF24" s="74"/>
      <c r="OG24" s="4">
        <f t="shared" si="80"/>
        <v>0</v>
      </c>
      <c r="OH24" s="4">
        <f t="shared" si="81"/>
        <v>0</v>
      </c>
      <c r="OI24" s="196">
        <v>0</v>
      </c>
      <c r="OJ24" s="301"/>
      <c r="OK24" s="347">
        <v>0</v>
      </c>
      <c r="OL24" s="301"/>
      <c r="OM24" s="196">
        <v>0</v>
      </c>
      <c r="ON24" s="301"/>
      <c r="OO24" s="301">
        <f t="shared" si="82"/>
        <v>0</v>
      </c>
      <c r="OP24" s="301">
        <f t="shared" si="83"/>
        <v>0</v>
      </c>
      <c r="OQ24" s="301"/>
      <c r="OR24" s="301"/>
      <c r="OS24" s="301">
        <f t="shared" si="13"/>
        <v>0</v>
      </c>
      <c r="OT24" s="301">
        <f t="shared" si="14"/>
        <v>0</v>
      </c>
    </row>
    <row r="25" spans="1:410" ht="12.75" customHeight="1">
      <c r="A25" s="146"/>
      <c r="B25" s="129">
        <v>15</v>
      </c>
      <c r="C25" s="147"/>
      <c r="D25" s="147"/>
      <c r="E25" s="74"/>
      <c r="F25" s="74"/>
      <c r="G25" s="74"/>
      <c r="H25" s="74"/>
      <c r="I25" s="78">
        <f t="shared" si="0"/>
        <v>0</v>
      </c>
      <c r="J25" s="78">
        <f t="shared" si="1"/>
        <v>0</v>
      </c>
      <c r="K25" s="2"/>
      <c r="L25" s="2"/>
      <c r="M25" s="71">
        <v>20.62</v>
      </c>
      <c r="N25" s="71">
        <v>4.1240000000000006</v>
      </c>
      <c r="O25" s="75">
        <v>19.34</v>
      </c>
      <c r="P25" s="71">
        <v>3.8680000000000003</v>
      </c>
      <c r="Q25" s="1"/>
      <c r="R25" s="8"/>
      <c r="S25" s="2"/>
      <c r="T25" s="2"/>
      <c r="U25" s="8"/>
      <c r="V25" s="8"/>
      <c r="W25" s="8">
        <f t="shared" si="15"/>
        <v>39.96</v>
      </c>
      <c r="X25" s="8">
        <f t="shared" si="16"/>
        <v>39.96</v>
      </c>
      <c r="Y25" s="78"/>
      <c r="Z25" s="78"/>
      <c r="AA25" s="9"/>
      <c r="AB25" s="285"/>
      <c r="AC25" s="8">
        <f t="shared" si="17"/>
        <v>0</v>
      </c>
      <c r="AD25" s="8">
        <f t="shared" si="18"/>
        <v>0</v>
      </c>
      <c r="AE25" s="71"/>
      <c r="AF25" s="71"/>
      <c r="AG25" s="71"/>
      <c r="AH25" s="71"/>
      <c r="AI25" s="122">
        <v>5</v>
      </c>
      <c r="AJ25" s="122">
        <v>1.5</v>
      </c>
      <c r="AK25" s="359">
        <v>50</v>
      </c>
      <c r="AL25" s="360">
        <v>15</v>
      </c>
      <c r="AM25" s="293"/>
      <c r="AN25" s="293"/>
      <c r="AO25" s="294"/>
      <c r="AP25" s="294"/>
      <c r="AQ25" s="294"/>
      <c r="AR25" s="294"/>
      <c r="AS25" s="294"/>
      <c r="AT25" s="294"/>
      <c r="AU25" s="4">
        <f t="shared" si="19"/>
        <v>55</v>
      </c>
      <c r="AV25" s="4">
        <f t="shared" si="2"/>
        <v>16.5</v>
      </c>
      <c r="AW25" s="78"/>
      <c r="AX25" s="78"/>
      <c r="AY25" s="315"/>
      <c r="AZ25" s="8"/>
      <c r="BA25" s="8"/>
      <c r="BB25" s="8"/>
      <c r="BC25" s="8">
        <f t="shared" si="3"/>
        <v>0</v>
      </c>
      <c r="BD25" s="8">
        <f t="shared" si="4"/>
        <v>0</v>
      </c>
      <c r="BE25" s="8"/>
      <c r="BF25" s="8"/>
      <c r="BG25" s="295"/>
      <c r="BH25" s="296"/>
      <c r="BI25" s="295"/>
      <c r="BJ25" s="296"/>
      <c r="BK25" s="297"/>
      <c r="BL25" s="8"/>
      <c r="BM25" s="8"/>
      <c r="BN25" s="8"/>
      <c r="BO25" s="8"/>
      <c r="BP25" s="8"/>
      <c r="BQ25" s="8"/>
      <c r="BR25" s="8"/>
      <c r="BS25" s="2">
        <f t="shared" si="20"/>
        <v>0</v>
      </c>
      <c r="BT25" s="8">
        <f t="shared" si="21"/>
        <v>0</v>
      </c>
      <c r="BU25" s="8"/>
      <c r="BV25" s="8"/>
      <c r="BW25" s="4"/>
      <c r="BX25" s="4"/>
      <c r="BY25" s="4"/>
      <c r="BZ25" s="8"/>
      <c r="CA25" s="4"/>
      <c r="CB25" s="8"/>
      <c r="CC25" s="4">
        <f t="shared" si="5"/>
        <v>0</v>
      </c>
      <c r="CD25" s="4">
        <f t="shared" si="5"/>
        <v>0</v>
      </c>
      <c r="CE25" s="4"/>
      <c r="CF25" s="4"/>
      <c r="CG25" s="114"/>
      <c r="CH25" s="325"/>
      <c r="CI25" s="91">
        <v>20.6</v>
      </c>
      <c r="CJ25" s="325">
        <v>6.5</v>
      </c>
      <c r="CK25" s="299"/>
      <c r="CL25" s="299"/>
      <c r="CM25" s="326">
        <v>5.15</v>
      </c>
      <c r="CN25" s="327">
        <v>1.5</v>
      </c>
      <c r="CO25" s="8">
        <f t="shared" si="22"/>
        <v>25.75</v>
      </c>
      <c r="CP25" s="8">
        <f t="shared" si="23"/>
        <v>8</v>
      </c>
      <c r="CQ25" s="343">
        <v>247.40625</v>
      </c>
      <c r="CR25" s="343"/>
      <c r="CS25" s="343"/>
      <c r="CT25" s="356"/>
      <c r="CU25" s="344">
        <v>18.556701030927837</v>
      </c>
      <c r="CV25" s="196"/>
      <c r="CW25" s="345">
        <v>63.814432989690722</v>
      </c>
      <c r="CX25" s="300"/>
      <c r="CY25" s="300"/>
      <c r="CZ25" s="300"/>
      <c r="DA25" s="7">
        <f t="shared" si="24"/>
        <v>329.77738402061857</v>
      </c>
      <c r="DB25" s="4">
        <f t="shared" si="25"/>
        <v>0</v>
      </c>
      <c r="DC25" s="8"/>
      <c r="DD25" s="8"/>
      <c r="DE25" s="4"/>
      <c r="DF25" s="8"/>
      <c r="DG25" s="8"/>
      <c r="DH25" s="8"/>
      <c r="DI25" s="8">
        <f t="shared" si="26"/>
        <v>0</v>
      </c>
      <c r="DJ25" s="8">
        <f t="shared" si="27"/>
        <v>0</v>
      </c>
      <c r="DK25" s="328">
        <v>42.37</v>
      </c>
      <c r="DL25" s="328">
        <v>14.12</v>
      </c>
      <c r="DM25" s="78">
        <f t="shared" si="28"/>
        <v>42.37</v>
      </c>
      <c r="DN25" s="78">
        <f t="shared" si="29"/>
        <v>14.12</v>
      </c>
      <c r="DO25" s="328">
        <v>41.1</v>
      </c>
      <c r="DP25" s="328">
        <v>13.700000000000001</v>
      </c>
      <c r="DQ25" s="329"/>
      <c r="DR25" s="329"/>
      <c r="DS25" s="8"/>
      <c r="DT25" s="8"/>
      <c r="DU25" s="302"/>
      <c r="DV25" s="303"/>
      <c r="DW25" s="303"/>
      <c r="DX25" s="303"/>
      <c r="DY25" s="8"/>
      <c r="DZ25" s="8"/>
      <c r="EA25" s="4"/>
      <c r="EB25" s="8"/>
      <c r="EC25" s="8">
        <f t="shared" si="30"/>
        <v>0</v>
      </c>
      <c r="ED25" s="8">
        <f t="shared" si="30"/>
        <v>0</v>
      </c>
      <c r="EE25" s="4"/>
      <c r="EF25" s="4"/>
      <c r="EG25" s="330">
        <v>39.18</v>
      </c>
      <c r="EH25" s="331">
        <v>9.7949999999999999</v>
      </c>
      <c r="EI25" s="94">
        <v>154.63999999999999</v>
      </c>
      <c r="EJ25" s="94">
        <v>38.659999999999997</v>
      </c>
      <c r="EK25" s="326">
        <v>53.61</v>
      </c>
      <c r="EL25" s="332">
        <v>13.4025</v>
      </c>
      <c r="EM25" s="333"/>
      <c r="EN25" s="333"/>
      <c r="EO25" s="333"/>
      <c r="EP25" s="333"/>
      <c r="EQ25" s="8">
        <f t="shared" si="31"/>
        <v>247.43</v>
      </c>
      <c r="ER25" s="8">
        <f t="shared" si="32"/>
        <v>61.857500000000002</v>
      </c>
      <c r="ES25" s="301"/>
      <c r="ET25" s="301"/>
      <c r="EU25" s="6"/>
      <c r="EV25" s="6"/>
      <c r="EW25" s="4">
        <f t="shared" si="33"/>
        <v>0</v>
      </c>
      <c r="EX25" s="4">
        <f t="shared" si="34"/>
        <v>0</v>
      </c>
      <c r="EY25" s="8"/>
      <c r="EZ25" s="8"/>
      <c r="FA25" s="361">
        <v>28</v>
      </c>
      <c r="FB25" s="334"/>
      <c r="FC25" s="114">
        <v>0</v>
      </c>
      <c r="FD25" s="327"/>
      <c r="FE25" s="8"/>
      <c r="FF25" s="8"/>
      <c r="FG25" s="305"/>
      <c r="FH25" s="306"/>
      <c r="FI25" s="8"/>
      <c r="FJ25" s="8"/>
      <c r="FK25" s="8"/>
      <c r="FL25" s="8"/>
      <c r="FM25" s="327"/>
      <c r="FN25" s="327"/>
      <c r="FO25" s="4"/>
      <c r="FP25" s="8"/>
      <c r="FQ25" s="307">
        <f t="shared" si="35"/>
        <v>0</v>
      </c>
      <c r="FR25" s="8">
        <f t="shared" si="36"/>
        <v>0</v>
      </c>
      <c r="FS25" s="4"/>
      <c r="FT25" s="4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>
        <f t="shared" si="37"/>
        <v>0</v>
      </c>
      <c r="GH25" s="8">
        <f t="shared" si="38"/>
        <v>0</v>
      </c>
      <c r="GI25" s="308"/>
      <c r="GJ25" s="308"/>
      <c r="GK25" s="297">
        <v>6</v>
      </c>
      <c r="GL25" s="297"/>
      <c r="GM25" s="309"/>
      <c r="GN25" s="310"/>
      <c r="GO25" s="299"/>
      <c r="GP25" s="311"/>
      <c r="GQ25" s="311"/>
      <c r="GR25" s="311"/>
      <c r="GS25" s="310"/>
      <c r="GT25" s="310"/>
      <c r="GU25" s="310">
        <v>6</v>
      </c>
      <c r="GV25" s="310"/>
      <c r="GW25" s="310"/>
      <c r="GX25" s="310"/>
      <c r="GY25" s="310">
        <v>2.4</v>
      </c>
      <c r="GZ25" s="310"/>
      <c r="HA25" s="8">
        <f t="shared" si="39"/>
        <v>14.4</v>
      </c>
      <c r="HB25" s="8">
        <f t="shared" si="40"/>
        <v>0</v>
      </c>
      <c r="HC25" s="4"/>
      <c r="HD25" s="4"/>
      <c r="HE25" s="4"/>
      <c r="HF25" s="4"/>
      <c r="HG25" s="4"/>
      <c r="HH25" s="4"/>
      <c r="HI25" s="4">
        <f t="shared" si="6"/>
        <v>0</v>
      </c>
      <c r="HJ25" s="4">
        <f t="shared" si="7"/>
        <v>0</v>
      </c>
      <c r="HK25" s="8"/>
      <c r="HL25" s="8"/>
      <c r="HM25" s="8"/>
      <c r="HN25" s="303"/>
      <c r="HO25" s="8">
        <f t="shared" si="41"/>
        <v>0</v>
      </c>
      <c r="HP25" s="8">
        <f t="shared" si="42"/>
        <v>0</v>
      </c>
      <c r="HQ25" s="91">
        <v>400</v>
      </c>
      <c r="HR25" s="285"/>
      <c r="HS25" s="91"/>
      <c r="HT25" s="8"/>
      <c r="HU25" s="8">
        <f t="shared" si="43"/>
        <v>400</v>
      </c>
      <c r="HV25" s="8">
        <f t="shared" si="44"/>
        <v>0</v>
      </c>
      <c r="HW25" s="8"/>
      <c r="HX25" s="8"/>
      <c r="HY25" s="196">
        <v>3</v>
      </c>
      <c r="HZ25" s="335">
        <v>0.75</v>
      </c>
      <c r="IA25" s="312"/>
      <c r="IB25" s="304"/>
      <c r="IC25" s="337">
        <v>12</v>
      </c>
      <c r="ID25" s="130">
        <v>3</v>
      </c>
      <c r="IE25" s="313"/>
      <c r="IF25" s="313"/>
      <c r="IG25" s="8">
        <f t="shared" si="84"/>
        <v>15</v>
      </c>
      <c r="IH25" s="8">
        <f t="shared" si="45"/>
        <v>3.75</v>
      </c>
      <c r="II25" s="8"/>
      <c r="IJ25" s="8"/>
      <c r="IK25" s="8"/>
      <c r="IL25" s="8"/>
      <c r="IM25" s="4"/>
      <c r="IN25" s="303"/>
      <c r="IO25" s="8"/>
      <c r="IP25" s="8"/>
      <c r="IQ25" s="8"/>
      <c r="IR25" s="8"/>
      <c r="IS25" s="8"/>
      <c r="IT25" s="8"/>
      <c r="IU25" s="8">
        <f t="shared" si="8"/>
        <v>0</v>
      </c>
      <c r="IV25" s="8">
        <f t="shared" si="9"/>
        <v>0</v>
      </c>
      <c r="IW25" s="8"/>
      <c r="IX25" s="8"/>
      <c r="IY25" s="71">
        <v>10.31</v>
      </c>
      <c r="IZ25" s="71">
        <v>0</v>
      </c>
      <c r="JA25" s="71">
        <v>10.31</v>
      </c>
      <c r="JB25" s="71">
        <v>0</v>
      </c>
      <c r="JC25" s="285"/>
      <c r="JD25" s="285"/>
      <c r="JE25" s="8">
        <f t="shared" si="46"/>
        <v>20.62</v>
      </c>
      <c r="JF25" s="8">
        <f t="shared" si="47"/>
        <v>0</v>
      </c>
      <c r="JG25" s="335">
        <v>6.5372000000000003</v>
      </c>
      <c r="JH25" s="335">
        <v>1</v>
      </c>
      <c r="JI25" s="335">
        <v>6.5373000000000001</v>
      </c>
      <c r="JJ25" s="335">
        <v>1</v>
      </c>
      <c r="JK25" s="335"/>
      <c r="JL25" s="335"/>
      <c r="JM25" s="91">
        <v>51.55</v>
      </c>
      <c r="JN25" s="335">
        <v>11</v>
      </c>
      <c r="JO25" s="91">
        <v>26.8</v>
      </c>
      <c r="JP25" s="335">
        <v>5</v>
      </c>
      <c r="JQ25" s="71">
        <v>17.53</v>
      </c>
      <c r="JR25" s="71">
        <v>4</v>
      </c>
      <c r="JS25" s="8"/>
      <c r="JT25" s="8"/>
      <c r="JU25" s="8">
        <f t="shared" si="85"/>
        <v>108.9545</v>
      </c>
      <c r="JV25" s="8">
        <f t="shared" si="86"/>
        <v>22</v>
      </c>
      <c r="JW25" s="8"/>
      <c r="JX25" s="8"/>
      <c r="JY25" s="285"/>
      <c r="JZ25" s="285"/>
      <c r="KA25" s="8">
        <f t="shared" si="48"/>
        <v>0</v>
      </c>
      <c r="KB25" s="8">
        <f t="shared" si="49"/>
        <v>0</v>
      </c>
      <c r="KC25" s="4"/>
      <c r="KD25" s="4"/>
      <c r="KE25" s="4"/>
      <c r="KF25" s="4"/>
      <c r="KG25" s="4">
        <f t="shared" si="10"/>
        <v>0</v>
      </c>
      <c r="KH25" s="4">
        <f t="shared" si="11"/>
        <v>0</v>
      </c>
      <c r="KI25" s="4"/>
      <c r="KJ25" s="4"/>
      <c r="KK25" s="4"/>
      <c r="KL25" s="4"/>
      <c r="KM25" s="4">
        <f t="shared" si="50"/>
        <v>0</v>
      </c>
      <c r="KN25" s="4">
        <f t="shared" si="50"/>
        <v>0</v>
      </c>
      <c r="KO25" s="327">
        <v>6.19</v>
      </c>
      <c r="KP25" s="4"/>
      <c r="KQ25" s="4"/>
      <c r="KR25" s="4"/>
      <c r="KS25" s="1">
        <f t="shared" si="51"/>
        <v>6.19</v>
      </c>
      <c r="KT25" s="1">
        <f t="shared" si="52"/>
        <v>0</v>
      </c>
      <c r="KU25" s="4"/>
      <c r="KV25" s="4"/>
      <c r="KW25" s="4">
        <f t="shared" si="53"/>
        <v>0</v>
      </c>
      <c r="KX25" s="4">
        <f t="shared" si="54"/>
        <v>0</v>
      </c>
      <c r="KY25" s="4"/>
      <c r="KZ25" s="4"/>
      <c r="LA25" s="4"/>
      <c r="LB25" s="4"/>
      <c r="LC25" s="4">
        <f t="shared" si="55"/>
        <v>0</v>
      </c>
      <c r="LD25" s="4">
        <f t="shared" si="56"/>
        <v>0</v>
      </c>
      <c r="LE25" s="4"/>
      <c r="LF25" s="4"/>
      <c r="LG25" s="4">
        <f t="shared" si="57"/>
        <v>0</v>
      </c>
      <c r="LH25" s="4">
        <f t="shared" si="58"/>
        <v>0</v>
      </c>
      <c r="LI25" s="71">
        <v>24.2</v>
      </c>
      <c r="LJ25" s="335">
        <v>0</v>
      </c>
      <c r="LK25" s="79">
        <v>24.02</v>
      </c>
      <c r="LL25" s="358">
        <v>0</v>
      </c>
      <c r="LM25" s="79">
        <v>6.5750000000000002</v>
      </c>
      <c r="LN25" s="339">
        <v>0</v>
      </c>
      <c r="LO25" s="75"/>
      <c r="LP25" s="352"/>
      <c r="LQ25" s="322"/>
      <c r="LR25" s="322"/>
      <c r="LS25" s="4">
        <f t="shared" si="59"/>
        <v>54.795000000000002</v>
      </c>
      <c r="LT25" s="4">
        <f t="shared" si="60"/>
        <v>0</v>
      </c>
      <c r="LU25" s="323"/>
      <c r="LV25" s="4"/>
      <c r="LW25" s="4"/>
      <c r="LX25" s="4"/>
      <c r="LY25" s="4">
        <f t="shared" si="61"/>
        <v>0</v>
      </c>
      <c r="LZ25" s="4">
        <f t="shared" si="62"/>
        <v>0</v>
      </c>
      <c r="MA25" s="114"/>
      <c r="MB25" s="4"/>
      <c r="MC25" s="346"/>
      <c r="MD25" s="324"/>
      <c r="ME25" s="75"/>
      <c r="MF25" s="4"/>
      <c r="MG25" s="9"/>
      <c r="MH25" s="4"/>
      <c r="MI25" s="4">
        <f t="shared" si="63"/>
        <v>0</v>
      </c>
      <c r="MJ25" s="4">
        <f t="shared" si="64"/>
        <v>0</v>
      </c>
      <c r="MK25" s="340">
        <v>0</v>
      </c>
      <c r="ML25" s="92">
        <v>0</v>
      </c>
      <c r="MM25" s="114">
        <v>0</v>
      </c>
      <c r="MN25" s="341">
        <v>0</v>
      </c>
      <c r="MO25" s="4">
        <f t="shared" si="65"/>
        <v>0</v>
      </c>
      <c r="MP25" s="4">
        <f t="shared" si="66"/>
        <v>0</v>
      </c>
      <c r="MQ25" s="4"/>
      <c r="MR25" s="4"/>
      <c r="MS25" s="4">
        <f t="shared" si="67"/>
        <v>0</v>
      </c>
      <c r="MT25" s="4">
        <f t="shared" si="68"/>
        <v>0</v>
      </c>
      <c r="MU25" s="4"/>
      <c r="MV25" s="4"/>
      <c r="MW25" s="4">
        <f t="shared" si="69"/>
        <v>0</v>
      </c>
      <c r="MX25" s="4">
        <f t="shared" si="70"/>
        <v>0</v>
      </c>
      <c r="MY25" s="92">
        <v>0</v>
      </c>
      <c r="MZ25" s="342">
        <v>0</v>
      </c>
      <c r="NA25" s="4">
        <f t="shared" si="71"/>
        <v>0</v>
      </c>
      <c r="NB25" s="4">
        <f t="shared" si="72"/>
        <v>0</v>
      </c>
      <c r="NC25" s="301"/>
      <c r="ND25" s="301"/>
      <c r="NE25" s="301">
        <f t="shared" si="73"/>
        <v>0</v>
      </c>
      <c r="NF25" s="301">
        <f t="shared" si="74"/>
        <v>0</v>
      </c>
      <c r="NG25" s="301"/>
      <c r="NH25" s="301"/>
      <c r="NI25" s="301">
        <f t="shared" si="75"/>
        <v>0</v>
      </c>
      <c r="NJ25" s="301">
        <f t="shared" si="76"/>
        <v>0</v>
      </c>
      <c r="NK25" s="297"/>
      <c r="NL25" s="301"/>
      <c r="NM25" s="301">
        <f t="shared" si="77"/>
        <v>0</v>
      </c>
      <c r="NN25" s="301">
        <f t="shared" si="78"/>
        <v>0</v>
      </c>
      <c r="NO25" s="74">
        <v>0</v>
      </c>
      <c r="NP25" s="74"/>
      <c r="NQ25" s="74"/>
      <c r="NR25" s="74"/>
      <c r="NS25" s="74">
        <v>0</v>
      </c>
      <c r="NT25" s="74"/>
      <c r="NU25" s="351">
        <v>0</v>
      </c>
      <c r="NV25" s="351"/>
      <c r="NW25" s="4">
        <f t="shared" si="79"/>
        <v>0</v>
      </c>
      <c r="NX25" s="4">
        <f t="shared" si="12"/>
        <v>0</v>
      </c>
      <c r="NY25" s="74">
        <v>0</v>
      </c>
      <c r="NZ25" s="74"/>
      <c r="OA25" s="357">
        <v>0</v>
      </c>
      <c r="OB25" s="74"/>
      <c r="OC25" s="357">
        <v>0</v>
      </c>
      <c r="OD25" s="74"/>
      <c r="OE25" s="74">
        <v>0</v>
      </c>
      <c r="OF25" s="74"/>
      <c r="OG25" s="4">
        <f t="shared" si="80"/>
        <v>0</v>
      </c>
      <c r="OH25" s="4">
        <f t="shared" si="81"/>
        <v>0</v>
      </c>
      <c r="OI25" s="196">
        <v>0</v>
      </c>
      <c r="OJ25" s="301"/>
      <c r="OK25" s="347">
        <v>0</v>
      </c>
      <c r="OL25" s="301"/>
      <c r="OM25" s="196">
        <v>0</v>
      </c>
      <c r="ON25" s="301"/>
      <c r="OO25" s="301">
        <f t="shared" si="82"/>
        <v>0</v>
      </c>
      <c r="OP25" s="301">
        <f t="shared" si="83"/>
        <v>0</v>
      </c>
      <c r="OQ25" s="301"/>
      <c r="OR25" s="301"/>
      <c r="OS25" s="301">
        <f t="shared" si="13"/>
        <v>0</v>
      </c>
      <c r="OT25" s="301">
        <f t="shared" si="14"/>
        <v>0</v>
      </c>
    </row>
    <row r="26" spans="1:410" ht="12.75" customHeight="1">
      <c r="A26" s="146"/>
      <c r="B26" s="129">
        <v>16</v>
      </c>
      <c r="C26" s="147"/>
      <c r="D26" s="147"/>
      <c r="E26" s="74"/>
      <c r="F26" s="74"/>
      <c r="G26" s="74"/>
      <c r="H26" s="74"/>
      <c r="I26" s="78">
        <f t="shared" si="0"/>
        <v>0</v>
      </c>
      <c r="J26" s="78">
        <f t="shared" si="1"/>
        <v>0</v>
      </c>
      <c r="K26" s="2"/>
      <c r="L26" s="2"/>
      <c r="M26" s="71">
        <v>20.62</v>
      </c>
      <c r="N26" s="71">
        <v>4.1240000000000006</v>
      </c>
      <c r="O26" s="75">
        <v>19.34</v>
      </c>
      <c r="P26" s="71">
        <v>3.8680000000000003</v>
      </c>
      <c r="Q26" s="1"/>
      <c r="R26" s="8"/>
      <c r="S26" s="2"/>
      <c r="T26" s="2"/>
      <c r="U26" s="8"/>
      <c r="V26" s="8"/>
      <c r="W26" s="8">
        <f t="shared" si="15"/>
        <v>39.96</v>
      </c>
      <c r="X26" s="8">
        <f t="shared" si="16"/>
        <v>39.96</v>
      </c>
      <c r="Y26" s="78"/>
      <c r="Z26" s="78"/>
      <c r="AA26" s="9"/>
      <c r="AB26" s="285"/>
      <c r="AC26" s="8">
        <f t="shared" si="17"/>
        <v>0</v>
      </c>
      <c r="AD26" s="8">
        <f t="shared" si="18"/>
        <v>0</v>
      </c>
      <c r="AE26" s="71"/>
      <c r="AF26" s="71"/>
      <c r="AG26" s="71"/>
      <c r="AH26" s="71"/>
      <c r="AI26" s="122">
        <v>5</v>
      </c>
      <c r="AJ26" s="122">
        <v>1.5</v>
      </c>
      <c r="AK26" s="359">
        <v>50</v>
      </c>
      <c r="AL26" s="360">
        <v>15</v>
      </c>
      <c r="AM26" s="293"/>
      <c r="AN26" s="293"/>
      <c r="AO26" s="294"/>
      <c r="AP26" s="294"/>
      <c r="AQ26" s="294"/>
      <c r="AR26" s="294"/>
      <c r="AS26" s="294"/>
      <c r="AT26" s="294"/>
      <c r="AU26" s="4">
        <f t="shared" si="19"/>
        <v>55</v>
      </c>
      <c r="AV26" s="4">
        <f t="shared" si="2"/>
        <v>16.5</v>
      </c>
      <c r="AW26" s="78"/>
      <c r="AX26" s="78"/>
      <c r="AY26" s="315"/>
      <c r="AZ26" s="8"/>
      <c r="BA26" s="8"/>
      <c r="BB26" s="8"/>
      <c r="BC26" s="8">
        <f t="shared" si="3"/>
        <v>0</v>
      </c>
      <c r="BD26" s="8">
        <f t="shared" si="4"/>
        <v>0</v>
      </c>
      <c r="BE26" s="8"/>
      <c r="BF26" s="8"/>
      <c r="BG26" s="295"/>
      <c r="BH26" s="296"/>
      <c r="BI26" s="295"/>
      <c r="BJ26" s="296"/>
      <c r="BK26" s="297"/>
      <c r="BL26" s="8"/>
      <c r="BM26" s="8"/>
      <c r="BN26" s="8"/>
      <c r="BO26" s="8"/>
      <c r="BP26" s="8"/>
      <c r="BQ26" s="8"/>
      <c r="BR26" s="8"/>
      <c r="BS26" s="2">
        <f t="shared" si="20"/>
        <v>0</v>
      </c>
      <c r="BT26" s="8">
        <f t="shared" si="21"/>
        <v>0</v>
      </c>
      <c r="BU26" s="8"/>
      <c r="BV26" s="8"/>
      <c r="BW26" s="4"/>
      <c r="BX26" s="4"/>
      <c r="BY26" s="4"/>
      <c r="BZ26" s="8"/>
      <c r="CA26" s="4"/>
      <c r="CB26" s="8"/>
      <c r="CC26" s="4">
        <f t="shared" si="5"/>
        <v>0</v>
      </c>
      <c r="CD26" s="4">
        <f t="shared" si="5"/>
        <v>0</v>
      </c>
      <c r="CE26" s="4"/>
      <c r="CF26" s="4"/>
      <c r="CG26" s="114"/>
      <c r="CH26" s="325"/>
      <c r="CI26" s="91">
        <v>20.6</v>
      </c>
      <c r="CJ26" s="325">
        <v>6.5</v>
      </c>
      <c r="CK26" s="299"/>
      <c r="CL26" s="299"/>
      <c r="CM26" s="326">
        <v>5.15</v>
      </c>
      <c r="CN26" s="327">
        <v>1.5</v>
      </c>
      <c r="CO26" s="8">
        <f t="shared" si="22"/>
        <v>25.75</v>
      </c>
      <c r="CP26" s="8">
        <f t="shared" si="23"/>
        <v>8</v>
      </c>
      <c r="CQ26" s="343">
        <v>247.40625</v>
      </c>
      <c r="CR26" s="343"/>
      <c r="CS26" s="343"/>
      <c r="CT26" s="356"/>
      <c r="CU26" s="344">
        <v>18.556701030927837</v>
      </c>
      <c r="CV26" s="196"/>
      <c r="CW26" s="345">
        <v>63.814432989690722</v>
      </c>
      <c r="CX26" s="300"/>
      <c r="CY26" s="300"/>
      <c r="CZ26" s="300"/>
      <c r="DA26" s="7">
        <f t="shared" si="24"/>
        <v>329.77738402061857</v>
      </c>
      <c r="DB26" s="4">
        <f t="shared" si="25"/>
        <v>0</v>
      </c>
      <c r="DC26" s="8"/>
      <c r="DD26" s="8"/>
      <c r="DE26" s="4"/>
      <c r="DF26" s="8"/>
      <c r="DG26" s="8"/>
      <c r="DH26" s="8"/>
      <c r="DI26" s="8">
        <f t="shared" si="26"/>
        <v>0</v>
      </c>
      <c r="DJ26" s="8">
        <f t="shared" si="27"/>
        <v>0</v>
      </c>
      <c r="DK26" s="328">
        <v>42.37</v>
      </c>
      <c r="DL26" s="328">
        <v>14.12</v>
      </c>
      <c r="DM26" s="78">
        <f t="shared" si="28"/>
        <v>42.37</v>
      </c>
      <c r="DN26" s="78">
        <f t="shared" si="29"/>
        <v>14.12</v>
      </c>
      <c r="DO26" s="328">
        <v>41.1</v>
      </c>
      <c r="DP26" s="328">
        <v>13.700000000000001</v>
      </c>
      <c r="DQ26" s="329"/>
      <c r="DR26" s="329"/>
      <c r="DS26" s="8"/>
      <c r="DT26" s="8"/>
      <c r="DU26" s="302"/>
      <c r="DV26" s="303"/>
      <c r="DW26" s="303"/>
      <c r="DX26" s="303"/>
      <c r="DY26" s="8"/>
      <c r="DZ26" s="8"/>
      <c r="EA26" s="4"/>
      <c r="EB26" s="8"/>
      <c r="EC26" s="8">
        <f t="shared" si="30"/>
        <v>0</v>
      </c>
      <c r="ED26" s="8">
        <f t="shared" si="30"/>
        <v>0</v>
      </c>
      <c r="EE26" s="4"/>
      <c r="EF26" s="4"/>
      <c r="EG26" s="330">
        <v>39.18</v>
      </c>
      <c r="EH26" s="331">
        <v>9.7949999999999999</v>
      </c>
      <c r="EI26" s="94">
        <v>154.63999999999999</v>
      </c>
      <c r="EJ26" s="94">
        <v>38.659999999999997</v>
      </c>
      <c r="EK26" s="326">
        <v>53.61</v>
      </c>
      <c r="EL26" s="332">
        <v>13.4025</v>
      </c>
      <c r="EM26" s="333"/>
      <c r="EN26" s="333"/>
      <c r="EO26" s="333"/>
      <c r="EP26" s="333"/>
      <c r="EQ26" s="8">
        <f t="shared" si="31"/>
        <v>247.43</v>
      </c>
      <c r="ER26" s="8">
        <f t="shared" si="32"/>
        <v>61.857500000000002</v>
      </c>
      <c r="ES26" s="301"/>
      <c r="ET26" s="301"/>
      <c r="EU26" s="6"/>
      <c r="EV26" s="6"/>
      <c r="EW26" s="4">
        <f t="shared" si="33"/>
        <v>0</v>
      </c>
      <c r="EX26" s="4">
        <f t="shared" si="34"/>
        <v>0</v>
      </c>
      <c r="EY26" s="8"/>
      <c r="EZ26" s="8"/>
      <c r="FA26" s="361">
        <v>28</v>
      </c>
      <c r="FB26" s="334"/>
      <c r="FC26" s="114">
        <v>0</v>
      </c>
      <c r="FD26" s="327"/>
      <c r="FE26" s="8"/>
      <c r="FF26" s="8"/>
      <c r="FG26" s="305"/>
      <c r="FH26" s="306"/>
      <c r="FI26" s="8"/>
      <c r="FJ26" s="8"/>
      <c r="FK26" s="8"/>
      <c r="FL26" s="8"/>
      <c r="FM26" s="327"/>
      <c r="FN26" s="327"/>
      <c r="FO26" s="4"/>
      <c r="FP26" s="8"/>
      <c r="FQ26" s="307">
        <f t="shared" si="35"/>
        <v>0</v>
      </c>
      <c r="FR26" s="8">
        <f t="shared" si="36"/>
        <v>0</v>
      </c>
      <c r="FS26" s="4"/>
      <c r="FT26" s="4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>
        <f t="shared" si="37"/>
        <v>0</v>
      </c>
      <c r="GH26" s="8">
        <f t="shared" si="38"/>
        <v>0</v>
      </c>
      <c r="GI26" s="308"/>
      <c r="GJ26" s="308"/>
      <c r="GK26" s="297">
        <v>6</v>
      </c>
      <c r="GL26" s="297"/>
      <c r="GM26" s="309"/>
      <c r="GN26" s="310"/>
      <c r="GO26" s="299"/>
      <c r="GP26" s="311"/>
      <c r="GQ26" s="311"/>
      <c r="GR26" s="311"/>
      <c r="GS26" s="310"/>
      <c r="GT26" s="310"/>
      <c r="GU26" s="310">
        <v>6</v>
      </c>
      <c r="GV26" s="310"/>
      <c r="GW26" s="310"/>
      <c r="GX26" s="310"/>
      <c r="GY26" s="310">
        <v>2.4</v>
      </c>
      <c r="GZ26" s="310"/>
      <c r="HA26" s="8">
        <f t="shared" si="39"/>
        <v>14.4</v>
      </c>
      <c r="HB26" s="8">
        <f t="shared" si="40"/>
        <v>0</v>
      </c>
      <c r="HC26" s="4"/>
      <c r="HD26" s="4"/>
      <c r="HE26" s="4"/>
      <c r="HF26" s="4"/>
      <c r="HG26" s="4"/>
      <c r="HH26" s="4"/>
      <c r="HI26" s="4">
        <f t="shared" si="6"/>
        <v>0</v>
      </c>
      <c r="HJ26" s="4">
        <f t="shared" si="7"/>
        <v>0</v>
      </c>
      <c r="HK26" s="8"/>
      <c r="HL26" s="8"/>
      <c r="HM26" s="8"/>
      <c r="HN26" s="303"/>
      <c r="HO26" s="8">
        <f t="shared" si="41"/>
        <v>0</v>
      </c>
      <c r="HP26" s="8">
        <f t="shared" si="42"/>
        <v>0</v>
      </c>
      <c r="HQ26" s="91">
        <v>400</v>
      </c>
      <c r="HR26" s="285"/>
      <c r="HS26" s="91"/>
      <c r="HT26" s="8"/>
      <c r="HU26" s="8">
        <f t="shared" si="43"/>
        <v>400</v>
      </c>
      <c r="HV26" s="8">
        <f t="shared" si="44"/>
        <v>0</v>
      </c>
      <c r="HW26" s="8"/>
      <c r="HX26" s="8"/>
      <c r="HY26" s="196">
        <v>3</v>
      </c>
      <c r="HZ26" s="335">
        <v>0.75</v>
      </c>
      <c r="IA26" s="312"/>
      <c r="IB26" s="304"/>
      <c r="IC26" s="337">
        <v>12</v>
      </c>
      <c r="ID26" s="130">
        <v>3</v>
      </c>
      <c r="IE26" s="313"/>
      <c r="IF26" s="313"/>
      <c r="IG26" s="8">
        <f t="shared" si="84"/>
        <v>15</v>
      </c>
      <c r="IH26" s="8">
        <f t="shared" si="45"/>
        <v>3.75</v>
      </c>
      <c r="II26" s="8"/>
      <c r="IJ26" s="8"/>
      <c r="IK26" s="8"/>
      <c r="IL26" s="8"/>
      <c r="IM26" s="4"/>
      <c r="IN26" s="303"/>
      <c r="IO26" s="8"/>
      <c r="IP26" s="8"/>
      <c r="IQ26" s="8"/>
      <c r="IR26" s="8"/>
      <c r="IS26" s="8"/>
      <c r="IT26" s="8"/>
      <c r="IU26" s="8">
        <f t="shared" si="8"/>
        <v>0</v>
      </c>
      <c r="IV26" s="8">
        <f t="shared" si="9"/>
        <v>0</v>
      </c>
      <c r="IW26" s="8"/>
      <c r="IX26" s="8"/>
      <c r="IY26" s="71">
        <v>10.31</v>
      </c>
      <c r="IZ26" s="71">
        <v>0</v>
      </c>
      <c r="JA26" s="71">
        <v>10.31</v>
      </c>
      <c r="JB26" s="71">
        <v>0</v>
      </c>
      <c r="JC26" s="285"/>
      <c r="JD26" s="285"/>
      <c r="JE26" s="8">
        <f t="shared" si="46"/>
        <v>20.62</v>
      </c>
      <c r="JF26" s="8">
        <f t="shared" si="47"/>
        <v>0</v>
      </c>
      <c r="JG26" s="335">
        <v>6.5372000000000003</v>
      </c>
      <c r="JH26" s="335">
        <v>1</v>
      </c>
      <c r="JI26" s="335">
        <v>6.5373000000000001</v>
      </c>
      <c r="JJ26" s="335">
        <v>1</v>
      </c>
      <c r="JK26" s="335"/>
      <c r="JL26" s="335"/>
      <c r="JM26" s="91">
        <v>51.55</v>
      </c>
      <c r="JN26" s="335">
        <v>11</v>
      </c>
      <c r="JO26" s="91">
        <v>26.8</v>
      </c>
      <c r="JP26" s="335">
        <v>5</v>
      </c>
      <c r="JQ26" s="71">
        <v>17.53</v>
      </c>
      <c r="JR26" s="71">
        <v>4</v>
      </c>
      <c r="JS26" s="8"/>
      <c r="JT26" s="8"/>
      <c r="JU26" s="8">
        <f t="shared" si="85"/>
        <v>108.9545</v>
      </c>
      <c r="JV26" s="8">
        <f t="shared" si="86"/>
        <v>22</v>
      </c>
      <c r="JW26" s="8"/>
      <c r="JX26" s="8"/>
      <c r="JY26" s="285"/>
      <c r="JZ26" s="285"/>
      <c r="KA26" s="8">
        <f t="shared" si="48"/>
        <v>0</v>
      </c>
      <c r="KB26" s="8">
        <f t="shared" si="49"/>
        <v>0</v>
      </c>
      <c r="KC26" s="4"/>
      <c r="KD26" s="4"/>
      <c r="KE26" s="4"/>
      <c r="KF26" s="4"/>
      <c r="KG26" s="4">
        <f t="shared" si="10"/>
        <v>0</v>
      </c>
      <c r="KH26" s="4">
        <f t="shared" si="11"/>
        <v>0</v>
      </c>
      <c r="KI26" s="4"/>
      <c r="KJ26" s="4"/>
      <c r="KK26" s="4"/>
      <c r="KL26" s="4"/>
      <c r="KM26" s="4">
        <f t="shared" si="50"/>
        <v>0</v>
      </c>
      <c r="KN26" s="4">
        <f t="shared" si="50"/>
        <v>0</v>
      </c>
      <c r="KO26" s="327">
        <v>6.19</v>
      </c>
      <c r="KP26" s="4"/>
      <c r="KQ26" s="4"/>
      <c r="KR26" s="4"/>
      <c r="KS26" s="1">
        <f t="shared" si="51"/>
        <v>6.19</v>
      </c>
      <c r="KT26" s="1">
        <f t="shared" si="52"/>
        <v>0</v>
      </c>
      <c r="KU26" s="4"/>
      <c r="KV26" s="4"/>
      <c r="KW26" s="4">
        <f t="shared" si="53"/>
        <v>0</v>
      </c>
      <c r="KX26" s="4">
        <f t="shared" si="54"/>
        <v>0</v>
      </c>
      <c r="KY26" s="4"/>
      <c r="KZ26" s="4"/>
      <c r="LA26" s="4"/>
      <c r="LB26" s="4"/>
      <c r="LC26" s="4">
        <f t="shared" si="55"/>
        <v>0</v>
      </c>
      <c r="LD26" s="4">
        <f t="shared" si="56"/>
        <v>0</v>
      </c>
      <c r="LE26" s="4"/>
      <c r="LF26" s="4"/>
      <c r="LG26" s="4">
        <f t="shared" si="57"/>
        <v>0</v>
      </c>
      <c r="LH26" s="4">
        <f t="shared" si="58"/>
        <v>0</v>
      </c>
      <c r="LI26" s="71">
        <v>24.2</v>
      </c>
      <c r="LJ26" s="335">
        <v>0</v>
      </c>
      <c r="LK26" s="79">
        <v>24.02</v>
      </c>
      <c r="LL26" s="358">
        <v>0</v>
      </c>
      <c r="LM26" s="79">
        <v>6.5750000000000002</v>
      </c>
      <c r="LN26" s="339">
        <v>0</v>
      </c>
      <c r="LO26" s="75"/>
      <c r="LP26" s="352"/>
      <c r="LQ26" s="322"/>
      <c r="LR26" s="322"/>
      <c r="LS26" s="4">
        <f t="shared" si="59"/>
        <v>54.795000000000002</v>
      </c>
      <c r="LT26" s="4">
        <f t="shared" si="60"/>
        <v>0</v>
      </c>
      <c r="LU26" s="323"/>
      <c r="LV26" s="4"/>
      <c r="LW26" s="4"/>
      <c r="LX26" s="4"/>
      <c r="LY26" s="4">
        <f t="shared" si="61"/>
        <v>0</v>
      </c>
      <c r="LZ26" s="4">
        <f t="shared" si="62"/>
        <v>0</v>
      </c>
      <c r="MA26" s="114"/>
      <c r="MB26" s="4"/>
      <c r="MC26" s="346"/>
      <c r="MD26" s="324"/>
      <c r="ME26" s="75"/>
      <c r="MF26" s="4"/>
      <c r="MG26" s="9"/>
      <c r="MH26" s="4"/>
      <c r="MI26" s="4">
        <f t="shared" si="63"/>
        <v>0</v>
      </c>
      <c r="MJ26" s="4">
        <f t="shared" si="64"/>
        <v>0</v>
      </c>
      <c r="MK26" s="340">
        <v>0</v>
      </c>
      <c r="ML26" s="92">
        <v>0</v>
      </c>
      <c r="MM26" s="114">
        <v>0</v>
      </c>
      <c r="MN26" s="341">
        <v>0</v>
      </c>
      <c r="MO26" s="4">
        <f t="shared" si="65"/>
        <v>0</v>
      </c>
      <c r="MP26" s="4">
        <f t="shared" si="66"/>
        <v>0</v>
      </c>
      <c r="MQ26" s="4"/>
      <c r="MR26" s="4"/>
      <c r="MS26" s="4">
        <f t="shared" si="67"/>
        <v>0</v>
      </c>
      <c r="MT26" s="4">
        <f t="shared" si="68"/>
        <v>0</v>
      </c>
      <c r="MU26" s="4"/>
      <c r="MV26" s="4"/>
      <c r="MW26" s="4">
        <f t="shared" si="69"/>
        <v>0</v>
      </c>
      <c r="MX26" s="4">
        <f t="shared" si="70"/>
        <v>0</v>
      </c>
      <c r="MY26" s="92">
        <v>0</v>
      </c>
      <c r="MZ26" s="342">
        <v>0</v>
      </c>
      <c r="NA26" s="4">
        <f t="shared" si="71"/>
        <v>0</v>
      </c>
      <c r="NB26" s="4">
        <f t="shared" si="72"/>
        <v>0</v>
      </c>
      <c r="NC26" s="301"/>
      <c r="ND26" s="301"/>
      <c r="NE26" s="301">
        <f t="shared" si="73"/>
        <v>0</v>
      </c>
      <c r="NF26" s="301">
        <f t="shared" si="74"/>
        <v>0</v>
      </c>
      <c r="NG26" s="301"/>
      <c r="NH26" s="301"/>
      <c r="NI26" s="301">
        <f t="shared" si="75"/>
        <v>0</v>
      </c>
      <c r="NJ26" s="301">
        <f t="shared" si="76"/>
        <v>0</v>
      </c>
      <c r="NK26" s="297"/>
      <c r="NL26" s="301"/>
      <c r="NM26" s="301">
        <f t="shared" si="77"/>
        <v>0</v>
      </c>
      <c r="NN26" s="301">
        <f t="shared" si="78"/>
        <v>0</v>
      </c>
      <c r="NO26" s="74">
        <v>0</v>
      </c>
      <c r="NP26" s="74"/>
      <c r="NQ26" s="74"/>
      <c r="NR26" s="74"/>
      <c r="NS26" s="74">
        <v>0</v>
      </c>
      <c r="NT26" s="74"/>
      <c r="NU26" s="351">
        <v>0</v>
      </c>
      <c r="NV26" s="351"/>
      <c r="NW26" s="4">
        <f t="shared" si="79"/>
        <v>0</v>
      </c>
      <c r="NX26" s="4">
        <f t="shared" si="12"/>
        <v>0</v>
      </c>
      <c r="NY26" s="74">
        <v>0</v>
      </c>
      <c r="NZ26" s="74"/>
      <c r="OA26" s="357">
        <v>0</v>
      </c>
      <c r="OB26" s="74"/>
      <c r="OC26" s="357">
        <v>0</v>
      </c>
      <c r="OD26" s="74"/>
      <c r="OE26" s="74">
        <v>0</v>
      </c>
      <c r="OF26" s="74"/>
      <c r="OG26" s="4">
        <f t="shared" si="80"/>
        <v>0</v>
      </c>
      <c r="OH26" s="4">
        <f t="shared" si="81"/>
        <v>0</v>
      </c>
      <c r="OI26" s="196">
        <v>0</v>
      </c>
      <c r="OJ26" s="301"/>
      <c r="OK26" s="347">
        <v>0</v>
      </c>
      <c r="OL26" s="301"/>
      <c r="OM26" s="196">
        <v>0</v>
      </c>
      <c r="ON26" s="301"/>
      <c r="OO26" s="301">
        <f t="shared" si="82"/>
        <v>0</v>
      </c>
      <c r="OP26" s="301">
        <f t="shared" si="83"/>
        <v>0</v>
      </c>
      <c r="OQ26" s="301"/>
      <c r="OR26" s="301"/>
      <c r="OS26" s="301">
        <f t="shared" si="13"/>
        <v>0</v>
      </c>
      <c r="OT26" s="301">
        <f t="shared" si="14"/>
        <v>0</v>
      </c>
    </row>
    <row r="27" spans="1:410" ht="12.75" customHeight="1">
      <c r="A27" s="152">
        <v>0.16666666666666666</v>
      </c>
      <c r="B27" s="129">
        <v>17</v>
      </c>
      <c r="C27" s="147"/>
      <c r="D27" s="147"/>
      <c r="E27" s="74"/>
      <c r="F27" s="74"/>
      <c r="G27" s="74"/>
      <c r="H27" s="74"/>
      <c r="I27" s="78">
        <f t="shared" si="0"/>
        <v>0</v>
      </c>
      <c r="J27" s="78">
        <f t="shared" si="1"/>
        <v>0</v>
      </c>
      <c r="K27" s="2"/>
      <c r="L27" s="2"/>
      <c r="M27" s="71">
        <v>20.62</v>
      </c>
      <c r="N27" s="71">
        <v>4.1240000000000006</v>
      </c>
      <c r="O27" s="75">
        <v>19.34</v>
      </c>
      <c r="P27" s="71">
        <v>3.8680000000000003</v>
      </c>
      <c r="Q27" s="1"/>
      <c r="R27" s="8"/>
      <c r="S27" s="2"/>
      <c r="T27" s="2"/>
      <c r="U27" s="8"/>
      <c r="V27" s="8"/>
      <c r="W27" s="8">
        <f t="shared" si="15"/>
        <v>39.96</v>
      </c>
      <c r="X27" s="8">
        <f t="shared" si="16"/>
        <v>39.96</v>
      </c>
      <c r="Y27" s="78"/>
      <c r="Z27" s="78"/>
      <c r="AA27" s="9"/>
      <c r="AB27" s="285"/>
      <c r="AC27" s="8">
        <f t="shared" si="17"/>
        <v>0</v>
      </c>
      <c r="AD27" s="8">
        <f t="shared" si="18"/>
        <v>0</v>
      </c>
      <c r="AE27" s="71"/>
      <c r="AF27" s="71"/>
      <c r="AG27" s="71"/>
      <c r="AH27" s="71"/>
      <c r="AI27" s="122">
        <v>5</v>
      </c>
      <c r="AJ27" s="122">
        <v>1.5</v>
      </c>
      <c r="AK27" s="359">
        <v>50</v>
      </c>
      <c r="AL27" s="360">
        <v>15</v>
      </c>
      <c r="AM27" s="293"/>
      <c r="AN27" s="293"/>
      <c r="AO27" s="294"/>
      <c r="AP27" s="294"/>
      <c r="AQ27" s="294"/>
      <c r="AR27" s="294"/>
      <c r="AS27" s="294"/>
      <c r="AT27" s="294"/>
      <c r="AU27" s="4">
        <f t="shared" si="19"/>
        <v>55</v>
      </c>
      <c r="AV27" s="4">
        <f t="shared" si="2"/>
        <v>16.5</v>
      </c>
      <c r="AW27" s="78"/>
      <c r="AX27" s="78"/>
      <c r="AY27" s="315"/>
      <c r="AZ27" s="8"/>
      <c r="BA27" s="8"/>
      <c r="BB27" s="8"/>
      <c r="BC27" s="8">
        <f t="shared" si="3"/>
        <v>0</v>
      </c>
      <c r="BD27" s="8">
        <f t="shared" si="4"/>
        <v>0</v>
      </c>
      <c r="BE27" s="8"/>
      <c r="BF27" s="8"/>
      <c r="BG27" s="295"/>
      <c r="BH27" s="296"/>
      <c r="BI27" s="295"/>
      <c r="BJ27" s="296"/>
      <c r="BK27" s="297"/>
      <c r="BL27" s="8"/>
      <c r="BM27" s="8"/>
      <c r="BN27" s="8"/>
      <c r="BO27" s="8"/>
      <c r="BP27" s="8"/>
      <c r="BQ27" s="8"/>
      <c r="BR27" s="8"/>
      <c r="BS27" s="2">
        <f t="shared" si="20"/>
        <v>0</v>
      </c>
      <c r="BT27" s="8">
        <f t="shared" si="21"/>
        <v>0</v>
      </c>
      <c r="BU27" s="8"/>
      <c r="BV27" s="8"/>
      <c r="BW27" s="4"/>
      <c r="BX27" s="4"/>
      <c r="BY27" s="4"/>
      <c r="BZ27" s="8"/>
      <c r="CA27" s="4"/>
      <c r="CB27" s="8"/>
      <c r="CC27" s="4">
        <f t="shared" si="5"/>
        <v>0</v>
      </c>
      <c r="CD27" s="4">
        <f t="shared" si="5"/>
        <v>0</v>
      </c>
      <c r="CE27" s="4"/>
      <c r="CF27" s="4"/>
      <c r="CG27" s="114"/>
      <c r="CH27" s="325"/>
      <c r="CI27" s="91">
        <v>20.6</v>
      </c>
      <c r="CJ27" s="325">
        <v>6.5</v>
      </c>
      <c r="CK27" s="299"/>
      <c r="CL27" s="299"/>
      <c r="CM27" s="326">
        <v>5.15</v>
      </c>
      <c r="CN27" s="327">
        <v>1.5</v>
      </c>
      <c r="CO27" s="8">
        <f t="shared" si="22"/>
        <v>25.75</v>
      </c>
      <c r="CP27" s="8">
        <f t="shared" si="23"/>
        <v>8</v>
      </c>
      <c r="CQ27" s="343">
        <v>247.40625</v>
      </c>
      <c r="CR27" s="343"/>
      <c r="CS27" s="343"/>
      <c r="CT27" s="356"/>
      <c r="CU27" s="344">
        <v>18.556701030927837</v>
      </c>
      <c r="CV27" s="196"/>
      <c r="CW27" s="345">
        <v>63.814432989690722</v>
      </c>
      <c r="CX27" s="300"/>
      <c r="CY27" s="300"/>
      <c r="CZ27" s="300"/>
      <c r="DA27" s="7">
        <f t="shared" si="24"/>
        <v>329.77738402061857</v>
      </c>
      <c r="DB27" s="4">
        <f t="shared" si="25"/>
        <v>0</v>
      </c>
      <c r="DC27" s="8"/>
      <c r="DD27" s="8"/>
      <c r="DE27" s="4"/>
      <c r="DF27" s="8"/>
      <c r="DG27" s="8"/>
      <c r="DH27" s="8"/>
      <c r="DI27" s="8">
        <f t="shared" si="26"/>
        <v>0</v>
      </c>
      <c r="DJ27" s="8">
        <f t="shared" si="27"/>
        <v>0</v>
      </c>
      <c r="DK27" s="328">
        <v>42.37</v>
      </c>
      <c r="DL27" s="328">
        <v>14.12</v>
      </c>
      <c r="DM27" s="78">
        <f t="shared" si="28"/>
        <v>42.37</v>
      </c>
      <c r="DN27" s="78">
        <f t="shared" si="29"/>
        <v>14.12</v>
      </c>
      <c r="DO27" s="328">
        <v>41.1</v>
      </c>
      <c r="DP27" s="328">
        <v>13.700000000000001</v>
      </c>
      <c r="DQ27" s="329"/>
      <c r="DR27" s="329"/>
      <c r="DS27" s="8"/>
      <c r="DT27" s="8"/>
      <c r="DU27" s="302"/>
      <c r="DV27" s="303"/>
      <c r="DW27" s="303"/>
      <c r="DX27" s="303"/>
      <c r="DY27" s="8"/>
      <c r="DZ27" s="8"/>
      <c r="EA27" s="4"/>
      <c r="EB27" s="8"/>
      <c r="EC27" s="8">
        <f t="shared" si="30"/>
        <v>0</v>
      </c>
      <c r="ED27" s="8">
        <f t="shared" si="30"/>
        <v>0</v>
      </c>
      <c r="EE27" s="4"/>
      <c r="EF27" s="4"/>
      <c r="EG27" s="330">
        <v>39.18</v>
      </c>
      <c r="EH27" s="331">
        <v>9.7949999999999999</v>
      </c>
      <c r="EI27" s="94">
        <v>154.63999999999999</v>
      </c>
      <c r="EJ27" s="94">
        <v>38.659999999999997</v>
      </c>
      <c r="EK27" s="326">
        <v>53.61</v>
      </c>
      <c r="EL27" s="332">
        <v>13.4025</v>
      </c>
      <c r="EM27" s="333"/>
      <c r="EN27" s="333"/>
      <c r="EO27" s="333"/>
      <c r="EP27" s="333"/>
      <c r="EQ27" s="8">
        <f t="shared" si="31"/>
        <v>247.43</v>
      </c>
      <c r="ER27" s="8">
        <f t="shared" si="32"/>
        <v>61.857500000000002</v>
      </c>
      <c r="ES27" s="301"/>
      <c r="ET27" s="301"/>
      <c r="EU27" s="6"/>
      <c r="EV27" s="6"/>
      <c r="EW27" s="4">
        <f t="shared" si="33"/>
        <v>0</v>
      </c>
      <c r="EX27" s="4">
        <f t="shared" si="34"/>
        <v>0</v>
      </c>
      <c r="EY27" s="8"/>
      <c r="EZ27" s="8"/>
      <c r="FA27" s="361">
        <v>28</v>
      </c>
      <c r="FB27" s="334"/>
      <c r="FC27" s="114">
        <v>0</v>
      </c>
      <c r="FD27" s="327"/>
      <c r="FE27" s="8"/>
      <c r="FF27" s="8"/>
      <c r="FG27" s="305"/>
      <c r="FH27" s="306"/>
      <c r="FI27" s="8"/>
      <c r="FJ27" s="8"/>
      <c r="FK27" s="8"/>
      <c r="FL27" s="8"/>
      <c r="FM27" s="327"/>
      <c r="FN27" s="327"/>
      <c r="FO27" s="4"/>
      <c r="FP27" s="8"/>
      <c r="FQ27" s="307">
        <f t="shared" si="35"/>
        <v>0</v>
      </c>
      <c r="FR27" s="8">
        <f t="shared" si="36"/>
        <v>0</v>
      </c>
      <c r="FS27" s="4"/>
      <c r="FT27" s="4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>
        <f t="shared" si="37"/>
        <v>0</v>
      </c>
      <c r="GH27" s="8">
        <f t="shared" si="38"/>
        <v>0</v>
      </c>
      <c r="GI27" s="308"/>
      <c r="GJ27" s="308"/>
      <c r="GK27" s="297">
        <v>6</v>
      </c>
      <c r="GL27" s="297"/>
      <c r="GM27" s="309"/>
      <c r="GN27" s="310"/>
      <c r="GO27" s="299"/>
      <c r="GP27" s="311"/>
      <c r="GQ27" s="311"/>
      <c r="GR27" s="311"/>
      <c r="GS27" s="310"/>
      <c r="GT27" s="310"/>
      <c r="GU27" s="310">
        <v>6</v>
      </c>
      <c r="GV27" s="310"/>
      <c r="GW27" s="310"/>
      <c r="GX27" s="310"/>
      <c r="GY27" s="310">
        <v>2.4</v>
      </c>
      <c r="GZ27" s="310"/>
      <c r="HA27" s="8">
        <f t="shared" si="39"/>
        <v>14.4</v>
      </c>
      <c r="HB27" s="8">
        <f t="shared" si="40"/>
        <v>0</v>
      </c>
      <c r="HC27" s="4"/>
      <c r="HD27" s="4"/>
      <c r="HE27" s="4"/>
      <c r="HF27" s="4"/>
      <c r="HG27" s="4"/>
      <c r="HH27" s="4"/>
      <c r="HI27" s="4">
        <f t="shared" si="6"/>
        <v>0</v>
      </c>
      <c r="HJ27" s="4">
        <f t="shared" si="7"/>
        <v>0</v>
      </c>
      <c r="HK27" s="8"/>
      <c r="HL27" s="8"/>
      <c r="HM27" s="8"/>
      <c r="HN27" s="303"/>
      <c r="HO27" s="8">
        <f t="shared" si="41"/>
        <v>0</v>
      </c>
      <c r="HP27" s="8">
        <f t="shared" si="42"/>
        <v>0</v>
      </c>
      <c r="HQ27" s="91">
        <v>400</v>
      </c>
      <c r="HR27" s="285"/>
      <c r="HS27" s="91"/>
      <c r="HT27" s="8"/>
      <c r="HU27" s="8">
        <f t="shared" si="43"/>
        <v>400</v>
      </c>
      <c r="HV27" s="8">
        <f t="shared" si="44"/>
        <v>0</v>
      </c>
      <c r="HW27" s="8"/>
      <c r="HX27" s="8"/>
      <c r="HY27" s="196">
        <v>3</v>
      </c>
      <c r="HZ27" s="335">
        <v>0.75</v>
      </c>
      <c r="IA27" s="312"/>
      <c r="IB27" s="304"/>
      <c r="IC27" s="337">
        <v>12</v>
      </c>
      <c r="ID27" s="130">
        <v>3</v>
      </c>
      <c r="IE27" s="313"/>
      <c r="IF27" s="313"/>
      <c r="IG27" s="8">
        <f t="shared" si="84"/>
        <v>15</v>
      </c>
      <c r="IH27" s="8">
        <f t="shared" si="45"/>
        <v>3.75</v>
      </c>
      <c r="II27" s="8"/>
      <c r="IJ27" s="8"/>
      <c r="IK27" s="8"/>
      <c r="IL27" s="8"/>
      <c r="IM27" s="4"/>
      <c r="IN27" s="303"/>
      <c r="IO27" s="8"/>
      <c r="IP27" s="8"/>
      <c r="IQ27" s="8"/>
      <c r="IR27" s="8"/>
      <c r="IS27" s="8"/>
      <c r="IT27" s="8"/>
      <c r="IU27" s="8">
        <f t="shared" si="8"/>
        <v>0</v>
      </c>
      <c r="IV27" s="8">
        <f t="shared" si="9"/>
        <v>0</v>
      </c>
      <c r="IW27" s="8"/>
      <c r="IX27" s="8"/>
      <c r="IY27" s="71">
        <v>10.31</v>
      </c>
      <c r="IZ27" s="71">
        <v>0</v>
      </c>
      <c r="JA27" s="71">
        <v>10.31</v>
      </c>
      <c r="JB27" s="71">
        <v>0</v>
      </c>
      <c r="JC27" s="285"/>
      <c r="JD27" s="285"/>
      <c r="JE27" s="8">
        <f t="shared" si="46"/>
        <v>20.62</v>
      </c>
      <c r="JF27" s="8">
        <f t="shared" si="47"/>
        <v>0</v>
      </c>
      <c r="JG27" s="335">
        <v>6.5372000000000003</v>
      </c>
      <c r="JH27" s="335">
        <v>1</v>
      </c>
      <c r="JI27" s="335">
        <v>6.5373000000000001</v>
      </c>
      <c r="JJ27" s="335">
        <v>1</v>
      </c>
      <c r="JK27" s="335"/>
      <c r="JL27" s="335"/>
      <c r="JM27" s="91">
        <v>51.55</v>
      </c>
      <c r="JN27" s="335">
        <v>11</v>
      </c>
      <c r="JO27" s="91">
        <v>26.8</v>
      </c>
      <c r="JP27" s="335">
        <v>5</v>
      </c>
      <c r="JQ27" s="71">
        <v>17.53</v>
      </c>
      <c r="JR27" s="71">
        <v>4</v>
      </c>
      <c r="JS27" s="8"/>
      <c r="JT27" s="8"/>
      <c r="JU27" s="8">
        <f t="shared" si="85"/>
        <v>108.9545</v>
      </c>
      <c r="JV27" s="8">
        <f t="shared" si="86"/>
        <v>22</v>
      </c>
      <c r="JW27" s="8"/>
      <c r="JX27" s="8"/>
      <c r="JY27" s="285"/>
      <c r="JZ27" s="285"/>
      <c r="KA27" s="8">
        <f t="shared" si="48"/>
        <v>0</v>
      </c>
      <c r="KB27" s="8">
        <f t="shared" si="49"/>
        <v>0</v>
      </c>
      <c r="KC27" s="4"/>
      <c r="KD27" s="4"/>
      <c r="KE27" s="4"/>
      <c r="KF27" s="4"/>
      <c r="KG27" s="4">
        <f t="shared" si="10"/>
        <v>0</v>
      </c>
      <c r="KH27" s="4">
        <f t="shared" si="11"/>
        <v>0</v>
      </c>
      <c r="KI27" s="4"/>
      <c r="KJ27" s="4"/>
      <c r="KK27" s="4"/>
      <c r="KL27" s="4"/>
      <c r="KM27" s="4">
        <f t="shared" si="50"/>
        <v>0</v>
      </c>
      <c r="KN27" s="4">
        <f t="shared" si="50"/>
        <v>0</v>
      </c>
      <c r="KO27" s="326">
        <v>6.19</v>
      </c>
      <c r="KP27" s="4"/>
      <c r="KQ27" s="4"/>
      <c r="KR27" s="4"/>
      <c r="KS27" s="1">
        <f t="shared" si="51"/>
        <v>6.19</v>
      </c>
      <c r="KT27" s="1">
        <f t="shared" si="52"/>
        <v>0</v>
      </c>
      <c r="KU27" s="4"/>
      <c r="KV27" s="4"/>
      <c r="KW27" s="4">
        <f t="shared" si="53"/>
        <v>0</v>
      </c>
      <c r="KX27" s="4">
        <f t="shared" si="54"/>
        <v>0</v>
      </c>
      <c r="KY27" s="4"/>
      <c r="KZ27" s="4"/>
      <c r="LA27" s="4"/>
      <c r="LB27" s="4"/>
      <c r="LC27" s="4">
        <f t="shared" si="55"/>
        <v>0</v>
      </c>
      <c r="LD27" s="4">
        <f t="shared" si="56"/>
        <v>0</v>
      </c>
      <c r="LE27" s="4"/>
      <c r="LF27" s="4"/>
      <c r="LG27" s="4">
        <f t="shared" si="57"/>
        <v>0</v>
      </c>
      <c r="LH27" s="4">
        <f t="shared" si="58"/>
        <v>0</v>
      </c>
      <c r="LI27" s="71">
        <v>24.2</v>
      </c>
      <c r="LJ27" s="335">
        <v>0</v>
      </c>
      <c r="LK27" s="79">
        <v>24.02</v>
      </c>
      <c r="LL27" s="358">
        <v>0</v>
      </c>
      <c r="LM27" s="79">
        <v>6.5750000000000002</v>
      </c>
      <c r="LN27" s="339">
        <v>0</v>
      </c>
      <c r="LO27" s="75"/>
      <c r="LP27" s="352"/>
      <c r="LQ27" s="322"/>
      <c r="LR27" s="322"/>
      <c r="LS27" s="4">
        <f t="shared" si="59"/>
        <v>54.795000000000002</v>
      </c>
      <c r="LT27" s="4">
        <f t="shared" si="60"/>
        <v>0</v>
      </c>
      <c r="LU27" s="323"/>
      <c r="LV27" s="4"/>
      <c r="LW27" s="4"/>
      <c r="LX27" s="4"/>
      <c r="LY27" s="4">
        <f t="shared" si="61"/>
        <v>0</v>
      </c>
      <c r="LZ27" s="4">
        <f t="shared" si="62"/>
        <v>0</v>
      </c>
      <c r="MA27" s="114"/>
      <c r="MB27" s="4"/>
      <c r="MC27" s="346"/>
      <c r="MD27" s="324"/>
      <c r="ME27" s="75"/>
      <c r="MF27" s="4"/>
      <c r="MG27" s="9"/>
      <c r="MH27" s="4"/>
      <c r="MI27" s="4">
        <f t="shared" si="63"/>
        <v>0</v>
      </c>
      <c r="MJ27" s="4">
        <f t="shared" si="64"/>
        <v>0</v>
      </c>
      <c r="MK27" s="340">
        <v>0</v>
      </c>
      <c r="ML27" s="92">
        <v>0</v>
      </c>
      <c r="MM27" s="114">
        <v>0</v>
      </c>
      <c r="MN27" s="341">
        <v>0</v>
      </c>
      <c r="MO27" s="4">
        <f t="shared" si="65"/>
        <v>0</v>
      </c>
      <c r="MP27" s="4">
        <f t="shared" si="66"/>
        <v>0</v>
      </c>
      <c r="MQ27" s="4"/>
      <c r="MR27" s="4"/>
      <c r="MS27" s="4">
        <f t="shared" si="67"/>
        <v>0</v>
      </c>
      <c r="MT27" s="4">
        <f t="shared" si="68"/>
        <v>0</v>
      </c>
      <c r="MU27" s="4"/>
      <c r="MV27" s="4"/>
      <c r="MW27" s="4">
        <f t="shared" si="69"/>
        <v>0</v>
      </c>
      <c r="MX27" s="4">
        <f t="shared" si="70"/>
        <v>0</v>
      </c>
      <c r="MY27" s="92">
        <v>0</v>
      </c>
      <c r="MZ27" s="342">
        <v>0</v>
      </c>
      <c r="NA27" s="4">
        <f t="shared" si="71"/>
        <v>0</v>
      </c>
      <c r="NB27" s="4">
        <f t="shared" si="72"/>
        <v>0</v>
      </c>
      <c r="NC27" s="301"/>
      <c r="ND27" s="301"/>
      <c r="NE27" s="301">
        <f t="shared" si="73"/>
        <v>0</v>
      </c>
      <c r="NF27" s="301">
        <f t="shared" si="74"/>
        <v>0</v>
      </c>
      <c r="NG27" s="301"/>
      <c r="NH27" s="301"/>
      <c r="NI27" s="301">
        <f t="shared" si="75"/>
        <v>0</v>
      </c>
      <c r="NJ27" s="301">
        <f t="shared" si="76"/>
        <v>0</v>
      </c>
      <c r="NK27" s="297"/>
      <c r="NL27" s="301"/>
      <c r="NM27" s="301">
        <f t="shared" si="77"/>
        <v>0</v>
      </c>
      <c r="NN27" s="301">
        <f t="shared" si="78"/>
        <v>0</v>
      </c>
      <c r="NO27" s="74">
        <v>0</v>
      </c>
      <c r="NP27" s="74"/>
      <c r="NQ27" s="74"/>
      <c r="NR27" s="74"/>
      <c r="NS27" s="74">
        <v>0</v>
      </c>
      <c r="NT27" s="74"/>
      <c r="NU27" s="351">
        <v>0</v>
      </c>
      <c r="NV27" s="351"/>
      <c r="NW27" s="4">
        <f t="shared" si="79"/>
        <v>0</v>
      </c>
      <c r="NX27" s="4">
        <f t="shared" si="12"/>
        <v>0</v>
      </c>
      <c r="NY27" s="74">
        <v>0</v>
      </c>
      <c r="NZ27" s="74"/>
      <c r="OA27" s="357">
        <v>0</v>
      </c>
      <c r="OB27" s="74"/>
      <c r="OC27" s="357">
        <v>0</v>
      </c>
      <c r="OD27" s="74"/>
      <c r="OE27" s="74">
        <v>0</v>
      </c>
      <c r="OF27" s="74"/>
      <c r="OG27" s="4">
        <f t="shared" si="80"/>
        <v>0</v>
      </c>
      <c r="OH27" s="4">
        <f t="shared" si="81"/>
        <v>0</v>
      </c>
      <c r="OI27" s="196">
        <v>0</v>
      </c>
      <c r="OJ27" s="301"/>
      <c r="OK27" s="347">
        <v>0</v>
      </c>
      <c r="OL27" s="301"/>
      <c r="OM27" s="196">
        <v>0</v>
      </c>
      <c r="ON27" s="301"/>
      <c r="OO27" s="301">
        <f t="shared" si="82"/>
        <v>0</v>
      </c>
      <c r="OP27" s="301">
        <f t="shared" si="83"/>
        <v>0</v>
      </c>
      <c r="OQ27" s="301"/>
      <c r="OR27" s="301"/>
      <c r="OS27" s="301">
        <f t="shared" si="13"/>
        <v>0</v>
      </c>
      <c r="OT27" s="301">
        <f t="shared" si="14"/>
        <v>0</v>
      </c>
    </row>
    <row r="28" spans="1:410" ht="12.75" customHeight="1">
      <c r="A28" s="146"/>
      <c r="B28" s="129">
        <v>18</v>
      </c>
      <c r="C28" s="147"/>
      <c r="D28" s="147"/>
      <c r="E28" s="74"/>
      <c r="F28" s="74"/>
      <c r="G28" s="74"/>
      <c r="H28" s="74"/>
      <c r="I28" s="78">
        <f t="shared" si="0"/>
        <v>0</v>
      </c>
      <c r="J28" s="78">
        <f t="shared" si="1"/>
        <v>0</v>
      </c>
      <c r="K28" s="2"/>
      <c r="L28" s="2"/>
      <c r="M28" s="71">
        <v>20.62</v>
      </c>
      <c r="N28" s="71">
        <v>4.1240000000000006</v>
      </c>
      <c r="O28" s="75">
        <v>19.34</v>
      </c>
      <c r="P28" s="71">
        <v>3.8680000000000003</v>
      </c>
      <c r="Q28" s="1"/>
      <c r="R28" s="8"/>
      <c r="S28" s="2"/>
      <c r="T28" s="2"/>
      <c r="U28" s="8"/>
      <c r="V28" s="8"/>
      <c r="W28" s="8">
        <f t="shared" si="15"/>
        <v>39.96</v>
      </c>
      <c r="X28" s="8">
        <f t="shared" si="16"/>
        <v>39.96</v>
      </c>
      <c r="Y28" s="78"/>
      <c r="Z28" s="78"/>
      <c r="AA28" s="9"/>
      <c r="AB28" s="285"/>
      <c r="AC28" s="8">
        <f t="shared" si="17"/>
        <v>0</v>
      </c>
      <c r="AD28" s="8">
        <f t="shared" si="18"/>
        <v>0</v>
      </c>
      <c r="AE28" s="71"/>
      <c r="AF28" s="71"/>
      <c r="AG28" s="71"/>
      <c r="AH28" s="71"/>
      <c r="AI28" s="122">
        <v>5</v>
      </c>
      <c r="AJ28" s="122">
        <v>1.5</v>
      </c>
      <c r="AK28" s="359">
        <v>50</v>
      </c>
      <c r="AL28" s="360">
        <v>15</v>
      </c>
      <c r="AM28" s="293"/>
      <c r="AN28" s="293"/>
      <c r="AO28" s="294"/>
      <c r="AP28" s="294"/>
      <c r="AQ28" s="294"/>
      <c r="AR28" s="294"/>
      <c r="AS28" s="294"/>
      <c r="AT28" s="294"/>
      <c r="AU28" s="4">
        <f t="shared" si="19"/>
        <v>55</v>
      </c>
      <c r="AV28" s="4">
        <f t="shared" si="2"/>
        <v>16.5</v>
      </c>
      <c r="AW28" s="78"/>
      <c r="AX28" s="78"/>
      <c r="AY28" s="315"/>
      <c r="AZ28" s="8"/>
      <c r="BA28" s="8"/>
      <c r="BB28" s="8"/>
      <c r="BC28" s="8">
        <f t="shared" si="3"/>
        <v>0</v>
      </c>
      <c r="BD28" s="8">
        <f t="shared" si="4"/>
        <v>0</v>
      </c>
      <c r="BE28" s="8"/>
      <c r="BF28" s="8"/>
      <c r="BG28" s="295"/>
      <c r="BH28" s="296"/>
      <c r="BI28" s="295"/>
      <c r="BJ28" s="296"/>
      <c r="BK28" s="297"/>
      <c r="BL28" s="8"/>
      <c r="BM28" s="8"/>
      <c r="BN28" s="8"/>
      <c r="BO28" s="8"/>
      <c r="BP28" s="8"/>
      <c r="BQ28" s="8"/>
      <c r="BR28" s="8"/>
      <c r="BS28" s="2">
        <f t="shared" si="20"/>
        <v>0</v>
      </c>
      <c r="BT28" s="8">
        <f t="shared" si="21"/>
        <v>0</v>
      </c>
      <c r="BU28" s="8"/>
      <c r="BV28" s="8"/>
      <c r="BW28" s="4"/>
      <c r="BX28" s="4"/>
      <c r="BY28" s="4"/>
      <c r="BZ28" s="8"/>
      <c r="CA28" s="4"/>
      <c r="CB28" s="8"/>
      <c r="CC28" s="4">
        <f t="shared" si="5"/>
        <v>0</v>
      </c>
      <c r="CD28" s="4">
        <f t="shared" si="5"/>
        <v>0</v>
      </c>
      <c r="CE28" s="4"/>
      <c r="CF28" s="4"/>
      <c r="CG28" s="114"/>
      <c r="CH28" s="325"/>
      <c r="CI28" s="91">
        <v>20.6</v>
      </c>
      <c r="CJ28" s="325">
        <v>6.5</v>
      </c>
      <c r="CK28" s="299"/>
      <c r="CL28" s="299"/>
      <c r="CM28" s="326">
        <v>5.15</v>
      </c>
      <c r="CN28" s="327">
        <v>1.5</v>
      </c>
      <c r="CO28" s="8">
        <f t="shared" si="22"/>
        <v>25.75</v>
      </c>
      <c r="CP28" s="8">
        <f t="shared" si="23"/>
        <v>8</v>
      </c>
      <c r="CQ28" s="343">
        <v>247.40625</v>
      </c>
      <c r="CR28" s="343"/>
      <c r="CS28" s="343"/>
      <c r="CT28" s="356"/>
      <c r="CU28" s="344">
        <v>18.556701030927837</v>
      </c>
      <c r="CV28" s="196"/>
      <c r="CW28" s="345">
        <v>63.814432989690722</v>
      </c>
      <c r="CX28" s="300"/>
      <c r="CY28" s="300"/>
      <c r="CZ28" s="300"/>
      <c r="DA28" s="7">
        <f t="shared" si="24"/>
        <v>329.77738402061857</v>
      </c>
      <c r="DB28" s="4">
        <f t="shared" si="25"/>
        <v>0</v>
      </c>
      <c r="DC28" s="8"/>
      <c r="DD28" s="8"/>
      <c r="DE28" s="4"/>
      <c r="DF28" s="8"/>
      <c r="DG28" s="8"/>
      <c r="DH28" s="8"/>
      <c r="DI28" s="8">
        <f t="shared" si="26"/>
        <v>0</v>
      </c>
      <c r="DJ28" s="8">
        <f t="shared" si="27"/>
        <v>0</v>
      </c>
      <c r="DK28" s="328">
        <v>42.37</v>
      </c>
      <c r="DL28" s="328">
        <v>14.12</v>
      </c>
      <c r="DM28" s="78">
        <f t="shared" si="28"/>
        <v>42.37</v>
      </c>
      <c r="DN28" s="78">
        <f t="shared" si="29"/>
        <v>14.12</v>
      </c>
      <c r="DO28" s="328">
        <v>41.1</v>
      </c>
      <c r="DP28" s="328">
        <v>13.700000000000001</v>
      </c>
      <c r="DQ28" s="329"/>
      <c r="DR28" s="329"/>
      <c r="DS28" s="8"/>
      <c r="DT28" s="8"/>
      <c r="DU28" s="302"/>
      <c r="DV28" s="303"/>
      <c r="DW28" s="303"/>
      <c r="DX28" s="303"/>
      <c r="DY28" s="8"/>
      <c r="DZ28" s="8"/>
      <c r="EA28" s="4"/>
      <c r="EB28" s="8"/>
      <c r="EC28" s="8">
        <f t="shared" si="30"/>
        <v>0</v>
      </c>
      <c r="ED28" s="8">
        <f t="shared" si="30"/>
        <v>0</v>
      </c>
      <c r="EE28" s="4"/>
      <c r="EF28" s="4"/>
      <c r="EG28" s="330">
        <v>39.18</v>
      </c>
      <c r="EH28" s="331">
        <v>9.7949999999999999</v>
      </c>
      <c r="EI28" s="94">
        <v>154.63999999999999</v>
      </c>
      <c r="EJ28" s="94">
        <v>38.659999999999997</v>
      </c>
      <c r="EK28" s="326">
        <v>53.61</v>
      </c>
      <c r="EL28" s="332">
        <v>13.4025</v>
      </c>
      <c r="EM28" s="333"/>
      <c r="EN28" s="333"/>
      <c r="EO28" s="333"/>
      <c r="EP28" s="333"/>
      <c r="EQ28" s="8">
        <f t="shared" si="31"/>
        <v>247.43</v>
      </c>
      <c r="ER28" s="8">
        <f t="shared" si="32"/>
        <v>61.857500000000002</v>
      </c>
      <c r="ES28" s="301"/>
      <c r="ET28" s="301"/>
      <c r="EU28" s="6"/>
      <c r="EV28" s="6"/>
      <c r="EW28" s="4">
        <f t="shared" si="33"/>
        <v>0</v>
      </c>
      <c r="EX28" s="4">
        <f t="shared" si="34"/>
        <v>0</v>
      </c>
      <c r="EY28" s="8"/>
      <c r="EZ28" s="8"/>
      <c r="FA28" s="361">
        <v>28</v>
      </c>
      <c r="FB28" s="334"/>
      <c r="FC28" s="114">
        <v>0</v>
      </c>
      <c r="FD28" s="327"/>
      <c r="FE28" s="8"/>
      <c r="FF28" s="8"/>
      <c r="FG28" s="305"/>
      <c r="FH28" s="306"/>
      <c r="FI28" s="8"/>
      <c r="FJ28" s="8"/>
      <c r="FK28" s="8"/>
      <c r="FL28" s="8"/>
      <c r="FM28" s="327"/>
      <c r="FN28" s="327"/>
      <c r="FO28" s="4"/>
      <c r="FP28" s="8"/>
      <c r="FQ28" s="307">
        <f t="shared" si="35"/>
        <v>0</v>
      </c>
      <c r="FR28" s="8">
        <f t="shared" si="36"/>
        <v>0</v>
      </c>
      <c r="FS28" s="4"/>
      <c r="FT28" s="4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>
        <f t="shared" si="37"/>
        <v>0</v>
      </c>
      <c r="GH28" s="8">
        <f t="shared" si="38"/>
        <v>0</v>
      </c>
      <c r="GI28" s="308"/>
      <c r="GJ28" s="308"/>
      <c r="GK28" s="297">
        <v>6</v>
      </c>
      <c r="GL28" s="297"/>
      <c r="GM28" s="309"/>
      <c r="GN28" s="310"/>
      <c r="GO28" s="299"/>
      <c r="GP28" s="311"/>
      <c r="GQ28" s="311"/>
      <c r="GR28" s="311"/>
      <c r="GS28" s="310"/>
      <c r="GT28" s="310"/>
      <c r="GU28" s="310">
        <v>6</v>
      </c>
      <c r="GV28" s="310"/>
      <c r="GW28" s="310"/>
      <c r="GX28" s="310"/>
      <c r="GY28" s="310">
        <v>2.4</v>
      </c>
      <c r="GZ28" s="310"/>
      <c r="HA28" s="8">
        <f t="shared" si="39"/>
        <v>14.4</v>
      </c>
      <c r="HB28" s="8">
        <f t="shared" si="40"/>
        <v>0</v>
      </c>
      <c r="HC28" s="4"/>
      <c r="HD28" s="4"/>
      <c r="HE28" s="4"/>
      <c r="HF28" s="4"/>
      <c r="HG28" s="4"/>
      <c r="HH28" s="4"/>
      <c r="HI28" s="4">
        <f t="shared" si="6"/>
        <v>0</v>
      </c>
      <c r="HJ28" s="4">
        <f t="shared" si="7"/>
        <v>0</v>
      </c>
      <c r="HK28" s="8"/>
      <c r="HL28" s="8"/>
      <c r="HM28" s="8"/>
      <c r="HN28" s="303"/>
      <c r="HO28" s="8">
        <f t="shared" si="41"/>
        <v>0</v>
      </c>
      <c r="HP28" s="8">
        <f t="shared" si="42"/>
        <v>0</v>
      </c>
      <c r="HQ28" s="91">
        <v>400</v>
      </c>
      <c r="HR28" s="285"/>
      <c r="HS28" s="91"/>
      <c r="HT28" s="8"/>
      <c r="HU28" s="8">
        <f t="shared" si="43"/>
        <v>400</v>
      </c>
      <c r="HV28" s="8">
        <f t="shared" si="44"/>
        <v>0</v>
      </c>
      <c r="HW28" s="8"/>
      <c r="HX28" s="8"/>
      <c r="HY28" s="196">
        <v>3</v>
      </c>
      <c r="HZ28" s="335">
        <v>0.75</v>
      </c>
      <c r="IA28" s="312"/>
      <c r="IB28" s="304"/>
      <c r="IC28" s="337">
        <v>12</v>
      </c>
      <c r="ID28" s="130">
        <v>3</v>
      </c>
      <c r="IE28" s="313"/>
      <c r="IF28" s="313"/>
      <c r="IG28" s="8">
        <f t="shared" si="84"/>
        <v>15</v>
      </c>
      <c r="IH28" s="8">
        <f t="shared" si="45"/>
        <v>3.75</v>
      </c>
      <c r="II28" s="8"/>
      <c r="IJ28" s="8"/>
      <c r="IK28" s="8"/>
      <c r="IL28" s="8"/>
      <c r="IM28" s="4"/>
      <c r="IN28" s="303"/>
      <c r="IO28" s="8"/>
      <c r="IP28" s="8"/>
      <c r="IQ28" s="8"/>
      <c r="IR28" s="8"/>
      <c r="IS28" s="8"/>
      <c r="IT28" s="8"/>
      <c r="IU28" s="8">
        <f t="shared" si="8"/>
        <v>0</v>
      </c>
      <c r="IV28" s="8">
        <f t="shared" si="9"/>
        <v>0</v>
      </c>
      <c r="IW28" s="8"/>
      <c r="IX28" s="8"/>
      <c r="IY28" s="71">
        <v>10.31</v>
      </c>
      <c r="IZ28" s="71">
        <v>0</v>
      </c>
      <c r="JA28" s="71">
        <v>10.31</v>
      </c>
      <c r="JB28" s="71">
        <v>0</v>
      </c>
      <c r="JC28" s="285"/>
      <c r="JD28" s="285"/>
      <c r="JE28" s="8">
        <f t="shared" si="46"/>
        <v>20.62</v>
      </c>
      <c r="JF28" s="8">
        <f t="shared" si="47"/>
        <v>0</v>
      </c>
      <c r="JG28" s="335">
        <v>6.5372000000000003</v>
      </c>
      <c r="JH28" s="335">
        <v>1</v>
      </c>
      <c r="JI28" s="335">
        <v>6.5373000000000001</v>
      </c>
      <c r="JJ28" s="335">
        <v>1</v>
      </c>
      <c r="JK28" s="335"/>
      <c r="JL28" s="335"/>
      <c r="JM28" s="91">
        <v>51.55</v>
      </c>
      <c r="JN28" s="335">
        <v>11</v>
      </c>
      <c r="JO28" s="91">
        <v>26.8</v>
      </c>
      <c r="JP28" s="335">
        <v>5</v>
      </c>
      <c r="JQ28" s="71">
        <v>17.53</v>
      </c>
      <c r="JR28" s="71">
        <v>4</v>
      </c>
      <c r="JS28" s="8"/>
      <c r="JT28" s="8"/>
      <c r="JU28" s="8">
        <f t="shared" si="85"/>
        <v>108.9545</v>
      </c>
      <c r="JV28" s="8">
        <f t="shared" si="86"/>
        <v>22</v>
      </c>
      <c r="JW28" s="8"/>
      <c r="JX28" s="8"/>
      <c r="JY28" s="285"/>
      <c r="JZ28" s="285"/>
      <c r="KA28" s="8">
        <f t="shared" si="48"/>
        <v>0</v>
      </c>
      <c r="KB28" s="8">
        <f t="shared" si="49"/>
        <v>0</v>
      </c>
      <c r="KC28" s="4"/>
      <c r="KD28" s="4"/>
      <c r="KE28" s="4"/>
      <c r="KF28" s="4"/>
      <c r="KG28" s="4">
        <f t="shared" si="10"/>
        <v>0</v>
      </c>
      <c r="KH28" s="4">
        <f t="shared" si="11"/>
        <v>0</v>
      </c>
      <c r="KI28" s="4"/>
      <c r="KJ28" s="4"/>
      <c r="KK28" s="4"/>
      <c r="KL28" s="4"/>
      <c r="KM28" s="4">
        <f t="shared" si="50"/>
        <v>0</v>
      </c>
      <c r="KN28" s="4">
        <f t="shared" si="50"/>
        <v>0</v>
      </c>
      <c r="KO28" s="326">
        <v>6.19</v>
      </c>
      <c r="KP28" s="4"/>
      <c r="KQ28" s="4"/>
      <c r="KR28" s="4"/>
      <c r="KS28" s="1">
        <f t="shared" si="51"/>
        <v>6.19</v>
      </c>
      <c r="KT28" s="1">
        <f t="shared" si="52"/>
        <v>0</v>
      </c>
      <c r="KU28" s="4"/>
      <c r="KV28" s="4"/>
      <c r="KW28" s="4">
        <f t="shared" si="53"/>
        <v>0</v>
      </c>
      <c r="KX28" s="4">
        <f t="shared" si="54"/>
        <v>0</v>
      </c>
      <c r="KY28" s="4"/>
      <c r="KZ28" s="4"/>
      <c r="LA28" s="4"/>
      <c r="LB28" s="4"/>
      <c r="LC28" s="4">
        <f t="shared" si="55"/>
        <v>0</v>
      </c>
      <c r="LD28" s="4">
        <f t="shared" si="56"/>
        <v>0</v>
      </c>
      <c r="LE28" s="4"/>
      <c r="LF28" s="4"/>
      <c r="LG28" s="4">
        <f t="shared" si="57"/>
        <v>0</v>
      </c>
      <c r="LH28" s="4">
        <f t="shared" si="58"/>
        <v>0</v>
      </c>
      <c r="LI28" s="71">
        <v>24.2</v>
      </c>
      <c r="LJ28" s="335">
        <v>0</v>
      </c>
      <c r="LK28" s="79">
        <v>24.02</v>
      </c>
      <c r="LL28" s="358">
        <v>0</v>
      </c>
      <c r="LM28" s="79">
        <v>6.5750000000000002</v>
      </c>
      <c r="LN28" s="339">
        <v>0</v>
      </c>
      <c r="LO28" s="75"/>
      <c r="LP28" s="352"/>
      <c r="LQ28" s="322"/>
      <c r="LR28" s="322"/>
      <c r="LS28" s="4">
        <f t="shared" si="59"/>
        <v>54.795000000000002</v>
      </c>
      <c r="LT28" s="4">
        <f t="shared" si="60"/>
        <v>0</v>
      </c>
      <c r="LU28" s="323"/>
      <c r="LV28" s="4"/>
      <c r="LW28" s="4"/>
      <c r="LX28" s="4"/>
      <c r="LY28" s="4">
        <f t="shared" si="61"/>
        <v>0</v>
      </c>
      <c r="LZ28" s="4">
        <f t="shared" si="62"/>
        <v>0</v>
      </c>
      <c r="MA28" s="114"/>
      <c r="MB28" s="4"/>
      <c r="MC28" s="346"/>
      <c r="MD28" s="324"/>
      <c r="ME28" s="75"/>
      <c r="MF28" s="4"/>
      <c r="MG28" s="9"/>
      <c r="MH28" s="4"/>
      <c r="MI28" s="4">
        <f t="shared" si="63"/>
        <v>0</v>
      </c>
      <c r="MJ28" s="4">
        <f t="shared" si="64"/>
        <v>0</v>
      </c>
      <c r="MK28" s="340">
        <v>0</v>
      </c>
      <c r="ML28" s="92">
        <v>0</v>
      </c>
      <c r="MM28" s="114">
        <v>0</v>
      </c>
      <c r="MN28" s="341">
        <v>0</v>
      </c>
      <c r="MO28" s="4">
        <f t="shared" si="65"/>
        <v>0</v>
      </c>
      <c r="MP28" s="4">
        <f t="shared" si="66"/>
        <v>0</v>
      </c>
      <c r="MQ28" s="4"/>
      <c r="MR28" s="4"/>
      <c r="MS28" s="4">
        <f t="shared" si="67"/>
        <v>0</v>
      </c>
      <c r="MT28" s="4">
        <f t="shared" si="68"/>
        <v>0</v>
      </c>
      <c r="MU28" s="4"/>
      <c r="MV28" s="4"/>
      <c r="MW28" s="4">
        <f t="shared" si="69"/>
        <v>0</v>
      </c>
      <c r="MX28" s="4">
        <f t="shared" si="70"/>
        <v>0</v>
      </c>
      <c r="MY28" s="92">
        <v>0</v>
      </c>
      <c r="MZ28" s="342">
        <v>0</v>
      </c>
      <c r="NA28" s="4">
        <f t="shared" si="71"/>
        <v>0</v>
      </c>
      <c r="NB28" s="4">
        <f t="shared" si="72"/>
        <v>0</v>
      </c>
      <c r="NC28" s="301"/>
      <c r="ND28" s="301"/>
      <c r="NE28" s="301">
        <f t="shared" si="73"/>
        <v>0</v>
      </c>
      <c r="NF28" s="301">
        <f t="shared" si="74"/>
        <v>0</v>
      </c>
      <c r="NG28" s="301"/>
      <c r="NH28" s="301"/>
      <c r="NI28" s="301">
        <f t="shared" si="75"/>
        <v>0</v>
      </c>
      <c r="NJ28" s="301">
        <f t="shared" si="76"/>
        <v>0</v>
      </c>
      <c r="NK28" s="297"/>
      <c r="NL28" s="301"/>
      <c r="NM28" s="301">
        <f t="shared" si="77"/>
        <v>0</v>
      </c>
      <c r="NN28" s="301">
        <f t="shared" si="78"/>
        <v>0</v>
      </c>
      <c r="NO28" s="74">
        <v>0</v>
      </c>
      <c r="NP28" s="74"/>
      <c r="NQ28" s="74"/>
      <c r="NR28" s="74"/>
      <c r="NS28" s="74">
        <v>0</v>
      </c>
      <c r="NT28" s="74"/>
      <c r="NU28" s="351">
        <v>0</v>
      </c>
      <c r="NV28" s="351"/>
      <c r="NW28" s="4">
        <f t="shared" si="79"/>
        <v>0</v>
      </c>
      <c r="NX28" s="4">
        <f t="shared" si="12"/>
        <v>0</v>
      </c>
      <c r="NY28" s="74">
        <v>0</v>
      </c>
      <c r="NZ28" s="74"/>
      <c r="OA28" s="357">
        <v>0</v>
      </c>
      <c r="OB28" s="74"/>
      <c r="OC28" s="357">
        <v>0</v>
      </c>
      <c r="OD28" s="74"/>
      <c r="OE28" s="74">
        <v>0</v>
      </c>
      <c r="OF28" s="74"/>
      <c r="OG28" s="4">
        <f t="shared" si="80"/>
        <v>0</v>
      </c>
      <c r="OH28" s="4">
        <f t="shared" si="81"/>
        <v>0</v>
      </c>
      <c r="OI28" s="196">
        <v>0</v>
      </c>
      <c r="OJ28" s="301"/>
      <c r="OK28" s="347">
        <v>0</v>
      </c>
      <c r="OL28" s="301"/>
      <c r="OM28" s="196">
        <v>0</v>
      </c>
      <c r="ON28" s="301"/>
      <c r="OO28" s="301">
        <f t="shared" si="82"/>
        <v>0</v>
      </c>
      <c r="OP28" s="301">
        <f t="shared" si="83"/>
        <v>0</v>
      </c>
      <c r="OQ28" s="301"/>
      <c r="OR28" s="301"/>
      <c r="OS28" s="301">
        <f t="shared" si="13"/>
        <v>0</v>
      </c>
      <c r="OT28" s="301">
        <f t="shared" si="14"/>
        <v>0</v>
      </c>
    </row>
    <row r="29" spans="1:410" ht="12.75" customHeight="1">
      <c r="A29" s="146"/>
      <c r="B29" s="129">
        <v>19</v>
      </c>
      <c r="C29" s="147"/>
      <c r="D29" s="147"/>
      <c r="E29" s="74"/>
      <c r="F29" s="74"/>
      <c r="G29" s="74"/>
      <c r="H29" s="74"/>
      <c r="I29" s="78">
        <f t="shared" si="0"/>
        <v>0</v>
      </c>
      <c r="J29" s="78">
        <f t="shared" si="1"/>
        <v>0</v>
      </c>
      <c r="K29" s="2"/>
      <c r="L29" s="2"/>
      <c r="M29" s="71">
        <v>20.62</v>
      </c>
      <c r="N29" s="71">
        <v>4.1240000000000006</v>
      </c>
      <c r="O29" s="75">
        <v>19.34</v>
      </c>
      <c r="P29" s="71">
        <v>3.8680000000000003</v>
      </c>
      <c r="Q29" s="1"/>
      <c r="R29" s="8"/>
      <c r="S29" s="2"/>
      <c r="T29" s="2"/>
      <c r="U29" s="8"/>
      <c r="V29" s="8"/>
      <c r="W29" s="8">
        <f t="shared" si="15"/>
        <v>39.96</v>
      </c>
      <c r="X29" s="8">
        <f t="shared" si="16"/>
        <v>39.96</v>
      </c>
      <c r="Y29" s="78"/>
      <c r="Z29" s="78"/>
      <c r="AA29" s="9"/>
      <c r="AB29" s="285"/>
      <c r="AC29" s="8">
        <f t="shared" si="17"/>
        <v>0</v>
      </c>
      <c r="AD29" s="8">
        <f t="shared" si="18"/>
        <v>0</v>
      </c>
      <c r="AE29" s="71"/>
      <c r="AF29" s="71"/>
      <c r="AG29" s="71"/>
      <c r="AH29" s="71"/>
      <c r="AI29" s="122">
        <v>5</v>
      </c>
      <c r="AJ29" s="122">
        <v>1.5</v>
      </c>
      <c r="AK29" s="359">
        <v>50</v>
      </c>
      <c r="AL29" s="360">
        <v>15</v>
      </c>
      <c r="AM29" s="293"/>
      <c r="AN29" s="293"/>
      <c r="AO29" s="294"/>
      <c r="AP29" s="294"/>
      <c r="AQ29" s="294"/>
      <c r="AR29" s="294"/>
      <c r="AS29" s="294"/>
      <c r="AT29" s="294"/>
      <c r="AU29" s="4">
        <f t="shared" si="19"/>
        <v>55</v>
      </c>
      <c r="AV29" s="4">
        <f t="shared" si="2"/>
        <v>16.5</v>
      </c>
      <c r="AW29" s="78"/>
      <c r="AX29" s="78"/>
      <c r="AY29" s="315"/>
      <c r="AZ29" s="8"/>
      <c r="BA29" s="8"/>
      <c r="BB29" s="8"/>
      <c r="BC29" s="8">
        <f t="shared" si="3"/>
        <v>0</v>
      </c>
      <c r="BD29" s="8">
        <f t="shared" si="4"/>
        <v>0</v>
      </c>
      <c r="BE29" s="8"/>
      <c r="BF29" s="8"/>
      <c r="BG29" s="295"/>
      <c r="BH29" s="296"/>
      <c r="BI29" s="295"/>
      <c r="BJ29" s="296"/>
      <c r="BK29" s="297"/>
      <c r="BL29" s="8"/>
      <c r="BM29" s="8"/>
      <c r="BN29" s="8"/>
      <c r="BO29" s="8"/>
      <c r="BP29" s="8"/>
      <c r="BQ29" s="8"/>
      <c r="BR29" s="8"/>
      <c r="BS29" s="2">
        <f t="shared" si="20"/>
        <v>0</v>
      </c>
      <c r="BT29" s="8">
        <f t="shared" si="21"/>
        <v>0</v>
      </c>
      <c r="BU29" s="8"/>
      <c r="BV29" s="8"/>
      <c r="BW29" s="4"/>
      <c r="BX29" s="4"/>
      <c r="BY29" s="4"/>
      <c r="BZ29" s="8"/>
      <c r="CA29" s="4"/>
      <c r="CB29" s="8"/>
      <c r="CC29" s="4">
        <f t="shared" si="5"/>
        <v>0</v>
      </c>
      <c r="CD29" s="4">
        <f t="shared" si="5"/>
        <v>0</v>
      </c>
      <c r="CE29" s="4"/>
      <c r="CF29" s="4"/>
      <c r="CG29" s="114"/>
      <c r="CH29" s="325"/>
      <c r="CI29" s="91">
        <v>20.6</v>
      </c>
      <c r="CJ29" s="325">
        <v>6.5</v>
      </c>
      <c r="CK29" s="299"/>
      <c r="CL29" s="299"/>
      <c r="CM29" s="326">
        <v>5.15</v>
      </c>
      <c r="CN29" s="327">
        <v>1.5</v>
      </c>
      <c r="CO29" s="8">
        <f t="shared" si="22"/>
        <v>25.75</v>
      </c>
      <c r="CP29" s="8">
        <f t="shared" si="23"/>
        <v>8</v>
      </c>
      <c r="CQ29" s="343">
        <v>247.40625</v>
      </c>
      <c r="CR29" s="343"/>
      <c r="CS29" s="343"/>
      <c r="CT29" s="356"/>
      <c r="CU29" s="344">
        <v>18.556701030927837</v>
      </c>
      <c r="CV29" s="196"/>
      <c r="CW29" s="345">
        <v>63.814432989690722</v>
      </c>
      <c r="CX29" s="300"/>
      <c r="CY29" s="300"/>
      <c r="CZ29" s="300"/>
      <c r="DA29" s="7">
        <f t="shared" si="24"/>
        <v>329.77738402061857</v>
      </c>
      <c r="DB29" s="4">
        <f t="shared" si="25"/>
        <v>0</v>
      </c>
      <c r="DC29" s="8"/>
      <c r="DD29" s="8"/>
      <c r="DE29" s="4"/>
      <c r="DF29" s="8"/>
      <c r="DG29" s="8"/>
      <c r="DH29" s="8"/>
      <c r="DI29" s="8">
        <f t="shared" si="26"/>
        <v>0</v>
      </c>
      <c r="DJ29" s="8">
        <f t="shared" si="27"/>
        <v>0</v>
      </c>
      <c r="DK29" s="328">
        <v>42.37</v>
      </c>
      <c r="DL29" s="328">
        <v>14.12</v>
      </c>
      <c r="DM29" s="78">
        <f t="shared" si="28"/>
        <v>42.37</v>
      </c>
      <c r="DN29" s="78">
        <f t="shared" si="29"/>
        <v>14.12</v>
      </c>
      <c r="DO29" s="328">
        <v>41.1</v>
      </c>
      <c r="DP29" s="328">
        <v>13.700000000000001</v>
      </c>
      <c r="DQ29" s="329"/>
      <c r="DR29" s="329"/>
      <c r="DS29" s="8"/>
      <c r="DT29" s="8"/>
      <c r="DU29" s="302"/>
      <c r="DV29" s="303"/>
      <c r="DW29" s="303"/>
      <c r="DX29" s="303"/>
      <c r="DY29" s="8"/>
      <c r="DZ29" s="8"/>
      <c r="EA29" s="4"/>
      <c r="EB29" s="8"/>
      <c r="EC29" s="8">
        <f t="shared" si="30"/>
        <v>0</v>
      </c>
      <c r="ED29" s="8">
        <f t="shared" si="30"/>
        <v>0</v>
      </c>
      <c r="EE29" s="4"/>
      <c r="EF29" s="4"/>
      <c r="EG29" s="330">
        <v>39.18</v>
      </c>
      <c r="EH29" s="331">
        <v>9.7949999999999999</v>
      </c>
      <c r="EI29" s="94">
        <v>154.63999999999999</v>
      </c>
      <c r="EJ29" s="94">
        <v>38.659999999999997</v>
      </c>
      <c r="EK29" s="326">
        <v>53.61</v>
      </c>
      <c r="EL29" s="332">
        <v>13.4025</v>
      </c>
      <c r="EM29" s="333"/>
      <c r="EN29" s="333"/>
      <c r="EO29" s="333"/>
      <c r="EP29" s="333"/>
      <c r="EQ29" s="8">
        <f t="shared" si="31"/>
        <v>247.43</v>
      </c>
      <c r="ER29" s="8">
        <f t="shared" si="32"/>
        <v>61.857500000000002</v>
      </c>
      <c r="ES29" s="301"/>
      <c r="ET29" s="301"/>
      <c r="EU29" s="6"/>
      <c r="EV29" s="6"/>
      <c r="EW29" s="4">
        <f t="shared" si="33"/>
        <v>0</v>
      </c>
      <c r="EX29" s="4">
        <f t="shared" si="34"/>
        <v>0</v>
      </c>
      <c r="EY29" s="8"/>
      <c r="EZ29" s="8"/>
      <c r="FA29" s="361">
        <v>28</v>
      </c>
      <c r="FB29" s="334"/>
      <c r="FC29" s="114">
        <v>0</v>
      </c>
      <c r="FD29" s="327"/>
      <c r="FE29" s="8"/>
      <c r="FF29" s="8"/>
      <c r="FG29" s="305"/>
      <c r="FH29" s="306"/>
      <c r="FI29" s="8"/>
      <c r="FJ29" s="8"/>
      <c r="FK29" s="8"/>
      <c r="FL29" s="8"/>
      <c r="FM29" s="327"/>
      <c r="FN29" s="327"/>
      <c r="FO29" s="4"/>
      <c r="FP29" s="8"/>
      <c r="FQ29" s="307">
        <f t="shared" si="35"/>
        <v>0</v>
      </c>
      <c r="FR29" s="8">
        <f t="shared" si="36"/>
        <v>0</v>
      </c>
      <c r="FS29" s="4"/>
      <c r="FT29" s="4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>
        <f t="shared" si="37"/>
        <v>0</v>
      </c>
      <c r="GH29" s="8">
        <f t="shared" si="38"/>
        <v>0</v>
      </c>
      <c r="GI29" s="308"/>
      <c r="GJ29" s="308"/>
      <c r="GK29" s="297">
        <v>6</v>
      </c>
      <c r="GL29" s="297"/>
      <c r="GM29" s="309"/>
      <c r="GN29" s="310"/>
      <c r="GO29" s="299"/>
      <c r="GP29" s="311"/>
      <c r="GQ29" s="311"/>
      <c r="GR29" s="311"/>
      <c r="GS29" s="310"/>
      <c r="GT29" s="310"/>
      <c r="GU29" s="310">
        <v>6</v>
      </c>
      <c r="GV29" s="310"/>
      <c r="GW29" s="310"/>
      <c r="GX29" s="310"/>
      <c r="GY29" s="310">
        <v>2.4</v>
      </c>
      <c r="GZ29" s="310"/>
      <c r="HA29" s="8">
        <f t="shared" si="39"/>
        <v>14.4</v>
      </c>
      <c r="HB29" s="8">
        <f t="shared" si="40"/>
        <v>0</v>
      </c>
      <c r="HC29" s="4"/>
      <c r="HD29" s="4"/>
      <c r="HE29" s="4"/>
      <c r="HF29" s="4"/>
      <c r="HG29" s="4"/>
      <c r="HH29" s="4"/>
      <c r="HI29" s="4">
        <f t="shared" si="6"/>
        <v>0</v>
      </c>
      <c r="HJ29" s="4">
        <f t="shared" si="7"/>
        <v>0</v>
      </c>
      <c r="HK29" s="8"/>
      <c r="HL29" s="8"/>
      <c r="HM29" s="8"/>
      <c r="HN29" s="303"/>
      <c r="HO29" s="8">
        <f t="shared" si="41"/>
        <v>0</v>
      </c>
      <c r="HP29" s="8">
        <f t="shared" si="42"/>
        <v>0</v>
      </c>
      <c r="HQ29" s="91">
        <v>400</v>
      </c>
      <c r="HR29" s="285"/>
      <c r="HS29" s="91"/>
      <c r="HT29" s="8"/>
      <c r="HU29" s="8">
        <f t="shared" si="43"/>
        <v>400</v>
      </c>
      <c r="HV29" s="8">
        <f t="shared" si="44"/>
        <v>0</v>
      </c>
      <c r="HW29" s="8"/>
      <c r="HX29" s="8"/>
      <c r="HY29" s="196">
        <v>3</v>
      </c>
      <c r="HZ29" s="335">
        <v>0.75</v>
      </c>
      <c r="IA29" s="312"/>
      <c r="IB29" s="304"/>
      <c r="IC29" s="337">
        <v>12</v>
      </c>
      <c r="ID29" s="130">
        <v>3</v>
      </c>
      <c r="IE29" s="313"/>
      <c r="IF29" s="313"/>
      <c r="IG29" s="8">
        <f t="shared" si="84"/>
        <v>15</v>
      </c>
      <c r="IH29" s="8">
        <f t="shared" si="45"/>
        <v>3.75</v>
      </c>
      <c r="II29" s="8"/>
      <c r="IJ29" s="8"/>
      <c r="IK29" s="8"/>
      <c r="IL29" s="8"/>
      <c r="IM29" s="4"/>
      <c r="IN29" s="303"/>
      <c r="IO29" s="8"/>
      <c r="IP29" s="8"/>
      <c r="IQ29" s="8"/>
      <c r="IR29" s="8"/>
      <c r="IS29" s="8"/>
      <c r="IT29" s="8"/>
      <c r="IU29" s="8">
        <f t="shared" si="8"/>
        <v>0</v>
      </c>
      <c r="IV29" s="8">
        <f t="shared" si="9"/>
        <v>0</v>
      </c>
      <c r="IW29" s="8"/>
      <c r="IX29" s="8"/>
      <c r="IY29" s="71">
        <v>10.31</v>
      </c>
      <c r="IZ29" s="71">
        <v>0</v>
      </c>
      <c r="JA29" s="71">
        <v>10.31</v>
      </c>
      <c r="JB29" s="71">
        <v>0</v>
      </c>
      <c r="JC29" s="285"/>
      <c r="JD29" s="285"/>
      <c r="JE29" s="8">
        <f t="shared" si="46"/>
        <v>20.62</v>
      </c>
      <c r="JF29" s="8">
        <f t="shared" si="47"/>
        <v>0</v>
      </c>
      <c r="JG29" s="335">
        <v>6.5372000000000003</v>
      </c>
      <c r="JH29" s="335">
        <v>1</v>
      </c>
      <c r="JI29" s="335">
        <v>6.5373000000000001</v>
      </c>
      <c r="JJ29" s="335">
        <v>1</v>
      </c>
      <c r="JK29" s="335"/>
      <c r="JL29" s="335"/>
      <c r="JM29" s="91">
        <v>51.55</v>
      </c>
      <c r="JN29" s="335">
        <v>11</v>
      </c>
      <c r="JO29" s="91">
        <v>26.8</v>
      </c>
      <c r="JP29" s="335">
        <v>5</v>
      </c>
      <c r="JQ29" s="71">
        <v>17.53</v>
      </c>
      <c r="JR29" s="71">
        <v>4</v>
      </c>
      <c r="JS29" s="8"/>
      <c r="JT29" s="8"/>
      <c r="JU29" s="8">
        <f t="shared" si="85"/>
        <v>108.9545</v>
      </c>
      <c r="JV29" s="8">
        <f t="shared" si="86"/>
        <v>22</v>
      </c>
      <c r="JW29" s="8"/>
      <c r="JX29" s="8"/>
      <c r="JY29" s="285"/>
      <c r="JZ29" s="285"/>
      <c r="KA29" s="8">
        <f t="shared" si="48"/>
        <v>0</v>
      </c>
      <c r="KB29" s="8">
        <f t="shared" si="49"/>
        <v>0</v>
      </c>
      <c r="KC29" s="4"/>
      <c r="KD29" s="4"/>
      <c r="KE29" s="4"/>
      <c r="KF29" s="4"/>
      <c r="KG29" s="4">
        <f t="shared" si="10"/>
        <v>0</v>
      </c>
      <c r="KH29" s="4">
        <f t="shared" si="11"/>
        <v>0</v>
      </c>
      <c r="KI29" s="4"/>
      <c r="KJ29" s="4"/>
      <c r="KK29" s="4"/>
      <c r="KL29" s="4"/>
      <c r="KM29" s="4">
        <f t="shared" si="50"/>
        <v>0</v>
      </c>
      <c r="KN29" s="4">
        <f t="shared" si="50"/>
        <v>0</v>
      </c>
      <c r="KO29" s="326">
        <v>6.19</v>
      </c>
      <c r="KP29" s="4"/>
      <c r="KQ29" s="4"/>
      <c r="KR29" s="4"/>
      <c r="KS29" s="1">
        <f t="shared" si="51"/>
        <v>6.19</v>
      </c>
      <c r="KT29" s="1">
        <f t="shared" si="52"/>
        <v>0</v>
      </c>
      <c r="KU29" s="4"/>
      <c r="KV29" s="4"/>
      <c r="KW29" s="4">
        <f t="shared" si="53"/>
        <v>0</v>
      </c>
      <c r="KX29" s="4">
        <f t="shared" si="54"/>
        <v>0</v>
      </c>
      <c r="KY29" s="4"/>
      <c r="KZ29" s="4"/>
      <c r="LA29" s="4"/>
      <c r="LB29" s="4"/>
      <c r="LC29" s="4">
        <f t="shared" si="55"/>
        <v>0</v>
      </c>
      <c r="LD29" s="4">
        <f t="shared" si="56"/>
        <v>0</v>
      </c>
      <c r="LE29" s="4"/>
      <c r="LF29" s="4"/>
      <c r="LG29" s="4">
        <f t="shared" si="57"/>
        <v>0</v>
      </c>
      <c r="LH29" s="4">
        <f t="shared" si="58"/>
        <v>0</v>
      </c>
      <c r="LI29" s="71">
        <v>24.2</v>
      </c>
      <c r="LJ29" s="335">
        <v>0</v>
      </c>
      <c r="LK29" s="79">
        <v>24.02</v>
      </c>
      <c r="LL29" s="358">
        <v>0</v>
      </c>
      <c r="LM29" s="79">
        <v>6.5750000000000002</v>
      </c>
      <c r="LN29" s="339">
        <v>0</v>
      </c>
      <c r="LO29" s="75"/>
      <c r="LP29" s="352"/>
      <c r="LQ29" s="322"/>
      <c r="LR29" s="322"/>
      <c r="LS29" s="4">
        <f t="shared" si="59"/>
        <v>54.795000000000002</v>
      </c>
      <c r="LT29" s="4">
        <f t="shared" si="60"/>
        <v>0</v>
      </c>
      <c r="LU29" s="323"/>
      <c r="LV29" s="4"/>
      <c r="LW29" s="4"/>
      <c r="LX29" s="4"/>
      <c r="LY29" s="4">
        <f t="shared" si="61"/>
        <v>0</v>
      </c>
      <c r="LZ29" s="4">
        <f t="shared" si="62"/>
        <v>0</v>
      </c>
      <c r="MA29" s="114"/>
      <c r="MB29" s="4"/>
      <c r="MC29" s="346"/>
      <c r="MD29" s="324"/>
      <c r="ME29" s="75"/>
      <c r="MF29" s="4"/>
      <c r="MG29" s="9"/>
      <c r="MH29" s="4"/>
      <c r="MI29" s="4">
        <f t="shared" si="63"/>
        <v>0</v>
      </c>
      <c r="MJ29" s="4">
        <f t="shared" si="64"/>
        <v>0</v>
      </c>
      <c r="MK29" s="340">
        <v>0</v>
      </c>
      <c r="ML29" s="92">
        <v>0</v>
      </c>
      <c r="MM29" s="114">
        <v>0</v>
      </c>
      <c r="MN29" s="341">
        <v>0</v>
      </c>
      <c r="MO29" s="4">
        <f t="shared" si="65"/>
        <v>0</v>
      </c>
      <c r="MP29" s="4">
        <f t="shared" si="66"/>
        <v>0</v>
      </c>
      <c r="MQ29" s="4"/>
      <c r="MR29" s="4"/>
      <c r="MS29" s="4">
        <f t="shared" si="67"/>
        <v>0</v>
      </c>
      <c r="MT29" s="4">
        <f t="shared" si="68"/>
        <v>0</v>
      </c>
      <c r="MU29" s="4"/>
      <c r="MV29" s="4"/>
      <c r="MW29" s="4">
        <f t="shared" si="69"/>
        <v>0</v>
      </c>
      <c r="MX29" s="4">
        <f t="shared" si="70"/>
        <v>0</v>
      </c>
      <c r="MY29" s="92">
        <v>0</v>
      </c>
      <c r="MZ29" s="342">
        <v>0</v>
      </c>
      <c r="NA29" s="4">
        <f t="shared" si="71"/>
        <v>0</v>
      </c>
      <c r="NB29" s="4">
        <f t="shared" si="72"/>
        <v>0</v>
      </c>
      <c r="NC29" s="301"/>
      <c r="ND29" s="301"/>
      <c r="NE29" s="301">
        <f t="shared" si="73"/>
        <v>0</v>
      </c>
      <c r="NF29" s="301">
        <f t="shared" si="74"/>
        <v>0</v>
      </c>
      <c r="NG29" s="301"/>
      <c r="NH29" s="301"/>
      <c r="NI29" s="301">
        <f t="shared" si="75"/>
        <v>0</v>
      </c>
      <c r="NJ29" s="301">
        <f t="shared" si="76"/>
        <v>0</v>
      </c>
      <c r="NK29" s="297"/>
      <c r="NL29" s="301"/>
      <c r="NM29" s="301">
        <f t="shared" si="77"/>
        <v>0</v>
      </c>
      <c r="NN29" s="301">
        <f t="shared" si="78"/>
        <v>0</v>
      </c>
      <c r="NO29" s="74">
        <v>0</v>
      </c>
      <c r="NP29" s="74"/>
      <c r="NQ29" s="74"/>
      <c r="NR29" s="74"/>
      <c r="NS29" s="74">
        <v>0</v>
      </c>
      <c r="NT29" s="74"/>
      <c r="NU29" s="351">
        <v>0</v>
      </c>
      <c r="NV29" s="351"/>
      <c r="NW29" s="4">
        <f t="shared" si="79"/>
        <v>0</v>
      </c>
      <c r="NX29" s="4">
        <f t="shared" si="12"/>
        <v>0</v>
      </c>
      <c r="NY29" s="74">
        <v>0</v>
      </c>
      <c r="NZ29" s="74"/>
      <c r="OA29" s="357">
        <v>0</v>
      </c>
      <c r="OB29" s="74"/>
      <c r="OC29" s="357">
        <v>0</v>
      </c>
      <c r="OD29" s="74"/>
      <c r="OE29" s="74">
        <v>0</v>
      </c>
      <c r="OF29" s="74"/>
      <c r="OG29" s="4">
        <f t="shared" si="80"/>
        <v>0</v>
      </c>
      <c r="OH29" s="4">
        <f t="shared" si="81"/>
        <v>0</v>
      </c>
      <c r="OI29" s="196">
        <v>0</v>
      </c>
      <c r="OJ29" s="301"/>
      <c r="OK29" s="347">
        <v>0</v>
      </c>
      <c r="OL29" s="301"/>
      <c r="OM29" s="196">
        <v>0</v>
      </c>
      <c r="ON29" s="301"/>
      <c r="OO29" s="301">
        <f t="shared" si="82"/>
        <v>0</v>
      </c>
      <c r="OP29" s="301">
        <f t="shared" si="83"/>
        <v>0</v>
      </c>
      <c r="OQ29" s="301"/>
      <c r="OR29" s="301"/>
      <c r="OS29" s="301">
        <f t="shared" si="13"/>
        <v>0</v>
      </c>
      <c r="OT29" s="301">
        <f t="shared" si="14"/>
        <v>0</v>
      </c>
    </row>
    <row r="30" spans="1:410" ht="12.75" customHeight="1">
      <c r="A30" s="146"/>
      <c r="B30" s="129">
        <v>20</v>
      </c>
      <c r="C30" s="147"/>
      <c r="D30" s="147"/>
      <c r="E30" s="74"/>
      <c r="F30" s="74"/>
      <c r="G30" s="74"/>
      <c r="H30" s="74"/>
      <c r="I30" s="78">
        <f t="shared" si="0"/>
        <v>0</v>
      </c>
      <c r="J30" s="78">
        <f t="shared" si="1"/>
        <v>0</v>
      </c>
      <c r="K30" s="2"/>
      <c r="L30" s="2"/>
      <c r="M30" s="71">
        <v>20.62</v>
      </c>
      <c r="N30" s="71">
        <v>4.1240000000000006</v>
      </c>
      <c r="O30" s="75">
        <v>19.34</v>
      </c>
      <c r="P30" s="71">
        <v>3.8680000000000003</v>
      </c>
      <c r="Q30" s="1"/>
      <c r="R30" s="8"/>
      <c r="S30" s="2"/>
      <c r="T30" s="2"/>
      <c r="U30" s="8"/>
      <c r="V30" s="8"/>
      <c r="W30" s="8">
        <f t="shared" si="15"/>
        <v>39.96</v>
      </c>
      <c r="X30" s="8">
        <f t="shared" si="16"/>
        <v>39.96</v>
      </c>
      <c r="Y30" s="78"/>
      <c r="Z30" s="78"/>
      <c r="AA30" s="9"/>
      <c r="AB30" s="285"/>
      <c r="AC30" s="8">
        <f t="shared" si="17"/>
        <v>0</v>
      </c>
      <c r="AD30" s="8">
        <f t="shared" si="18"/>
        <v>0</v>
      </c>
      <c r="AE30" s="71"/>
      <c r="AF30" s="71"/>
      <c r="AG30" s="71"/>
      <c r="AH30" s="71"/>
      <c r="AI30" s="122">
        <v>5</v>
      </c>
      <c r="AJ30" s="122">
        <v>1.5</v>
      </c>
      <c r="AK30" s="359">
        <v>50</v>
      </c>
      <c r="AL30" s="360">
        <v>15</v>
      </c>
      <c r="AM30" s="293"/>
      <c r="AN30" s="293"/>
      <c r="AO30" s="294"/>
      <c r="AP30" s="294"/>
      <c r="AQ30" s="294"/>
      <c r="AR30" s="294"/>
      <c r="AS30" s="294"/>
      <c r="AT30" s="294"/>
      <c r="AU30" s="4">
        <f t="shared" si="19"/>
        <v>55</v>
      </c>
      <c r="AV30" s="4">
        <f t="shared" si="2"/>
        <v>16.5</v>
      </c>
      <c r="AW30" s="78"/>
      <c r="AX30" s="78"/>
      <c r="AY30" s="315"/>
      <c r="AZ30" s="8"/>
      <c r="BA30" s="8"/>
      <c r="BB30" s="8"/>
      <c r="BC30" s="8">
        <f t="shared" si="3"/>
        <v>0</v>
      </c>
      <c r="BD30" s="8">
        <f t="shared" si="4"/>
        <v>0</v>
      </c>
      <c r="BE30" s="8"/>
      <c r="BF30" s="8"/>
      <c r="BG30" s="295"/>
      <c r="BH30" s="296"/>
      <c r="BI30" s="295"/>
      <c r="BJ30" s="296"/>
      <c r="BK30" s="297"/>
      <c r="BL30" s="8"/>
      <c r="BM30" s="8"/>
      <c r="BN30" s="8"/>
      <c r="BO30" s="8"/>
      <c r="BP30" s="8"/>
      <c r="BQ30" s="8"/>
      <c r="BR30" s="8"/>
      <c r="BS30" s="2">
        <f t="shared" si="20"/>
        <v>0</v>
      </c>
      <c r="BT30" s="8">
        <f t="shared" si="21"/>
        <v>0</v>
      </c>
      <c r="BU30" s="8"/>
      <c r="BV30" s="8"/>
      <c r="BW30" s="4"/>
      <c r="BX30" s="4"/>
      <c r="BY30" s="4"/>
      <c r="BZ30" s="8"/>
      <c r="CA30" s="4"/>
      <c r="CB30" s="8"/>
      <c r="CC30" s="4">
        <f t="shared" si="5"/>
        <v>0</v>
      </c>
      <c r="CD30" s="4">
        <f t="shared" si="5"/>
        <v>0</v>
      </c>
      <c r="CE30" s="4"/>
      <c r="CF30" s="4"/>
      <c r="CG30" s="114"/>
      <c r="CH30" s="325"/>
      <c r="CI30" s="91">
        <v>20.6</v>
      </c>
      <c r="CJ30" s="325">
        <v>6.5</v>
      </c>
      <c r="CK30" s="299"/>
      <c r="CL30" s="299"/>
      <c r="CM30" s="326">
        <v>5.15</v>
      </c>
      <c r="CN30" s="327">
        <v>1.5</v>
      </c>
      <c r="CO30" s="8">
        <f t="shared" si="22"/>
        <v>25.75</v>
      </c>
      <c r="CP30" s="8">
        <f t="shared" si="23"/>
        <v>8</v>
      </c>
      <c r="CQ30" s="343">
        <v>247.40625</v>
      </c>
      <c r="CR30" s="343"/>
      <c r="CS30" s="343"/>
      <c r="CT30" s="356"/>
      <c r="CU30" s="344">
        <v>18.556701030927837</v>
      </c>
      <c r="CV30" s="196"/>
      <c r="CW30" s="345">
        <v>63.814432989690722</v>
      </c>
      <c r="CX30" s="300"/>
      <c r="CY30" s="300"/>
      <c r="CZ30" s="300"/>
      <c r="DA30" s="7">
        <f t="shared" si="24"/>
        <v>329.77738402061857</v>
      </c>
      <c r="DB30" s="4">
        <f t="shared" si="25"/>
        <v>0</v>
      </c>
      <c r="DC30" s="8"/>
      <c r="DD30" s="8"/>
      <c r="DE30" s="4"/>
      <c r="DF30" s="8"/>
      <c r="DG30" s="8"/>
      <c r="DH30" s="8"/>
      <c r="DI30" s="8">
        <f t="shared" si="26"/>
        <v>0</v>
      </c>
      <c r="DJ30" s="8">
        <f t="shared" si="27"/>
        <v>0</v>
      </c>
      <c r="DK30" s="328">
        <v>42.37</v>
      </c>
      <c r="DL30" s="328">
        <v>14.12</v>
      </c>
      <c r="DM30" s="78">
        <f t="shared" si="28"/>
        <v>42.37</v>
      </c>
      <c r="DN30" s="78">
        <f t="shared" si="29"/>
        <v>14.12</v>
      </c>
      <c r="DO30" s="328">
        <v>41.1</v>
      </c>
      <c r="DP30" s="328">
        <v>13.700000000000001</v>
      </c>
      <c r="DQ30" s="329"/>
      <c r="DR30" s="329"/>
      <c r="DS30" s="8"/>
      <c r="DT30" s="8"/>
      <c r="DU30" s="302"/>
      <c r="DV30" s="303"/>
      <c r="DW30" s="303"/>
      <c r="DX30" s="303"/>
      <c r="DY30" s="8"/>
      <c r="DZ30" s="8"/>
      <c r="EA30" s="4"/>
      <c r="EB30" s="8"/>
      <c r="EC30" s="8">
        <f t="shared" si="30"/>
        <v>0</v>
      </c>
      <c r="ED30" s="8">
        <f t="shared" si="30"/>
        <v>0</v>
      </c>
      <c r="EE30" s="4"/>
      <c r="EF30" s="4"/>
      <c r="EG30" s="330">
        <v>39.18</v>
      </c>
      <c r="EH30" s="331">
        <v>9.7949999999999999</v>
      </c>
      <c r="EI30" s="94">
        <v>154.63999999999999</v>
      </c>
      <c r="EJ30" s="94">
        <v>38.659999999999997</v>
      </c>
      <c r="EK30" s="326">
        <v>53.61</v>
      </c>
      <c r="EL30" s="332">
        <v>13.4025</v>
      </c>
      <c r="EM30" s="333"/>
      <c r="EN30" s="333"/>
      <c r="EO30" s="333"/>
      <c r="EP30" s="333"/>
      <c r="EQ30" s="8">
        <f t="shared" si="31"/>
        <v>247.43</v>
      </c>
      <c r="ER30" s="8">
        <f t="shared" si="32"/>
        <v>61.857500000000002</v>
      </c>
      <c r="ES30" s="301"/>
      <c r="ET30" s="301"/>
      <c r="EU30" s="6"/>
      <c r="EV30" s="6"/>
      <c r="EW30" s="4">
        <f t="shared" si="33"/>
        <v>0</v>
      </c>
      <c r="EX30" s="4">
        <f t="shared" si="34"/>
        <v>0</v>
      </c>
      <c r="EY30" s="8"/>
      <c r="EZ30" s="8"/>
      <c r="FA30" s="361">
        <v>28</v>
      </c>
      <c r="FB30" s="334"/>
      <c r="FC30" s="114">
        <v>29</v>
      </c>
      <c r="FD30" s="327"/>
      <c r="FE30" s="8"/>
      <c r="FF30" s="8"/>
      <c r="FG30" s="305"/>
      <c r="FH30" s="306"/>
      <c r="FI30" s="8"/>
      <c r="FJ30" s="8"/>
      <c r="FK30" s="8"/>
      <c r="FL30" s="8"/>
      <c r="FM30" s="327"/>
      <c r="FN30" s="327"/>
      <c r="FO30" s="4"/>
      <c r="FP30" s="8"/>
      <c r="FQ30" s="307">
        <f t="shared" si="35"/>
        <v>0</v>
      </c>
      <c r="FR30" s="8">
        <f t="shared" si="36"/>
        <v>0</v>
      </c>
      <c r="FS30" s="4"/>
      <c r="FT30" s="4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>
        <f t="shared" si="37"/>
        <v>0</v>
      </c>
      <c r="GH30" s="8">
        <f t="shared" si="38"/>
        <v>0</v>
      </c>
      <c r="GI30" s="308"/>
      <c r="GJ30" s="308"/>
      <c r="GK30" s="297">
        <v>6</v>
      </c>
      <c r="GL30" s="297"/>
      <c r="GM30" s="309"/>
      <c r="GN30" s="310"/>
      <c r="GO30" s="299"/>
      <c r="GP30" s="311"/>
      <c r="GQ30" s="311"/>
      <c r="GR30" s="311"/>
      <c r="GS30" s="310"/>
      <c r="GT30" s="310"/>
      <c r="GU30" s="310">
        <v>6</v>
      </c>
      <c r="GV30" s="310"/>
      <c r="GW30" s="310"/>
      <c r="GX30" s="310"/>
      <c r="GY30" s="310">
        <v>2.4</v>
      </c>
      <c r="GZ30" s="310"/>
      <c r="HA30" s="8">
        <f t="shared" si="39"/>
        <v>14.4</v>
      </c>
      <c r="HB30" s="8">
        <f t="shared" si="40"/>
        <v>0</v>
      </c>
      <c r="HC30" s="4"/>
      <c r="HD30" s="4"/>
      <c r="HE30" s="4"/>
      <c r="HF30" s="4"/>
      <c r="HG30" s="4"/>
      <c r="HH30" s="4"/>
      <c r="HI30" s="4">
        <f t="shared" si="6"/>
        <v>0</v>
      </c>
      <c r="HJ30" s="4">
        <f t="shared" si="7"/>
        <v>0</v>
      </c>
      <c r="HK30" s="8"/>
      <c r="HL30" s="8"/>
      <c r="HM30" s="8"/>
      <c r="HN30" s="303"/>
      <c r="HO30" s="8">
        <f t="shared" si="41"/>
        <v>0</v>
      </c>
      <c r="HP30" s="8">
        <f t="shared" si="42"/>
        <v>0</v>
      </c>
      <c r="HQ30" s="91">
        <v>400</v>
      </c>
      <c r="HR30" s="285"/>
      <c r="HS30" s="91"/>
      <c r="HT30" s="8"/>
      <c r="HU30" s="8">
        <f t="shared" si="43"/>
        <v>400</v>
      </c>
      <c r="HV30" s="8">
        <f t="shared" si="44"/>
        <v>0</v>
      </c>
      <c r="HW30" s="8"/>
      <c r="HX30" s="8"/>
      <c r="HY30" s="196">
        <v>3</v>
      </c>
      <c r="HZ30" s="335">
        <v>0.75</v>
      </c>
      <c r="IA30" s="312"/>
      <c r="IB30" s="304"/>
      <c r="IC30" s="337">
        <v>12</v>
      </c>
      <c r="ID30" s="130">
        <v>3</v>
      </c>
      <c r="IE30" s="313"/>
      <c r="IF30" s="313"/>
      <c r="IG30" s="8">
        <f t="shared" si="84"/>
        <v>15</v>
      </c>
      <c r="IH30" s="8">
        <f t="shared" si="45"/>
        <v>3.75</v>
      </c>
      <c r="II30" s="8"/>
      <c r="IJ30" s="8"/>
      <c r="IK30" s="8"/>
      <c r="IL30" s="8"/>
      <c r="IM30" s="4"/>
      <c r="IN30" s="303"/>
      <c r="IO30" s="8"/>
      <c r="IP30" s="8"/>
      <c r="IQ30" s="8"/>
      <c r="IR30" s="8"/>
      <c r="IS30" s="8"/>
      <c r="IT30" s="8"/>
      <c r="IU30" s="8">
        <f t="shared" si="8"/>
        <v>0</v>
      </c>
      <c r="IV30" s="8">
        <f t="shared" si="9"/>
        <v>0</v>
      </c>
      <c r="IW30" s="8"/>
      <c r="IX30" s="8"/>
      <c r="IY30" s="71">
        <v>10.31</v>
      </c>
      <c r="IZ30" s="71">
        <v>0</v>
      </c>
      <c r="JA30" s="71">
        <v>10.31</v>
      </c>
      <c r="JB30" s="71">
        <v>0</v>
      </c>
      <c r="JC30" s="285"/>
      <c r="JD30" s="285"/>
      <c r="JE30" s="8">
        <f t="shared" si="46"/>
        <v>20.62</v>
      </c>
      <c r="JF30" s="8">
        <f t="shared" si="47"/>
        <v>0</v>
      </c>
      <c r="JG30" s="335">
        <v>6.5372000000000003</v>
      </c>
      <c r="JH30" s="335">
        <v>1</v>
      </c>
      <c r="JI30" s="335">
        <v>6.5373000000000001</v>
      </c>
      <c r="JJ30" s="335">
        <v>1</v>
      </c>
      <c r="JK30" s="335"/>
      <c r="JL30" s="335"/>
      <c r="JM30" s="91">
        <v>51.55</v>
      </c>
      <c r="JN30" s="335">
        <v>11</v>
      </c>
      <c r="JO30" s="91">
        <v>26.8</v>
      </c>
      <c r="JP30" s="335">
        <v>5</v>
      </c>
      <c r="JQ30" s="71">
        <v>17.53</v>
      </c>
      <c r="JR30" s="71">
        <v>4</v>
      </c>
      <c r="JS30" s="8"/>
      <c r="JT30" s="8"/>
      <c r="JU30" s="8">
        <f t="shared" si="85"/>
        <v>108.9545</v>
      </c>
      <c r="JV30" s="8">
        <f t="shared" si="86"/>
        <v>22</v>
      </c>
      <c r="JW30" s="8"/>
      <c r="JX30" s="8"/>
      <c r="JY30" s="285"/>
      <c r="JZ30" s="285"/>
      <c r="KA30" s="8">
        <f t="shared" si="48"/>
        <v>0</v>
      </c>
      <c r="KB30" s="8">
        <f t="shared" si="49"/>
        <v>0</v>
      </c>
      <c r="KC30" s="4"/>
      <c r="KD30" s="4"/>
      <c r="KE30" s="4"/>
      <c r="KF30" s="4"/>
      <c r="KG30" s="4">
        <f t="shared" si="10"/>
        <v>0</v>
      </c>
      <c r="KH30" s="4">
        <f t="shared" si="11"/>
        <v>0</v>
      </c>
      <c r="KI30" s="4"/>
      <c r="KJ30" s="4"/>
      <c r="KK30" s="4"/>
      <c r="KL30" s="4"/>
      <c r="KM30" s="4">
        <f t="shared" si="50"/>
        <v>0</v>
      </c>
      <c r="KN30" s="4">
        <f t="shared" si="50"/>
        <v>0</v>
      </c>
      <c r="KO30" s="326">
        <v>6.19</v>
      </c>
      <c r="KP30" s="4"/>
      <c r="KQ30" s="4"/>
      <c r="KR30" s="4"/>
      <c r="KS30" s="1">
        <f t="shared" si="51"/>
        <v>6.19</v>
      </c>
      <c r="KT30" s="1">
        <f t="shared" si="52"/>
        <v>0</v>
      </c>
      <c r="KU30" s="4"/>
      <c r="KV30" s="4"/>
      <c r="KW30" s="4">
        <f t="shared" si="53"/>
        <v>0</v>
      </c>
      <c r="KX30" s="4">
        <f t="shared" si="54"/>
        <v>0</v>
      </c>
      <c r="KY30" s="4"/>
      <c r="KZ30" s="4"/>
      <c r="LA30" s="4"/>
      <c r="LB30" s="4"/>
      <c r="LC30" s="4">
        <f t="shared" si="55"/>
        <v>0</v>
      </c>
      <c r="LD30" s="4">
        <f t="shared" si="56"/>
        <v>0</v>
      </c>
      <c r="LE30" s="4"/>
      <c r="LF30" s="4"/>
      <c r="LG30" s="4">
        <f t="shared" si="57"/>
        <v>0</v>
      </c>
      <c r="LH30" s="4">
        <f t="shared" si="58"/>
        <v>0</v>
      </c>
      <c r="LI30" s="71">
        <v>24.2</v>
      </c>
      <c r="LJ30" s="335">
        <v>0</v>
      </c>
      <c r="LK30" s="79">
        <v>24.02</v>
      </c>
      <c r="LL30" s="358">
        <v>0</v>
      </c>
      <c r="LM30" s="79">
        <v>6.5750000000000002</v>
      </c>
      <c r="LN30" s="339">
        <v>0</v>
      </c>
      <c r="LO30" s="75"/>
      <c r="LP30" s="352"/>
      <c r="LQ30" s="322"/>
      <c r="LR30" s="322"/>
      <c r="LS30" s="4">
        <f t="shared" si="59"/>
        <v>54.795000000000002</v>
      </c>
      <c r="LT30" s="4">
        <f t="shared" si="60"/>
        <v>0</v>
      </c>
      <c r="LU30" s="323"/>
      <c r="LV30" s="4"/>
      <c r="LW30" s="4"/>
      <c r="LX30" s="4"/>
      <c r="LY30" s="4">
        <f t="shared" si="61"/>
        <v>0</v>
      </c>
      <c r="LZ30" s="4">
        <f t="shared" si="62"/>
        <v>0</v>
      </c>
      <c r="MA30" s="114"/>
      <c r="MB30" s="4"/>
      <c r="MC30" s="346"/>
      <c r="MD30" s="324"/>
      <c r="ME30" s="75"/>
      <c r="MF30" s="4"/>
      <c r="MG30" s="9"/>
      <c r="MH30" s="4"/>
      <c r="MI30" s="4">
        <f t="shared" si="63"/>
        <v>0</v>
      </c>
      <c r="MJ30" s="4">
        <f t="shared" si="64"/>
        <v>0</v>
      </c>
      <c r="MK30" s="340">
        <v>0</v>
      </c>
      <c r="ML30" s="92">
        <v>0</v>
      </c>
      <c r="MM30" s="114">
        <v>0</v>
      </c>
      <c r="MN30" s="341">
        <v>0</v>
      </c>
      <c r="MO30" s="4">
        <f t="shared" si="65"/>
        <v>0</v>
      </c>
      <c r="MP30" s="4">
        <f t="shared" si="66"/>
        <v>0</v>
      </c>
      <c r="MQ30" s="4"/>
      <c r="MR30" s="4"/>
      <c r="MS30" s="4">
        <f t="shared" si="67"/>
        <v>0</v>
      </c>
      <c r="MT30" s="4">
        <f t="shared" si="68"/>
        <v>0</v>
      </c>
      <c r="MU30" s="4"/>
      <c r="MV30" s="4"/>
      <c r="MW30" s="4">
        <f t="shared" si="69"/>
        <v>0</v>
      </c>
      <c r="MX30" s="4">
        <f t="shared" si="70"/>
        <v>0</v>
      </c>
      <c r="MY30" s="92">
        <v>0</v>
      </c>
      <c r="MZ30" s="342">
        <v>0</v>
      </c>
      <c r="NA30" s="4">
        <f t="shared" si="71"/>
        <v>0</v>
      </c>
      <c r="NB30" s="4">
        <f t="shared" si="72"/>
        <v>0</v>
      </c>
      <c r="NC30" s="301"/>
      <c r="ND30" s="301"/>
      <c r="NE30" s="301">
        <f t="shared" si="73"/>
        <v>0</v>
      </c>
      <c r="NF30" s="301">
        <f t="shared" si="74"/>
        <v>0</v>
      </c>
      <c r="NG30" s="301"/>
      <c r="NH30" s="301"/>
      <c r="NI30" s="301">
        <f t="shared" si="75"/>
        <v>0</v>
      </c>
      <c r="NJ30" s="301">
        <f t="shared" si="76"/>
        <v>0</v>
      </c>
      <c r="NK30" s="297"/>
      <c r="NL30" s="301"/>
      <c r="NM30" s="301">
        <f t="shared" si="77"/>
        <v>0</v>
      </c>
      <c r="NN30" s="301">
        <f t="shared" si="78"/>
        <v>0</v>
      </c>
      <c r="NO30" s="74">
        <v>0</v>
      </c>
      <c r="NP30" s="74"/>
      <c r="NQ30" s="74"/>
      <c r="NR30" s="74"/>
      <c r="NS30" s="74">
        <v>0</v>
      </c>
      <c r="NT30" s="74"/>
      <c r="NU30" s="351">
        <v>0</v>
      </c>
      <c r="NV30" s="351"/>
      <c r="NW30" s="4">
        <f t="shared" si="79"/>
        <v>0</v>
      </c>
      <c r="NX30" s="4">
        <f t="shared" si="12"/>
        <v>0</v>
      </c>
      <c r="NY30" s="74">
        <v>0</v>
      </c>
      <c r="NZ30" s="74"/>
      <c r="OA30" s="357">
        <v>0</v>
      </c>
      <c r="OB30" s="74"/>
      <c r="OC30" s="357">
        <v>0</v>
      </c>
      <c r="OD30" s="74"/>
      <c r="OE30" s="74">
        <v>0</v>
      </c>
      <c r="OF30" s="74"/>
      <c r="OG30" s="4">
        <f t="shared" si="80"/>
        <v>0</v>
      </c>
      <c r="OH30" s="4">
        <f t="shared" si="81"/>
        <v>0</v>
      </c>
      <c r="OI30" s="196">
        <v>0</v>
      </c>
      <c r="OJ30" s="301"/>
      <c r="OK30" s="347">
        <v>0</v>
      </c>
      <c r="OL30" s="301"/>
      <c r="OM30" s="196">
        <v>0</v>
      </c>
      <c r="ON30" s="301"/>
      <c r="OO30" s="301">
        <f t="shared" si="82"/>
        <v>0</v>
      </c>
      <c r="OP30" s="301">
        <f t="shared" si="83"/>
        <v>0</v>
      </c>
      <c r="OQ30" s="301"/>
      <c r="OR30" s="301"/>
      <c r="OS30" s="301">
        <f t="shared" si="13"/>
        <v>0</v>
      </c>
      <c r="OT30" s="301">
        <f t="shared" si="14"/>
        <v>0</v>
      </c>
    </row>
    <row r="31" spans="1:410" ht="12.75" customHeight="1">
      <c r="A31" s="152">
        <v>0.20833333333333334</v>
      </c>
      <c r="B31" s="129">
        <v>21</v>
      </c>
      <c r="C31" s="147"/>
      <c r="D31" s="147"/>
      <c r="E31" s="74"/>
      <c r="F31" s="74"/>
      <c r="G31" s="74"/>
      <c r="H31" s="74"/>
      <c r="I31" s="78">
        <f t="shared" si="0"/>
        <v>0</v>
      </c>
      <c r="J31" s="78">
        <f t="shared" si="1"/>
        <v>0</v>
      </c>
      <c r="K31" s="2"/>
      <c r="L31" s="2"/>
      <c r="M31" s="71">
        <v>20.62</v>
      </c>
      <c r="N31" s="71">
        <v>4.1240000000000006</v>
      </c>
      <c r="O31" s="75">
        <v>19.34</v>
      </c>
      <c r="P31" s="71">
        <v>3.8680000000000003</v>
      </c>
      <c r="Q31" s="1"/>
      <c r="R31" s="8"/>
      <c r="S31" s="2"/>
      <c r="T31" s="2"/>
      <c r="U31" s="8"/>
      <c r="V31" s="8"/>
      <c r="W31" s="8">
        <f t="shared" si="15"/>
        <v>39.96</v>
      </c>
      <c r="X31" s="8">
        <f t="shared" si="16"/>
        <v>39.96</v>
      </c>
      <c r="Y31" s="78"/>
      <c r="Z31" s="78"/>
      <c r="AA31" s="9"/>
      <c r="AB31" s="285"/>
      <c r="AC31" s="8">
        <f t="shared" si="17"/>
        <v>0</v>
      </c>
      <c r="AD31" s="8">
        <f t="shared" si="18"/>
        <v>0</v>
      </c>
      <c r="AE31" s="71"/>
      <c r="AF31" s="71"/>
      <c r="AG31" s="71"/>
      <c r="AH31" s="71"/>
      <c r="AI31" s="122">
        <v>5</v>
      </c>
      <c r="AJ31" s="122">
        <v>1.5</v>
      </c>
      <c r="AK31" s="359">
        <v>50</v>
      </c>
      <c r="AL31" s="360">
        <v>15</v>
      </c>
      <c r="AM31" s="293"/>
      <c r="AN31" s="293"/>
      <c r="AO31" s="294"/>
      <c r="AP31" s="294"/>
      <c r="AQ31" s="294"/>
      <c r="AR31" s="294"/>
      <c r="AS31" s="294"/>
      <c r="AT31" s="294"/>
      <c r="AU31" s="4">
        <f t="shared" si="19"/>
        <v>55</v>
      </c>
      <c r="AV31" s="4">
        <f t="shared" si="2"/>
        <v>16.5</v>
      </c>
      <c r="AW31" s="78"/>
      <c r="AX31" s="78"/>
      <c r="AY31" s="315"/>
      <c r="AZ31" s="8"/>
      <c r="BA31" s="8"/>
      <c r="BB31" s="8"/>
      <c r="BC31" s="8">
        <f t="shared" si="3"/>
        <v>0</v>
      </c>
      <c r="BD31" s="8">
        <f t="shared" si="4"/>
        <v>0</v>
      </c>
      <c r="BE31" s="8"/>
      <c r="BF31" s="8"/>
      <c r="BG31" s="295"/>
      <c r="BH31" s="296"/>
      <c r="BI31" s="295"/>
      <c r="BJ31" s="296"/>
      <c r="BK31" s="297"/>
      <c r="BL31" s="8"/>
      <c r="BM31" s="8"/>
      <c r="BN31" s="8"/>
      <c r="BO31" s="8"/>
      <c r="BP31" s="8"/>
      <c r="BQ31" s="8"/>
      <c r="BR31" s="8"/>
      <c r="BS31" s="2">
        <f t="shared" si="20"/>
        <v>0</v>
      </c>
      <c r="BT31" s="8">
        <f t="shared" si="21"/>
        <v>0</v>
      </c>
      <c r="BU31" s="8"/>
      <c r="BV31" s="8"/>
      <c r="BW31" s="4"/>
      <c r="BX31" s="4"/>
      <c r="BY31" s="4"/>
      <c r="BZ31" s="8"/>
      <c r="CA31" s="4"/>
      <c r="CB31" s="8"/>
      <c r="CC31" s="4">
        <f t="shared" si="5"/>
        <v>0</v>
      </c>
      <c r="CD31" s="4">
        <f t="shared" si="5"/>
        <v>0</v>
      </c>
      <c r="CE31" s="4"/>
      <c r="CF31" s="4"/>
      <c r="CG31" s="114"/>
      <c r="CH31" s="325"/>
      <c r="CI31" s="91">
        <v>20.6</v>
      </c>
      <c r="CJ31" s="325">
        <v>6.5</v>
      </c>
      <c r="CK31" s="299"/>
      <c r="CL31" s="299"/>
      <c r="CM31" s="326">
        <v>5.15</v>
      </c>
      <c r="CN31" s="327">
        <v>1.5</v>
      </c>
      <c r="CO31" s="8">
        <f t="shared" si="22"/>
        <v>25.75</v>
      </c>
      <c r="CP31" s="8">
        <f t="shared" si="23"/>
        <v>8</v>
      </c>
      <c r="CQ31" s="343">
        <v>247.40625</v>
      </c>
      <c r="CR31" s="343"/>
      <c r="CS31" s="343"/>
      <c r="CT31" s="356"/>
      <c r="CU31" s="344">
        <v>18.556701030927837</v>
      </c>
      <c r="CV31" s="196"/>
      <c r="CW31" s="345">
        <v>63.814432989690722</v>
      </c>
      <c r="CX31" s="300"/>
      <c r="CY31" s="300"/>
      <c r="CZ31" s="300"/>
      <c r="DA31" s="7">
        <f t="shared" si="24"/>
        <v>329.77738402061857</v>
      </c>
      <c r="DB31" s="4">
        <f t="shared" si="25"/>
        <v>0</v>
      </c>
      <c r="DC31" s="8"/>
      <c r="DD31" s="8"/>
      <c r="DE31" s="4"/>
      <c r="DF31" s="8"/>
      <c r="DG31" s="8"/>
      <c r="DH31" s="8"/>
      <c r="DI31" s="8">
        <f t="shared" si="26"/>
        <v>0</v>
      </c>
      <c r="DJ31" s="8">
        <f t="shared" si="27"/>
        <v>0</v>
      </c>
      <c r="DK31" s="328">
        <v>42.37</v>
      </c>
      <c r="DL31" s="328">
        <v>14.12</v>
      </c>
      <c r="DM31" s="78">
        <f t="shared" si="28"/>
        <v>42.37</v>
      </c>
      <c r="DN31" s="78">
        <f t="shared" si="29"/>
        <v>14.12</v>
      </c>
      <c r="DO31" s="328">
        <v>41.1</v>
      </c>
      <c r="DP31" s="328">
        <v>13.700000000000001</v>
      </c>
      <c r="DQ31" s="329"/>
      <c r="DR31" s="329"/>
      <c r="DS31" s="8"/>
      <c r="DT31" s="8"/>
      <c r="DU31" s="302"/>
      <c r="DV31" s="303"/>
      <c r="DW31" s="303"/>
      <c r="DX31" s="303"/>
      <c r="DY31" s="8"/>
      <c r="DZ31" s="8"/>
      <c r="EA31" s="4"/>
      <c r="EB31" s="8"/>
      <c r="EC31" s="8">
        <f t="shared" si="30"/>
        <v>0</v>
      </c>
      <c r="ED31" s="8">
        <f t="shared" si="30"/>
        <v>0</v>
      </c>
      <c r="EE31" s="4"/>
      <c r="EF31" s="4"/>
      <c r="EG31" s="330">
        <v>39.18</v>
      </c>
      <c r="EH31" s="331">
        <v>9.7949999999999999</v>
      </c>
      <c r="EI31" s="94">
        <v>154.63999999999999</v>
      </c>
      <c r="EJ31" s="94">
        <v>38.659999999999997</v>
      </c>
      <c r="EK31" s="326">
        <v>53.61</v>
      </c>
      <c r="EL31" s="332">
        <v>13.4025</v>
      </c>
      <c r="EM31" s="333"/>
      <c r="EN31" s="333"/>
      <c r="EO31" s="333"/>
      <c r="EP31" s="333"/>
      <c r="EQ31" s="8">
        <f t="shared" si="31"/>
        <v>247.43</v>
      </c>
      <c r="ER31" s="8">
        <f t="shared" si="32"/>
        <v>61.857500000000002</v>
      </c>
      <c r="ES31" s="301"/>
      <c r="ET31" s="301"/>
      <c r="EU31" s="6"/>
      <c r="EV31" s="6"/>
      <c r="EW31" s="4">
        <f t="shared" si="33"/>
        <v>0</v>
      </c>
      <c r="EX31" s="4">
        <f t="shared" si="34"/>
        <v>0</v>
      </c>
      <c r="EY31" s="8"/>
      <c r="EZ31" s="8"/>
      <c r="FA31" s="361">
        <v>28</v>
      </c>
      <c r="FB31" s="334"/>
      <c r="FC31" s="114">
        <v>29</v>
      </c>
      <c r="FD31" s="327"/>
      <c r="FE31" s="8"/>
      <c r="FF31" s="8"/>
      <c r="FG31" s="305"/>
      <c r="FH31" s="306"/>
      <c r="FI31" s="8"/>
      <c r="FJ31" s="8"/>
      <c r="FK31" s="8"/>
      <c r="FL31" s="8"/>
      <c r="FM31" s="327"/>
      <c r="FN31" s="327"/>
      <c r="FO31" s="4"/>
      <c r="FP31" s="8"/>
      <c r="FQ31" s="307">
        <f t="shared" si="35"/>
        <v>0</v>
      </c>
      <c r="FR31" s="8">
        <f t="shared" si="36"/>
        <v>0</v>
      </c>
      <c r="FS31" s="4"/>
      <c r="FT31" s="4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>
        <f t="shared" si="37"/>
        <v>0</v>
      </c>
      <c r="GH31" s="8">
        <f t="shared" si="38"/>
        <v>0</v>
      </c>
      <c r="GI31" s="308"/>
      <c r="GJ31" s="308"/>
      <c r="GK31" s="297">
        <v>6</v>
      </c>
      <c r="GL31" s="297"/>
      <c r="GM31" s="309"/>
      <c r="GN31" s="310"/>
      <c r="GO31" s="299"/>
      <c r="GP31" s="311"/>
      <c r="GQ31" s="311"/>
      <c r="GR31" s="311"/>
      <c r="GS31" s="310"/>
      <c r="GT31" s="310"/>
      <c r="GU31" s="310">
        <v>6</v>
      </c>
      <c r="GV31" s="310"/>
      <c r="GW31" s="310"/>
      <c r="GX31" s="310"/>
      <c r="GY31" s="310">
        <v>2.4</v>
      </c>
      <c r="GZ31" s="310"/>
      <c r="HA31" s="8">
        <f t="shared" si="39"/>
        <v>14.4</v>
      </c>
      <c r="HB31" s="8">
        <f t="shared" si="40"/>
        <v>0</v>
      </c>
      <c r="HC31" s="4"/>
      <c r="HD31" s="4"/>
      <c r="HE31" s="4"/>
      <c r="HF31" s="4"/>
      <c r="HG31" s="4"/>
      <c r="HH31" s="4"/>
      <c r="HI31" s="4">
        <f t="shared" si="6"/>
        <v>0</v>
      </c>
      <c r="HJ31" s="4">
        <f t="shared" si="7"/>
        <v>0</v>
      </c>
      <c r="HK31" s="8"/>
      <c r="HL31" s="8"/>
      <c r="HM31" s="8"/>
      <c r="HN31" s="303"/>
      <c r="HO31" s="8">
        <f t="shared" si="41"/>
        <v>0</v>
      </c>
      <c r="HP31" s="8">
        <f t="shared" si="42"/>
        <v>0</v>
      </c>
      <c r="HQ31" s="91">
        <v>400</v>
      </c>
      <c r="HR31" s="285"/>
      <c r="HS31" s="91"/>
      <c r="HT31" s="8"/>
      <c r="HU31" s="8">
        <f t="shared" si="43"/>
        <v>400</v>
      </c>
      <c r="HV31" s="8">
        <f t="shared" si="44"/>
        <v>0</v>
      </c>
      <c r="HW31" s="8"/>
      <c r="HX31" s="8"/>
      <c r="HY31" s="196">
        <v>3</v>
      </c>
      <c r="HZ31" s="335">
        <v>0.75</v>
      </c>
      <c r="IA31" s="312"/>
      <c r="IB31" s="304"/>
      <c r="IC31" s="337">
        <v>12</v>
      </c>
      <c r="ID31" s="130">
        <v>3</v>
      </c>
      <c r="IE31" s="313"/>
      <c r="IF31" s="313"/>
      <c r="IG31" s="8">
        <f t="shared" si="84"/>
        <v>15</v>
      </c>
      <c r="IH31" s="8">
        <f t="shared" si="45"/>
        <v>3.75</v>
      </c>
      <c r="II31" s="8"/>
      <c r="IJ31" s="8"/>
      <c r="IK31" s="8"/>
      <c r="IL31" s="8"/>
      <c r="IM31" s="4"/>
      <c r="IN31" s="303"/>
      <c r="IO31" s="8"/>
      <c r="IP31" s="8"/>
      <c r="IQ31" s="8"/>
      <c r="IR31" s="8"/>
      <c r="IS31" s="8"/>
      <c r="IT31" s="8"/>
      <c r="IU31" s="8">
        <f t="shared" si="8"/>
        <v>0</v>
      </c>
      <c r="IV31" s="8">
        <f t="shared" si="9"/>
        <v>0</v>
      </c>
      <c r="IW31" s="8"/>
      <c r="IX31" s="8"/>
      <c r="IY31" s="71">
        <v>10.31</v>
      </c>
      <c r="IZ31" s="71">
        <v>0</v>
      </c>
      <c r="JA31" s="71">
        <v>0</v>
      </c>
      <c r="JB31" s="71">
        <v>0</v>
      </c>
      <c r="JC31" s="285"/>
      <c r="JD31" s="285"/>
      <c r="JE31" s="8">
        <f t="shared" si="46"/>
        <v>10.31</v>
      </c>
      <c r="JF31" s="8">
        <f t="shared" si="47"/>
        <v>0</v>
      </c>
      <c r="JG31" s="335">
        <v>6.5372000000000003</v>
      </c>
      <c r="JH31" s="335">
        <v>1</v>
      </c>
      <c r="JI31" s="335">
        <v>6.5373000000000001</v>
      </c>
      <c r="JJ31" s="335">
        <v>1</v>
      </c>
      <c r="JK31" s="335"/>
      <c r="JL31" s="335"/>
      <c r="JM31" s="91">
        <v>51.55</v>
      </c>
      <c r="JN31" s="335">
        <v>11</v>
      </c>
      <c r="JO31" s="91">
        <v>0</v>
      </c>
      <c r="JP31" s="335">
        <v>0</v>
      </c>
      <c r="JQ31" s="71">
        <v>0</v>
      </c>
      <c r="JR31" s="71">
        <v>0</v>
      </c>
      <c r="JS31" s="8"/>
      <c r="JT31" s="8"/>
      <c r="JU31" s="8">
        <f t="shared" si="85"/>
        <v>64.624499999999998</v>
      </c>
      <c r="JV31" s="8">
        <f t="shared" si="86"/>
        <v>13</v>
      </c>
      <c r="JW31" s="8"/>
      <c r="JX31" s="8"/>
      <c r="JY31" s="285"/>
      <c r="JZ31" s="285"/>
      <c r="KA31" s="8">
        <f t="shared" si="48"/>
        <v>0</v>
      </c>
      <c r="KB31" s="8">
        <f t="shared" si="49"/>
        <v>0</v>
      </c>
      <c r="KC31" s="4"/>
      <c r="KD31" s="4"/>
      <c r="KE31" s="4"/>
      <c r="KF31" s="4"/>
      <c r="KG31" s="4">
        <f t="shared" si="10"/>
        <v>0</v>
      </c>
      <c r="KH31" s="4">
        <f t="shared" si="11"/>
        <v>0</v>
      </c>
      <c r="KI31" s="4"/>
      <c r="KJ31" s="4"/>
      <c r="KK31" s="4"/>
      <c r="KL31" s="4"/>
      <c r="KM31" s="4">
        <f t="shared" si="50"/>
        <v>0</v>
      </c>
      <c r="KN31" s="4">
        <f t="shared" si="50"/>
        <v>0</v>
      </c>
      <c r="KO31" s="326">
        <v>6.19</v>
      </c>
      <c r="KP31" s="4"/>
      <c r="KQ31" s="4"/>
      <c r="KR31" s="4"/>
      <c r="KS31" s="1">
        <f t="shared" si="51"/>
        <v>6.19</v>
      </c>
      <c r="KT31" s="1">
        <f t="shared" si="52"/>
        <v>0</v>
      </c>
      <c r="KU31" s="4"/>
      <c r="KV31" s="4"/>
      <c r="KW31" s="4">
        <f t="shared" si="53"/>
        <v>0</v>
      </c>
      <c r="KX31" s="4">
        <f t="shared" si="54"/>
        <v>0</v>
      </c>
      <c r="KY31" s="4"/>
      <c r="KZ31" s="4"/>
      <c r="LA31" s="4"/>
      <c r="LB31" s="4"/>
      <c r="LC31" s="4">
        <f t="shared" si="55"/>
        <v>0</v>
      </c>
      <c r="LD31" s="4">
        <f t="shared" si="56"/>
        <v>0</v>
      </c>
      <c r="LE31" s="4"/>
      <c r="LF31" s="4"/>
      <c r="LG31" s="4">
        <f t="shared" si="57"/>
        <v>0</v>
      </c>
      <c r="LH31" s="4">
        <f t="shared" si="58"/>
        <v>0</v>
      </c>
      <c r="LI31" s="71">
        <v>24.2</v>
      </c>
      <c r="LJ31" s="335">
        <v>0</v>
      </c>
      <c r="LK31" s="79">
        <v>24.02</v>
      </c>
      <c r="LL31" s="358">
        <v>0</v>
      </c>
      <c r="LM31" s="79">
        <v>6.5750000000000002</v>
      </c>
      <c r="LN31" s="339">
        <v>0</v>
      </c>
      <c r="LO31" s="75"/>
      <c r="LP31" s="352"/>
      <c r="LQ31" s="322"/>
      <c r="LR31" s="322"/>
      <c r="LS31" s="4">
        <f t="shared" si="59"/>
        <v>54.795000000000002</v>
      </c>
      <c r="LT31" s="4">
        <f t="shared" si="60"/>
        <v>0</v>
      </c>
      <c r="LU31" s="323"/>
      <c r="LV31" s="4"/>
      <c r="LW31" s="4"/>
      <c r="LX31" s="4"/>
      <c r="LY31" s="4">
        <f t="shared" si="61"/>
        <v>0</v>
      </c>
      <c r="LZ31" s="4">
        <f t="shared" si="62"/>
        <v>0</v>
      </c>
      <c r="MA31" s="114"/>
      <c r="MB31" s="4"/>
      <c r="MC31" s="346"/>
      <c r="MD31" s="324"/>
      <c r="ME31" s="75"/>
      <c r="MF31" s="4"/>
      <c r="MG31" s="9"/>
      <c r="MH31" s="4"/>
      <c r="MI31" s="4">
        <f t="shared" si="63"/>
        <v>0</v>
      </c>
      <c r="MJ31" s="4">
        <f t="shared" si="64"/>
        <v>0</v>
      </c>
      <c r="MK31" s="340">
        <v>0</v>
      </c>
      <c r="ML31" s="92">
        <v>0</v>
      </c>
      <c r="MM31" s="114">
        <v>0</v>
      </c>
      <c r="MN31" s="341">
        <v>0</v>
      </c>
      <c r="MO31" s="4">
        <f t="shared" si="65"/>
        <v>0</v>
      </c>
      <c r="MP31" s="4">
        <f t="shared" si="66"/>
        <v>0</v>
      </c>
      <c r="MQ31" s="4"/>
      <c r="MR31" s="4"/>
      <c r="MS31" s="4">
        <f t="shared" si="67"/>
        <v>0</v>
      </c>
      <c r="MT31" s="4">
        <f t="shared" si="68"/>
        <v>0</v>
      </c>
      <c r="MU31" s="4"/>
      <c r="MV31" s="4"/>
      <c r="MW31" s="4">
        <f t="shared" si="69"/>
        <v>0</v>
      </c>
      <c r="MX31" s="4">
        <f t="shared" si="70"/>
        <v>0</v>
      </c>
      <c r="MY31" s="92">
        <v>0</v>
      </c>
      <c r="MZ31" s="342">
        <v>0</v>
      </c>
      <c r="NA31" s="4">
        <f t="shared" si="71"/>
        <v>0</v>
      </c>
      <c r="NB31" s="4">
        <f t="shared" si="72"/>
        <v>0</v>
      </c>
      <c r="NC31" s="301"/>
      <c r="ND31" s="301"/>
      <c r="NE31" s="301">
        <f t="shared" si="73"/>
        <v>0</v>
      </c>
      <c r="NF31" s="301">
        <f t="shared" si="74"/>
        <v>0</v>
      </c>
      <c r="NG31" s="301"/>
      <c r="NH31" s="301"/>
      <c r="NI31" s="301">
        <f t="shared" si="75"/>
        <v>0</v>
      </c>
      <c r="NJ31" s="301">
        <f t="shared" si="76"/>
        <v>0</v>
      </c>
      <c r="NK31" s="297"/>
      <c r="NL31" s="301"/>
      <c r="NM31" s="301">
        <f t="shared" si="77"/>
        <v>0</v>
      </c>
      <c r="NN31" s="301">
        <f t="shared" si="78"/>
        <v>0</v>
      </c>
      <c r="NO31" s="74">
        <v>0</v>
      </c>
      <c r="NP31" s="74"/>
      <c r="NQ31" s="74"/>
      <c r="NR31" s="74"/>
      <c r="NS31" s="74">
        <v>0</v>
      </c>
      <c r="NT31" s="74"/>
      <c r="NU31" s="351">
        <v>0</v>
      </c>
      <c r="NV31" s="351"/>
      <c r="NW31" s="4">
        <f t="shared" si="79"/>
        <v>0</v>
      </c>
      <c r="NX31" s="4">
        <f t="shared" si="12"/>
        <v>0</v>
      </c>
      <c r="NY31" s="74">
        <v>0</v>
      </c>
      <c r="NZ31" s="74"/>
      <c r="OA31" s="357">
        <v>0</v>
      </c>
      <c r="OB31" s="74"/>
      <c r="OC31" s="357">
        <v>0</v>
      </c>
      <c r="OD31" s="74"/>
      <c r="OE31" s="74">
        <v>0</v>
      </c>
      <c r="OF31" s="74"/>
      <c r="OG31" s="4">
        <f t="shared" si="80"/>
        <v>0</v>
      </c>
      <c r="OH31" s="4">
        <f t="shared" si="81"/>
        <v>0</v>
      </c>
      <c r="OI31" s="196">
        <v>0</v>
      </c>
      <c r="OJ31" s="301"/>
      <c r="OK31" s="347">
        <v>0</v>
      </c>
      <c r="OL31" s="301"/>
      <c r="OM31" s="196">
        <v>0</v>
      </c>
      <c r="ON31" s="301"/>
      <c r="OO31" s="301">
        <f t="shared" si="82"/>
        <v>0</v>
      </c>
      <c r="OP31" s="301">
        <f t="shared" si="83"/>
        <v>0</v>
      </c>
      <c r="OQ31" s="301"/>
      <c r="OR31" s="301"/>
      <c r="OS31" s="301">
        <f t="shared" si="13"/>
        <v>0</v>
      </c>
      <c r="OT31" s="301">
        <f t="shared" si="14"/>
        <v>0</v>
      </c>
    </row>
    <row r="32" spans="1:410" ht="12.75" customHeight="1">
      <c r="A32" s="146"/>
      <c r="B32" s="129">
        <v>22</v>
      </c>
      <c r="C32" s="147"/>
      <c r="D32" s="147"/>
      <c r="E32" s="74"/>
      <c r="F32" s="74"/>
      <c r="G32" s="74"/>
      <c r="H32" s="74"/>
      <c r="I32" s="78">
        <f t="shared" si="0"/>
        <v>0</v>
      </c>
      <c r="J32" s="78">
        <f t="shared" si="1"/>
        <v>0</v>
      </c>
      <c r="K32" s="2"/>
      <c r="L32" s="2"/>
      <c r="M32" s="71">
        <v>20.62</v>
      </c>
      <c r="N32" s="71">
        <v>4.1240000000000006</v>
      </c>
      <c r="O32" s="75">
        <v>19.34</v>
      </c>
      <c r="P32" s="71">
        <v>3.8680000000000003</v>
      </c>
      <c r="Q32" s="1"/>
      <c r="R32" s="8"/>
      <c r="S32" s="2"/>
      <c r="T32" s="2"/>
      <c r="U32" s="8"/>
      <c r="V32" s="8"/>
      <c r="W32" s="8">
        <f t="shared" si="15"/>
        <v>39.96</v>
      </c>
      <c r="X32" s="8">
        <f t="shared" si="16"/>
        <v>39.96</v>
      </c>
      <c r="Y32" s="78"/>
      <c r="Z32" s="78"/>
      <c r="AA32" s="9"/>
      <c r="AB32" s="285"/>
      <c r="AC32" s="8">
        <f t="shared" si="17"/>
        <v>0</v>
      </c>
      <c r="AD32" s="8">
        <f t="shared" si="18"/>
        <v>0</v>
      </c>
      <c r="AE32" s="71"/>
      <c r="AF32" s="71"/>
      <c r="AG32" s="71"/>
      <c r="AH32" s="71"/>
      <c r="AI32" s="122">
        <v>5</v>
      </c>
      <c r="AJ32" s="122">
        <v>1.5</v>
      </c>
      <c r="AK32" s="359">
        <v>50</v>
      </c>
      <c r="AL32" s="360">
        <v>15</v>
      </c>
      <c r="AM32" s="293"/>
      <c r="AN32" s="293"/>
      <c r="AO32" s="294"/>
      <c r="AP32" s="294"/>
      <c r="AQ32" s="294"/>
      <c r="AR32" s="294"/>
      <c r="AS32" s="294"/>
      <c r="AT32" s="294"/>
      <c r="AU32" s="4">
        <f t="shared" si="19"/>
        <v>55</v>
      </c>
      <c r="AV32" s="4">
        <f t="shared" si="2"/>
        <v>16.5</v>
      </c>
      <c r="AW32" s="78"/>
      <c r="AX32" s="78"/>
      <c r="AY32" s="315"/>
      <c r="AZ32" s="8"/>
      <c r="BA32" s="8"/>
      <c r="BB32" s="8"/>
      <c r="BC32" s="8">
        <f t="shared" si="3"/>
        <v>0</v>
      </c>
      <c r="BD32" s="8">
        <f t="shared" si="4"/>
        <v>0</v>
      </c>
      <c r="BE32" s="8"/>
      <c r="BF32" s="8"/>
      <c r="BG32" s="295"/>
      <c r="BH32" s="296"/>
      <c r="BI32" s="295"/>
      <c r="BJ32" s="296"/>
      <c r="BK32" s="297"/>
      <c r="BL32" s="8"/>
      <c r="BM32" s="8"/>
      <c r="BN32" s="8"/>
      <c r="BO32" s="8"/>
      <c r="BP32" s="8"/>
      <c r="BQ32" s="8"/>
      <c r="BR32" s="8"/>
      <c r="BS32" s="2">
        <f t="shared" si="20"/>
        <v>0</v>
      </c>
      <c r="BT32" s="8">
        <f t="shared" si="21"/>
        <v>0</v>
      </c>
      <c r="BU32" s="8"/>
      <c r="BV32" s="8"/>
      <c r="BW32" s="4"/>
      <c r="BX32" s="4"/>
      <c r="BY32" s="4"/>
      <c r="BZ32" s="8"/>
      <c r="CA32" s="4"/>
      <c r="CB32" s="8"/>
      <c r="CC32" s="4">
        <f t="shared" si="5"/>
        <v>0</v>
      </c>
      <c r="CD32" s="4">
        <f t="shared" si="5"/>
        <v>0</v>
      </c>
      <c r="CE32" s="4"/>
      <c r="CF32" s="4"/>
      <c r="CG32" s="114"/>
      <c r="CH32" s="325"/>
      <c r="CI32" s="91">
        <v>20.6</v>
      </c>
      <c r="CJ32" s="325">
        <v>6.5</v>
      </c>
      <c r="CK32" s="299"/>
      <c r="CL32" s="299"/>
      <c r="CM32" s="326">
        <v>5.15</v>
      </c>
      <c r="CN32" s="327">
        <v>1.5</v>
      </c>
      <c r="CO32" s="8">
        <f t="shared" si="22"/>
        <v>25.75</v>
      </c>
      <c r="CP32" s="8">
        <f t="shared" si="23"/>
        <v>8</v>
      </c>
      <c r="CQ32" s="343">
        <v>247.40625</v>
      </c>
      <c r="CR32" s="343"/>
      <c r="CS32" s="343"/>
      <c r="CT32" s="356"/>
      <c r="CU32" s="344">
        <v>18.556701030927837</v>
      </c>
      <c r="CV32" s="196"/>
      <c r="CW32" s="345">
        <v>63.814432989690722</v>
      </c>
      <c r="CX32" s="300"/>
      <c r="CY32" s="300"/>
      <c r="CZ32" s="300"/>
      <c r="DA32" s="7">
        <f t="shared" si="24"/>
        <v>329.77738402061857</v>
      </c>
      <c r="DB32" s="4">
        <f t="shared" si="25"/>
        <v>0</v>
      </c>
      <c r="DC32" s="8"/>
      <c r="DD32" s="8"/>
      <c r="DE32" s="4"/>
      <c r="DF32" s="8"/>
      <c r="DG32" s="8"/>
      <c r="DH32" s="8"/>
      <c r="DI32" s="8">
        <f t="shared" si="26"/>
        <v>0</v>
      </c>
      <c r="DJ32" s="8">
        <f t="shared" si="27"/>
        <v>0</v>
      </c>
      <c r="DK32" s="328">
        <v>42.37</v>
      </c>
      <c r="DL32" s="328">
        <v>14.12</v>
      </c>
      <c r="DM32" s="78">
        <f t="shared" si="28"/>
        <v>42.37</v>
      </c>
      <c r="DN32" s="78">
        <f t="shared" si="29"/>
        <v>14.12</v>
      </c>
      <c r="DO32" s="328">
        <v>41.1</v>
      </c>
      <c r="DP32" s="328">
        <v>13.700000000000001</v>
      </c>
      <c r="DQ32" s="329"/>
      <c r="DR32" s="329"/>
      <c r="DS32" s="8"/>
      <c r="DT32" s="8"/>
      <c r="DU32" s="302"/>
      <c r="DV32" s="303"/>
      <c r="DW32" s="303"/>
      <c r="DX32" s="303"/>
      <c r="DY32" s="8"/>
      <c r="DZ32" s="8"/>
      <c r="EA32" s="4"/>
      <c r="EB32" s="8"/>
      <c r="EC32" s="8">
        <f t="shared" si="30"/>
        <v>0</v>
      </c>
      <c r="ED32" s="8">
        <f t="shared" si="30"/>
        <v>0</v>
      </c>
      <c r="EE32" s="4"/>
      <c r="EF32" s="4"/>
      <c r="EG32" s="330">
        <v>39.18</v>
      </c>
      <c r="EH32" s="331">
        <v>9.7949999999999999</v>
      </c>
      <c r="EI32" s="94">
        <v>154.63999999999999</v>
      </c>
      <c r="EJ32" s="94">
        <v>38.659999999999997</v>
      </c>
      <c r="EK32" s="326">
        <v>53.61</v>
      </c>
      <c r="EL32" s="332">
        <v>13.4025</v>
      </c>
      <c r="EM32" s="333"/>
      <c r="EN32" s="333"/>
      <c r="EO32" s="333"/>
      <c r="EP32" s="333"/>
      <c r="EQ32" s="8">
        <f t="shared" si="31"/>
        <v>247.43</v>
      </c>
      <c r="ER32" s="8">
        <f t="shared" si="32"/>
        <v>61.857500000000002</v>
      </c>
      <c r="ES32" s="301"/>
      <c r="ET32" s="301"/>
      <c r="EU32" s="6"/>
      <c r="EV32" s="6"/>
      <c r="EW32" s="4">
        <f t="shared" si="33"/>
        <v>0</v>
      </c>
      <c r="EX32" s="4">
        <f t="shared" si="34"/>
        <v>0</v>
      </c>
      <c r="EY32" s="8"/>
      <c r="EZ32" s="8"/>
      <c r="FA32" s="361">
        <v>28</v>
      </c>
      <c r="FB32" s="334"/>
      <c r="FC32" s="114">
        <v>29</v>
      </c>
      <c r="FD32" s="327"/>
      <c r="FE32" s="8"/>
      <c r="FF32" s="8"/>
      <c r="FG32" s="305"/>
      <c r="FH32" s="306"/>
      <c r="FI32" s="8"/>
      <c r="FJ32" s="8"/>
      <c r="FK32" s="8"/>
      <c r="FL32" s="8"/>
      <c r="FM32" s="327"/>
      <c r="FN32" s="327"/>
      <c r="FO32" s="4"/>
      <c r="FP32" s="8"/>
      <c r="FQ32" s="307">
        <f t="shared" si="35"/>
        <v>0</v>
      </c>
      <c r="FR32" s="8">
        <f t="shared" si="36"/>
        <v>0</v>
      </c>
      <c r="FS32" s="4"/>
      <c r="FT32" s="4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>
        <f t="shared" si="37"/>
        <v>0</v>
      </c>
      <c r="GH32" s="8">
        <f t="shared" si="38"/>
        <v>0</v>
      </c>
      <c r="GI32" s="308"/>
      <c r="GJ32" s="308"/>
      <c r="GK32" s="297">
        <v>6</v>
      </c>
      <c r="GL32" s="297"/>
      <c r="GM32" s="309"/>
      <c r="GN32" s="310"/>
      <c r="GO32" s="299"/>
      <c r="GP32" s="311"/>
      <c r="GQ32" s="311"/>
      <c r="GR32" s="311"/>
      <c r="GS32" s="310"/>
      <c r="GT32" s="310"/>
      <c r="GU32" s="310">
        <v>6</v>
      </c>
      <c r="GV32" s="310"/>
      <c r="GW32" s="310"/>
      <c r="GX32" s="310"/>
      <c r="GY32" s="310">
        <v>2.4</v>
      </c>
      <c r="GZ32" s="310"/>
      <c r="HA32" s="8">
        <f t="shared" si="39"/>
        <v>14.4</v>
      </c>
      <c r="HB32" s="8">
        <f t="shared" si="40"/>
        <v>0</v>
      </c>
      <c r="HC32" s="4"/>
      <c r="HD32" s="4"/>
      <c r="HE32" s="4"/>
      <c r="HF32" s="4"/>
      <c r="HG32" s="4"/>
      <c r="HH32" s="4"/>
      <c r="HI32" s="4">
        <f t="shared" si="6"/>
        <v>0</v>
      </c>
      <c r="HJ32" s="4">
        <f t="shared" si="7"/>
        <v>0</v>
      </c>
      <c r="HK32" s="8"/>
      <c r="HL32" s="8"/>
      <c r="HM32" s="8"/>
      <c r="HN32" s="303"/>
      <c r="HO32" s="8">
        <f t="shared" si="41"/>
        <v>0</v>
      </c>
      <c r="HP32" s="8">
        <f t="shared" si="42"/>
        <v>0</v>
      </c>
      <c r="HQ32" s="91">
        <v>400</v>
      </c>
      <c r="HR32" s="285"/>
      <c r="HS32" s="91"/>
      <c r="HT32" s="8"/>
      <c r="HU32" s="8">
        <f t="shared" si="43"/>
        <v>400</v>
      </c>
      <c r="HV32" s="8">
        <f t="shared" si="44"/>
        <v>0</v>
      </c>
      <c r="HW32" s="8"/>
      <c r="HX32" s="8"/>
      <c r="HY32" s="196">
        <v>3</v>
      </c>
      <c r="HZ32" s="335">
        <v>0.75</v>
      </c>
      <c r="IA32" s="312"/>
      <c r="IB32" s="304"/>
      <c r="IC32" s="337">
        <v>12</v>
      </c>
      <c r="ID32" s="130">
        <v>3</v>
      </c>
      <c r="IE32" s="313"/>
      <c r="IF32" s="313"/>
      <c r="IG32" s="8">
        <f t="shared" si="84"/>
        <v>15</v>
      </c>
      <c r="IH32" s="8">
        <f t="shared" si="45"/>
        <v>3.75</v>
      </c>
      <c r="II32" s="8"/>
      <c r="IJ32" s="8"/>
      <c r="IK32" s="8"/>
      <c r="IL32" s="8"/>
      <c r="IM32" s="4"/>
      <c r="IN32" s="303"/>
      <c r="IO32" s="8"/>
      <c r="IP32" s="8"/>
      <c r="IQ32" s="8"/>
      <c r="IR32" s="8"/>
      <c r="IS32" s="8"/>
      <c r="IT32" s="8"/>
      <c r="IU32" s="8">
        <f t="shared" si="8"/>
        <v>0</v>
      </c>
      <c r="IV32" s="8">
        <f t="shared" si="9"/>
        <v>0</v>
      </c>
      <c r="IW32" s="8"/>
      <c r="IX32" s="8"/>
      <c r="IY32" s="71">
        <v>10.31</v>
      </c>
      <c r="IZ32" s="71">
        <v>0</v>
      </c>
      <c r="JA32" s="71">
        <v>0</v>
      </c>
      <c r="JB32" s="71">
        <v>0</v>
      </c>
      <c r="JC32" s="285"/>
      <c r="JD32" s="285"/>
      <c r="JE32" s="8">
        <f t="shared" si="46"/>
        <v>10.31</v>
      </c>
      <c r="JF32" s="8">
        <f t="shared" si="47"/>
        <v>0</v>
      </c>
      <c r="JG32" s="335">
        <v>6.5372000000000003</v>
      </c>
      <c r="JH32" s="335">
        <v>1</v>
      </c>
      <c r="JI32" s="335">
        <v>6.5373000000000001</v>
      </c>
      <c r="JJ32" s="335">
        <v>1</v>
      </c>
      <c r="JK32" s="335"/>
      <c r="JL32" s="335"/>
      <c r="JM32" s="91">
        <v>51.55</v>
      </c>
      <c r="JN32" s="335">
        <v>11</v>
      </c>
      <c r="JO32" s="91">
        <v>0</v>
      </c>
      <c r="JP32" s="335">
        <v>0</v>
      </c>
      <c r="JQ32" s="71">
        <v>0</v>
      </c>
      <c r="JR32" s="71">
        <v>0</v>
      </c>
      <c r="JS32" s="8"/>
      <c r="JT32" s="8"/>
      <c r="JU32" s="8">
        <f t="shared" si="85"/>
        <v>64.624499999999998</v>
      </c>
      <c r="JV32" s="8">
        <f t="shared" si="86"/>
        <v>13</v>
      </c>
      <c r="JW32" s="8"/>
      <c r="JX32" s="8"/>
      <c r="JY32" s="285"/>
      <c r="JZ32" s="285"/>
      <c r="KA32" s="8">
        <f t="shared" si="48"/>
        <v>0</v>
      </c>
      <c r="KB32" s="8">
        <f t="shared" si="49"/>
        <v>0</v>
      </c>
      <c r="KC32" s="4"/>
      <c r="KD32" s="4"/>
      <c r="KE32" s="4"/>
      <c r="KF32" s="4"/>
      <c r="KG32" s="4">
        <f t="shared" si="10"/>
        <v>0</v>
      </c>
      <c r="KH32" s="4">
        <f t="shared" si="11"/>
        <v>0</v>
      </c>
      <c r="KI32" s="4"/>
      <c r="KJ32" s="4"/>
      <c r="KK32" s="4"/>
      <c r="KL32" s="4"/>
      <c r="KM32" s="4">
        <f t="shared" si="50"/>
        <v>0</v>
      </c>
      <c r="KN32" s="4">
        <f t="shared" si="50"/>
        <v>0</v>
      </c>
      <c r="KO32" s="326">
        <v>6.19</v>
      </c>
      <c r="KP32" s="4"/>
      <c r="KQ32" s="4"/>
      <c r="KR32" s="4"/>
      <c r="KS32" s="1">
        <f t="shared" si="51"/>
        <v>6.19</v>
      </c>
      <c r="KT32" s="1">
        <f t="shared" si="52"/>
        <v>0</v>
      </c>
      <c r="KU32" s="4"/>
      <c r="KV32" s="4"/>
      <c r="KW32" s="4">
        <f t="shared" si="53"/>
        <v>0</v>
      </c>
      <c r="KX32" s="4">
        <f t="shared" si="54"/>
        <v>0</v>
      </c>
      <c r="KY32" s="4"/>
      <c r="KZ32" s="4"/>
      <c r="LA32" s="4"/>
      <c r="LB32" s="4"/>
      <c r="LC32" s="4">
        <f t="shared" si="55"/>
        <v>0</v>
      </c>
      <c r="LD32" s="4">
        <f t="shared" si="56"/>
        <v>0</v>
      </c>
      <c r="LE32" s="4"/>
      <c r="LF32" s="4"/>
      <c r="LG32" s="4">
        <f t="shared" si="57"/>
        <v>0</v>
      </c>
      <c r="LH32" s="4">
        <f t="shared" si="58"/>
        <v>0</v>
      </c>
      <c r="LI32" s="71">
        <v>24.2</v>
      </c>
      <c r="LJ32" s="335">
        <v>0</v>
      </c>
      <c r="LK32" s="79">
        <v>24.02</v>
      </c>
      <c r="LL32" s="358">
        <v>0</v>
      </c>
      <c r="LM32" s="79">
        <v>6.5750000000000002</v>
      </c>
      <c r="LN32" s="339">
        <v>0</v>
      </c>
      <c r="LO32" s="75"/>
      <c r="LP32" s="352"/>
      <c r="LQ32" s="322"/>
      <c r="LR32" s="322"/>
      <c r="LS32" s="4">
        <f t="shared" si="59"/>
        <v>54.795000000000002</v>
      </c>
      <c r="LT32" s="4">
        <f t="shared" si="60"/>
        <v>0</v>
      </c>
      <c r="LU32" s="323"/>
      <c r="LV32" s="4"/>
      <c r="LW32" s="4"/>
      <c r="LX32" s="4"/>
      <c r="LY32" s="4">
        <f t="shared" si="61"/>
        <v>0</v>
      </c>
      <c r="LZ32" s="4">
        <f t="shared" si="62"/>
        <v>0</v>
      </c>
      <c r="MA32" s="114"/>
      <c r="MB32" s="4"/>
      <c r="MC32" s="346"/>
      <c r="MD32" s="324"/>
      <c r="ME32" s="75"/>
      <c r="MF32" s="4"/>
      <c r="MG32" s="9"/>
      <c r="MH32" s="4"/>
      <c r="MI32" s="4">
        <f t="shared" si="63"/>
        <v>0</v>
      </c>
      <c r="MJ32" s="4">
        <f t="shared" si="64"/>
        <v>0</v>
      </c>
      <c r="MK32" s="340">
        <v>0</v>
      </c>
      <c r="ML32" s="92">
        <v>0</v>
      </c>
      <c r="MM32" s="114">
        <v>0</v>
      </c>
      <c r="MN32" s="341">
        <v>0</v>
      </c>
      <c r="MO32" s="4">
        <f t="shared" si="65"/>
        <v>0</v>
      </c>
      <c r="MP32" s="4">
        <f t="shared" si="66"/>
        <v>0</v>
      </c>
      <c r="MQ32" s="4"/>
      <c r="MR32" s="4"/>
      <c r="MS32" s="4">
        <f t="shared" si="67"/>
        <v>0</v>
      </c>
      <c r="MT32" s="4">
        <f t="shared" si="68"/>
        <v>0</v>
      </c>
      <c r="MU32" s="4"/>
      <c r="MV32" s="4"/>
      <c r="MW32" s="4">
        <f t="shared" si="69"/>
        <v>0</v>
      </c>
      <c r="MX32" s="4">
        <f t="shared" si="70"/>
        <v>0</v>
      </c>
      <c r="MY32" s="92">
        <v>0</v>
      </c>
      <c r="MZ32" s="342">
        <v>0</v>
      </c>
      <c r="NA32" s="4">
        <f t="shared" si="71"/>
        <v>0</v>
      </c>
      <c r="NB32" s="4">
        <f t="shared" si="72"/>
        <v>0</v>
      </c>
      <c r="NC32" s="301"/>
      <c r="ND32" s="301"/>
      <c r="NE32" s="301">
        <f t="shared" si="73"/>
        <v>0</v>
      </c>
      <c r="NF32" s="301">
        <f t="shared" si="74"/>
        <v>0</v>
      </c>
      <c r="NG32" s="301"/>
      <c r="NH32" s="301"/>
      <c r="NI32" s="301">
        <f t="shared" si="75"/>
        <v>0</v>
      </c>
      <c r="NJ32" s="301">
        <f t="shared" si="76"/>
        <v>0</v>
      </c>
      <c r="NK32" s="297"/>
      <c r="NL32" s="301"/>
      <c r="NM32" s="301">
        <f t="shared" si="77"/>
        <v>0</v>
      </c>
      <c r="NN32" s="301">
        <f t="shared" si="78"/>
        <v>0</v>
      </c>
      <c r="NO32" s="74">
        <v>0</v>
      </c>
      <c r="NP32" s="74"/>
      <c r="NQ32" s="74"/>
      <c r="NR32" s="74"/>
      <c r="NS32" s="74">
        <v>0</v>
      </c>
      <c r="NT32" s="74"/>
      <c r="NU32" s="351">
        <v>0</v>
      </c>
      <c r="NV32" s="351"/>
      <c r="NW32" s="4">
        <f t="shared" si="79"/>
        <v>0</v>
      </c>
      <c r="NX32" s="4">
        <f t="shared" si="12"/>
        <v>0</v>
      </c>
      <c r="NY32" s="74">
        <v>0</v>
      </c>
      <c r="NZ32" s="74"/>
      <c r="OA32" s="357">
        <v>0</v>
      </c>
      <c r="OB32" s="74"/>
      <c r="OC32" s="357">
        <v>0</v>
      </c>
      <c r="OD32" s="74"/>
      <c r="OE32" s="74">
        <v>0</v>
      </c>
      <c r="OF32" s="74"/>
      <c r="OG32" s="4">
        <f t="shared" si="80"/>
        <v>0</v>
      </c>
      <c r="OH32" s="4">
        <f t="shared" si="81"/>
        <v>0</v>
      </c>
      <c r="OI32" s="196">
        <v>0</v>
      </c>
      <c r="OJ32" s="301"/>
      <c r="OK32" s="347">
        <v>0</v>
      </c>
      <c r="OL32" s="301"/>
      <c r="OM32" s="196">
        <v>0</v>
      </c>
      <c r="ON32" s="301"/>
      <c r="OO32" s="301">
        <f t="shared" si="82"/>
        <v>0</v>
      </c>
      <c r="OP32" s="301">
        <f t="shared" si="83"/>
        <v>0</v>
      </c>
      <c r="OQ32" s="301"/>
      <c r="OR32" s="301"/>
      <c r="OS32" s="301">
        <f t="shared" si="13"/>
        <v>0</v>
      </c>
      <c r="OT32" s="301">
        <f t="shared" si="14"/>
        <v>0</v>
      </c>
    </row>
    <row r="33" spans="1:410" ht="12.75" customHeight="1">
      <c r="A33" s="146"/>
      <c r="B33" s="129">
        <v>23</v>
      </c>
      <c r="C33" s="147"/>
      <c r="D33" s="147"/>
      <c r="E33" s="74"/>
      <c r="F33" s="74"/>
      <c r="G33" s="74"/>
      <c r="H33" s="74"/>
      <c r="I33" s="78">
        <f t="shared" si="0"/>
        <v>0</v>
      </c>
      <c r="J33" s="78">
        <f t="shared" si="1"/>
        <v>0</v>
      </c>
      <c r="K33" s="2"/>
      <c r="L33" s="2"/>
      <c r="M33" s="71">
        <v>20.62</v>
      </c>
      <c r="N33" s="71">
        <v>4.1240000000000006</v>
      </c>
      <c r="O33" s="75">
        <v>19.34</v>
      </c>
      <c r="P33" s="71">
        <v>3.8680000000000003</v>
      </c>
      <c r="Q33" s="1"/>
      <c r="R33" s="8"/>
      <c r="S33" s="2"/>
      <c r="T33" s="2"/>
      <c r="U33" s="8"/>
      <c r="V33" s="8"/>
      <c r="W33" s="8">
        <f t="shared" si="15"/>
        <v>39.96</v>
      </c>
      <c r="X33" s="8">
        <f t="shared" si="16"/>
        <v>39.96</v>
      </c>
      <c r="Y33" s="78"/>
      <c r="Z33" s="78"/>
      <c r="AA33" s="9"/>
      <c r="AB33" s="285"/>
      <c r="AC33" s="8">
        <f t="shared" si="17"/>
        <v>0</v>
      </c>
      <c r="AD33" s="8">
        <f t="shared" si="18"/>
        <v>0</v>
      </c>
      <c r="AE33" s="71"/>
      <c r="AF33" s="71"/>
      <c r="AG33" s="71"/>
      <c r="AH33" s="71"/>
      <c r="AI33" s="122">
        <v>5</v>
      </c>
      <c r="AJ33" s="122">
        <v>1.5</v>
      </c>
      <c r="AK33" s="359">
        <v>50</v>
      </c>
      <c r="AL33" s="360">
        <v>15</v>
      </c>
      <c r="AM33" s="293"/>
      <c r="AN33" s="293"/>
      <c r="AO33" s="294"/>
      <c r="AP33" s="294"/>
      <c r="AQ33" s="294"/>
      <c r="AR33" s="294"/>
      <c r="AS33" s="294"/>
      <c r="AT33" s="294"/>
      <c r="AU33" s="4">
        <f t="shared" si="19"/>
        <v>55</v>
      </c>
      <c r="AV33" s="4">
        <f t="shared" si="2"/>
        <v>16.5</v>
      </c>
      <c r="AW33" s="78"/>
      <c r="AX33" s="78"/>
      <c r="AY33" s="315"/>
      <c r="AZ33" s="8"/>
      <c r="BA33" s="8"/>
      <c r="BB33" s="8"/>
      <c r="BC33" s="8">
        <f t="shared" si="3"/>
        <v>0</v>
      </c>
      <c r="BD33" s="8">
        <f t="shared" si="4"/>
        <v>0</v>
      </c>
      <c r="BE33" s="8"/>
      <c r="BF33" s="8"/>
      <c r="BG33" s="295"/>
      <c r="BH33" s="296"/>
      <c r="BI33" s="295"/>
      <c r="BJ33" s="296"/>
      <c r="BK33" s="297"/>
      <c r="BL33" s="8"/>
      <c r="BM33" s="8"/>
      <c r="BN33" s="8"/>
      <c r="BO33" s="8"/>
      <c r="BP33" s="8"/>
      <c r="BQ33" s="8"/>
      <c r="BR33" s="8"/>
      <c r="BS33" s="2">
        <f t="shared" si="20"/>
        <v>0</v>
      </c>
      <c r="BT33" s="8">
        <f t="shared" si="21"/>
        <v>0</v>
      </c>
      <c r="BU33" s="8"/>
      <c r="BV33" s="8"/>
      <c r="BW33" s="4"/>
      <c r="BX33" s="4"/>
      <c r="BY33" s="4"/>
      <c r="BZ33" s="8"/>
      <c r="CA33" s="4"/>
      <c r="CB33" s="8"/>
      <c r="CC33" s="4">
        <f t="shared" si="5"/>
        <v>0</v>
      </c>
      <c r="CD33" s="4">
        <f t="shared" si="5"/>
        <v>0</v>
      </c>
      <c r="CE33" s="4"/>
      <c r="CF33" s="4"/>
      <c r="CG33" s="114"/>
      <c r="CH33" s="325"/>
      <c r="CI33" s="91">
        <v>20.6</v>
      </c>
      <c r="CJ33" s="325">
        <v>6.5</v>
      </c>
      <c r="CK33" s="299"/>
      <c r="CL33" s="299"/>
      <c r="CM33" s="326">
        <v>5.15</v>
      </c>
      <c r="CN33" s="327">
        <v>1.5</v>
      </c>
      <c r="CO33" s="8">
        <f t="shared" si="22"/>
        <v>25.75</v>
      </c>
      <c r="CP33" s="8">
        <f t="shared" si="23"/>
        <v>8</v>
      </c>
      <c r="CQ33" s="343">
        <v>247.40625</v>
      </c>
      <c r="CR33" s="343"/>
      <c r="CS33" s="343"/>
      <c r="CT33" s="356"/>
      <c r="CU33" s="344">
        <v>18.556701030927837</v>
      </c>
      <c r="CV33" s="196"/>
      <c r="CW33" s="345">
        <v>63.814432989690722</v>
      </c>
      <c r="CX33" s="300"/>
      <c r="CY33" s="300"/>
      <c r="CZ33" s="300"/>
      <c r="DA33" s="7">
        <f t="shared" si="24"/>
        <v>329.77738402061857</v>
      </c>
      <c r="DB33" s="4">
        <f t="shared" si="25"/>
        <v>0</v>
      </c>
      <c r="DC33" s="8"/>
      <c r="DD33" s="8"/>
      <c r="DE33" s="4"/>
      <c r="DF33" s="8"/>
      <c r="DG33" s="8"/>
      <c r="DH33" s="8"/>
      <c r="DI33" s="8">
        <f t="shared" si="26"/>
        <v>0</v>
      </c>
      <c r="DJ33" s="8">
        <f t="shared" si="27"/>
        <v>0</v>
      </c>
      <c r="DK33" s="328">
        <v>42.37</v>
      </c>
      <c r="DL33" s="328">
        <v>14.12</v>
      </c>
      <c r="DM33" s="78">
        <f t="shared" si="28"/>
        <v>42.37</v>
      </c>
      <c r="DN33" s="78">
        <f t="shared" si="29"/>
        <v>14.12</v>
      </c>
      <c r="DO33" s="328">
        <v>41.1</v>
      </c>
      <c r="DP33" s="328">
        <v>13.700000000000001</v>
      </c>
      <c r="DQ33" s="329"/>
      <c r="DR33" s="329"/>
      <c r="DS33" s="8"/>
      <c r="DT33" s="8"/>
      <c r="DU33" s="302"/>
      <c r="DV33" s="303"/>
      <c r="DW33" s="303"/>
      <c r="DX33" s="303"/>
      <c r="DY33" s="8"/>
      <c r="DZ33" s="8"/>
      <c r="EA33" s="4"/>
      <c r="EB33" s="8"/>
      <c r="EC33" s="8">
        <f t="shared" si="30"/>
        <v>0</v>
      </c>
      <c r="ED33" s="8">
        <f t="shared" si="30"/>
        <v>0</v>
      </c>
      <c r="EE33" s="4"/>
      <c r="EF33" s="4"/>
      <c r="EG33" s="330">
        <v>39.18</v>
      </c>
      <c r="EH33" s="331">
        <v>9.7949999999999999</v>
      </c>
      <c r="EI33" s="94">
        <v>154.63999999999999</v>
      </c>
      <c r="EJ33" s="94">
        <v>38.659999999999997</v>
      </c>
      <c r="EK33" s="326">
        <v>53.61</v>
      </c>
      <c r="EL33" s="332">
        <v>13.4025</v>
      </c>
      <c r="EM33" s="333"/>
      <c r="EN33" s="333"/>
      <c r="EO33" s="333"/>
      <c r="EP33" s="333"/>
      <c r="EQ33" s="8">
        <f t="shared" si="31"/>
        <v>247.43</v>
      </c>
      <c r="ER33" s="8">
        <f t="shared" si="32"/>
        <v>61.857500000000002</v>
      </c>
      <c r="ES33" s="301"/>
      <c r="ET33" s="301"/>
      <c r="EU33" s="6"/>
      <c r="EV33" s="6"/>
      <c r="EW33" s="4">
        <f t="shared" si="33"/>
        <v>0</v>
      </c>
      <c r="EX33" s="4">
        <f t="shared" si="34"/>
        <v>0</v>
      </c>
      <c r="EY33" s="8"/>
      <c r="EZ33" s="8"/>
      <c r="FA33" s="361">
        <v>28</v>
      </c>
      <c r="FB33" s="334"/>
      <c r="FC33" s="114">
        <v>29</v>
      </c>
      <c r="FD33" s="327"/>
      <c r="FE33" s="8"/>
      <c r="FF33" s="8"/>
      <c r="FG33" s="305"/>
      <c r="FH33" s="306"/>
      <c r="FI33" s="8"/>
      <c r="FJ33" s="8"/>
      <c r="FK33" s="8"/>
      <c r="FL33" s="8"/>
      <c r="FM33" s="327"/>
      <c r="FN33" s="327"/>
      <c r="FO33" s="4"/>
      <c r="FP33" s="8"/>
      <c r="FQ33" s="307">
        <f t="shared" si="35"/>
        <v>0</v>
      </c>
      <c r="FR33" s="8">
        <f t="shared" si="36"/>
        <v>0</v>
      </c>
      <c r="FS33" s="4"/>
      <c r="FT33" s="4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>
        <f t="shared" si="37"/>
        <v>0</v>
      </c>
      <c r="GH33" s="8">
        <f t="shared" si="38"/>
        <v>0</v>
      </c>
      <c r="GI33" s="308"/>
      <c r="GJ33" s="308"/>
      <c r="GK33" s="297">
        <v>6</v>
      </c>
      <c r="GL33" s="297"/>
      <c r="GM33" s="309"/>
      <c r="GN33" s="310"/>
      <c r="GO33" s="299"/>
      <c r="GP33" s="311"/>
      <c r="GQ33" s="311"/>
      <c r="GR33" s="311"/>
      <c r="GS33" s="310"/>
      <c r="GT33" s="310"/>
      <c r="GU33" s="310">
        <v>6</v>
      </c>
      <c r="GV33" s="310"/>
      <c r="GW33" s="310"/>
      <c r="GX33" s="310"/>
      <c r="GY33" s="310">
        <v>2.4</v>
      </c>
      <c r="GZ33" s="310"/>
      <c r="HA33" s="8">
        <f t="shared" si="39"/>
        <v>14.4</v>
      </c>
      <c r="HB33" s="8">
        <f t="shared" si="40"/>
        <v>0</v>
      </c>
      <c r="HC33" s="4"/>
      <c r="HD33" s="4"/>
      <c r="HE33" s="4"/>
      <c r="HF33" s="4"/>
      <c r="HG33" s="4"/>
      <c r="HH33" s="4"/>
      <c r="HI33" s="4">
        <f t="shared" si="6"/>
        <v>0</v>
      </c>
      <c r="HJ33" s="4">
        <f t="shared" si="7"/>
        <v>0</v>
      </c>
      <c r="HK33" s="8"/>
      <c r="HL33" s="8"/>
      <c r="HM33" s="8"/>
      <c r="HN33" s="303"/>
      <c r="HO33" s="8">
        <f t="shared" si="41"/>
        <v>0</v>
      </c>
      <c r="HP33" s="8">
        <f t="shared" si="42"/>
        <v>0</v>
      </c>
      <c r="HQ33" s="91">
        <v>400</v>
      </c>
      <c r="HR33" s="285"/>
      <c r="HS33" s="91"/>
      <c r="HT33" s="8"/>
      <c r="HU33" s="8">
        <f t="shared" si="43"/>
        <v>400</v>
      </c>
      <c r="HV33" s="8">
        <f t="shared" si="44"/>
        <v>0</v>
      </c>
      <c r="HW33" s="8"/>
      <c r="HX33" s="8"/>
      <c r="HY33" s="196">
        <v>3</v>
      </c>
      <c r="HZ33" s="335">
        <v>0.75</v>
      </c>
      <c r="IA33" s="312"/>
      <c r="IB33" s="304"/>
      <c r="IC33" s="337">
        <v>12</v>
      </c>
      <c r="ID33" s="130">
        <v>3</v>
      </c>
      <c r="IE33" s="313"/>
      <c r="IF33" s="313"/>
      <c r="IG33" s="8">
        <f t="shared" si="84"/>
        <v>15</v>
      </c>
      <c r="IH33" s="8">
        <f t="shared" si="45"/>
        <v>3.75</v>
      </c>
      <c r="II33" s="8"/>
      <c r="IJ33" s="8"/>
      <c r="IK33" s="8"/>
      <c r="IL33" s="8"/>
      <c r="IM33" s="4"/>
      <c r="IN33" s="303"/>
      <c r="IO33" s="8"/>
      <c r="IP33" s="8"/>
      <c r="IQ33" s="8"/>
      <c r="IR33" s="8"/>
      <c r="IS33" s="8"/>
      <c r="IT33" s="8"/>
      <c r="IU33" s="8">
        <f t="shared" si="8"/>
        <v>0</v>
      </c>
      <c r="IV33" s="8">
        <f t="shared" si="9"/>
        <v>0</v>
      </c>
      <c r="IW33" s="8"/>
      <c r="IX33" s="8"/>
      <c r="IY33" s="71">
        <v>10.31</v>
      </c>
      <c r="IZ33" s="71">
        <v>0</v>
      </c>
      <c r="JA33" s="71">
        <v>0</v>
      </c>
      <c r="JB33" s="71">
        <v>0</v>
      </c>
      <c r="JC33" s="285"/>
      <c r="JD33" s="285"/>
      <c r="JE33" s="8">
        <f t="shared" si="46"/>
        <v>10.31</v>
      </c>
      <c r="JF33" s="8">
        <f t="shared" si="47"/>
        <v>0</v>
      </c>
      <c r="JG33" s="335">
        <v>6.5372000000000003</v>
      </c>
      <c r="JH33" s="335">
        <v>1</v>
      </c>
      <c r="JI33" s="335">
        <v>6.5373000000000001</v>
      </c>
      <c r="JJ33" s="335">
        <v>1</v>
      </c>
      <c r="JK33" s="335"/>
      <c r="JL33" s="335"/>
      <c r="JM33" s="91">
        <v>51.55</v>
      </c>
      <c r="JN33" s="335">
        <v>11</v>
      </c>
      <c r="JO33" s="91">
        <v>0</v>
      </c>
      <c r="JP33" s="335">
        <v>0</v>
      </c>
      <c r="JQ33" s="71">
        <v>0</v>
      </c>
      <c r="JR33" s="71">
        <v>0</v>
      </c>
      <c r="JS33" s="8"/>
      <c r="JT33" s="8"/>
      <c r="JU33" s="8">
        <f t="shared" si="85"/>
        <v>64.624499999999998</v>
      </c>
      <c r="JV33" s="8">
        <f t="shared" si="86"/>
        <v>13</v>
      </c>
      <c r="JW33" s="8"/>
      <c r="JX33" s="8"/>
      <c r="JY33" s="285"/>
      <c r="JZ33" s="285"/>
      <c r="KA33" s="8">
        <f t="shared" si="48"/>
        <v>0</v>
      </c>
      <c r="KB33" s="8">
        <f t="shared" si="49"/>
        <v>0</v>
      </c>
      <c r="KC33" s="4"/>
      <c r="KD33" s="4"/>
      <c r="KE33" s="4"/>
      <c r="KF33" s="4"/>
      <c r="KG33" s="4">
        <f t="shared" si="10"/>
        <v>0</v>
      </c>
      <c r="KH33" s="4">
        <f t="shared" si="11"/>
        <v>0</v>
      </c>
      <c r="KI33" s="4"/>
      <c r="KJ33" s="4"/>
      <c r="KK33" s="4"/>
      <c r="KL33" s="4"/>
      <c r="KM33" s="4">
        <f t="shared" si="50"/>
        <v>0</v>
      </c>
      <c r="KN33" s="4">
        <f t="shared" si="50"/>
        <v>0</v>
      </c>
      <c r="KO33" s="326">
        <v>6.19</v>
      </c>
      <c r="KP33" s="4"/>
      <c r="KQ33" s="4"/>
      <c r="KR33" s="4"/>
      <c r="KS33" s="1">
        <f t="shared" si="51"/>
        <v>6.19</v>
      </c>
      <c r="KT33" s="1">
        <f t="shared" si="52"/>
        <v>0</v>
      </c>
      <c r="KU33" s="4"/>
      <c r="KV33" s="4"/>
      <c r="KW33" s="4">
        <f t="shared" si="53"/>
        <v>0</v>
      </c>
      <c r="KX33" s="4">
        <f t="shared" si="54"/>
        <v>0</v>
      </c>
      <c r="KY33" s="4"/>
      <c r="KZ33" s="4"/>
      <c r="LA33" s="4"/>
      <c r="LB33" s="4"/>
      <c r="LC33" s="4">
        <f t="shared" si="55"/>
        <v>0</v>
      </c>
      <c r="LD33" s="4">
        <f t="shared" si="56"/>
        <v>0</v>
      </c>
      <c r="LE33" s="4"/>
      <c r="LF33" s="4"/>
      <c r="LG33" s="4">
        <f t="shared" si="57"/>
        <v>0</v>
      </c>
      <c r="LH33" s="4">
        <f t="shared" si="58"/>
        <v>0</v>
      </c>
      <c r="LI33" s="71">
        <v>24.2</v>
      </c>
      <c r="LJ33" s="335">
        <v>0</v>
      </c>
      <c r="LK33" s="79">
        <v>24.02</v>
      </c>
      <c r="LL33" s="358">
        <v>0</v>
      </c>
      <c r="LM33" s="79">
        <v>6.5750000000000002</v>
      </c>
      <c r="LN33" s="339">
        <v>0</v>
      </c>
      <c r="LO33" s="75"/>
      <c r="LP33" s="352"/>
      <c r="LQ33" s="322"/>
      <c r="LR33" s="322"/>
      <c r="LS33" s="4">
        <f t="shared" si="59"/>
        <v>54.795000000000002</v>
      </c>
      <c r="LT33" s="4">
        <f t="shared" si="60"/>
        <v>0</v>
      </c>
      <c r="LU33" s="323"/>
      <c r="LV33" s="4"/>
      <c r="LW33" s="4"/>
      <c r="LX33" s="4"/>
      <c r="LY33" s="4">
        <f t="shared" si="61"/>
        <v>0</v>
      </c>
      <c r="LZ33" s="4">
        <f t="shared" si="62"/>
        <v>0</v>
      </c>
      <c r="MA33" s="114"/>
      <c r="MB33" s="4"/>
      <c r="MC33" s="346"/>
      <c r="MD33" s="324"/>
      <c r="ME33" s="75"/>
      <c r="MF33" s="4"/>
      <c r="MG33" s="9"/>
      <c r="MH33" s="4"/>
      <c r="MI33" s="4">
        <f t="shared" si="63"/>
        <v>0</v>
      </c>
      <c r="MJ33" s="4">
        <f t="shared" si="64"/>
        <v>0</v>
      </c>
      <c r="MK33" s="340">
        <v>0</v>
      </c>
      <c r="ML33" s="92">
        <v>0</v>
      </c>
      <c r="MM33" s="114">
        <v>0</v>
      </c>
      <c r="MN33" s="341">
        <v>0</v>
      </c>
      <c r="MO33" s="4">
        <f t="shared" si="65"/>
        <v>0</v>
      </c>
      <c r="MP33" s="4">
        <f t="shared" si="66"/>
        <v>0</v>
      </c>
      <c r="MQ33" s="4"/>
      <c r="MR33" s="4"/>
      <c r="MS33" s="4">
        <f t="shared" si="67"/>
        <v>0</v>
      </c>
      <c r="MT33" s="4">
        <f t="shared" si="68"/>
        <v>0</v>
      </c>
      <c r="MU33" s="4"/>
      <c r="MV33" s="4"/>
      <c r="MW33" s="4">
        <f t="shared" si="69"/>
        <v>0</v>
      </c>
      <c r="MX33" s="4">
        <f t="shared" si="70"/>
        <v>0</v>
      </c>
      <c r="MY33" s="92">
        <v>0</v>
      </c>
      <c r="MZ33" s="342">
        <v>0</v>
      </c>
      <c r="NA33" s="4">
        <f t="shared" si="71"/>
        <v>0</v>
      </c>
      <c r="NB33" s="4">
        <f t="shared" si="72"/>
        <v>0</v>
      </c>
      <c r="NC33" s="301"/>
      <c r="ND33" s="301"/>
      <c r="NE33" s="301">
        <f t="shared" si="73"/>
        <v>0</v>
      </c>
      <c r="NF33" s="301">
        <f t="shared" si="74"/>
        <v>0</v>
      </c>
      <c r="NG33" s="301"/>
      <c r="NH33" s="301"/>
      <c r="NI33" s="301">
        <f t="shared" si="75"/>
        <v>0</v>
      </c>
      <c r="NJ33" s="301">
        <f t="shared" si="76"/>
        <v>0</v>
      </c>
      <c r="NK33" s="297"/>
      <c r="NL33" s="301"/>
      <c r="NM33" s="301">
        <f t="shared" si="77"/>
        <v>0</v>
      </c>
      <c r="NN33" s="301">
        <f t="shared" si="78"/>
        <v>0</v>
      </c>
      <c r="NO33" s="74">
        <v>0</v>
      </c>
      <c r="NP33" s="74"/>
      <c r="NQ33" s="74"/>
      <c r="NR33" s="74"/>
      <c r="NS33" s="74">
        <v>0</v>
      </c>
      <c r="NT33" s="74"/>
      <c r="NU33" s="351">
        <v>0</v>
      </c>
      <c r="NV33" s="351"/>
      <c r="NW33" s="4">
        <f t="shared" si="79"/>
        <v>0</v>
      </c>
      <c r="NX33" s="4">
        <f t="shared" si="12"/>
        <v>0</v>
      </c>
      <c r="NY33" s="74">
        <v>0</v>
      </c>
      <c r="NZ33" s="74"/>
      <c r="OA33" s="357">
        <v>0</v>
      </c>
      <c r="OB33" s="74"/>
      <c r="OC33" s="357">
        <v>0</v>
      </c>
      <c r="OD33" s="74"/>
      <c r="OE33" s="74">
        <v>0</v>
      </c>
      <c r="OF33" s="74"/>
      <c r="OG33" s="4">
        <f t="shared" si="80"/>
        <v>0</v>
      </c>
      <c r="OH33" s="4">
        <f t="shared" si="81"/>
        <v>0</v>
      </c>
      <c r="OI33" s="196">
        <v>0</v>
      </c>
      <c r="OJ33" s="301"/>
      <c r="OK33" s="347">
        <v>0</v>
      </c>
      <c r="OL33" s="301"/>
      <c r="OM33" s="196">
        <v>0</v>
      </c>
      <c r="ON33" s="301"/>
      <c r="OO33" s="301">
        <f t="shared" si="82"/>
        <v>0</v>
      </c>
      <c r="OP33" s="301">
        <f t="shared" si="83"/>
        <v>0</v>
      </c>
      <c r="OQ33" s="301"/>
      <c r="OR33" s="301"/>
      <c r="OS33" s="301">
        <f t="shared" si="13"/>
        <v>0</v>
      </c>
      <c r="OT33" s="301">
        <f t="shared" si="14"/>
        <v>0</v>
      </c>
    </row>
    <row r="34" spans="1:410" ht="12.75" customHeight="1">
      <c r="A34" s="146"/>
      <c r="B34" s="129">
        <v>24</v>
      </c>
      <c r="C34" s="147"/>
      <c r="D34" s="147"/>
      <c r="E34" s="74"/>
      <c r="F34" s="74"/>
      <c r="G34" s="74"/>
      <c r="H34" s="74"/>
      <c r="I34" s="78">
        <f t="shared" si="0"/>
        <v>0</v>
      </c>
      <c r="J34" s="78">
        <f t="shared" si="1"/>
        <v>0</v>
      </c>
      <c r="K34" s="2"/>
      <c r="L34" s="2"/>
      <c r="M34" s="71">
        <v>20.62</v>
      </c>
      <c r="N34" s="71">
        <v>4.1240000000000006</v>
      </c>
      <c r="O34" s="75">
        <v>19.34</v>
      </c>
      <c r="P34" s="71">
        <v>3.8680000000000003</v>
      </c>
      <c r="Q34" s="1"/>
      <c r="R34" s="8"/>
      <c r="S34" s="2"/>
      <c r="T34" s="2"/>
      <c r="U34" s="8"/>
      <c r="V34" s="8"/>
      <c r="W34" s="8">
        <f t="shared" si="15"/>
        <v>39.96</v>
      </c>
      <c r="X34" s="8">
        <f t="shared" si="16"/>
        <v>39.96</v>
      </c>
      <c r="Y34" s="78"/>
      <c r="Z34" s="78"/>
      <c r="AA34" s="9"/>
      <c r="AB34" s="285"/>
      <c r="AC34" s="8">
        <f t="shared" si="17"/>
        <v>0</v>
      </c>
      <c r="AD34" s="8">
        <f t="shared" si="18"/>
        <v>0</v>
      </c>
      <c r="AE34" s="71"/>
      <c r="AF34" s="71"/>
      <c r="AG34" s="71"/>
      <c r="AH34" s="71"/>
      <c r="AI34" s="122">
        <v>5</v>
      </c>
      <c r="AJ34" s="122">
        <v>1.5</v>
      </c>
      <c r="AK34" s="359">
        <v>50</v>
      </c>
      <c r="AL34" s="360">
        <v>15</v>
      </c>
      <c r="AM34" s="293"/>
      <c r="AN34" s="293"/>
      <c r="AO34" s="294"/>
      <c r="AP34" s="294"/>
      <c r="AQ34" s="294"/>
      <c r="AR34" s="294"/>
      <c r="AS34" s="294"/>
      <c r="AT34" s="294"/>
      <c r="AU34" s="4">
        <f t="shared" si="19"/>
        <v>55</v>
      </c>
      <c r="AV34" s="4">
        <f t="shared" si="2"/>
        <v>16.5</v>
      </c>
      <c r="AW34" s="78"/>
      <c r="AX34" s="78"/>
      <c r="AY34" s="315"/>
      <c r="AZ34" s="8"/>
      <c r="BA34" s="8"/>
      <c r="BB34" s="8"/>
      <c r="BC34" s="8">
        <f t="shared" si="3"/>
        <v>0</v>
      </c>
      <c r="BD34" s="8">
        <f t="shared" si="4"/>
        <v>0</v>
      </c>
      <c r="BE34" s="8"/>
      <c r="BF34" s="8"/>
      <c r="BG34" s="295"/>
      <c r="BH34" s="296"/>
      <c r="BI34" s="295"/>
      <c r="BJ34" s="296"/>
      <c r="BK34" s="297"/>
      <c r="BL34" s="8"/>
      <c r="BM34" s="8"/>
      <c r="BN34" s="8"/>
      <c r="BO34" s="8"/>
      <c r="BP34" s="8"/>
      <c r="BQ34" s="8"/>
      <c r="BR34" s="8"/>
      <c r="BS34" s="2">
        <f t="shared" si="20"/>
        <v>0</v>
      </c>
      <c r="BT34" s="8">
        <f t="shared" si="21"/>
        <v>0</v>
      </c>
      <c r="BU34" s="8"/>
      <c r="BV34" s="8"/>
      <c r="BW34" s="4"/>
      <c r="BX34" s="4"/>
      <c r="BY34" s="4"/>
      <c r="BZ34" s="8"/>
      <c r="CA34" s="4"/>
      <c r="CB34" s="8"/>
      <c r="CC34" s="4">
        <f t="shared" si="5"/>
        <v>0</v>
      </c>
      <c r="CD34" s="4">
        <f t="shared" si="5"/>
        <v>0</v>
      </c>
      <c r="CE34" s="4"/>
      <c r="CF34" s="4"/>
      <c r="CG34" s="114"/>
      <c r="CH34" s="325"/>
      <c r="CI34" s="91">
        <v>20.6</v>
      </c>
      <c r="CJ34" s="325">
        <v>6.5</v>
      </c>
      <c r="CK34" s="299"/>
      <c r="CL34" s="299"/>
      <c r="CM34" s="326">
        <v>5.15</v>
      </c>
      <c r="CN34" s="327">
        <v>1.5</v>
      </c>
      <c r="CO34" s="8">
        <f t="shared" si="22"/>
        <v>25.75</v>
      </c>
      <c r="CP34" s="8">
        <f t="shared" si="23"/>
        <v>8</v>
      </c>
      <c r="CQ34" s="343">
        <v>247.40625</v>
      </c>
      <c r="CR34" s="343"/>
      <c r="CS34" s="343"/>
      <c r="CT34" s="356"/>
      <c r="CU34" s="344">
        <v>18.556701030927837</v>
      </c>
      <c r="CV34" s="196"/>
      <c r="CW34" s="345">
        <v>63.814432989690722</v>
      </c>
      <c r="CX34" s="300"/>
      <c r="CY34" s="300"/>
      <c r="CZ34" s="300"/>
      <c r="DA34" s="7">
        <f t="shared" si="24"/>
        <v>329.77738402061857</v>
      </c>
      <c r="DB34" s="4">
        <f t="shared" si="25"/>
        <v>0</v>
      </c>
      <c r="DC34" s="8"/>
      <c r="DD34" s="8"/>
      <c r="DE34" s="4"/>
      <c r="DF34" s="8"/>
      <c r="DG34" s="8"/>
      <c r="DH34" s="8"/>
      <c r="DI34" s="8">
        <f t="shared" si="26"/>
        <v>0</v>
      </c>
      <c r="DJ34" s="8">
        <f t="shared" si="27"/>
        <v>0</v>
      </c>
      <c r="DK34" s="328">
        <v>42.37</v>
      </c>
      <c r="DL34" s="328">
        <v>14.12</v>
      </c>
      <c r="DM34" s="78">
        <f t="shared" si="28"/>
        <v>42.37</v>
      </c>
      <c r="DN34" s="78">
        <f t="shared" si="29"/>
        <v>14.12</v>
      </c>
      <c r="DO34" s="328">
        <v>41.1</v>
      </c>
      <c r="DP34" s="328">
        <v>13.700000000000001</v>
      </c>
      <c r="DQ34" s="329"/>
      <c r="DR34" s="329"/>
      <c r="DS34" s="8"/>
      <c r="DT34" s="8"/>
      <c r="DU34" s="302"/>
      <c r="DV34" s="303"/>
      <c r="DW34" s="303"/>
      <c r="DX34" s="303"/>
      <c r="DY34" s="8"/>
      <c r="DZ34" s="8"/>
      <c r="EA34" s="4"/>
      <c r="EB34" s="8"/>
      <c r="EC34" s="8">
        <f t="shared" si="30"/>
        <v>0</v>
      </c>
      <c r="ED34" s="8">
        <f t="shared" si="30"/>
        <v>0</v>
      </c>
      <c r="EE34" s="4"/>
      <c r="EF34" s="4"/>
      <c r="EG34" s="330">
        <v>39.18</v>
      </c>
      <c r="EH34" s="331">
        <v>9.7949999999999999</v>
      </c>
      <c r="EI34" s="94">
        <v>154.63999999999999</v>
      </c>
      <c r="EJ34" s="94">
        <v>38.659999999999997</v>
      </c>
      <c r="EK34" s="326">
        <v>53.61</v>
      </c>
      <c r="EL34" s="332">
        <v>13.4025</v>
      </c>
      <c r="EM34" s="333"/>
      <c r="EN34" s="333"/>
      <c r="EO34" s="333"/>
      <c r="EP34" s="333"/>
      <c r="EQ34" s="8">
        <f t="shared" si="31"/>
        <v>247.43</v>
      </c>
      <c r="ER34" s="8">
        <f t="shared" si="32"/>
        <v>61.857500000000002</v>
      </c>
      <c r="ES34" s="301"/>
      <c r="ET34" s="301"/>
      <c r="EU34" s="6"/>
      <c r="EV34" s="6"/>
      <c r="EW34" s="4">
        <f t="shared" si="33"/>
        <v>0</v>
      </c>
      <c r="EX34" s="4">
        <f t="shared" si="34"/>
        <v>0</v>
      </c>
      <c r="EY34" s="8"/>
      <c r="EZ34" s="8"/>
      <c r="FA34" s="361">
        <v>28</v>
      </c>
      <c r="FB34" s="334"/>
      <c r="FC34" s="114">
        <v>29</v>
      </c>
      <c r="FD34" s="327"/>
      <c r="FE34" s="8"/>
      <c r="FF34" s="8"/>
      <c r="FG34" s="305"/>
      <c r="FH34" s="306"/>
      <c r="FI34" s="8"/>
      <c r="FJ34" s="8"/>
      <c r="FK34" s="8"/>
      <c r="FL34" s="8"/>
      <c r="FM34" s="327"/>
      <c r="FN34" s="327"/>
      <c r="FO34" s="4"/>
      <c r="FP34" s="8"/>
      <c r="FQ34" s="307">
        <f t="shared" si="35"/>
        <v>0</v>
      </c>
      <c r="FR34" s="8">
        <f t="shared" si="36"/>
        <v>0</v>
      </c>
      <c r="FS34" s="4"/>
      <c r="FT34" s="4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>
        <f t="shared" si="37"/>
        <v>0</v>
      </c>
      <c r="GH34" s="8">
        <f t="shared" si="38"/>
        <v>0</v>
      </c>
      <c r="GI34" s="308"/>
      <c r="GJ34" s="308"/>
      <c r="GK34" s="297">
        <v>6</v>
      </c>
      <c r="GL34" s="297"/>
      <c r="GM34" s="309"/>
      <c r="GN34" s="310"/>
      <c r="GO34" s="299"/>
      <c r="GP34" s="311"/>
      <c r="GQ34" s="311"/>
      <c r="GR34" s="311"/>
      <c r="GS34" s="310"/>
      <c r="GT34" s="310"/>
      <c r="GU34" s="310">
        <v>6</v>
      </c>
      <c r="GV34" s="310"/>
      <c r="GW34" s="310"/>
      <c r="GX34" s="310"/>
      <c r="GY34" s="310">
        <v>2.4</v>
      </c>
      <c r="GZ34" s="310"/>
      <c r="HA34" s="8">
        <f t="shared" si="39"/>
        <v>14.4</v>
      </c>
      <c r="HB34" s="8">
        <f t="shared" si="40"/>
        <v>0</v>
      </c>
      <c r="HC34" s="4"/>
      <c r="HD34" s="4"/>
      <c r="HE34" s="4"/>
      <c r="HF34" s="4"/>
      <c r="HG34" s="4"/>
      <c r="HH34" s="4"/>
      <c r="HI34" s="4">
        <f t="shared" si="6"/>
        <v>0</v>
      </c>
      <c r="HJ34" s="4">
        <f t="shared" si="7"/>
        <v>0</v>
      </c>
      <c r="HK34" s="8"/>
      <c r="HL34" s="8"/>
      <c r="HM34" s="8"/>
      <c r="HN34" s="303"/>
      <c r="HO34" s="8">
        <f t="shared" si="41"/>
        <v>0</v>
      </c>
      <c r="HP34" s="8">
        <f t="shared" si="42"/>
        <v>0</v>
      </c>
      <c r="HQ34" s="91">
        <v>400</v>
      </c>
      <c r="HR34" s="285"/>
      <c r="HS34" s="91"/>
      <c r="HT34" s="8"/>
      <c r="HU34" s="8">
        <f t="shared" si="43"/>
        <v>400</v>
      </c>
      <c r="HV34" s="8">
        <f t="shared" si="44"/>
        <v>0</v>
      </c>
      <c r="HW34" s="8"/>
      <c r="HX34" s="8"/>
      <c r="HY34" s="196">
        <v>3</v>
      </c>
      <c r="HZ34" s="335">
        <v>0.75</v>
      </c>
      <c r="IA34" s="312"/>
      <c r="IB34" s="304"/>
      <c r="IC34" s="337">
        <v>12</v>
      </c>
      <c r="ID34" s="130">
        <v>3</v>
      </c>
      <c r="IE34" s="313"/>
      <c r="IF34" s="313"/>
      <c r="IG34" s="8">
        <f t="shared" si="84"/>
        <v>15</v>
      </c>
      <c r="IH34" s="8">
        <f t="shared" si="45"/>
        <v>3.75</v>
      </c>
      <c r="II34" s="8"/>
      <c r="IJ34" s="8"/>
      <c r="IK34" s="8"/>
      <c r="IL34" s="8"/>
      <c r="IM34" s="4"/>
      <c r="IN34" s="303"/>
      <c r="IO34" s="8"/>
      <c r="IP34" s="8"/>
      <c r="IQ34" s="8"/>
      <c r="IR34" s="8"/>
      <c r="IS34" s="8"/>
      <c r="IT34" s="8"/>
      <c r="IU34" s="8">
        <f t="shared" si="8"/>
        <v>0</v>
      </c>
      <c r="IV34" s="8">
        <f t="shared" si="9"/>
        <v>0</v>
      </c>
      <c r="IW34" s="8"/>
      <c r="IX34" s="8"/>
      <c r="IY34" s="71">
        <v>10.31</v>
      </c>
      <c r="IZ34" s="71">
        <v>0</v>
      </c>
      <c r="JA34" s="71">
        <v>0</v>
      </c>
      <c r="JB34" s="71">
        <v>0</v>
      </c>
      <c r="JC34" s="285"/>
      <c r="JD34" s="285"/>
      <c r="JE34" s="8">
        <f t="shared" si="46"/>
        <v>10.31</v>
      </c>
      <c r="JF34" s="8">
        <f t="shared" si="47"/>
        <v>0</v>
      </c>
      <c r="JG34" s="335">
        <v>6.5372000000000003</v>
      </c>
      <c r="JH34" s="335">
        <v>1</v>
      </c>
      <c r="JI34" s="335">
        <v>6.5373000000000001</v>
      </c>
      <c r="JJ34" s="335">
        <v>1</v>
      </c>
      <c r="JK34" s="335"/>
      <c r="JL34" s="335"/>
      <c r="JM34" s="91">
        <v>51.55</v>
      </c>
      <c r="JN34" s="335">
        <v>11</v>
      </c>
      <c r="JO34" s="91">
        <v>0</v>
      </c>
      <c r="JP34" s="335">
        <v>0</v>
      </c>
      <c r="JQ34" s="71">
        <v>0</v>
      </c>
      <c r="JR34" s="71">
        <v>0</v>
      </c>
      <c r="JS34" s="8"/>
      <c r="JT34" s="8"/>
      <c r="JU34" s="8">
        <f t="shared" si="85"/>
        <v>64.624499999999998</v>
      </c>
      <c r="JV34" s="8">
        <f t="shared" si="86"/>
        <v>13</v>
      </c>
      <c r="JW34" s="8"/>
      <c r="JX34" s="8"/>
      <c r="JY34" s="285"/>
      <c r="JZ34" s="285"/>
      <c r="KA34" s="8">
        <f t="shared" si="48"/>
        <v>0</v>
      </c>
      <c r="KB34" s="8">
        <f t="shared" si="49"/>
        <v>0</v>
      </c>
      <c r="KC34" s="4"/>
      <c r="KD34" s="4"/>
      <c r="KE34" s="4"/>
      <c r="KF34" s="4"/>
      <c r="KG34" s="4">
        <f t="shared" si="10"/>
        <v>0</v>
      </c>
      <c r="KH34" s="4">
        <f t="shared" si="11"/>
        <v>0</v>
      </c>
      <c r="KI34" s="4"/>
      <c r="KJ34" s="4"/>
      <c r="KK34" s="4"/>
      <c r="KL34" s="4"/>
      <c r="KM34" s="4">
        <f t="shared" si="50"/>
        <v>0</v>
      </c>
      <c r="KN34" s="4">
        <f t="shared" si="50"/>
        <v>0</v>
      </c>
      <c r="KO34" s="326">
        <v>6.19</v>
      </c>
      <c r="KP34" s="4"/>
      <c r="KQ34" s="4"/>
      <c r="KR34" s="4"/>
      <c r="KS34" s="1">
        <f t="shared" si="51"/>
        <v>6.19</v>
      </c>
      <c r="KT34" s="1">
        <f t="shared" si="52"/>
        <v>0</v>
      </c>
      <c r="KU34" s="4"/>
      <c r="KV34" s="4"/>
      <c r="KW34" s="4">
        <f t="shared" si="53"/>
        <v>0</v>
      </c>
      <c r="KX34" s="4">
        <f t="shared" si="54"/>
        <v>0</v>
      </c>
      <c r="KY34" s="4"/>
      <c r="KZ34" s="4"/>
      <c r="LA34" s="4"/>
      <c r="LB34" s="4"/>
      <c r="LC34" s="4">
        <f t="shared" si="55"/>
        <v>0</v>
      </c>
      <c r="LD34" s="4">
        <f t="shared" si="56"/>
        <v>0</v>
      </c>
      <c r="LE34" s="4"/>
      <c r="LF34" s="4"/>
      <c r="LG34" s="4">
        <f t="shared" si="57"/>
        <v>0</v>
      </c>
      <c r="LH34" s="4">
        <f t="shared" si="58"/>
        <v>0</v>
      </c>
      <c r="LI34" s="71">
        <v>24.2</v>
      </c>
      <c r="LJ34" s="335">
        <v>0</v>
      </c>
      <c r="LK34" s="79">
        <v>24.02</v>
      </c>
      <c r="LL34" s="358">
        <v>0</v>
      </c>
      <c r="LM34" s="79">
        <v>6.5750000000000002</v>
      </c>
      <c r="LN34" s="339">
        <v>0</v>
      </c>
      <c r="LO34" s="75"/>
      <c r="LP34" s="352"/>
      <c r="LQ34" s="322"/>
      <c r="LR34" s="322"/>
      <c r="LS34" s="4">
        <f t="shared" si="59"/>
        <v>54.795000000000002</v>
      </c>
      <c r="LT34" s="4">
        <f t="shared" si="60"/>
        <v>0</v>
      </c>
      <c r="LU34" s="323"/>
      <c r="LV34" s="4"/>
      <c r="LW34" s="4"/>
      <c r="LX34" s="4"/>
      <c r="LY34" s="4">
        <f t="shared" si="61"/>
        <v>0</v>
      </c>
      <c r="LZ34" s="4">
        <f t="shared" si="62"/>
        <v>0</v>
      </c>
      <c r="MA34" s="114"/>
      <c r="MB34" s="4"/>
      <c r="MC34" s="346"/>
      <c r="MD34" s="324"/>
      <c r="ME34" s="75"/>
      <c r="MF34" s="4"/>
      <c r="MG34" s="9"/>
      <c r="MH34" s="4"/>
      <c r="MI34" s="4">
        <f t="shared" si="63"/>
        <v>0</v>
      </c>
      <c r="MJ34" s="4">
        <f t="shared" si="64"/>
        <v>0</v>
      </c>
      <c r="MK34" s="340">
        <v>0</v>
      </c>
      <c r="ML34" s="92">
        <v>0</v>
      </c>
      <c r="MM34" s="114">
        <v>0</v>
      </c>
      <c r="MN34" s="341">
        <v>0</v>
      </c>
      <c r="MO34" s="4">
        <f t="shared" si="65"/>
        <v>0</v>
      </c>
      <c r="MP34" s="4">
        <f t="shared" si="66"/>
        <v>0</v>
      </c>
      <c r="MQ34" s="4"/>
      <c r="MR34" s="4"/>
      <c r="MS34" s="4">
        <f t="shared" si="67"/>
        <v>0</v>
      </c>
      <c r="MT34" s="4">
        <f t="shared" si="68"/>
        <v>0</v>
      </c>
      <c r="MU34" s="4"/>
      <c r="MV34" s="4"/>
      <c r="MW34" s="4">
        <f t="shared" si="69"/>
        <v>0</v>
      </c>
      <c r="MX34" s="4">
        <f t="shared" si="70"/>
        <v>0</v>
      </c>
      <c r="MY34" s="92">
        <v>0</v>
      </c>
      <c r="MZ34" s="342">
        <v>0</v>
      </c>
      <c r="NA34" s="4">
        <f t="shared" si="71"/>
        <v>0</v>
      </c>
      <c r="NB34" s="4">
        <f t="shared" si="72"/>
        <v>0</v>
      </c>
      <c r="NC34" s="301"/>
      <c r="ND34" s="301"/>
      <c r="NE34" s="301">
        <f t="shared" si="73"/>
        <v>0</v>
      </c>
      <c r="NF34" s="301">
        <f t="shared" si="74"/>
        <v>0</v>
      </c>
      <c r="NG34" s="301"/>
      <c r="NH34" s="301"/>
      <c r="NI34" s="301">
        <f t="shared" si="75"/>
        <v>0</v>
      </c>
      <c r="NJ34" s="301">
        <f t="shared" si="76"/>
        <v>0</v>
      </c>
      <c r="NK34" s="297"/>
      <c r="NL34" s="301"/>
      <c r="NM34" s="301">
        <f t="shared" si="77"/>
        <v>0</v>
      </c>
      <c r="NN34" s="301">
        <f t="shared" si="78"/>
        <v>0</v>
      </c>
      <c r="NO34" s="74">
        <v>0</v>
      </c>
      <c r="NP34" s="74"/>
      <c r="NQ34" s="74"/>
      <c r="NR34" s="74"/>
      <c r="NS34" s="74">
        <v>0</v>
      </c>
      <c r="NT34" s="74"/>
      <c r="NU34" s="351">
        <v>0</v>
      </c>
      <c r="NV34" s="351"/>
      <c r="NW34" s="4">
        <f t="shared" si="79"/>
        <v>0</v>
      </c>
      <c r="NX34" s="4">
        <f t="shared" si="12"/>
        <v>0</v>
      </c>
      <c r="NY34" s="74">
        <v>0</v>
      </c>
      <c r="NZ34" s="74"/>
      <c r="OA34" s="357">
        <v>0</v>
      </c>
      <c r="OB34" s="74"/>
      <c r="OC34" s="357">
        <v>0</v>
      </c>
      <c r="OD34" s="74"/>
      <c r="OE34" s="74">
        <v>0</v>
      </c>
      <c r="OF34" s="74"/>
      <c r="OG34" s="4">
        <f t="shared" si="80"/>
        <v>0</v>
      </c>
      <c r="OH34" s="4">
        <f t="shared" si="81"/>
        <v>0</v>
      </c>
      <c r="OI34" s="196">
        <v>0.06</v>
      </c>
      <c r="OJ34" s="301"/>
      <c r="OK34" s="347">
        <v>0.02</v>
      </c>
      <c r="OL34" s="301"/>
      <c r="OM34" s="196">
        <v>0.02</v>
      </c>
      <c r="ON34" s="301"/>
      <c r="OO34" s="301">
        <f t="shared" si="82"/>
        <v>0.08</v>
      </c>
      <c r="OP34" s="301">
        <f t="shared" si="83"/>
        <v>0</v>
      </c>
      <c r="OQ34" s="301"/>
      <c r="OR34" s="301"/>
      <c r="OS34" s="301">
        <f t="shared" si="13"/>
        <v>0</v>
      </c>
      <c r="OT34" s="301">
        <f t="shared" si="14"/>
        <v>0</v>
      </c>
    </row>
    <row r="35" spans="1:410" ht="12.75" customHeight="1">
      <c r="A35" s="152">
        <v>0.25</v>
      </c>
      <c r="B35" s="129">
        <v>25</v>
      </c>
      <c r="C35" s="147"/>
      <c r="D35" s="147"/>
      <c r="E35" s="74"/>
      <c r="F35" s="74"/>
      <c r="G35" s="74"/>
      <c r="H35" s="74"/>
      <c r="I35" s="78">
        <f t="shared" si="0"/>
        <v>0</v>
      </c>
      <c r="J35" s="78">
        <f t="shared" si="1"/>
        <v>0</v>
      </c>
      <c r="K35" s="2"/>
      <c r="L35" s="2"/>
      <c r="M35" s="71">
        <v>20.62</v>
      </c>
      <c r="N35" s="71">
        <v>4.1240000000000006</v>
      </c>
      <c r="O35" s="75">
        <v>0</v>
      </c>
      <c r="P35" s="71">
        <v>0</v>
      </c>
      <c r="Q35" s="1"/>
      <c r="R35" s="8"/>
      <c r="S35" s="2"/>
      <c r="T35" s="2"/>
      <c r="U35" s="8"/>
      <c r="V35" s="8"/>
      <c r="W35" s="8">
        <f t="shared" si="15"/>
        <v>20.62</v>
      </c>
      <c r="X35" s="8">
        <f t="shared" si="16"/>
        <v>20.62</v>
      </c>
      <c r="Y35" s="78"/>
      <c r="Z35" s="78"/>
      <c r="AA35" s="9"/>
      <c r="AB35" s="285"/>
      <c r="AC35" s="8">
        <f t="shared" si="17"/>
        <v>0</v>
      </c>
      <c r="AD35" s="8">
        <f t="shared" si="18"/>
        <v>0</v>
      </c>
      <c r="AE35" s="71"/>
      <c r="AF35" s="71"/>
      <c r="AG35" s="71"/>
      <c r="AH35" s="71"/>
      <c r="AI35" s="122">
        <v>5</v>
      </c>
      <c r="AJ35" s="122">
        <v>1.5</v>
      </c>
      <c r="AK35" s="359">
        <v>50</v>
      </c>
      <c r="AL35" s="360">
        <v>15</v>
      </c>
      <c r="AM35" s="293"/>
      <c r="AN35" s="293"/>
      <c r="AO35" s="294"/>
      <c r="AP35" s="294"/>
      <c r="AQ35" s="294"/>
      <c r="AR35" s="294"/>
      <c r="AS35" s="294"/>
      <c r="AT35" s="294"/>
      <c r="AU35" s="4">
        <f t="shared" si="19"/>
        <v>55</v>
      </c>
      <c r="AV35" s="4">
        <f t="shared" si="2"/>
        <v>16.5</v>
      </c>
      <c r="AW35" s="78"/>
      <c r="AX35" s="78"/>
      <c r="AY35" s="315"/>
      <c r="AZ35" s="8"/>
      <c r="BA35" s="8"/>
      <c r="BB35" s="8"/>
      <c r="BC35" s="8">
        <f t="shared" si="3"/>
        <v>0</v>
      </c>
      <c r="BD35" s="8">
        <f t="shared" si="4"/>
        <v>0</v>
      </c>
      <c r="BE35" s="8"/>
      <c r="BF35" s="8"/>
      <c r="BG35" s="295"/>
      <c r="BH35" s="296"/>
      <c r="BI35" s="295"/>
      <c r="BJ35" s="296"/>
      <c r="BK35" s="297"/>
      <c r="BL35" s="8"/>
      <c r="BM35" s="8"/>
      <c r="BN35" s="8"/>
      <c r="BO35" s="8"/>
      <c r="BP35" s="8"/>
      <c r="BQ35" s="8"/>
      <c r="BR35" s="8"/>
      <c r="BS35" s="2">
        <f t="shared" si="20"/>
        <v>0</v>
      </c>
      <c r="BT35" s="8">
        <f t="shared" si="21"/>
        <v>0</v>
      </c>
      <c r="BU35" s="8"/>
      <c r="BV35" s="8"/>
      <c r="BW35" s="4"/>
      <c r="BX35" s="4"/>
      <c r="BY35" s="4"/>
      <c r="BZ35" s="8"/>
      <c r="CA35" s="4"/>
      <c r="CB35" s="8"/>
      <c r="CC35" s="4">
        <f t="shared" si="5"/>
        <v>0</v>
      </c>
      <c r="CD35" s="4">
        <f t="shared" si="5"/>
        <v>0</v>
      </c>
      <c r="CE35" s="4"/>
      <c r="CF35" s="4"/>
      <c r="CG35" s="114"/>
      <c r="CH35" s="325"/>
      <c r="CI35" s="91">
        <v>20.6</v>
      </c>
      <c r="CJ35" s="325">
        <v>6.5</v>
      </c>
      <c r="CK35" s="299"/>
      <c r="CL35" s="299"/>
      <c r="CM35" s="326">
        <v>5.15</v>
      </c>
      <c r="CN35" s="327">
        <v>1.5</v>
      </c>
      <c r="CO35" s="8">
        <f t="shared" si="22"/>
        <v>25.75</v>
      </c>
      <c r="CP35" s="8">
        <f t="shared" si="23"/>
        <v>8</v>
      </c>
      <c r="CQ35" s="343">
        <v>247.40625</v>
      </c>
      <c r="CR35" s="343"/>
      <c r="CS35" s="343"/>
      <c r="CT35" s="356"/>
      <c r="CU35" s="344">
        <v>18.556701030927837</v>
      </c>
      <c r="CV35" s="196"/>
      <c r="CW35" s="345">
        <v>63.814432989690722</v>
      </c>
      <c r="CX35" s="300"/>
      <c r="CY35" s="300"/>
      <c r="CZ35" s="300"/>
      <c r="DA35" s="7">
        <f t="shared" si="24"/>
        <v>329.77738402061857</v>
      </c>
      <c r="DB35" s="4">
        <f t="shared" si="25"/>
        <v>0</v>
      </c>
      <c r="DC35" s="8"/>
      <c r="DD35" s="8"/>
      <c r="DE35" s="4"/>
      <c r="DF35" s="8"/>
      <c r="DG35" s="8"/>
      <c r="DH35" s="8"/>
      <c r="DI35" s="8">
        <f t="shared" si="26"/>
        <v>0</v>
      </c>
      <c r="DJ35" s="8">
        <f t="shared" si="27"/>
        <v>0</v>
      </c>
      <c r="DK35" s="328">
        <v>42.37</v>
      </c>
      <c r="DL35" s="328">
        <v>14.12</v>
      </c>
      <c r="DM35" s="78">
        <f t="shared" si="28"/>
        <v>42.37</v>
      </c>
      <c r="DN35" s="78">
        <f t="shared" si="29"/>
        <v>14.12</v>
      </c>
      <c r="DO35" s="328">
        <v>41.1</v>
      </c>
      <c r="DP35" s="328">
        <v>13.700000000000001</v>
      </c>
      <c r="DQ35" s="329"/>
      <c r="DR35" s="329"/>
      <c r="DS35" s="8"/>
      <c r="DT35" s="8"/>
      <c r="DU35" s="302"/>
      <c r="DV35" s="303"/>
      <c r="DW35" s="303"/>
      <c r="DX35" s="303"/>
      <c r="DY35" s="8"/>
      <c r="DZ35" s="8"/>
      <c r="EA35" s="4"/>
      <c r="EB35" s="8"/>
      <c r="EC35" s="8">
        <f t="shared" si="30"/>
        <v>0</v>
      </c>
      <c r="ED35" s="8">
        <f t="shared" si="30"/>
        <v>0</v>
      </c>
      <c r="EE35" s="4"/>
      <c r="EF35" s="4"/>
      <c r="EG35" s="330">
        <v>39.18</v>
      </c>
      <c r="EH35" s="331">
        <v>9.7949999999999999</v>
      </c>
      <c r="EI35" s="94">
        <v>154.63999999999999</v>
      </c>
      <c r="EJ35" s="94">
        <v>38.659999999999997</v>
      </c>
      <c r="EK35" s="326">
        <v>53.61</v>
      </c>
      <c r="EL35" s="332">
        <v>13.4025</v>
      </c>
      <c r="EM35" s="333"/>
      <c r="EN35" s="333"/>
      <c r="EO35" s="333"/>
      <c r="EP35" s="333"/>
      <c r="EQ35" s="8">
        <f t="shared" si="31"/>
        <v>247.43</v>
      </c>
      <c r="ER35" s="8">
        <f t="shared" si="32"/>
        <v>61.857500000000002</v>
      </c>
      <c r="ES35" s="301"/>
      <c r="ET35" s="301"/>
      <c r="EU35" s="6"/>
      <c r="EV35" s="6"/>
      <c r="EW35" s="4">
        <f t="shared" si="33"/>
        <v>0</v>
      </c>
      <c r="EX35" s="4">
        <f t="shared" si="34"/>
        <v>0</v>
      </c>
      <c r="EY35" s="8"/>
      <c r="EZ35" s="8"/>
      <c r="FA35" s="361">
        <v>28</v>
      </c>
      <c r="FB35" s="334"/>
      <c r="FC35" s="114">
        <v>29</v>
      </c>
      <c r="FD35" s="327"/>
      <c r="FE35" s="8"/>
      <c r="FF35" s="8"/>
      <c r="FG35" s="305"/>
      <c r="FH35" s="306"/>
      <c r="FI35" s="8"/>
      <c r="FJ35" s="8"/>
      <c r="FK35" s="8"/>
      <c r="FL35" s="8"/>
      <c r="FM35" s="327"/>
      <c r="FN35" s="327"/>
      <c r="FO35" s="4"/>
      <c r="FP35" s="8"/>
      <c r="FQ35" s="307">
        <f t="shared" si="35"/>
        <v>0</v>
      </c>
      <c r="FR35" s="8">
        <f t="shared" si="36"/>
        <v>0</v>
      </c>
      <c r="FS35" s="4"/>
      <c r="FT35" s="4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>
        <f t="shared" si="37"/>
        <v>0</v>
      </c>
      <c r="GH35" s="8">
        <f t="shared" si="38"/>
        <v>0</v>
      </c>
      <c r="GI35" s="308"/>
      <c r="GJ35" s="308"/>
      <c r="GK35" s="297">
        <v>6</v>
      </c>
      <c r="GL35" s="297"/>
      <c r="GM35" s="309"/>
      <c r="GN35" s="310"/>
      <c r="GO35" s="299"/>
      <c r="GP35" s="311"/>
      <c r="GQ35" s="311"/>
      <c r="GR35" s="311"/>
      <c r="GS35" s="310"/>
      <c r="GT35" s="310"/>
      <c r="GU35" s="310">
        <v>3</v>
      </c>
      <c r="GV35" s="310"/>
      <c r="GW35" s="310"/>
      <c r="GX35" s="310"/>
      <c r="GY35" s="310">
        <v>2.4</v>
      </c>
      <c r="GZ35" s="310"/>
      <c r="HA35" s="8">
        <f t="shared" si="39"/>
        <v>11.4</v>
      </c>
      <c r="HB35" s="8">
        <f t="shared" si="40"/>
        <v>0</v>
      </c>
      <c r="HC35" s="4"/>
      <c r="HD35" s="4"/>
      <c r="HE35" s="4"/>
      <c r="HF35" s="4"/>
      <c r="HG35" s="4"/>
      <c r="HH35" s="4"/>
      <c r="HI35" s="4">
        <f t="shared" si="6"/>
        <v>0</v>
      </c>
      <c r="HJ35" s="4">
        <f t="shared" si="7"/>
        <v>0</v>
      </c>
      <c r="HK35" s="8"/>
      <c r="HL35" s="8"/>
      <c r="HM35" s="8"/>
      <c r="HN35" s="303"/>
      <c r="HO35" s="8">
        <f t="shared" si="41"/>
        <v>0</v>
      </c>
      <c r="HP35" s="8">
        <f t="shared" si="42"/>
        <v>0</v>
      </c>
      <c r="HQ35" s="91">
        <v>400</v>
      </c>
      <c r="HR35" s="285"/>
      <c r="HS35" s="91"/>
      <c r="HT35" s="8"/>
      <c r="HU35" s="8">
        <f t="shared" si="43"/>
        <v>400</v>
      </c>
      <c r="HV35" s="8">
        <f t="shared" si="44"/>
        <v>0</v>
      </c>
      <c r="HW35" s="8"/>
      <c r="HX35" s="8"/>
      <c r="HY35" s="196">
        <v>3</v>
      </c>
      <c r="HZ35" s="335">
        <v>0.75</v>
      </c>
      <c r="IA35" s="312"/>
      <c r="IB35" s="304"/>
      <c r="IC35" s="337">
        <v>12</v>
      </c>
      <c r="ID35" s="130">
        <v>3</v>
      </c>
      <c r="IE35" s="313"/>
      <c r="IF35" s="313"/>
      <c r="IG35" s="8">
        <f t="shared" si="84"/>
        <v>15</v>
      </c>
      <c r="IH35" s="8">
        <f t="shared" si="45"/>
        <v>3.75</v>
      </c>
      <c r="II35" s="8"/>
      <c r="IJ35" s="8"/>
      <c r="IK35" s="8"/>
      <c r="IL35" s="8"/>
      <c r="IM35" s="4"/>
      <c r="IN35" s="303"/>
      <c r="IO35" s="8"/>
      <c r="IP35" s="8"/>
      <c r="IQ35" s="8"/>
      <c r="IR35" s="8"/>
      <c r="IS35" s="8"/>
      <c r="IT35" s="8"/>
      <c r="IU35" s="8">
        <f t="shared" si="8"/>
        <v>0</v>
      </c>
      <c r="IV35" s="8">
        <f t="shared" si="9"/>
        <v>0</v>
      </c>
      <c r="IW35" s="8"/>
      <c r="IX35" s="8"/>
      <c r="IY35" s="71">
        <v>10.31</v>
      </c>
      <c r="IZ35" s="71">
        <v>0</v>
      </c>
      <c r="JA35" s="71">
        <v>0</v>
      </c>
      <c r="JB35" s="71">
        <v>0</v>
      </c>
      <c r="JC35" s="285"/>
      <c r="JD35" s="285"/>
      <c r="JE35" s="8">
        <f t="shared" si="46"/>
        <v>10.31</v>
      </c>
      <c r="JF35" s="8">
        <f t="shared" si="47"/>
        <v>0</v>
      </c>
      <c r="JG35" s="335">
        <v>6.5372000000000003</v>
      </c>
      <c r="JH35" s="335">
        <v>1</v>
      </c>
      <c r="JI35" s="335">
        <v>6.5373000000000001</v>
      </c>
      <c r="JJ35" s="335">
        <v>1</v>
      </c>
      <c r="JK35" s="335"/>
      <c r="JL35" s="335"/>
      <c r="JM35" s="91">
        <v>51.55</v>
      </c>
      <c r="JN35" s="335">
        <v>11</v>
      </c>
      <c r="JO35" s="91">
        <v>0</v>
      </c>
      <c r="JP35" s="335">
        <v>0</v>
      </c>
      <c r="JQ35" s="71">
        <v>0</v>
      </c>
      <c r="JR35" s="71">
        <v>0</v>
      </c>
      <c r="JS35" s="8"/>
      <c r="JT35" s="8"/>
      <c r="JU35" s="8">
        <f t="shared" si="85"/>
        <v>64.624499999999998</v>
      </c>
      <c r="JV35" s="8">
        <f t="shared" si="86"/>
        <v>13</v>
      </c>
      <c r="JW35" s="8"/>
      <c r="JX35" s="8"/>
      <c r="JY35" s="285"/>
      <c r="JZ35" s="285"/>
      <c r="KA35" s="8">
        <f t="shared" si="48"/>
        <v>0</v>
      </c>
      <c r="KB35" s="8">
        <f t="shared" si="49"/>
        <v>0</v>
      </c>
      <c r="KC35" s="4"/>
      <c r="KD35" s="4"/>
      <c r="KE35" s="4"/>
      <c r="KF35" s="4"/>
      <c r="KG35" s="4">
        <f t="shared" si="10"/>
        <v>0</v>
      </c>
      <c r="KH35" s="4">
        <f t="shared" si="11"/>
        <v>0</v>
      </c>
      <c r="KI35" s="4"/>
      <c r="KJ35" s="4"/>
      <c r="KK35" s="4"/>
      <c r="KL35" s="4"/>
      <c r="KM35" s="4">
        <f t="shared" si="50"/>
        <v>0</v>
      </c>
      <c r="KN35" s="4">
        <f t="shared" si="50"/>
        <v>0</v>
      </c>
      <c r="KO35" s="326"/>
      <c r="KP35" s="4"/>
      <c r="KQ35" s="4"/>
      <c r="KR35" s="4"/>
      <c r="KS35" s="1">
        <f t="shared" si="51"/>
        <v>0</v>
      </c>
      <c r="KT35" s="1">
        <f t="shared" si="52"/>
        <v>0</v>
      </c>
      <c r="KU35" s="4"/>
      <c r="KV35" s="4"/>
      <c r="KW35" s="4">
        <f t="shared" si="53"/>
        <v>0</v>
      </c>
      <c r="KX35" s="4">
        <f t="shared" si="54"/>
        <v>0</v>
      </c>
      <c r="KY35" s="4"/>
      <c r="KZ35" s="4"/>
      <c r="LA35" s="4"/>
      <c r="LB35" s="4"/>
      <c r="LC35" s="4">
        <f t="shared" si="55"/>
        <v>0</v>
      </c>
      <c r="LD35" s="4">
        <f t="shared" si="56"/>
        <v>0</v>
      </c>
      <c r="LE35" s="4"/>
      <c r="LF35" s="4"/>
      <c r="LG35" s="4">
        <f t="shared" si="57"/>
        <v>0</v>
      </c>
      <c r="LH35" s="4">
        <f t="shared" si="58"/>
        <v>0</v>
      </c>
      <c r="LI35" s="71">
        <v>24.2</v>
      </c>
      <c r="LJ35" s="335">
        <v>0</v>
      </c>
      <c r="LK35" s="79">
        <v>24.02</v>
      </c>
      <c r="LL35" s="358">
        <v>0</v>
      </c>
      <c r="LM35" s="79">
        <v>6.5750000000000002</v>
      </c>
      <c r="LN35" s="339">
        <v>0</v>
      </c>
      <c r="LO35" s="75"/>
      <c r="LP35" s="352"/>
      <c r="LQ35" s="322"/>
      <c r="LR35" s="322"/>
      <c r="LS35" s="4">
        <f t="shared" si="59"/>
        <v>54.795000000000002</v>
      </c>
      <c r="LT35" s="4">
        <f t="shared" si="60"/>
        <v>0</v>
      </c>
      <c r="LU35" s="323"/>
      <c r="LV35" s="4"/>
      <c r="LW35" s="4"/>
      <c r="LX35" s="4"/>
      <c r="LY35" s="4">
        <f t="shared" si="61"/>
        <v>0</v>
      </c>
      <c r="LZ35" s="4">
        <f t="shared" si="62"/>
        <v>0</v>
      </c>
      <c r="MA35" s="114"/>
      <c r="MB35" s="4"/>
      <c r="MC35" s="346"/>
      <c r="MD35" s="324"/>
      <c r="ME35" s="75"/>
      <c r="MF35" s="4"/>
      <c r="MG35" s="9"/>
      <c r="MH35" s="4"/>
      <c r="MI35" s="4">
        <f t="shared" si="63"/>
        <v>0</v>
      </c>
      <c r="MJ35" s="4">
        <f t="shared" si="64"/>
        <v>0</v>
      </c>
      <c r="MK35" s="340">
        <v>0.18</v>
      </c>
      <c r="ML35" s="92">
        <v>0</v>
      </c>
      <c r="MM35" s="114">
        <v>0.12</v>
      </c>
      <c r="MN35" s="341">
        <v>0</v>
      </c>
      <c r="MO35" s="4">
        <f t="shared" si="65"/>
        <v>0.3</v>
      </c>
      <c r="MP35" s="4">
        <f t="shared" si="66"/>
        <v>0</v>
      </c>
      <c r="MQ35" s="4"/>
      <c r="MR35" s="4"/>
      <c r="MS35" s="4">
        <f t="shared" si="67"/>
        <v>0</v>
      </c>
      <c r="MT35" s="4">
        <f t="shared" si="68"/>
        <v>0</v>
      </c>
      <c r="MU35" s="4"/>
      <c r="MV35" s="4"/>
      <c r="MW35" s="4">
        <f t="shared" si="69"/>
        <v>0</v>
      </c>
      <c r="MX35" s="4">
        <f t="shared" si="70"/>
        <v>0</v>
      </c>
      <c r="MY35" s="92">
        <v>0</v>
      </c>
      <c r="MZ35" s="342">
        <v>0</v>
      </c>
      <c r="NA35" s="4">
        <f t="shared" si="71"/>
        <v>0</v>
      </c>
      <c r="NB35" s="4">
        <f t="shared" si="72"/>
        <v>0</v>
      </c>
      <c r="NC35" s="301"/>
      <c r="ND35" s="301"/>
      <c r="NE35" s="301">
        <f t="shared" si="73"/>
        <v>0</v>
      </c>
      <c r="NF35" s="301">
        <f t="shared" si="74"/>
        <v>0</v>
      </c>
      <c r="NG35" s="301"/>
      <c r="NH35" s="301"/>
      <c r="NI35" s="301">
        <f t="shared" si="75"/>
        <v>0</v>
      </c>
      <c r="NJ35" s="301">
        <f t="shared" si="76"/>
        <v>0</v>
      </c>
      <c r="NK35" s="297"/>
      <c r="NL35" s="301"/>
      <c r="NM35" s="301">
        <f t="shared" si="77"/>
        <v>0</v>
      </c>
      <c r="NN35" s="301">
        <f t="shared" si="78"/>
        <v>0</v>
      </c>
      <c r="NO35" s="74">
        <v>0.18</v>
      </c>
      <c r="NP35" s="74"/>
      <c r="NQ35" s="74"/>
      <c r="NR35" s="74"/>
      <c r="NS35" s="74">
        <v>0.3</v>
      </c>
      <c r="NT35" s="74"/>
      <c r="NU35" s="351">
        <v>0.09</v>
      </c>
      <c r="NV35" s="351"/>
      <c r="NW35" s="4">
        <f t="shared" si="79"/>
        <v>0.56999999999999995</v>
      </c>
      <c r="NX35" s="4">
        <f t="shared" si="12"/>
        <v>0</v>
      </c>
      <c r="NY35" s="74">
        <v>0.5</v>
      </c>
      <c r="NZ35" s="74"/>
      <c r="OA35" s="357">
        <v>0.02</v>
      </c>
      <c r="OB35" s="74"/>
      <c r="OC35" s="357">
        <v>0.01</v>
      </c>
      <c r="OD35" s="74"/>
      <c r="OE35" s="74">
        <v>0</v>
      </c>
      <c r="OF35" s="74"/>
      <c r="OG35" s="4">
        <f t="shared" si="80"/>
        <v>0.53</v>
      </c>
      <c r="OH35" s="4">
        <f t="shared" si="81"/>
        <v>0</v>
      </c>
      <c r="OI35" s="196">
        <v>0.14000000000000001</v>
      </c>
      <c r="OJ35" s="301"/>
      <c r="OK35" s="347">
        <v>0.04</v>
      </c>
      <c r="OL35" s="301"/>
      <c r="OM35" s="196">
        <v>0.05</v>
      </c>
      <c r="ON35" s="301"/>
      <c r="OO35" s="301">
        <f t="shared" si="82"/>
        <v>0.18000000000000002</v>
      </c>
      <c r="OP35" s="301">
        <f t="shared" si="83"/>
        <v>0</v>
      </c>
      <c r="OQ35" s="301"/>
      <c r="OR35" s="301"/>
      <c r="OS35" s="301">
        <f t="shared" si="13"/>
        <v>0</v>
      </c>
      <c r="OT35" s="301">
        <f t="shared" si="14"/>
        <v>0</v>
      </c>
    </row>
    <row r="36" spans="1:410" ht="12.75" customHeight="1">
      <c r="A36" s="146"/>
      <c r="B36" s="129">
        <v>26</v>
      </c>
      <c r="C36" s="147"/>
      <c r="D36" s="147"/>
      <c r="E36" s="74"/>
      <c r="F36" s="74"/>
      <c r="G36" s="74"/>
      <c r="H36" s="74"/>
      <c r="I36" s="78">
        <f t="shared" si="0"/>
        <v>0</v>
      </c>
      <c r="J36" s="78">
        <f t="shared" si="1"/>
        <v>0</v>
      </c>
      <c r="K36" s="2"/>
      <c r="L36" s="2"/>
      <c r="M36" s="71">
        <v>20.62</v>
      </c>
      <c r="N36" s="71">
        <v>4.1240000000000006</v>
      </c>
      <c r="O36" s="75">
        <v>0</v>
      </c>
      <c r="P36" s="71">
        <v>0</v>
      </c>
      <c r="Q36" s="1"/>
      <c r="R36" s="8"/>
      <c r="S36" s="2"/>
      <c r="T36" s="2"/>
      <c r="U36" s="8"/>
      <c r="V36" s="8"/>
      <c r="W36" s="8">
        <f t="shared" si="15"/>
        <v>20.62</v>
      </c>
      <c r="X36" s="8">
        <f t="shared" si="16"/>
        <v>20.62</v>
      </c>
      <c r="Y36" s="78"/>
      <c r="Z36" s="78"/>
      <c r="AA36" s="9"/>
      <c r="AB36" s="285"/>
      <c r="AC36" s="8">
        <f t="shared" si="17"/>
        <v>0</v>
      </c>
      <c r="AD36" s="8">
        <f t="shared" si="18"/>
        <v>0</v>
      </c>
      <c r="AE36" s="71"/>
      <c r="AF36" s="71"/>
      <c r="AG36" s="71"/>
      <c r="AH36" s="71"/>
      <c r="AI36" s="122">
        <v>5</v>
      </c>
      <c r="AJ36" s="122">
        <v>1.5</v>
      </c>
      <c r="AK36" s="359">
        <v>50</v>
      </c>
      <c r="AL36" s="360">
        <v>15</v>
      </c>
      <c r="AM36" s="293"/>
      <c r="AN36" s="293"/>
      <c r="AO36" s="294"/>
      <c r="AP36" s="294"/>
      <c r="AQ36" s="294"/>
      <c r="AR36" s="294"/>
      <c r="AS36" s="294"/>
      <c r="AT36" s="294"/>
      <c r="AU36" s="4">
        <f t="shared" si="19"/>
        <v>55</v>
      </c>
      <c r="AV36" s="4">
        <f t="shared" si="2"/>
        <v>16.5</v>
      </c>
      <c r="AW36" s="78"/>
      <c r="AX36" s="78"/>
      <c r="AY36" s="315"/>
      <c r="AZ36" s="8"/>
      <c r="BA36" s="8"/>
      <c r="BB36" s="8"/>
      <c r="BC36" s="8">
        <f t="shared" si="3"/>
        <v>0</v>
      </c>
      <c r="BD36" s="8">
        <f t="shared" si="4"/>
        <v>0</v>
      </c>
      <c r="BE36" s="8"/>
      <c r="BF36" s="8"/>
      <c r="BG36" s="295"/>
      <c r="BH36" s="296"/>
      <c r="BI36" s="295"/>
      <c r="BJ36" s="296"/>
      <c r="BK36" s="297"/>
      <c r="BL36" s="8"/>
      <c r="BM36" s="8"/>
      <c r="BN36" s="8"/>
      <c r="BO36" s="8"/>
      <c r="BP36" s="8"/>
      <c r="BQ36" s="8"/>
      <c r="BR36" s="8"/>
      <c r="BS36" s="2">
        <f t="shared" si="20"/>
        <v>0</v>
      </c>
      <c r="BT36" s="8">
        <f t="shared" si="21"/>
        <v>0</v>
      </c>
      <c r="BU36" s="8"/>
      <c r="BV36" s="8"/>
      <c r="BW36" s="4"/>
      <c r="BX36" s="4"/>
      <c r="BY36" s="4"/>
      <c r="BZ36" s="8"/>
      <c r="CA36" s="4"/>
      <c r="CB36" s="8"/>
      <c r="CC36" s="4">
        <f t="shared" si="5"/>
        <v>0</v>
      </c>
      <c r="CD36" s="4">
        <f t="shared" si="5"/>
        <v>0</v>
      </c>
      <c r="CE36" s="4"/>
      <c r="CF36" s="4"/>
      <c r="CG36" s="114"/>
      <c r="CH36" s="325"/>
      <c r="CI36" s="91">
        <v>20.6</v>
      </c>
      <c r="CJ36" s="325">
        <v>6.5</v>
      </c>
      <c r="CK36" s="299"/>
      <c r="CL36" s="299"/>
      <c r="CM36" s="326">
        <v>5.15</v>
      </c>
      <c r="CN36" s="327">
        <v>1.5</v>
      </c>
      <c r="CO36" s="8">
        <f t="shared" si="22"/>
        <v>25.75</v>
      </c>
      <c r="CP36" s="8">
        <f t="shared" si="23"/>
        <v>8</v>
      </c>
      <c r="CQ36" s="343">
        <v>247.40625</v>
      </c>
      <c r="CR36" s="343"/>
      <c r="CS36" s="343"/>
      <c r="CT36" s="356"/>
      <c r="CU36" s="344">
        <v>18.556701030927837</v>
      </c>
      <c r="CV36" s="196"/>
      <c r="CW36" s="345">
        <v>63.814432989690722</v>
      </c>
      <c r="CX36" s="300"/>
      <c r="CY36" s="300"/>
      <c r="CZ36" s="300"/>
      <c r="DA36" s="7">
        <f t="shared" si="24"/>
        <v>329.77738402061857</v>
      </c>
      <c r="DB36" s="4">
        <f t="shared" si="25"/>
        <v>0</v>
      </c>
      <c r="DC36" s="8"/>
      <c r="DD36" s="8"/>
      <c r="DE36" s="4"/>
      <c r="DF36" s="8"/>
      <c r="DG36" s="8"/>
      <c r="DH36" s="8"/>
      <c r="DI36" s="8">
        <f t="shared" si="26"/>
        <v>0</v>
      </c>
      <c r="DJ36" s="8">
        <f t="shared" si="27"/>
        <v>0</v>
      </c>
      <c r="DK36" s="328">
        <v>42.37</v>
      </c>
      <c r="DL36" s="328">
        <v>14.12</v>
      </c>
      <c r="DM36" s="78">
        <f t="shared" si="28"/>
        <v>42.37</v>
      </c>
      <c r="DN36" s="78">
        <f t="shared" si="29"/>
        <v>14.12</v>
      </c>
      <c r="DO36" s="328">
        <v>41.1</v>
      </c>
      <c r="DP36" s="328">
        <v>13.700000000000001</v>
      </c>
      <c r="DQ36" s="329"/>
      <c r="DR36" s="329"/>
      <c r="DS36" s="8"/>
      <c r="DT36" s="8"/>
      <c r="DU36" s="302"/>
      <c r="DV36" s="303"/>
      <c r="DW36" s="303"/>
      <c r="DX36" s="303"/>
      <c r="DY36" s="8"/>
      <c r="DZ36" s="8"/>
      <c r="EA36" s="4"/>
      <c r="EB36" s="8"/>
      <c r="EC36" s="8">
        <f t="shared" si="30"/>
        <v>0</v>
      </c>
      <c r="ED36" s="8">
        <f t="shared" si="30"/>
        <v>0</v>
      </c>
      <c r="EE36" s="4"/>
      <c r="EF36" s="4"/>
      <c r="EG36" s="330">
        <v>39.18</v>
      </c>
      <c r="EH36" s="331">
        <v>9.7949999999999999</v>
      </c>
      <c r="EI36" s="94">
        <v>154.63999999999999</v>
      </c>
      <c r="EJ36" s="94">
        <v>38.659999999999997</v>
      </c>
      <c r="EK36" s="326">
        <v>53.61</v>
      </c>
      <c r="EL36" s="332">
        <v>13.4025</v>
      </c>
      <c r="EM36" s="333"/>
      <c r="EN36" s="333"/>
      <c r="EO36" s="333"/>
      <c r="EP36" s="333"/>
      <c r="EQ36" s="8">
        <f t="shared" si="31"/>
        <v>247.43</v>
      </c>
      <c r="ER36" s="8">
        <f t="shared" si="32"/>
        <v>61.857500000000002</v>
      </c>
      <c r="ES36" s="301"/>
      <c r="ET36" s="301"/>
      <c r="EU36" s="6"/>
      <c r="EV36" s="6"/>
      <c r="EW36" s="4">
        <f t="shared" si="33"/>
        <v>0</v>
      </c>
      <c r="EX36" s="4">
        <f t="shared" si="34"/>
        <v>0</v>
      </c>
      <c r="EY36" s="8"/>
      <c r="EZ36" s="8"/>
      <c r="FA36" s="361">
        <v>28</v>
      </c>
      <c r="FB36" s="334"/>
      <c r="FC36" s="114">
        <v>29</v>
      </c>
      <c r="FD36" s="327"/>
      <c r="FE36" s="8"/>
      <c r="FF36" s="8"/>
      <c r="FG36" s="305"/>
      <c r="FH36" s="306"/>
      <c r="FI36" s="8"/>
      <c r="FJ36" s="8"/>
      <c r="FK36" s="8"/>
      <c r="FL36" s="8"/>
      <c r="FM36" s="327"/>
      <c r="FN36" s="327"/>
      <c r="FO36" s="4"/>
      <c r="FP36" s="8"/>
      <c r="FQ36" s="307">
        <f t="shared" si="35"/>
        <v>0</v>
      </c>
      <c r="FR36" s="8">
        <f t="shared" si="36"/>
        <v>0</v>
      </c>
      <c r="FS36" s="4"/>
      <c r="FT36" s="4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>
        <f t="shared" si="37"/>
        <v>0</v>
      </c>
      <c r="GH36" s="8">
        <f t="shared" si="38"/>
        <v>0</v>
      </c>
      <c r="GI36" s="308"/>
      <c r="GJ36" s="308"/>
      <c r="GK36" s="297">
        <v>6</v>
      </c>
      <c r="GL36" s="297"/>
      <c r="GM36" s="309"/>
      <c r="GN36" s="310"/>
      <c r="GO36" s="299"/>
      <c r="GP36" s="311"/>
      <c r="GQ36" s="311"/>
      <c r="GR36" s="311"/>
      <c r="GS36" s="310"/>
      <c r="GT36" s="310"/>
      <c r="GU36" s="310">
        <v>3</v>
      </c>
      <c r="GV36" s="310"/>
      <c r="GW36" s="310"/>
      <c r="GX36" s="310"/>
      <c r="GY36" s="310">
        <v>2.4</v>
      </c>
      <c r="GZ36" s="310"/>
      <c r="HA36" s="8">
        <f t="shared" si="39"/>
        <v>11.4</v>
      </c>
      <c r="HB36" s="8">
        <f t="shared" si="40"/>
        <v>0</v>
      </c>
      <c r="HC36" s="4"/>
      <c r="HD36" s="4"/>
      <c r="HE36" s="4"/>
      <c r="HF36" s="4"/>
      <c r="HG36" s="4"/>
      <c r="HH36" s="4"/>
      <c r="HI36" s="4">
        <f t="shared" si="6"/>
        <v>0</v>
      </c>
      <c r="HJ36" s="4">
        <f t="shared" si="7"/>
        <v>0</v>
      </c>
      <c r="HK36" s="8"/>
      <c r="HL36" s="8"/>
      <c r="HM36" s="8"/>
      <c r="HN36" s="303"/>
      <c r="HO36" s="8">
        <f t="shared" si="41"/>
        <v>0</v>
      </c>
      <c r="HP36" s="8">
        <f t="shared" si="42"/>
        <v>0</v>
      </c>
      <c r="HQ36" s="91">
        <v>400</v>
      </c>
      <c r="HR36" s="285"/>
      <c r="HS36" s="91"/>
      <c r="HT36" s="8"/>
      <c r="HU36" s="8">
        <f t="shared" si="43"/>
        <v>400</v>
      </c>
      <c r="HV36" s="8">
        <f t="shared" si="44"/>
        <v>0</v>
      </c>
      <c r="HW36" s="8"/>
      <c r="HX36" s="8"/>
      <c r="HY36" s="196">
        <v>3</v>
      </c>
      <c r="HZ36" s="335">
        <v>0.75</v>
      </c>
      <c r="IA36" s="312"/>
      <c r="IB36" s="304"/>
      <c r="IC36" s="337">
        <v>12</v>
      </c>
      <c r="ID36" s="130">
        <v>3</v>
      </c>
      <c r="IE36" s="313"/>
      <c r="IF36" s="313"/>
      <c r="IG36" s="8">
        <f t="shared" si="84"/>
        <v>15</v>
      </c>
      <c r="IH36" s="8">
        <f t="shared" si="45"/>
        <v>3.75</v>
      </c>
      <c r="II36" s="8"/>
      <c r="IJ36" s="8"/>
      <c r="IK36" s="8"/>
      <c r="IL36" s="8"/>
      <c r="IM36" s="4"/>
      <c r="IN36" s="303"/>
      <c r="IO36" s="8"/>
      <c r="IP36" s="8"/>
      <c r="IQ36" s="8"/>
      <c r="IR36" s="8"/>
      <c r="IS36" s="8"/>
      <c r="IT36" s="8"/>
      <c r="IU36" s="8">
        <f t="shared" si="8"/>
        <v>0</v>
      </c>
      <c r="IV36" s="8">
        <f t="shared" si="9"/>
        <v>0</v>
      </c>
      <c r="IW36" s="8"/>
      <c r="IX36" s="8"/>
      <c r="IY36" s="71">
        <v>10.31</v>
      </c>
      <c r="IZ36" s="71">
        <v>0</v>
      </c>
      <c r="JA36" s="71">
        <v>0</v>
      </c>
      <c r="JB36" s="71">
        <v>0</v>
      </c>
      <c r="JC36" s="285"/>
      <c r="JD36" s="285"/>
      <c r="JE36" s="8">
        <f t="shared" si="46"/>
        <v>10.31</v>
      </c>
      <c r="JF36" s="8">
        <f t="shared" si="47"/>
        <v>0</v>
      </c>
      <c r="JG36" s="335">
        <v>6.5372000000000003</v>
      </c>
      <c r="JH36" s="335">
        <v>1</v>
      </c>
      <c r="JI36" s="335">
        <v>6.5373000000000001</v>
      </c>
      <c r="JJ36" s="335">
        <v>1</v>
      </c>
      <c r="JK36" s="335"/>
      <c r="JL36" s="335"/>
      <c r="JM36" s="91">
        <v>51.55</v>
      </c>
      <c r="JN36" s="335">
        <v>11</v>
      </c>
      <c r="JO36" s="91">
        <v>0</v>
      </c>
      <c r="JP36" s="335">
        <v>0</v>
      </c>
      <c r="JQ36" s="71">
        <v>0</v>
      </c>
      <c r="JR36" s="71">
        <v>0</v>
      </c>
      <c r="JS36" s="8"/>
      <c r="JT36" s="8"/>
      <c r="JU36" s="8">
        <f t="shared" si="85"/>
        <v>64.624499999999998</v>
      </c>
      <c r="JV36" s="8">
        <f t="shared" si="86"/>
        <v>13</v>
      </c>
      <c r="JW36" s="8"/>
      <c r="JX36" s="8"/>
      <c r="JY36" s="285"/>
      <c r="JZ36" s="285"/>
      <c r="KA36" s="8">
        <f t="shared" si="48"/>
        <v>0</v>
      </c>
      <c r="KB36" s="8">
        <f t="shared" si="49"/>
        <v>0</v>
      </c>
      <c r="KC36" s="4"/>
      <c r="KD36" s="4"/>
      <c r="KE36" s="4"/>
      <c r="KF36" s="4"/>
      <c r="KG36" s="4">
        <f t="shared" si="10"/>
        <v>0</v>
      </c>
      <c r="KH36" s="4">
        <f t="shared" si="11"/>
        <v>0</v>
      </c>
      <c r="KI36" s="4"/>
      <c r="KJ36" s="4"/>
      <c r="KK36" s="4"/>
      <c r="KL36" s="4"/>
      <c r="KM36" s="4">
        <f t="shared" si="50"/>
        <v>0</v>
      </c>
      <c r="KN36" s="4">
        <f t="shared" si="50"/>
        <v>0</v>
      </c>
      <c r="KO36" s="326"/>
      <c r="KP36" s="4"/>
      <c r="KQ36" s="4"/>
      <c r="KR36" s="4"/>
      <c r="KS36" s="1">
        <f t="shared" si="51"/>
        <v>0</v>
      </c>
      <c r="KT36" s="1">
        <f t="shared" si="52"/>
        <v>0</v>
      </c>
      <c r="KU36" s="4"/>
      <c r="KV36" s="4"/>
      <c r="KW36" s="4">
        <f t="shared" si="53"/>
        <v>0</v>
      </c>
      <c r="KX36" s="4">
        <f t="shared" si="54"/>
        <v>0</v>
      </c>
      <c r="KY36" s="4"/>
      <c r="KZ36" s="4"/>
      <c r="LA36" s="4"/>
      <c r="LB36" s="4"/>
      <c r="LC36" s="4">
        <f t="shared" si="55"/>
        <v>0</v>
      </c>
      <c r="LD36" s="4">
        <f t="shared" si="56"/>
        <v>0</v>
      </c>
      <c r="LE36" s="4"/>
      <c r="LF36" s="4"/>
      <c r="LG36" s="4">
        <f t="shared" si="57"/>
        <v>0</v>
      </c>
      <c r="LH36" s="4">
        <f t="shared" si="58"/>
        <v>0</v>
      </c>
      <c r="LI36" s="71">
        <v>24.2</v>
      </c>
      <c r="LJ36" s="335">
        <v>0</v>
      </c>
      <c r="LK36" s="79">
        <v>24.02</v>
      </c>
      <c r="LL36" s="358">
        <v>0</v>
      </c>
      <c r="LM36" s="79">
        <v>6.5750000000000002</v>
      </c>
      <c r="LN36" s="339">
        <v>0</v>
      </c>
      <c r="LO36" s="75"/>
      <c r="LP36" s="352"/>
      <c r="LQ36" s="322"/>
      <c r="LR36" s="322"/>
      <c r="LS36" s="4">
        <f t="shared" si="59"/>
        <v>54.795000000000002</v>
      </c>
      <c r="LT36" s="4">
        <f t="shared" si="60"/>
        <v>0</v>
      </c>
      <c r="LU36" s="323"/>
      <c r="LV36" s="4"/>
      <c r="LW36" s="4"/>
      <c r="LX36" s="4"/>
      <c r="LY36" s="4">
        <f t="shared" si="61"/>
        <v>0</v>
      </c>
      <c r="LZ36" s="4">
        <f t="shared" si="62"/>
        <v>0</v>
      </c>
      <c r="MA36" s="114"/>
      <c r="MB36" s="4"/>
      <c r="MC36" s="346"/>
      <c r="MD36" s="324"/>
      <c r="ME36" s="75"/>
      <c r="MF36" s="4"/>
      <c r="MG36" s="9"/>
      <c r="MH36" s="4"/>
      <c r="MI36" s="4">
        <f t="shared" si="63"/>
        <v>0</v>
      </c>
      <c r="MJ36" s="4">
        <f t="shared" si="64"/>
        <v>0</v>
      </c>
      <c r="MK36" s="340">
        <v>0.89999999999999991</v>
      </c>
      <c r="ML36" s="92">
        <v>0</v>
      </c>
      <c r="MM36" s="114">
        <v>0.60000000000000009</v>
      </c>
      <c r="MN36" s="341">
        <v>0</v>
      </c>
      <c r="MO36" s="4">
        <f t="shared" si="65"/>
        <v>1.5</v>
      </c>
      <c r="MP36" s="4">
        <f t="shared" si="66"/>
        <v>0</v>
      </c>
      <c r="MQ36" s="4"/>
      <c r="MR36" s="4"/>
      <c r="MS36" s="4">
        <f t="shared" si="67"/>
        <v>0</v>
      </c>
      <c r="MT36" s="4">
        <f t="shared" si="68"/>
        <v>0</v>
      </c>
      <c r="MU36" s="4"/>
      <c r="MV36" s="4"/>
      <c r="MW36" s="4">
        <f t="shared" si="69"/>
        <v>0</v>
      </c>
      <c r="MX36" s="4">
        <f t="shared" si="70"/>
        <v>0</v>
      </c>
      <c r="MY36" s="92">
        <v>0</v>
      </c>
      <c r="MZ36" s="342">
        <v>0</v>
      </c>
      <c r="NA36" s="4">
        <f t="shared" si="71"/>
        <v>0</v>
      </c>
      <c r="NB36" s="4">
        <f t="shared" si="72"/>
        <v>0</v>
      </c>
      <c r="NC36" s="301"/>
      <c r="ND36" s="301"/>
      <c r="NE36" s="301">
        <f t="shared" si="73"/>
        <v>0</v>
      </c>
      <c r="NF36" s="301">
        <f t="shared" si="74"/>
        <v>0</v>
      </c>
      <c r="NG36" s="301"/>
      <c r="NH36" s="301"/>
      <c r="NI36" s="301">
        <f t="shared" si="75"/>
        <v>0</v>
      </c>
      <c r="NJ36" s="301">
        <f t="shared" si="76"/>
        <v>0</v>
      </c>
      <c r="NK36" s="297"/>
      <c r="NL36" s="301"/>
      <c r="NM36" s="301">
        <f t="shared" si="77"/>
        <v>0</v>
      </c>
      <c r="NN36" s="301">
        <f t="shared" si="78"/>
        <v>0</v>
      </c>
      <c r="NO36" s="74">
        <v>0.54</v>
      </c>
      <c r="NP36" s="74"/>
      <c r="NQ36" s="74"/>
      <c r="NR36" s="74"/>
      <c r="NS36" s="74">
        <v>0.92</v>
      </c>
      <c r="NT36" s="74"/>
      <c r="NU36" s="351">
        <v>0.28999999999999998</v>
      </c>
      <c r="NV36" s="351"/>
      <c r="NW36" s="4">
        <f t="shared" si="79"/>
        <v>1.75</v>
      </c>
      <c r="NX36" s="4">
        <f t="shared" si="12"/>
        <v>0</v>
      </c>
      <c r="NY36" s="74">
        <v>1.2</v>
      </c>
      <c r="NZ36" s="74"/>
      <c r="OA36" s="357">
        <v>0.04</v>
      </c>
      <c r="OB36" s="74"/>
      <c r="OC36" s="357">
        <v>0.01</v>
      </c>
      <c r="OD36" s="74"/>
      <c r="OE36" s="74">
        <v>0</v>
      </c>
      <c r="OF36" s="74"/>
      <c r="OG36" s="4">
        <f t="shared" si="80"/>
        <v>1.25</v>
      </c>
      <c r="OH36" s="4">
        <f t="shared" si="81"/>
        <v>0</v>
      </c>
      <c r="OI36" s="196">
        <v>0.22</v>
      </c>
      <c r="OJ36" s="301"/>
      <c r="OK36" s="347">
        <v>7.0000000000000007E-2</v>
      </c>
      <c r="OL36" s="301"/>
      <c r="OM36" s="196">
        <v>7.0000000000000007E-2</v>
      </c>
      <c r="ON36" s="301"/>
      <c r="OO36" s="301">
        <f t="shared" si="82"/>
        <v>0.29000000000000004</v>
      </c>
      <c r="OP36" s="301">
        <f t="shared" si="83"/>
        <v>0</v>
      </c>
      <c r="OQ36" s="301"/>
      <c r="OR36" s="301"/>
      <c r="OS36" s="301">
        <f t="shared" si="13"/>
        <v>0</v>
      </c>
      <c r="OT36" s="301">
        <f t="shared" si="14"/>
        <v>0</v>
      </c>
    </row>
    <row r="37" spans="1:410" ht="12.75" customHeight="1">
      <c r="A37" s="146"/>
      <c r="B37" s="129">
        <v>27</v>
      </c>
      <c r="C37" s="147"/>
      <c r="D37" s="147"/>
      <c r="E37" s="74"/>
      <c r="F37" s="74"/>
      <c r="G37" s="74"/>
      <c r="H37" s="74"/>
      <c r="I37" s="78">
        <f t="shared" si="0"/>
        <v>0</v>
      </c>
      <c r="J37" s="78">
        <f t="shared" si="1"/>
        <v>0</v>
      </c>
      <c r="K37" s="2"/>
      <c r="L37" s="2"/>
      <c r="M37" s="71">
        <v>20.62</v>
      </c>
      <c r="N37" s="71">
        <v>4.1240000000000006</v>
      </c>
      <c r="O37" s="75">
        <v>0</v>
      </c>
      <c r="P37" s="71">
        <v>0</v>
      </c>
      <c r="Q37" s="1"/>
      <c r="R37" s="8"/>
      <c r="S37" s="2"/>
      <c r="T37" s="2"/>
      <c r="U37" s="8"/>
      <c r="V37" s="8"/>
      <c r="W37" s="8">
        <f t="shared" si="15"/>
        <v>20.62</v>
      </c>
      <c r="X37" s="8">
        <f t="shared" si="16"/>
        <v>20.62</v>
      </c>
      <c r="Y37" s="78"/>
      <c r="Z37" s="78"/>
      <c r="AA37" s="9"/>
      <c r="AB37" s="285"/>
      <c r="AC37" s="8">
        <f t="shared" si="17"/>
        <v>0</v>
      </c>
      <c r="AD37" s="8">
        <f t="shared" si="18"/>
        <v>0</v>
      </c>
      <c r="AE37" s="71"/>
      <c r="AF37" s="71"/>
      <c r="AG37" s="71"/>
      <c r="AH37" s="71"/>
      <c r="AI37" s="122">
        <v>5</v>
      </c>
      <c r="AJ37" s="122">
        <v>1.5</v>
      </c>
      <c r="AK37" s="359">
        <v>50</v>
      </c>
      <c r="AL37" s="360">
        <v>15</v>
      </c>
      <c r="AM37" s="293"/>
      <c r="AN37" s="293"/>
      <c r="AO37" s="294"/>
      <c r="AP37" s="294"/>
      <c r="AQ37" s="294"/>
      <c r="AR37" s="294"/>
      <c r="AS37" s="294"/>
      <c r="AT37" s="294"/>
      <c r="AU37" s="4">
        <f t="shared" si="19"/>
        <v>55</v>
      </c>
      <c r="AV37" s="4">
        <f t="shared" si="2"/>
        <v>16.5</v>
      </c>
      <c r="AW37" s="78"/>
      <c r="AX37" s="78"/>
      <c r="AY37" s="315"/>
      <c r="AZ37" s="8"/>
      <c r="BA37" s="8"/>
      <c r="BB37" s="8"/>
      <c r="BC37" s="8">
        <f t="shared" si="3"/>
        <v>0</v>
      </c>
      <c r="BD37" s="8">
        <f t="shared" si="4"/>
        <v>0</v>
      </c>
      <c r="BE37" s="8"/>
      <c r="BF37" s="8"/>
      <c r="BG37" s="295"/>
      <c r="BH37" s="296"/>
      <c r="BI37" s="295"/>
      <c r="BJ37" s="296"/>
      <c r="BK37" s="297"/>
      <c r="BL37" s="8"/>
      <c r="BM37" s="8"/>
      <c r="BN37" s="8"/>
      <c r="BO37" s="8"/>
      <c r="BP37" s="8"/>
      <c r="BQ37" s="8"/>
      <c r="BR37" s="8"/>
      <c r="BS37" s="2">
        <f t="shared" si="20"/>
        <v>0</v>
      </c>
      <c r="BT37" s="8">
        <f t="shared" si="21"/>
        <v>0</v>
      </c>
      <c r="BU37" s="8"/>
      <c r="BV37" s="8"/>
      <c r="BW37" s="4"/>
      <c r="BX37" s="4"/>
      <c r="BY37" s="4"/>
      <c r="BZ37" s="8"/>
      <c r="CA37" s="4"/>
      <c r="CB37" s="8"/>
      <c r="CC37" s="4">
        <f t="shared" si="5"/>
        <v>0</v>
      </c>
      <c r="CD37" s="4">
        <f t="shared" si="5"/>
        <v>0</v>
      </c>
      <c r="CE37" s="4"/>
      <c r="CF37" s="4"/>
      <c r="CG37" s="114"/>
      <c r="CH37" s="325"/>
      <c r="CI37" s="91">
        <v>20.6</v>
      </c>
      <c r="CJ37" s="325">
        <v>6.5</v>
      </c>
      <c r="CK37" s="299"/>
      <c r="CL37" s="299"/>
      <c r="CM37" s="326">
        <v>5.15</v>
      </c>
      <c r="CN37" s="327">
        <v>1.5</v>
      </c>
      <c r="CO37" s="8">
        <f t="shared" si="22"/>
        <v>25.75</v>
      </c>
      <c r="CP37" s="8">
        <f t="shared" si="23"/>
        <v>8</v>
      </c>
      <c r="CQ37" s="343">
        <v>247.40625</v>
      </c>
      <c r="CR37" s="343"/>
      <c r="CS37" s="343"/>
      <c r="CT37" s="356"/>
      <c r="CU37" s="344">
        <v>18.556701030927837</v>
      </c>
      <c r="CV37" s="196"/>
      <c r="CW37" s="345">
        <v>63.814432989690722</v>
      </c>
      <c r="CX37" s="300"/>
      <c r="CY37" s="300"/>
      <c r="CZ37" s="300"/>
      <c r="DA37" s="7">
        <f t="shared" si="24"/>
        <v>329.77738402061857</v>
      </c>
      <c r="DB37" s="4">
        <f t="shared" si="25"/>
        <v>0</v>
      </c>
      <c r="DC37" s="8"/>
      <c r="DD37" s="8"/>
      <c r="DE37" s="4"/>
      <c r="DF37" s="8"/>
      <c r="DG37" s="8"/>
      <c r="DH37" s="8"/>
      <c r="DI37" s="8">
        <f t="shared" si="26"/>
        <v>0</v>
      </c>
      <c r="DJ37" s="8">
        <f t="shared" si="27"/>
        <v>0</v>
      </c>
      <c r="DK37" s="328">
        <v>42.37</v>
      </c>
      <c r="DL37" s="328">
        <v>14.12</v>
      </c>
      <c r="DM37" s="78">
        <f t="shared" si="28"/>
        <v>42.37</v>
      </c>
      <c r="DN37" s="78">
        <f t="shared" si="29"/>
        <v>14.12</v>
      </c>
      <c r="DO37" s="328">
        <v>41.1</v>
      </c>
      <c r="DP37" s="328">
        <v>13.700000000000001</v>
      </c>
      <c r="DQ37" s="329"/>
      <c r="DR37" s="329"/>
      <c r="DS37" s="8"/>
      <c r="DT37" s="8"/>
      <c r="DU37" s="302"/>
      <c r="DV37" s="303"/>
      <c r="DW37" s="303"/>
      <c r="DX37" s="303"/>
      <c r="DY37" s="8"/>
      <c r="DZ37" s="8"/>
      <c r="EA37" s="4"/>
      <c r="EB37" s="8"/>
      <c r="EC37" s="8">
        <f t="shared" si="30"/>
        <v>0</v>
      </c>
      <c r="ED37" s="8">
        <f t="shared" si="30"/>
        <v>0</v>
      </c>
      <c r="EE37" s="4"/>
      <c r="EF37" s="4"/>
      <c r="EG37" s="330">
        <v>39.18</v>
      </c>
      <c r="EH37" s="331">
        <v>9.7949999999999999</v>
      </c>
      <c r="EI37" s="94">
        <v>154.63999999999999</v>
      </c>
      <c r="EJ37" s="94">
        <v>38.659999999999997</v>
      </c>
      <c r="EK37" s="326">
        <v>53.61</v>
      </c>
      <c r="EL37" s="332">
        <v>13.4025</v>
      </c>
      <c r="EM37" s="333"/>
      <c r="EN37" s="333"/>
      <c r="EO37" s="333"/>
      <c r="EP37" s="333"/>
      <c r="EQ37" s="8">
        <f t="shared" si="31"/>
        <v>247.43</v>
      </c>
      <c r="ER37" s="8">
        <f t="shared" si="32"/>
        <v>61.857500000000002</v>
      </c>
      <c r="ES37" s="301"/>
      <c r="ET37" s="301"/>
      <c r="EU37" s="6"/>
      <c r="EV37" s="6"/>
      <c r="EW37" s="4">
        <f t="shared" si="33"/>
        <v>0</v>
      </c>
      <c r="EX37" s="4">
        <f t="shared" si="34"/>
        <v>0</v>
      </c>
      <c r="EY37" s="8"/>
      <c r="EZ37" s="8"/>
      <c r="FA37" s="361">
        <v>28</v>
      </c>
      <c r="FB37" s="334"/>
      <c r="FC37" s="114">
        <v>29</v>
      </c>
      <c r="FD37" s="327"/>
      <c r="FE37" s="8"/>
      <c r="FF37" s="8"/>
      <c r="FG37" s="305"/>
      <c r="FH37" s="306"/>
      <c r="FI37" s="8"/>
      <c r="FJ37" s="8"/>
      <c r="FK37" s="8"/>
      <c r="FL37" s="8"/>
      <c r="FM37" s="327"/>
      <c r="FN37" s="327"/>
      <c r="FO37" s="4"/>
      <c r="FP37" s="8"/>
      <c r="FQ37" s="307">
        <f t="shared" si="35"/>
        <v>0</v>
      </c>
      <c r="FR37" s="8">
        <f t="shared" si="36"/>
        <v>0</v>
      </c>
      <c r="FS37" s="4"/>
      <c r="FT37" s="4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>
        <f t="shared" si="37"/>
        <v>0</v>
      </c>
      <c r="GH37" s="8">
        <f t="shared" si="38"/>
        <v>0</v>
      </c>
      <c r="GI37" s="308"/>
      <c r="GJ37" s="308"/>
      <c r="GK37" s="297">
        <v>6</v>
      </c>
      <c r="GL37" s="297"/>
      <c r="GM37" s="309"/>
      <c r="GN37" s="310"/>
      <c r="GO37" s="299"/>
      <c r="GP37" s="311"/>
      <c r="GQ37" s="311"/>
      <c r="GR37" s="311"/>
      <c r="GS37" s="310"/>
      <c r="GT37" s="310"/>
      <c r="GU37" s="310">
        <v>3</v>
      </c>
      <c r="GV37" s="310"/>
      <c r="GW37" s="310"/>
      <c r="GX37" s="310"/>
      <c r="GY37" s="310">
        <v>2.4</v>
      </c>
      <c r="GZ37" s="310"/>
      <c r="HA37" s="8">
        <f t="shared" si="39"/>
        <v>11.4</v>
      </c>
      <c r="HB37" s="8">
        <f t="shared" si="40"/>
        <v>0</v>
      </c>
      <c r="HC37" s="4"/>
      <c r="HD37" s="4"/>
      <c r="HE37" s="4"/>
      <c r="HF37" s="4"/>
      <c r="HG37" s="4"/>
      <c r="HH37" s="4"/>
      <c r="HI37" s="4">
        <f t="shared" si="6"/>
        <v>0</v>
      </c>
      <c r="HJ37" s="4">
        <f t="shared" si="7"/>
        <v>0</v>
      </c>
      <c r="HK37" s="8"/>
      <c r="HL37" s="8"/>
      <c r="HM37" s="8"/>
      <c r="HN37" s="303"/>
      <c r="HO37" s="8">
        <f t="shared" si="41"/>
        <v>0</v>
      </c>
      <c r="HP37" s="8">
        <f t="shared" si="42"/>
        <v>0</v>
      </c>
      <c r="HQ37" s="91">
        <v>400</v>
      </c>
      <c r="HR37" s="285"/>
      <c r="HS37" s="91"/>
      <c r="HT37" s="8"/>
      <c r="HU37" s="8">
        <f t="shared" si="43"/>
        <v>400</v>
      </c>
      <c r="HV37" s="8">
        <f t="shared" si="44"/>
        <v>0</v>
      </c>
      <c r="HW37" s="8"/>
      <c r="HX37" s="8"/>
      <c r="HY37" s="196">
        <v>3</v>
      </c>
      <c r="HZ37" s="335">
        <v>0.75</v>
      </c>
      <c r="IA37" s="312"/>
      <c r="IB37" s="304"/>
      <c r="IC37" s="337">
        <v>12</v>
      </c>
      <c r="ID37" s="130">
        <v>3</v>
      </c>
      <c r="IE37" s="313"/>
      <c r="IF37" s="313"/>
      <c r="IG37" s="8">
        <f t="shared" si="84"/>
        <v>15</v>
      </c>
      <c r="IH37" s="8">
        <f t="shared" si="45"/>
        <v>3.75</v>
      </c>
      <c r="II37" s="8"/>
      <c r="IJ37" s="8"/>
      <c r="IK37" s="8"/>
      <c r="IL37" s="8"/>
      <c r="IM37" s="4"/>
      <c r="IN37" s="303"/>
      <c r="IO37" s="8"/>
      <c r="IP37" s="8"/>
      <c r="IQ37" s="8"/>
      <c r="IR37" s="8"/>
      <c r="IS37" s="8"/>
      <c r="IT37" s="8"/>
      <c r="IU37" s="8">
        <f t="shared" si="8"/>
        <v>0</v>
      </c>
      <c r="IV37" s="8">
        <f t="shared" si="9"/>
        <v>0</v>
      </c>
      <c r="IW37" s="8"/>
      <c r="IX37" s="8"/>
      <c r="IY37" s="71">
        <v>10.31</v>
      </c>
      <c r="IZ37" s="71">
        <v>0</v>
      </c>
      <c r="JA37" s="71">
        <v>0</v>
      </c>
      <c r="JB37" s="71">
        <v>0</v>
      </c>
      <c r="JC37" s="285"/>
      <c r="JD37" s="285"/>
      <c r="JE37" s="8">
        <f t="shared" si="46"/>
        <v>10.31</v>
      </c>
      <c r="JF37" s="8">
        <f t="shared" si="47"/>
        <v>0</v>
      </c>
      <c r="JG37" s="335">
        <v>6.5372000000000003</v>
      </c>
      <c r="JH37" s="335">
        <v>1</v>
      </c>
      <c r="JI37" s="335">
        <v>6.5373000000000001</v>
      </c>
      <c r="JJ37" s="335">
        <v>1</v>
      </c>
      <c r="JK37" s="335"/>
      <c r="JL37" s="335"/>
      <c r="JM37" s="91">
        <v>51.55</v>
      </c>
      <c r="JN37" s="335">
        <v>11</v>
      </c>
      <c r="JO37" s="91">
        <v>0</v>
      </c>
      <c r="JP37" s="335">
        <v>0</v>
      </c>
      <c r="JQ37" s="71">
        <v>0</v>
      </c>
      <c r="JR37" s="71">
        <v>0</v>
      </c>
      <c r="JS37" s="8"/>
      <c r="JT37" s="8"/>
      <c r="JU37" s="8">
        <f t="shared" si="85"/>
        <v>64.624499999999998</v>
      </c>
      <c r="JV37" s="8">
        <f t="shared" si="86"/>
        <v>13</v>
      </c>
      <c r="JW37" s="8"/>
      <c r="JX37" s="8"/>
      <c r="JY37" s="285"/>
      <c r="JZ37" s="285"/>
      <c r="KA37" s="8">
        <f t="shared" si="48"/>
        <v>0</v>
      </c>
      <c r="KB37" s="8">
        <f t="shared" si="49"/>
        <v>0</v>
      </c>
      <c r="KC37" s="4"/>
      <c r="KD37" s="4"/>
      <c r="KE37" s="4"/>
      <c r="KF37" s="4"/>
      <c r="KG37" s="4">
        <f t="shared" si="10"/>
        <v>0</v>
      </c>
      <c r="KH37" s="4">
        <f t="shared" si="11"/>
        <v>0</v>
      </c>
      <c r="KI37" s="4"/>
      <c r="KJ37" s="4"/>
      <c r="KK37" s="4"/>
      <c r="KL37" s="4"/>
      <c r="KM37" s="4">
        <f t="shared" si="50"/>
        <v>0</v>
      </c>
      <c r="KN37" s="4">
        <f t="shared" si="50"/>
        <v>0</v>
      </c>
      <c r="KO37" s="326"/>
      <c r="KP37" s="4"/>
      <c r="KQ37" s="4"/>
      <c r="KR37" s="4"/>
      <c r="KS37" s="1">
        <f t="shared" si="51"/>
        <v>0</v>
      </c>
      <c r="KT37" s="1">
        <f t="shared" si="52"/>
        <v>0</v>
      </c>
      <c r="KU37" s="4"/>
      <c r="KV37" s="4"/>
      <c r="KW37" s="4">
        <f t="shared" si="53"/>
        <v>0</v>
      </c>
      <c r="KX37" s="4">
        <f t="shared" si="54"/>
        <v>0</v>
      </c>
      <c r="KY37" s="4"/>
      <c r="KZ37" s="4"/>
      <c r="LA37" s="4"/>
      <c r="LB37" s="4"/>
      <c r="LC37" s="4">
        <f t="shared" si="55"/>
        <v>0</v>
      </c>
      <c r="LD37" s="4">
        <f t="shared" si="56"/>
        <v>0</v>
      </c>
      <c r="LE37" s="4"/>
      <c r="LF37" s="4"/>
      <c r="LG37" s="4">
        <f t="shared" si="57"/>
        <v>0</v>
      </c>
      <c r="LH37" s="4">
        <f t="shared" si="58"/>
        <v>0</v>
      </c>
      <c r="LI37" s="71">
        <v>24.2</v>
      </c>
      <c r="LJ37" s="335">
        <v>0</v>
      </c>
      <c r="LK37" s="79">
        <v>24.02</v>
      </c>
      <c r="LL37" s="358">
        <v>0</v>
      </c>
      <c r="LM37" s="79">
        <v>6.5750000000000002</v>
      </c>
      <c r="LN37" s="339">
        <v>0</v>
      </c>
      <c r="LO37" s="75"/>
      <c r="LP37" s="352"/>
      <c r="LQ37" s="322"/>
      <c r="LR37" s="322"/>
      <c r="LS37" s="4">
        <f t="shared" si="59"/>
        <v>54.795000000000002</v>
      </c>
      <c r="LT37" s="4">
        <f t="shared" si="60"/>
        <v>0</v>
      </c>
      <c r="LU37" s="323"/>
      <c r="LV37" s="4"/>
      <c r="LW37" s="4"/>
      <c r="LX37" s="4"/>
      <c r="LY37" s="4">
        <f t="shared" si="61"/>
        <v>0</v>
      </c>
      <c r="LZ37" s="4">
        <f t="shared" si="62"/>
        <v>0</v>
      </c>
      <c r="MA37" s="114"/>
      <c r="MB37" s="4"/>
      <c r="MC37" s="346"/>
      <c r="MD37" s="324"/>
      <c r="ME37" s="75"/>
      <c r="MF37" s="4"/>
      <c r="MG37" s="9"/>
      <c r="MH37" s="4"/>
      <c r="MI37" s="4">
        <f t="shared" si="63"/>
        <v>0</v>
      </c>
      <c r="MJ37" s="4">
        <f t="shared" si="64"/>
        <v>0</v>
      </c>
      <c r="MK37" s="340">
        <v>1.7999999999999998</v>
      </c>
      <c r="ML37" s="92">
        <v>0</v>
      </c>
      <c r="MM37" s="114">
        <v>1.2000000000000002</v>
      </c>
      <c r="MN37" s="341">
        <v>0</v>
      </c>
      <c r="MO37" s="4">
        <f t="shared" si="65"/>
        <v>3</v>
      </c>
      <c r="MP37" s="4">
        <f t="shared" si="66"/>
        <v>0</v>
      </c>
      <c r="MQ37" s="4"/>
      <c r="MR37" s="4"/>
      <c r="MS37" s="4">
        <f t="shared" si="67"/>
        <v>0</v>
      </c>
      <c r="MT37" s="4">
        <f t="shared" si="68"/>
        <v>0</v>
      </c>
      <c r="MU37" s="4"/>
      <c r="MV37" s="4"/>
      <c r="MW37" s="4">
        <f t="shared" si="69"/>
        <v>0</v>
      </c>
      <c r="MX37" s="4">
        <f t="shared" si="70"/>
        <v>0</v>
      </c>
      <c r="MY37" s="92">
        <v>0</v>
      </c>
      <c r="MZ37" s="342">
        <v>0</v>
      </c>
      <c r="NA37" s="4">
        <f t="shared" si="71"/>
        <v>0</v>
      </c>
      <c r="NB37" s="4">
        <f t="shared" si="72"/>
        <v>0</v>
      </c>
      <c r="NC37" s="301"/>
      <c r="ND37" s="301"/>
      <c r="NE37" s="301">
        <f t="shared" si="73"/>
        <v>0</v>
      </c>
      <c r="NF37" s="301">
        <f t="shared" si="74"/>
        <v>0</v>
      </c>
      <c r="NG37" s="301"/>
      <c r="NH37" s="301"/>
      <c r="NI37" s="301">
        <f t="shared" si="75"/>
        <v>0</v>
      </c>
      <c r="NJ37" s="301">
        <f t="shared" si="76"/>
        <v>0</v>
      </c>
      <c r="NK37" s="297"/>
      <c r="NL37" s="301"/>
      <c r="NM37" s="301">
        <f t="shared" si="77"/>
        <v>0</v>
      </c>
      <c r="NN37" s="301">
        <f t="shared" si="78"/>
        <v>0</v>
      </c>
      <c r="NO37" s="74">
        <v>0.89</v>
      </c>
      <c r="NP37" s="74"/>
      <c r="NQ37" s="74"/>
      <c r="NR37" s="74"/>
      <c r="NS37" s="74">
        <v>1.51</v>
      </c>
      <c r="NT37" s="74"/>
      <c r="NU37" s="351">
        <v>0.48</v>
      </c>
      <c r="NV37" s="351"/>
      <c r="NW37" s="4">
        <f t="shared" si="79"/>
        <v>2.88</v>
      </c>
      <c r="NX37" s="4">
        <f t="shared" si="12"/>
        <v>0</v>
      </c>
      <c r="NY37" s="74">
        <v>2.2999999999999998</v>
      </c>
      <c r="NZ37" s="74"/>
      <c r="OA37" s="357">
        <v>0.04</v>
      </c>
      <c r="OB37" s="74"/>
      <c r="OC37" s="357">
        <v>0.01</v>
      </c>
      <c r="OD37" s="74"/>
      <c r="OE37" s="74">
        <v>0</v>
      </c>
      <c r="OF37" s="74"/>
      <c r="OG37" s="4">
        <f t="shared" si="80"/>
        <v>2.3499999999999996</v>
      </c>
      <c r="OH37" s="4">
        <f t="shared" si="81"/>
        <v>0</v>
      </c>
      <c r="OI37" s="196">
        <v>0.38</v>
      </c>
      <c r="OJ37" s="301"/>
      <c r="OK37" s="347">
        <v>0.11</v>
      </c>
      <c r="OL37" s="301"/>
      <c r="OM37" s="196">
        <v>0.12</v>
      </c>
      <c r="ON37" s="301"/>
      <c r="OO37" s="301">
        <f t="shared" si="82"/>
        <v>0.49</v>
      </c>
      <c r="OP37" s="301">
        <f t="shared" si="83"/>
        <v>0</v>
      </c>
      <c r="OQ37" s="301"/>
      <c r="OR37" s="301"/>
      <c r="OS37" s="301">
        <f t="shared" si="13"/>
        <v>0</v>
      </c>
      <c r="OT37" s="301">
        <f t="shared" si="14"/>
        <v>0</v>
      </c>
    </row>
    <row r="38" spans="1:410" ht="12.75" customHeight="1">
      <c r="A38" s="146"/>
      <c r="B38" s="129">
        <v>28</v>
      </c>
      <c r="C38" s="147"/>
      <c r="D38" s="147"/>
      <c r="E38" s="74"/>
      <c r="F38" s="74"/>
      <c r="G38" s="74"/>
      <c r="H38" s="74"/>
      <c r="I38" s="78">
        <f t="shared" si="0"/>
        <v>0</v>
      </c>
      <c r="J38" s="78">
        <f t="shared" si="1"/>
        <v>0</v>
      </c>
      <c r="K38" s="2"/>
      <c r="L38" s="2"/>
      <c r="M38" s="71">
        <v>20.62</v>
      </c>
      <c r="N38" s="71">
        <v>4.1240000000000006</v>
      </c>
      <c r="O38" s="75">
        <v>0</v>
      </c>
      <c r="P38" s="71">
        <v>0</v>
      </c>
      <c r="Q38" s="1"/>
      <c r="R38" s="8"/>
      <c r="S38" s="2"/>
      <c r="T38" s="2"/>
      <c r="U38" s="8"/>
      <c r="V38" s="8"/>
      <c r="W38" s="8">
        <f t="shared" si="15"/>
        <v>20.62</v>
      </c>
      <c r="X38" s="8">
        <f t="shared" si="16"/>
        <v>20.62</v>
      </c>
      <c r="Y38" s="78"/>
      <c r="Z38" s="78"/>
      <c r="AA38" s="9"/>
      <c r="AB38" s="285"/>
      <c r="AC38" s="8">
        <f t="shared" si="17"/>
        <v>0</v>
      </c>
      <c r="AD38" s="8">
        <f t="shared" si="18"/>
        <v>0</v>
      </c>
      <c r="AE38" s="71"/>
      <c r="AF38" s="71"/>
      <c r="AG38" s="71"/>
      <c r="AH38" s="71"/>
      <c r="AI38" s="122">
        <v>5</v>
      </c>
      <c r="AJ38" s="122">
        <v>1.5</v>
      </c>
      <c r="AK38" s="359">
        <v>50</v>
      </c>
      <c r="AL38" s="360">
        <v>15</v>
      </c>
      <c r="AM38" s="293"/>
      <c r="AN38" s="293"/>
      <c r="AO38" s="294"/>
      <c r="AP38" s="294"/>
      <c r="AQ38" s="294"/>
      <c r="AR38" s="294"/>
      <c r="AS38" s="294"/>
      <c r="AT38" s="294"/>
      <c r="AU38" s="4">
        <f t="shared" si="19"/>
        <v>55</v>
      </c>
      <c r="AV38" s="4">
        <f t="shared" si="2"/>
        <v>16.5</v>
      </c>
      <c r="AW38" s="78"/>
      <c r="AX38" s="78"/>
      <c r="AY38" s="315"/>
      <c r="AZ38" s="8"/>
      <c r="BA38" s="8"/>
      <c r="BB38" s="8"/>
      <c r="BC38" s="8">
        <f t="shared" si="3"/>
        <v>0</v>
      </c>
      <c r="BD38" s="8">
        <f t="shared" si="4"/>
        <v>0</v>
      </c>
      <c r="BE38" s="8"/>
      <c r="BF38" s="8"/>
      <c r="BG38" s="295"/>
      <c r="BH38" s="296"/>
      <c r="BI38" s="295"/>
      <c r="BJ38" s="296"/>
      <c r="BK38" s="297"/>
      <c r="BL38" s="8"/>
      <c r="BM38" s="8"/>
      <c r="BN38" s="8"/>
      <c r="BO38" s="8"/>
      <c r="BP38" s="8"/>
      <c r="BQ38" s="8"/>
      <c r="BR38" s="8"/>
      <c r="BS38" s="2">
        <f t="shared" si="20"/>
        <v>0</v>
      </c>
      <c r="BT38" s="8">
        <f t="shared" si="21"/>
        <v>0</v>
      </c>
      <c r="BU38" s="8"/>
      <c r="BV38" s="8"/>
      <c r="BW38" s="4"/>
      <c r="BX38" s="4"/>
      <c r="BY38" s="4"/>
      <c r="BZ38" s="8"/>
      <c r="CA38" s="4"/>
      <c r="CB38" s="8"/>
      <c r="CC38" s="4">
        <f t="shared" si="5"/>
        <v>0</v>
      </c>
      <c r="CD38" s="4">
        <f t="shared" si="5"/>
        <v>0</v>
      </c>
      <c r="CE38" s="4"/>
      <c r="CF38" s="4"/>
      <c r="CG38" s="114"/>
      <c r="CH38" s="325"/>
      <c r="CI38" s="91">
        <v>20.6</v>
      </c>
      <c r="CJ38" s="325">
        <v>6.5</v>
      </c>
      <c r="CK38" s="299"/>
      <c r="CL38" s="299"/>
      <c r="CM38" s="326">
        <v>5.15</v>
      </c>
      <c r="CN38" s="327">
        <v>1.5</v>
      </c>
      <c r="CO38" s="8">
        <f t="shared" si="22"/>
        <v>25.75</v>
      </c>
      <c r="CP38" s="8">
        <f t="shared" si="23"/>
        <v>8</v>
      </c>
      <c r="CQ38" s="343">
        <v>247.40625</v>
      </c>
      <c r="CR38" s="343"/>
      <c r="CS38" s="343"/>
      <c r="CT38" s="356"/>
      <c r="CU38" s="344">
        <v>18.556701030927837</v>
      </c>
      <c r="CV38" s="196"/>
      <c r="CW38" s="345">
        <v>63.814432989690722</v>
      </c>
      <c r="CX38" s="300"/>
      <c r="CY38" s="300"/>
      <c r="CZ38" s="300"/>
      <c r="DA38" s="7">
        <f t="shared" si="24"/>
        <v>329.77738402061857</v>
      </c>
      <c r="DB38" s="4">
        <f t="shared" si="25"/>
        <v>0</v>
      </c>
      <c r="DC38" s="8"/>
      <c r="DD38" s="8"/>
      <c r="DE38" s="4"/>
      <c r="DF38" s="8"/>
      <c r="DG38" s="8"/>
      <c r="DH38" s="8"/>
      <c r="DI38" s="8">
        <f t="shared" si="26"/>
        <v>0</v>
      </c>
      <c r="DJ38" s="8">
        <f t="shared" si="27"/>
        <v>0</v>
      </c>
      <c r="DK38" s="328">
        <v>42.37</v>
      </c>
      <c r="DL38" s="328">
        <v>14.12</v>
      </c>
      <c r="DM38" s="78">
        <f t="shared" si="28"/>
        <v>42.37</v>
      </c>
      <c r="DN38" s="78">
        <f t="shared" si="29"/>
        <v>14.12</v>
      </c>
      <c r="DO38" s="328">
        <v>41.1</v>
      </c>
      <c r="DP38" s="328">
        <v>13.700000000000001</v>
      </c>
      <c r="DQ38" s="329"/>
      <c r="DR38" s="329"/>
      <c r="DS38" s="8"/>
      <c r="DT38" s="8"/>
      <c r="DU38" s="302"/>
      <c r="DV38" s="303"/>
      <c r="DW38" s="303"/>
      <c r="DX38" s="303"/>
      <c r="DY38" s="8"/>
      <c r="DZ38" s="8"/>
      <c r="EA38" s="4"/>
      <c r="EB38" s="8"/>
      <c r="EC38" s="8">
        <f t="shared" si="30"/>
        <v>0</v>
      </c>
      <c r="ED38" s="8">
        <f t="shared" si="30"/>
        <v>0</v>
      </c>
      <c r="EE38" s="4"/>
      <c r="EF38" s="4"/>
      <c r="EG38" s="330">
        <v>39.18</v>
      </c>
      <c r="EH38" s="331">
        <v>9.7949999999999999</v>
      </c>
      <c r="EI38" s="94">
        <v>154.63999999999999</v>
      </c>
      <c r="EJ38" s="94">
        <v>38.659999999999997</v>
      </c>
      <c r="EK38" s="326">
        <v>53.61</v>
      </c>
      <c r="EL38" s="332">
        <v>13.4025</v>
      </c>
      <c r="EM38" s="333"/>
      <c r="EN38" s="333"/>
      <c r="EO38" s="333"/>
      <c r="EP38" s="333"/>
      <c r="EQ38" s="8">
        <f t="shared" si="31"/>
        <v>247.43</v>
      </c>
      <c r="ER38" s="8">
        <f t="shared" si="32"/>
        <v>61.857500000000002</v>
      </c>
      <c r="ES38" s="301"/>
      <c r="ET38" s="301"/>
      <c r="EU38" s="6"/>
      <c r="EV38" s="6"/>
      <c r="EW38" s="4">
        <f t="shared" si="33"/>
        <v>0</v>
      </c>
      <c r="EX38" s="4">
        <f t="shared" si="34"/>
        <v>0</v>
      </c>
      <c r="EY38" s="8"/>
      <c r="EZ38" s="8"/>
      <c r="FA38" s="361">
        <v>28</v>
      </c>
      <c r="FB38" s="334"/>
      <c r="FC38" s="114">
        <v>29</v>
      </c>
      <c r="FD38" s="327"/>
      <c r="FE38" s="8"/>
      <c r="FF38" s="8"/>
      <c r="FG38" s="305"/>
      <c r="FH38" s="306"/>
      <c r="FI38" s="8"/>
      <c r="FJ38" s="8"/>
      <c r="FK38" s="8"/>
      <c r="FL38" s="8"/>
      <c r="FM38" s="327"/>
      <c r="FN38" s="327"/>
      <c r="FO38" s="4"/>
      <c r="FP38" s="8"/>
      <c r="FQ38" s="307">
        <f t="shared" si="35"/>
        <v>0</v>
      </c>
      <c r="FR38" s="8">
        <f t="shared" si="36"/>
        <v>0</v>
      </c>
      <c r="FS38" s="4"/>
      <c r="FT38" s="4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>
        <f t="shared" si="37"/>
        <v>0</v>
      </c>
      <c r="GH38" s="8">
        <f t="shared" si="38"/>
        <v>0</v>
      </c>
      <c r="GI38" s="308"/>
      <c r="GJ38" s="308"/>
      <c r="GK38" s="297">
        <v>6</v>
      </c>
      <c r="GL38" s="297"/>
      <c r="GM38" s="309"/>
      <c r="GN38" s="310"/>
      <c r="GO38" s="299"/>
      <c r="GP38" s="311"/>
      <c r="GQ38" s="311"/>
      <c r="GR38" s="311"/>
      <c r="GS38" s="310"/>
      <c r="GT38" s="310"/>
      <c r="GU38" s="310">
        <v>3</v>
      </c>
      <c r="GV38" s="310"/>
      <c r="GW38" s="310"/>
      <c r="GX38" s="310"/>
      <c r="GY38" s="310">
        <v>2.4</v>
      </c>
      <c r="GZ38" s="310"/>
      <c r="HA38" s="8">
        <f t="shared" si="39"/>
        <v>11.4</v>
      </c>
      <c r="HB38" s="8">
        <f t="shared" si="40"/>
        <v>0</v>
      </c>
      <c r="HC38" s="4"/>
      <c r="HD38" s="4"/>
      <c r="HE38" s="4"/>
      <c r="HF38" s="4"/>
      <c r="HG38" s="4"/>
      <c r="HH38" s="4"/>
      <c r="HI38" s="4">
        <f t="shared" si="6"/>
        <v>0</v>
      </c>
      <c r="HJ38" s="4">
        <f t="shared" si="7"/>
        <v>0</v>
      </c>
      <c r="HK38" s="8"/>
      <c r="HL38" s="8"/>
      <c r="HM38" s="8"/>
      <c r="HN38" s="303"/>
      <c r="HO38" s="8">
        <f t="shared" si="41"/>
        <v>0</v>
      </c>
      <c r="HP38" s="8">
        <f t="shared" si="42"/>
        <v>0</v>
      </c>
      <c r="HQ38" s="91">
        <v>400</v>
      </c>
      <c r="HR38" s="285"/>
      <c r="HS38" s="91"/>
      <c r="HT38" s="8"/>
      <c r="HU38" s="8">
        <f t="shared" si="43"/>
        <v>400</v>
      </c>
      <c r="HV38" s="8">
        <f t="shared" si="44"/>
        <v>0</v>
      </c>
      <c r="HW38" s="8"/>
      <c r="HX38" s="8"/>
      <c r="HY38" s="196">
        <v>3</v>
      </c>
      <c r="HZ38" s="335">
        <v>0.75</v>
      </c>
      <c r="IA38" s="312"/>
      <c r="IB38" s="304"/>
      <c r="IC38" s="337">
        <v>12</v>
      </c>
      <c r="ID38" s="130">
        <v>3</v>
      </c>
      <c r="IE38" s="313"/>
      <c r="IF38" s="313"/>
      <c r="IG38" s="8">
        <f t="shared" si="84"/>
        <v>15</v>
      </c>
      <c r="IH38" s="8">
        <f t="shared" si="45"/>
        <v>3.75</v>
      </c>
      <c r="II38" s="8"/>
      <c r="IJ38" s="8"/>
      <c r="IK38" s="8"/>
      <c r="IL38" s="8"/>
      <c r="IM38" s="4"/>
      <c r="IN38" s="303"/>
      <c r="IO38" s="8"/>
      <c r="IP38" s="8"/>
      <c r="IQ38" s="8"/>
      <c r="IR38" s="8"/>
      <c r="IS38" s="8"/>
      <c r="IT38" s="8"/>
      <c r="IU38" s="8">
        <f t="shared" si="8"/>
        <v>0</v>
      </c>
      <c r="IV38" s="8">
        <f t="shared" si="9"/>
        <v>0</v>
      </c>
      <c r="IW38" s="8"/>
      <c r="IX38" s="8"/>
      <c r="IY38" s="71">
        <v>10.31</v>
      </c>
      <c r="IZ38" s="71">
        <v>0</v>
      </c>
      <c r="JA38" s="71">
        <v>0</v>
      </c>
      <c r="JB38" s="71">
        <v>0</v>
      </c>
      <c r="JC38" s="285"/>
      <c r="JD38" s="285"/>
      <c r="JE38" s="8">
        <f t="shared" si="46"/>
        <v>10.31</v>
      </c>
      <c r="JF38" s="8">
        <f t="shared" si="47"/>
        <v>0</v>
      </c>
      <c r="JG38" s="335">
        <v>6.5372000000000003</v>
      </c>
      <c r="JH38" s="335">
        <v>1</v>
      </c>
      <c r="JI38" s="335">
        <v>6.5373000000000001</v>
      </c>
      <c r="JJ38" s="335">
        <v>1</v>
      </c>
      <c r="JK38" s="335"/>
      <c r="JL38" s="335"/>
      <c r="JM38" s="91">
        <v>51.55</v>
      </c>
      <c r="JN38" s="335">
        <v>11</v>
      </c>
      <c r="JO38" s="91">
        <v>0</v>
      </c>
      <c r="JP38" s="335">
        <v>0</v>
      </c>
      <c r="JQ38" s="71">
        <v>0</v>
      </c>
      <c r="JR38" s="71">
        <v>0</v>
      </c>
      <c r="JS38" s="8"/>
      <c r="JT38" s="8"/>
      <c r="JU38" s="8">
        <f t="shared" si="85"/>
        <v>64.624499999999998</v>
      </c>
      <c r="JV38" s="8">
        <f t="shared" si="86"/>
        <v>13</v>
      </c>
      <c r="JW38" s="8"/>
      <c r="JX38" s="8"/>
      <c r="JY38" s="285"/>
      <c r="JZ38" s="285"/>
      <c r="KA38" s="8">
        <f t="shared" si="48"/>
        <v>0</v>
      </c>
      <c r="KB38" s="8">
        <f t="shared" si="49"/>
        <v>0</v>
      </c>
      <c r="KC38" s="4"/>
      <c r="KD38" s="4"/>
      <c r="KE38" s="4"/>
      <c r="KF38" s="4"/>
      <c r="KG38" s="4">
        <f t="shared" si="10"/>
        <v>0</v>
      </c>
      <c r="KH38" s="4">
        <f t="shared" si="11"/>
        <v>0</v>
      </c>
      <c r="KI38" s="4"/>
      <c r="KJ38" s="4"/>
      <c r="KK38" s="4"/>
      <c r="KL38" s="4"/>
      <c r="KM38" s="4">
        <f t="shared" si="50"/>
        <v>0</v>
      </c>
      <c r="KN38" s="4">
        <f t="shared" si="50"/>
        <v>0</v>
      </c>
      <c r="KO38" s="326"/>
      <c r="KP38" s="4"/>
      <c r="KQ38" s="4"/>
      <c r="KR38" s="4"/>
      <c r="KS38" s="1">
        <f t="shared" si="51"/>
        <v>0</v>
      </c>
      <c r="KT38" s="1">
        <f t="shared" si="52"/>
        <v>0</v>
      </c>
      <c r="KU38" s="4"/>
      <c r="KV38" s="4"/>
      <c r="KW38" s="4">
        <f t="shared" si="53"/>
        <v>0</v>
      </c>
      <c r="KX38" s="4">
        <f t="shared" si="54"/>
        <v>0</v>
      </c>
      <c r="KY38" s="4"/>
      <c r="KZ38" s="4"/>
      <c r="LA38" s="4"/>
      <c r="LB38" s="4"/>
      <c r="LC38" s="4">
        <f t="shared" si="55"/>
        <v>0</v>
      </c>
      <c r="LD38" s="4">
        <f t="shared" si="56"/>
        <v>0</v>
      </c>
      <c r="LE38" s="4"/>
      <c r="LF38" s="4"/>
      <c r="LG38" s="4">
        <f t="shared" si="57"/>
        <v>0</v>
      </c>
      <c r="LH38" s="4">
        <f t="shared" si="58"/>
        <v>0</v>
      </c>
      <c r="LI38" s="71">
        <v>24.2</v>
      </c>
      <c r="LJ38" s="335">
        <v>0</v>
      </c>
      <c r="LK38" s="79">
        <v>24.02</v>
      </c>
      <c r="LL38" s="358">
        <v>0</v>
      </c>
      <c r="LM38" s="79">
        <v>6.5750000000000002</v>
      </c>
      <c r="LN38" s="339">
        <v>0</v>
      </c>
      <c r="LO38" s="75"/>
      <c r="LP38" s="352"/>
      <c r="LQ38" s="322"/>
      <c r="LR38" s="322"/>
      <c r="LS38" s="4">
        <f t="shared" si="59"/>
        <v>54.795000000000002</v>
      </c>
      <c r="LT38" s="4">
        <f t="shared" si="60"/>
        <v>0</v>
      </c>
      <c r="LU38" s="323"/>
      <c r="LV38" s="4"/>
      <c r="LW38" s="4"/>
      <c r="LX38" s="4"/>
      <c r="LY38" s="4">
        <f t="shared" si="61"/>
        <v>0</v>
      </c>
      <c r="LZ38" s="4">
        <f t="shared" si="62"/>
        <v>0</v>
      </c>
      <c r="MA38" s="114"/>
      <c r="MB38" s="4"/>
      <c r="MC38" s="346"/>
      <c r="MD38" s="324"/>
      <c r="ME38" s="75"/>
      <c r="MF38" s="4"/>
      <c r="MG38" s="9"/>
      <c r="MH38" s="4"/>
      <c r="MI38" s="4">
        <f t="shared" si="63"/>
        <v>0</v>
      </c>
      <c r="MJ38" s="4">
        <f t="shared" si="64"/>
        <v>0</v>
      </c>
      <c r="MK38" s="340">
        <v>3.456</v>
      </c>
      <c r="ML38" s="92">
        <v>0</v>
      </c>
      <c r="MM38" s="114">
        <v>2.3039999999999998</v>
      </c>
      <c r="MN38" s="341">
        <v>0</v>
      </c>
      <c r="MO38" s="4">
        <f t="shared" si="65"/>
        <v>5.76</v>
      </c>
      <c r="MP38" s="4">
        <f t="shared" si="66"/>
        <v>0</v>
      </c>
      <c r="MQ38" s="4"/>
      <c r="MR38" s="4"/>
      <c r="MS38" s="4">
        <f t="shared" si="67"/>
        <v>0</v>
      </c>
      <c r="MT38" s="4">
        <f t="shared" si="68"/>
        <v>0</v>
      </c>
      <c r="MU38" s="4"/>
      <c r="MV38" s="4"/>
      <c r="MW38" s="4">
        <f t="shared" si="69"/>
        <v>0</v>
      </c>
      <c r="MX38" s="4">
        <f t="shared" si="70"/>
        <v>0</v>
      </c>
      <c r="MY38" s="92">
        <v>0</v>
      </c>
      <c r="MZ38" s="342">
        <v>0</v>
      </c>
      <c r="NA38" s="4">
        <f t="shared" si="71"/>
        <v>0</v>
      </c>
      <c r="NB38" s="4">
        <f t="shared" si="72"/>
        <v>0</v>
      </c>
      <c r="NC38" s="301"/>
      <c r="ND38" s="301"/>
      <c r="NE38" s="301">
        <f t="shared" si="73"/>
        <v>0</v>
      </c>
      <c r="NF38" s="301">
        <f t="shared" si="74"/>
        <v>0</v>
      </c>
      <c r="NG38" s="301"/>
      <c r="NH38" s="301"/>
      <c r="NI38" s="301">
        <f t="shared" si="75"/>
        <v>0</v>
      </c>
      <c r="NJ38" s="301">
        <f t="shared" si="76"/>
        <v>0</v>
      </c>
      <c r="NK38" s="297"/>
      <c r="NL38" s="301"/>
      <c r="NM38" s="301">
        <f t="shared" si="77"/>
        <v>0</v>
      </c>
      <c r="NN38" s="301">
        <f t="shared" si="78"/>
        <v>0</v>
      </c>
      <c r="NO38" s="74">
        <v>1.35</v>
      </c>
      <c r="NP38" s="74"/>
      <c r="NQ38" s="74"/>
      <c r="NR38" s="74"/>
      <c r="NS38" s="74">
        <v>2.2799999999999998</v>
      </c>
      <c r="NT38" s="74"/>
      <c r="NU38" s="351">
        <v>0.73</v>
      </c>
      <c r="NV38" s="351"/>
      <c r="NW38" s="4">
        <f t="shared" si="79"/>
        <v>4.3599999999999994</v>
      </c>
      <c r="NX38" s="4">
        <f t="shared" si="12"/>
        <v>0</v>
      </c>
      <c r="NY38" s="74">
        <v>3.8</v>
      </c>
      <c r="NZ38" s="74"/>
      <c r="OA38" s="357">
        <v>0.02</v>
      </c>
      <c r="OB38" s="74"/>
      <c r="OC38" s="357">
        <v>0.01</v>
      </c>
      <c r="OD38" s="74"/>
      <c r="OE38" s="74">
        <v>0</v>
      </c>
      <c r="OF38" s="74"/>
      <c r="OG38" s="4">
        <f t="shared" si="80"/>
        <v>3.8299999999999996</v>
      </c>
      <c r="OH38" s="4">
        <f t="shared" si="81"/>
        <v>0</v>
      </c>
      <c r="OI38" s="196">
        <v>0.53</v>
      </c>
      <c r="OJ38" s="301"/>
      <c r="OK38" s="347">
        <v>0.15</v>
      </c>
      <c r="OL38" s="301"/>
      <c r="OM38" s="196">
        <v>0.16</v>
      </c>
      <c r="ON38" s="301"/>
      <c r="OO38" s="301">
        <f t="shared" si="82"/>
        <v>0.68</v>
      </c>
      <c r="OP38" s="301">
        <f t="shared" si="83"/>
        <v>0</v>
      </c>
      <c r="OQ38" s="301"/>
      <c r="OR38" s="301"/>
      <c r="OS38" s="301">
        <f t="shared" si="13"/>
        <v>0</v>
      </c>
      <c r="OT38" s="301">
        <f t="shared" si="14"/>
        <v>0</v>
      </c>
    </row>
    <row r="39" spans="1:410" ht="12.75" customHeight="1">
      <c r="A39" s="152">
        <v>0.29166666666666669</v>
      </c>
      <c r="B39" s="129">
        <v>29</v>
      </c>
      <c r="C39" s="147"/>
      <c r="D39" s="147"/>
      <c r="E39" s="74"/>
      <c r="F39" s="74"/>
      <c r="G39" s="74"/>
      <c r="H39" s="74"/>
      <c r="I39" s="78">
        <f t="shared" si="0"/>
        <v>0</v>
      </c>
      <c r="J39" s="78">
        <f t="shared" si="1"/>
        <v>0</v>
      </c>
      <c r="K39" s="2"/>
      <c r="L39" s="2"/>
      <c r="M39" s="71">
        <v>20.62</v>
      </c>
      <c r="N39" s="71">
        <v>4.1240000000000006</v>
      </c>
      <c r="O39" s="75">
        <v>0</v>
      </c>
      <c r="P39" s="71">
        <v>0</v>
      </c>
      <c r="Q39" s="1"/>
      <c r="R39" s="8"/>
      <c r="S39" s="2"/>
      <c r="T39" s="2"/>
      <c r="U39" s="8"/>
      <c r="V39" s="8"/>
      <c r="W39" s="8">
        <f t="shared" si="15"/>
        <v>20.62</v>
      </c>
      <c r="X39" s="8">
        <f t="shared" si="16"/>
        <v>20.62</v>
      </c>
      <c r="Y39" s="78"/>
      <c r="Z39" s="78"/>
      <c r="AA39" s="9"/>
      <c r="AB39" s="285"/>
      <c r="AC39" s="8">
        <f t="shared" si="17"/>
        <v>0</v>
      </c>
      <c r="AD39" s="8">
        <f t="shared" si="18"/>
        <v>0</v>
      </c>
      <c r="AE39" s="71"/>
      <c r="AF39" s="71"/>
      <c r="AG39" s="71"/>
      <c r="AH39" s="71"/>
      <c r="AI39" s="122">
        <v>5</v>
      </c>
      <c r="AJ39" s="122">
        <v>1.5</v>
      </c>
      <c r="AK39" s="359">
        <v>50</v>
      </c>
      <c r="AL39" s="360">
        <v>15</v>
      </c>
      <c r="AM39" s="293"/>
      <c r="AN39" s="293"/>
      <c r="AO39" s="294"/>
      <c r="AP39" s="294"/>
      <c r="AQ39" s="294"/>
      <c r="AR39" s="294"/>
      <c r="AS39" s="294"/>
      <c r="AT39" s="294"/>
      <c r="AU39" s="4">
        <f t="shared" si="19"/>
        <v>55</v>
      </c>
      <c r="AV39" s="4">
        <f t="shared" si="2"/>
        <v>16.5</v>
      </c>
      <c r="AW39" s="78"/>
      <c r="AX39" s="78"/>
      <c r="AY39" s="315"/>
      <c r="AZ39" s="8"/>
      <c r="BA39" s="8"/>
      <c r="BB39" s="8"/>
      <c r="BC39" s="8">
        <f t="shared" si="3"/>
        <v>0</v>
      </c>
      <c r="BD39" s="8">
        <f t="shared" si="4"/>
        <v>0</v>
      </c>
      <c r="BE39" s="8"/>
      <c r="BF39" s="8"/>
      <c r="BG39" s="295"/>
      <c r="BH39" s="296"/>
      <c r="BI39" s="295"/>
      <c r="BJ39" s="296"/>
      <c r="BK39" s="297"/>
      <c r="BL39" s="8"/>
      <c r="BM39" s="8"/>
      <c r="BN39" s="8"/>
      <c r="BO39" s="8"/>
      <c r="BP39" s="8"/>
      <c r="BQ39" s="8"/>
      <c r="BR39" s="8"/>
      <c r="BS39" s="2">
        <f t="shared" si="20"/>
        <v>0</v>
      </c>
      <c r="BT39" s="8">
        <f t="shared" si="21"/>
        <v>0</v>
      </c>
      <c r="BU39" s="8"/>
      <c r="BV39" s="8"/>
      <c r="BW39" s="4"/>
      <c r="BX39" s="4"/>
      <c r="BY39" s="4"/>
      <c r="BZ39" s="8"/>
      <c r="CA39" s="4"/>
      <c r="CB39" s="8"/>
      <c r="CC39" s="4">
        <f t="shared" si="5"/>
        <v>0</v>
      </c>
      <c r="CD39" s="4">
        <f t="shared" si="5"/>
        <v>0</v>
      </c>
      <c r="CE39" s="4"/>
      <c r="CF39" s="4"/>
      <c r="CG39" s="114"/>
      <c r="CH39" s="325"/>
      <c r="CI39" s="91">
        <v>20.6</v>
      </c>
      <c r="CJ39" s="325">
        <v>6.5</v>
      </c>
      <c r="CK39" s="299"/>
      <c r="CL39" s="299"/>
      <c r="CM39" s="326">
        <v>5.15</v>
      </c>
      <c r="CN39" s="327">
        <v>1.5</v>
      </c>
      <c r="CO39" s="8">
        <f t="shared" si="22"/>
        <v>25.75</v>
      </c>
      <c r="CP39" s="8">
        <f t="shared" si="23"/>
        <v>8</v>
      </c>
      <c r="CQ39" s="343">
        <v>247.40625</v>
      </c>
      <c r="CR39" s="343"/>
      <c r="CS39" s="343"/>
      <c r="CT39" s="356"/>
      <c r="CU39" s="344">
        <v>18.556701030927837</v>
      </c>
      <c r="CV39" s="196"/>
      <c r="CW39" s="345">
        <v>63.814432989690722</v>
      </c>
      <c r="CX39" s="300"/>
      <c r="CY39" s="300"/>
      <c r="CZ39" s="300"/>
      <c r="DA39" s="7">
        <f t="shared" si="24"/>
        <v>329.77738402061857</v>
      </c>
      <c r="DB39" s="4">
        <f t="shared" si="25"/>
        <v>0</v>
      </c>
      <c r="DC39" s="8"/>
      <c r="DD39" s="8"/>
      <c r="DE39" s="4"/>
      <c r="DF39" s="8"/>
      <c r="DG39" s="8"/>
      <c r="DH39" s="8"/>
      <c r="DI39" s="8">
        <f t="shared" si="26"/>
        <v>0</v>
      </c>
      <c r="DJ39" s="8">
        <f t="shared" si="27"/>
        <v>0</v>
      </c>
      <c r="DK39" s="328">
        <v>42.37</v>
      </c>
      <c r="DL39" s="328">
        <v>14.12</v>
      </c>
      <c r="DM39" s="78">
        <f t="shared" si="28"/>
        <v>42.37</v>
      </c>
      <c r="DN39" s="78">
        <f t="shared" si="29"/>
        <v>14.12</v>
      </c>
      <c r="DO39" s="328">
        <v>41.1</v>
      </c>
      <c r="DP39" s="328">
        <v>13.700000000000001</v>
      </c>
      <c r="DQ39" s="329"/>
      <c r="DR39" s="329"/>
      <c r="DS39" s="8"/>
      <c r="DT39" s="8"/>
      <c r="DU39" s="302"/>
      <c r="DV39" s="303"/>
      <c r="DW39" s="303"/>
      <c r="DX39" s="303"/>
      <c r="DY39" s="8"/>
      <c r="DZ39" s="8"/>
      <c r="EA39" s="4"/>
      <c r="EB39" s="8"/>
      <c r="EC39" s="8">
        <f t="shared" si="30"/>
        <v>0</v>
      </c>
      <c r="ED39" s="8">
        <f t="shared" si="30"/>
        <v>0</v>
      </c>
      <c r="EE39" s="4"/>
      <c r="EF39" s="4"/>
      <c r="EG39" s="330">
        <v>39.18</v>
      </c>
      <c r="EH39" s="331">
        <v>9.7949999999999999</v>
      </c>
      <c r="EI39" s="94">
        <v>154.63999999999999</v>
      </c>
      <c r="EJ39" s="94">
        <v>38.659999999999997</v>
      </c>
      <c r="EK39" s="326">
        <v>53.61</v>
      </c>
      <c r="EL39" s="332">
        <v>13.4025</v>
      </c>
      <c r="EM39" s="333"/>
      <c r="EN39" s="333"/>
      <c r="EO39" s="333"/>
      <c r="EP39" s="333"/>
      <c r="EQ39" s="8">
        <f t="shared" si="31"/>
        <v>247.43</v>
      </c>
      <c r="ER39" s="8">
        <f t="shared" si="32"/>
        <v>61.857500000000002</v>
      </c>
      <c r="ES39" s="301"/>
      <c r="ET39" s="301"/>
      <c r="EU39" s="6"/>
      <c r="EV39" s="6"/>
      <c r="EW39" s="4">
        <f t="shared" si="33"/>
        <v>0</v>
      </c>
      <c r="EX39" s="4">
        <f t="shared" si="34"/>
        <v>0</v>
      </c>
      <c r="EY39" s="8"/>
      <c r="EZ39" s="8"/>
      <c r="FA39" s="361">
        <v>28</v>
      </c>
      <c r="FB39" s="334"/>
      <c r="FC39" s="114">
        <v>29</v>
      </c>
      <c r="FD39" s="327"/>
      <c r="FE39" s="8"/>
      <c r="FF39" s="8"/>
      <c r="FG39" s="305"/>
      <c r="FH39" s="306"/>
      <c r="FI39" s="8"/>
      <c r="FJ39" s="8"/>
      <c r="FK39" s="8"/>
      <c r="FL39" s="8"/>
      <c r="FM39" s="327"/>
      <c r="FN39" s="327"/>
      <c r="FO39" s="4"/>
      <c r="FP39" s="8"/>
      <c r="FQ39" s="307">
        <f t="shared" si="35"/>
        <v>0</v>
      </c>
      <c r="FR39" s="8">
        <f t="shared" si="36"/>
        <v>0</v>
      </c>
      <c r="FS39" s="4"/>
      <c r="FT39" s="4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>
        <f t="shared" si="37"/>
        <v>0</v>
      </c>
      <c r="GH39" s="8">
        <f t="shared" si="38"/>
        <v>0</v>
      </c>
      <c r="GI39" s="308"/>
      <c r="GJ39" s="308"/>
      <c r="GK39" s="297">
        <v>6</v>
      </c>
      <c r="GL39" s="297"/>
      <c r="GM39" s="309"/>
      <c r="GN39" s="310"/>
      <c r="GO39" s="299"/>
      <c r="GP39" s="311"/>
      <c r="GQ39" s="311"/>
      <c r="GR39" s="311"/>
      <c r="GS39" s="310"/>
      <c r="GT39" s="310"/>
      <c r="GU39" s="310">
        <v>3</v>
      </c>
      <c r="GV39" s="310"/>
      <c r="GW39" s="310"/>
      <c r="GX39" s="310"/>
      <c r="GY39" s="310">
        <v>2.4</v>
      </c>
      <c r="GZ39" s="310"/>
      <c r="HA39" s="8">
        <f t="shared" si="39"/>
        <v>11.4</v>
      </c>
      <c r="HB39" s="8">
        <f t="shared" si="40"/>
        <v>0</v>
      </c>
      <c r="HC39" s="4"/>
      <c r="HD39" s="4"/>
      <c r="HE39" s="4"/>
      <c r="HF39" s="4"/>
      <c r="HG39" s="4"/>
      <c r="HH39" s="4"/>
      <c r="HI39" s="4">
        <f t="shared" si="6"/>
        <v>0</v>
      </c>
      <c r="HJ39" s="4">
        <f t="shared" si="7"/>
        <v>0</v>
      </c>
      <c r="HK39" s="8"/>
      <c r="HL39" s="8"/>
      <c r="HM39" s="8"/>
      <c r="HN39" s="303"/>
      <c r="HO39" s="8">
        <f t="shared" si="41"/>
        <v>0</v>
      </c>
      <c r="HP39" s="8">
        <f t="shared" si="42"/>
        <v>0</v>
      </c>
      <c r="HQ39" s="91">
        <v>400</v>
      </c>
      <c r="HR39" s="285"/>
      <c r="HS39" s="91"/>
      <c r="HT39" s="8"/>
      <c r="HU39" s="8">
        <f t="shared" si="43"/>
        <v>400</v>
      </c>
      <c r="HV39" s="8">
        <f t="shared" si="44"/>
        <v>0</v>
      </c>
      <c r="HW39" s="8"/>
      <c r="HX39" s="8"/>
      <c r="HY39" s="196">
        <v>3</v>
      </c>
      <c r="HZ39" s="335">
        <v>0.75</v>
      </c>
      <c r="IA39" s="312"/>
      <c r="IB39" s="304"/>
      <c r="IC39" s="337">
        <v>12</v>
      </c>
      <c r="ID39" s="130">
        <v>3</v>
      </c>
      <c r="IE39" s="313"/>
      <c r="IF39" s="313"/>
      <c r="IG39" s="8">
        <f t="shared" si="84"/>
        <v>15</v>
      </c>
      <c r="IH39" s="8">
        <f t="shared" si="45"/>
        <v>3.75</v>
      </c>
      <c r="II39" s="8"/>
      <c r="IJ39" s="8"/>
      <c r="IK39" s="8"/>
      <c r="IL39" s="8"/>
      <c r="IM39" s="4"/>
      <c r="IN39" s="303"/>
      <c r="IO39" s="8"/>
      <c r="IP39" s="8"/>
      <c r="IQ39" s="8"/>
      <c r="IR39" s="8"/>
      <c r="IS39" s="8"/>
      <c r="IT39" s="8"/>
      <c r="IU39" s="8">
        <f t="shared" si="8"/>
        <v>0</v>
      </c>
      <c r="IV39" s="8">
        <f t="shared" si="9"/>
        <v>0</v>
      </c>
      <c r="IW39" s="8"/>
      <c r="IX39" s="8"/>
      <c r="IY39" s="71">
        <v>10.31</v>
      </c>
      <c r="IZ39" s="71">
        <v>0</v>
      </c>
      <c r="JA39" s="71">
        <v>0</v>
      </c>
      <c r="JB39" s="71">
        <v>0</v>
      </c>
      <c r="JC39" s="285"/>
      <c r="JD39" s="285"/>
      <c r="JE39" s="8">
        <f t="shared" si="46"/>
        <v>10.31</v>
      </c>
      <c r="JF39" s="8">
        <f t="shared" si="47"/>
        <v>0</v>
      </c>
      <c r="JG39" s="335">
        <v>6.5372000000000003</v>
      </c>
      <c r="JH39" s="335">
        <v>1</v>
      </c>
      <c r="JI39" s="335">
        <v>6.5373000000000001</v>
      </c>
      <c r="JJ39" s="335">
        <v>1</v>
      </c>
      <c r="JK39" s="335"/>
      <c r="JL39" s="335"/>
      <c r="JM39" s="91">
        <v>51.55</v>
      </c>
      <c r="JN39" s="335">
        <v>11</v>
      </c>
      <c r="JO39" s="91">
        <v>0</v>
      </c>
      <c r="JP39" s="335">
        <v>0</v>
      </c>
      <c r="JQ39" s="71">
        <v>0</v>
      </c>
      <c r="JR39" s="71">
        <v>0</v>
      </c>
      <c r="JS39" s="8"/>
      <c r="JT39" s="8"/>
      <c r="JU39" s="8">
        <f t="shared" si="85"/>
        <v>64.624499999999998</v>
      </c>
      <c r="JV39" s="8">
        <f t="shared" si="86"/>
        <v>13</v>
      </c>
      <c r="JW39" s="8"/>
      <c r="JX39" s="8"/>
      <c r="JY39" s="285"/>
      <c r="JZ39" s="285"/>
      <c r="KA39" s="8">
        <f t="shared" si="48"/>
        <v>0</v>
      </c>
      <c r="KB39" s="8">
        <f t="shared" si="49"/>
        <v>0</v>
      </c>
      <c r="KC39" s="4"/>
      <c r="KD39" s="4"/>
      <c r="KE39" s="4"/>
      <c r="KF39" s="4"/>
      <c r="KG39" s="4">
        <f t="shared" si="10"/>
        <v>0</v>
      </c>
      <c r="KH39" s="4">
        <f t="shared" si="11"/>
        <v>0</v>
      </c>
      <c r="KI39" s="4"/>
      <c r="KJ39" s="4"/>
      <c r="KK39" s="4"/>
      <c r="KL39" s="4"/>
      <c r="KM39" s="4">
        <f t="shared" si="50"/>
        <v>0</v>
      </c>
      <c r="KN39" s="4">
        <f t="shared" si="50"/>
        <v>0</v>
      </c>
      <c r="KO39" s="326"/>
      <c r="KP39" s="4"/>
      <c r="KQ39" s="4"/>
      <c r="KR39" s="4"/>
      <c r="KS39" s="1">
        <f t="shared" si="51"/>
        <v>0</v>
      </c>
      <c r="KT39" s="1">
        <f t="shared" si="52"/>
        <v>0</v>
      </c>
      <c r="KU39" s="4"/>
      <c r="KV39" s="4"/>
      <c r="KW39" s="4">
        <f t="shared" si="53"/>
        <v>0</v>
      </c>
      <c r="KX39" s="4">
        <f t="shared" si="54"/>
        <v>0</v>
      </c>
      <c r="KY39" s="4"/>
      <c r="KZ39" s="4"/>
      <c r="LA39" s="4"/>
      <c r="LB39" s="4"/>
      <c r="LC39" s="4">
        <f t="shared" si="55"/>
        <v>0</v>
      </c>
      <c r="LD39" s="4">
        <f t="shared" si="56"/>
        <v>0</v>
      </c>
      <c r="LE39" s="4"/>
      <c r="LF39" s="4"/>
      <c r="LG39" s="4">
        <f t="shared" si="57"/>
        <v>0</v>
      </c>
      <c r="LH39" s="4">
        <f t="shared" si="58"/>
        <v>0</v>
      </c>
      <c r="LI39" s="71">
        <v>24.2</v>
      </c>
      <c r="LJ39" s="335">
        <v>0</v>
      </c>
      <c r="LK39" s="79">
        <v>24.02</v>
      </c>
      <c r="LL39" s="358">
        <v>0</v>
      </c>
      <c r="LM39" s="79">
        <v>6.5750000000000002</v>
      </c>
      <c r="LN39" s="339">
        <v>0</v>
      </c>
      <c r="LO39" s="75"/>
      <c r="LP39" s="352"/>
      <c r="LQ39" s="322"/>
      <c r="LR39" s="322"/>
      <c r="LS39" s="4">
        <f t="shared" si="59"/>
        <v>54.795000000000002</v>
      </c>
      <c r="LT39" s="4">
        <f t="shared" si="60"/>
        <v>0</v>
      </c>
      <c r="LU39" s="323"/>
      <c r="LV39" s="4"/>
      <c r="LW39" s="4"/>
      <c r="LX39" s="4"/>
      <c r="LY39" s="4">
        <f t="shared" si="61"/>
        <v>0</v>
      </c>
      <c r="LZ39" s="4">
        <f t="shared" si="62"/>
        <v>0</v>
      </c>
      <c r="MA39" s="114"/>
      <c r="MB39" s="4"/>
      <c r="MC39" s="346"/>
      <c r="MD39" s="324"/>
      <c r="ME39" s="75"/>
      <c r="MF39" s="4"/>
      <c r="MG39" s="9"/>
      <c r="MH39" s="4"/>
      <c r="MI39" s="4">
        <f t="shared" si="63"/>
        <v>0</v>
      </c>
      <c r="MJ39" s="4">
        <f t="shared" si="64"/>
        <v>0</v>
      </c>
      <c r="MK39" s="340">
        <v>4.38</v>
      </c>
      <c r="ML39" s="92">
        <v>0</v>
      </c>
      <c r="MM39" s="114">
        <v>2.92</v>
      </c>
      <c r="MN39" s="341">
        <v>0</v>
      </c>
      <c r="MO39" s="4">
        <f t="shared" si="65"/>
        <v>7.3</v>
      </c>
      <c r="MP39" s="4">
        <f t="shared" si="66"/>
        <v>0</v>
      </c>
      <c r="MQ39" s="4"/>
      <c r="MR39" s="4"/>
      <c r="MS39" s="4">
        <f t="shared" si="67"/>
        <v>0</v>
      </c>
      <c r="MT39" s="4">
        <f t="shared" si="68"/>
        <v>0</v>
      </c>
      <c r="MU39" s="4"/>
      <c r="MV39" s="4"/>
      <c r="MW39" s="4">
        <f t="shared" si="69"/>
        <v>0</v>
      </c>
      <c r="MX39" s="4">
        <f t="shared" si="70"/>
        <v>0</v>
      </c>
      <c r="MY39" s="92">
        <v>0</v>
      </c>
      <c r="MZ39" s="342">
        <v>0</v>
      </c>
      <c r="NA39" s="4">
        <f t="shared" si="71"/>
        <v>0</v>
      </c>
      <c r="NB39" s="4">
        <f t="shared" si="72"/>
        <v>0</v>
      </c>
      <c r="NC39" s="301"/>
      <c r="ND39" s="301"/>
      <c r="NE39" s="301">
        <f t="shared" si="73"/>
        <v>0</v>
      </c>
      <c r="NF39" s="301">
        <f t="shared" si="74"/>
        <v>0</v>
      </c>
      <c r="NG39" s="301"/>
      <c r="NH39" s="301"/>
      <c r="NI39" s="301">
        <f t="shared" si="75"/>
        <v>0</v>
      </c>
      <c r="NJ39" s="301">
        <f t="shared" si="76"/>
        <v>0</v>
      </c>
      <c r="NK39" s="297"/>
      <c r="NL39" s="301"/>
      <c r="NM39" s="301">
        <f t="shared" si="77"/>
        <v>0</v>
      </c>
      <c r="NN39" s="301">
        <f t="shared" si="78"/>
        <v>0</v>
      </c>
      <c r="NO39" s="74">
        <v>1.87</v>
      </c>
      <c r="NP39" s="74"/>
      <c r="NQ39" s="74"/>
      <c r="NR39" s="74"/>
      <c r="NS39" s="74">
        <v>3.16</v>
      </c>
      <c r="NT39" s="74"/>
      <c r="NU39" s="351">
        <v>1.02</v>
      </c>
      <c r="NV39" s="351"/>
      <c r="NW39" s="4">
        <f t="shared" si="79"/>
        <v>6.0500000000000007</v>
      </c>
      <c r="NX39" s="4">
        <f t="shared" si="12"/>
        <v>0</v>
      </c>
      <c r="NY39" s="74">
        <v>6.1</v>
      </c>
      <c r="NZ39" s="74"/>
      <c r="OA39" s="357">
        <v>0.03</v>
      </c>
      <c r="OB39" s="74"/>
      <c r="OC39" s="357">
        <v>0.01</v>
      </c>
      <c r="OD39" s="74"/>
      <c r="OE39" s="74">
        <v>0</v>
      </c>
      <c r="OF39" s="74"/>
      <c r="OG39" s="4">
        <f t="shared" si="80"/>
        <v>6.14</v>
      </c>
      <c r="OH39" s="4">
        <f t="shared" si="81"/>
        <v>0</v>
      </c>
      <c r="OI39" s="196">
        <v>0.73</v>
      </c>
      <c r="OJ39" s="301"/>
      <c r="OK39" s="347">
        <v>0.2</v>
      </c>
      <c r="OL39" s="301"/>
      <c r="OM39" s="196">
        <v>0.22</v>
      </c>
      <c r="ON39" s="301"/>
      <c r="OO39" s="301">
        <f t="shared" si="82"/>
        <v>0.92999999999999994</v>
      </c>
      <c r="OP39" s="301">
        <f t="shared" si="83"/>
        <v>0</v>
      </c>
      <c r="OQ39" s="301"/>
      <c r="OR39" s="301"/>
      <c r="OS39" s="301">
        <f t="shared" si="13"/>
        <v>0</v>
      </c>
      <c r="OT39" s="301">
        <f t="shared" si="14"/>
        <v>0</v>
      </c>
    </row>
    <row r="40" spans="1:410" ht="12.75" customHeight="1">
      <c r="A40" s="146"/>
      <c r="B40" s="129">
        <v>30</v>
      </c>
      <c r="C40" s="147"/>
      <c r="D40" s="147"/>
      <c r="E40" s="74"/>
      <c r="F40" s="74"/>
      <c r="G40" s="74"/>
      <c r="H40" s="74"/>
      <c r="I40" s="78">
        <f t="shared" si="0"/>
        <v>0</v>
      </c>
      <c r="J40" s="78">
        <f t="shared" si="1"/>
        <v>0</v>
      </c>
      <c r="K40" s="2"/>
      <c r="L40" s="2"/>
      <c r="M40" s="71">
        <v>20.62</v>
      </c>
      <c r="N40" s="71">
        <v>4.1240000000000006</v>
      </c>
      <c r="O40" s="75">
        <v>0</v>
      </c>
      <c r="P40" s="71">
        <v>0</v>
      </c>
      <c r="Q40" s="1"/>
      <c r="R40" s="8"/>
      <c r="S40" s="2"/>
      <c r="T40" s="2"/>
      <c r="U40" s="8"/>
      <c r="V40" s="8"/>
      <c r="W40" s="8">
        <f t="shared" si="15"/>
        <v>20.62</v>
      </c>
      <c r="X40" s="8">
        <f t="shared" si="16"/>
        <v>20.62</v>
      </c>
      <c r="Y40" s="78"/>
      <c r="Z40" s="78"/>
      <c r="AA40" s="9"/>
      <c r="AB40" s="285"/>
      <c r="AC40" s="8">
        <f t="shared" si="17"/>
        <v>0</v>
      </c>
      <c r="AD40" s="8">
        <f t="shared" si="18"/>
        <v>0</v>
      </c>
      <c r="AE40" s="71"/>
      <c r="AF40" s="71"/>
      <c r="AG40" s="71"/>
      <c r="AH40" s="71"/>
      <c r="AI40" s="122">
        <v>5</v>
      </c>
      <c r="AJ40" s="122">
        <v>1.5</v>
      </c>
      <c r="AK40" s="359">
        <v>50</v>
      </c>
      <c r="AL40" s="360">
        <v>15</v>
      </c>
      <c r="AM40" s="293"/>
      <c r="AN40" s="293"/>
      <c r="AO40" s="294"/>
      <c r="AP40" s="294"/>
      <c r="AQ40" s="294"/>
      <c r="AR40" s="294"/>
      <c r="AS40" s="294"/>
      <c r="AT40" s="294"/>
      <c r="AU40" s="4">
        <f t="shared" si="19"/>
        <v>55</v>
      </c>
      <c r="AV40" s="4">
        <f t="shared" si="2"/>
        <v>16.5</v>
      </c>
      <c r="AW40" s="78"/>
      <c r="AX40" s="78"/>
      <c r="AY40" s="315"/>
      <c r="AZ40" s="8"/>
      <c r="BA40" s="8"/>
      <c r="BB40" s="8"/>
      <c r="BC40" s="8">
        <f t="shared" si="3"/>
        <v>0</v>
      </c>
      <c r="BD40" s="8">
        <f t="shared" si="4"/>
        <v>0</v>
      </c>
      <c r="BE40" s="8"/>
      <c r="BF40" s="8"/>
      <c r="BG40" s="295"/>
      <c r="BH40" s="296"/>
      <c r="BI40" s="295"/>
      <c r="BJ40" s="296"/>
      <c r="BK40" s="297"/>
      <c r="BL40" s="8"/>
      <c r="BM40" s="8"/>
      <c r="BN40" s="8"/>
      <c r="BO40" s="8"/>
      <c r="BP40" s="8"/>
      <c r="BQ40" s="8"/>
      <c r="BR40" s="8"/>
      <c r="BS40" s="2">
        <f t="shared" si="20"/>
        <v>0</v>
      </c>
      <c r="BT40" s="8">
        <f t="shared" si="21"/>
        <v>0</v>
      </c>
      <c r="BU40" s="8"/>
      <c r="BV40" s="8"/>
      <c r="BW40" s="4"/>
      <c r="BX40" s="4"/>
      <c r="BY40" s="4"/>
      <c r="BZ40" s="8"/>
      <c r="CA40" s="4"/>
      <c r="CB40" s="8"/>
      <c r="CC40" s="4">
        <f t="shared" si="5"/>
        <v>0</v>
      </c>
      <c r="CD40" s="4">
        <f t="shared" si="5"/>
        <v>0</v>
      </c>
      <c r="CE40" s="4"/>
      <c r="CF40" s="4"/>
      <c r="CG40" s="114"/>
      <c r="CH40" s="325"/>
      <c r="CI40" s="91">
        <v>20.6</v>
      </c>
      <c r="CJ40" s="325">
        <v>6.5</v>
      </c>
      <c r="CK40" s="299"/>
      <c r="CL40" s="299"/>
      <c r="CM40" s="326">
        <v>5.15</v>
      </c>
      <c r="CN40" s="327">
        <v>1.5</v>
      </c>
      <c r="CO40" s="8">
        <f t="shared" si="22"/>
        <v>25.75</v>
      </c>
      <c r="CP40" s="8">
        <f t="shared" si="23"/>
        <v>8</v>
      </c>
      <c r="CQ40" s="343">
        <v>247.40625</v>
      </c>
      <c r="CR40" s="343"/>
      <c r="CS40" s="343"/>
      <c r="CT40" s="356"/>
      <c r="CU40" s="344">
        <v>18.556701030927837</v>
      </c>
      <c r="CV40" s="196"/>
      <c r="CW40" s="345">
        <v>63.814432989690722</v>
      </c>
      <c r="CX40" s="300"/>
      <c r="CY40" s="300"/>
      <c r="CZ40" s="300"/>
      <c r="DA40" s="7">
        <f t="shared" si="24"/>
        <v>329.77738402061857</v>
      </c>
      <c r="DB40" s="4">
        <f t="shared" si="25"/>
        <v>0</v>
      </c>
      <c r="DC40" s="8"/>
      <c r="DD40" s="8"/>
      <c r="DE40" s="4"/>
      <c r="DF40" s="8"/>
      <c r="DG40" s="8"/>
      <c r="DH40" s="8"/>
      <c r="DI40" s="8">
        <f t="shared" si="26"/>
        <v>0</v>
      </c>
      <c r="DJ40" s="8">
        <f t="shared" si="27"/>
        <v>0</v>
      </c>
      <c r="DK40" s="328">
        <v>42.37</v>
      </c>
      <c r="DL40" s="328">
        <v>14.12</v>
      </c>
      <c r="DM40" s="78">
        <f t="shared" si="28"/>
        <v>42.37</v>
      </c>
      <c r="DN40" s="78">
        <f t="shared" si="29"/>
        <v>14.12</v>
      </c>
      <c r="DO40" s="328">
        <v>41.1</v>
      </c>
      <c r="DP40" s="328">
        <v>13.700000000000001</v>
      </c>
      <c r="DQ40" s="329"/>
      <c r="DR40" s="329"/>
      <c r="DS40" s="8"/>
      <c r="DT40" s="8"/>
      <c r="DU40" s="302"/>
      <c r="DV40" s="303"/>
      <c r="DW40" s="303"/>
      <c r="DX40" s="303"/>
      <c r="DY40" s="8"/>
      <c r="DZ40" s="8"/>
      <c r="EA40" s="4"/>
      <c r="EB40" s="8"/>
      <c r="EC40" s="8">
        <f t="shared" si="30"/>
        <v>0</v>
      </c>
      <c r="ED40" s="8">
        <f t="shared" si="30"/>
        <v>0</v>
      </c>
      <c r="EE40" s="4"/>
      <c r="EF40" s="4"/>
      <c r="EG40" s="330">
        <v>39.18</v>
      </c>
      <c r="EH40" s="331">
        <v>9.7949999999999999</v>
      </c>
      <c r="EI40" s="94">
        <v>154.63999999999999</v>
      </c>
      <c r="EJ40" s="94">
        <v>38.659999999999997</v>
      </c>
      <c r="EK40" s="326">
        <v>53.61</v>
      </c>
      <c r="EL40" s="332">
        <v>13.4025</v>
      </c>
      <c r="EM40" s="333"/>
      <c r="EN40" s="333"/>
      <c r="EO40" s="333"/>
      <c r="EP40" s="333"/>
      <c r="EQ40" s="8">
        <f t="shared" si="31"/>
        <v>247.43</v>
      </c>
      <c r="ER40" s="8">
        <f t="shared" si="32"/>
        <v>61.857500000000002</v>
      </c>
      <c r="ES40" s="301"/>
      <c r="ET40" s="301"/>
      <c r="EU40" s="6"/>
      <c r="EV40" s="6"/>
      <c r="EW40" s="4">
        <f t="shared" si="33"/>
        <v>0</v>
      </c>
      <c r="EX40" s="4">
        <f t="shared" si="34"/>
        <v>0</v>
      </c>
      <c r="EY40" s="8"/>
      <c r="EZ40" s="8"/>
      <c r="FA40" s="361">
        <v>28</v>
      </c>
      <c r="FB40" s="334"/>
      <c r="FC40" s="114">
        <v>29</v>
      </c>
      <c r="FD40" s="327"/>
      <c r="FE40" s="8"/>
      <c r="FF40" s="8"/>
      <c r="FG40" s="305"/>
      <c r="FH40" s="306"/>
      <c r="FI40" s="8"/>
      <c r="FJ40" s="8"/>
      <c r="FK40" s="8"/>
      <c r="FL40" s="8"/>
      <c r="FM40" s="327"/>
      <c r="FN40" s="327"/>
      <c r="FO40" s="4"/>
      <c r="FP40" s="8"/>
      <c r="FQ40" s="307">
        <f t="shared" si="35"/>
        <v>0</v>
      </c>
      <c r="FR40" s="8">
        <f t="shared" si="36"/>
        <v>0</v>
      </c>
      <c r="FS40" s="4"/>
      <c r="FT40" s="4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>
        <f t="shared" si="37"/>
        <v>0</v>
      </c>
      <c r="GH40" s="8">
        <f t="shared" si="38"/>
        <v>0</v>
      </c>
      <c r="GI40" s="308"/>
      <c r="GJ40" s="308"/>
      <c r="GK40" s="297">
        <v>6</v>
      </c>
      <c r="GL40" s="297"/>
      <c r="GM40" s="309"/>
      <c r="GN40" s="310"/>
      <c r="GO40" s="299"/>
      <c r="GP40" s="311"/>
      <c r="GQ40" s="311"/>
      <c r="GR40" s="311"/>
      <c r="GS40" s="310"/>
      <c r="GT40" s="310"/>
      <c r="GU40" s="310">
        <v>3</v>
      </c>
      <c r="GV40" s="310"/>
      <c r="GW40" s="310"/>
      <c r="GX40" s="310"/>
      <c r="GY40" s="310">
        <v>2.4</v>
      </c>
      <c r="GZ40" s="310"/>
      <c r="HA40" s="8">
        <f t="shared" si="39"/>
        <v>11.4</v>
      </c>
      <c r="HB40" s="8">
        <f t="shared" si="40"/>
        <v>0</v>
      </c>
      <c r="HC40" s="4"/>
      <c r="HD40" s="4"/>
      <c r="HE40" s="4"/>
      <c r="HF40" s="4"/>
      <c r="HG40" s="4"/>
      <c r="HH40" s="4"/>
      <c r="HI40" s="4">
        <f t="shared" si="6"/>
        <v>0</v>
      </c>
      <c r="HJ40" s="4">
        <f t="shared" si="7"/>
        <v>0</v>
      </c>
      <c r="HK40" s="8"/>
      <c r="HL40" s="8"/>
      <c r="HM40" s="8"/>
      <c r="HN40" s="303"/>
      <c r="HO40" s="8">
        <f t="shared" si="41"/>
        <v>0</v>
      </c>
      <c r="HP40" s="8">
        <f t="shared" si="42"/>
        <v>0</v>
      </c>
      <c r="HQ40" s="91">
        <v>400</v>
      </c>
      <c r="HR40" s="285"/>
      <c r="HS40" s="91"/>
      <c r="HT40" s="8"/>
      <c r="HU40" s="8">
        <f t="shared" si="43"/>
        <v>400</v>
      </c>
      <c r="HV40" s="8">
        <f t="shared" si="44"/>
        <v>0</v>
      </c>
      <c r="HW40" s="8"/>
      <c r="HX40" s="8"/>
      <c r="HY40" s="196">
        <v>3</v>
      </c>
      <c r="HZ40" s="335">
        <v>0.75</v>
      </c>
      <c r="IA40" s="312"/>
      <c r="IB40" s="304"/>
      <c r="IC40" s="337">
        <v>12</v>
      </c>
      <c r="ID40" s="130">
        <v>3</v>
      </c>
      <c r="IE40" s="313"/>
      <c r="IF40" s="313"/>
      <c r="IG40" s="8">
        <f t="shared" si="84"/>
        <v>15</v>
      </c>
      <c r="IH40" s="8">
        <f t="shared" si="45"/>
        <v>3.75</v>
      </c>
      <c r="II40" s="8"/>
      <c r="IJ40" s="8"/>
      <c r="IK40" s="8"/>
      <c r="IL40" s="8"/>
      <c r="IM40" s="4"/>
      <c r="IN40" s="303"/>
      <c r="IO40" s="8"/>
      <c r="IP40" s="8"/>
      <c r="IQ40" s="8"/>
      <c r="IR40" s="8"/>
      <c r="IS40" s="8"/>
      <c r="IT40" s="8"/>
      <c r="IU40" s="8">
        <f t="shared" si="8"/>
        <v>0</v>
      </c>
      <c r="IV40" s="8">
        <f t="shared" si="9"/>
        <v>0</v>
      </c>
      <c r="IW40" s="8"/>
      <c r="IX40" s="8"/>
      <c r="IY40" s="71">
        <v>10.31</v>
      </c>
      <c r="IZ40" s="71">
        <v>0</v>
      </c>
      <c r="JA40" s="71">
        <v>0</v>
      </c>
      <c r="JB40" s="71">
        <v>0</v>
      </c>
      <c r="JC40" s="285"/>
      <c r="JD40" s="285"/>
      <c r="JE40" s="8">
        <f t="shared" si="46"/>
        <v>10.31</v>
      </c>
      <c r="JF40" s="8">
        <f t="shared" si="47"/>
        <v>0</v>
      </c>
      <c r="JG40" s="335">
        <v>6.5372000000000003</v>
      </c>
      <c r="JH40" s="335">
        <v>1</v>
      </c>
      <c r="JI40" s="335">
        <v>6.5373000000000001</v>
      </c>
      <c r="JJ40" s="335">
        <v>1</v>
      </c>
      <c r="JK40" s="335"/>
      <c r="JL40" s="335"/>
      <c r="JM40" s="91">
        <v>51.55</v>
      </c>
      <c r="JN40" s="335">
        <v>11</v>
      </c>
      <c r="JO40" s="91">
        <v>0</v>
      </c>
      <c r="JP40" s="335">
        <v>0</v>
      </c>
      <c r="JQ40" s="71">
        <v>0</v>
      </c>
      <c r="JR40" s="71">
        <v>0</v>
      </c>
      <c r="JS40" s="8"/>
      <c r="JT40" s="8"/>
      <c r="JU40" s="8">
        <f t="shared" si="85"/>
        <v>64.624499999999998</v>
      </c>
      <c r="JV40" s="8">
        <f t="shared" si="86"/>
        <v>13</v>
      </c>
      <c r="JW40" s="8"/>
      <c r="JX40" s="8"/>
      <c r="JY40" s="285"/>
      <c r="JZ40" s="285"/>
      <c r="KA40" s="8">
        <f t="shared" si="48"/>
        <v>0</v>
      </c>
      <c r="KB40" s="8">
        <f t="shared" si="49"/>
        <v>0</v>
      </c>
      <c r="KC40" s="4"/>
      <c r="KD40" s="4"/>
      <c r="KE40" s="4"/>
      <c r="KF40" s="4"/>
      <c r="KG40" s="4">
        <f t="shared" si="10"/>
        <v>0</v>
      </c>
      <c r="KH40" s="4">
        <f t="shared" si="11"/>
        <v>0</v>
      </c>
      <c r="KI40" s="4"/>
      <c r="KJ40" s="4"/>
      <c r="KK40" s="4"/>
      <c r="KL40" s="4"/>
      <c r="KM40" s="4">
        <f t="shared" si="50"/>
        <v>0</v>
      </c>
      <c r="KN40" s="4">
        <f t="shared" si="50"/>
        <v>0</v>
      </c>
      <c r="KO40" s="326"/>
      <c r="KP40" s="4"/>
      <c r="KQ40" s="4"/>
      <c r="KR40" s="4"/>
      <c r="KS40" s="1">
        <f t="shared" si="51"/>
        <v>0</v>
      </c>
      <c r="KT40" s="1">
        <f t="shared" si="52"/>
        <v>0</v>
      </c>
      <c r="KU40" s="4"/>
      <c r="KV40" s="4"/>
      <c r="KW40" s="4">
        <f t="shared" si="53"/>
        <v>0</v>
      </c>
      <c r="KX40" s="4">
        <f t="shared" si="54"/>
        <v>0</v>
      </c>
      <c r="KY40" s="4"/>
      <c r="KZ40" s="4"/>
      <c r="LA40" s="4"/>
      <c r="LB40" s="4"/>
      <c r="LC40" s="4">
        <f t="shared" si="55"/>
        <v>0</v>
      </c>
      <c r="LD40" s="4">
        <f t="shared" si="56"/>
        <v>0</v>
      </c>
      <c r="LE40" s="4"/>
      <c r="LF40" s="4"/>
      <c r="LG40" s="4">
        <f t="shared" si="57"/>
        <v>0</v>
      </c>
      <c r="LH40" s="4">
        <f t="shared" si="58"/>
        <v>0</v>
      </c>
      <c r="LI40" s="71">
        <v>24.2</v>
      </c>
      <c r="LJ40" s="335">
        <v>0</v>
      </c>
      <c r="LK40" s="79">
        <v>24.02</v>
      </c>
      <c r="LL40" s="358">
        <v>0</v>
      </c>
      <c r="LM40" s="79">
        <v>6.5750000000000002</v>
      </c>
      <c r="LN40" s="339">
        <v>0</v>
      </c>
      <c r="LO40" s="75"/>
      <c r="LP40" s="352"/>
      <c r="LQ40" s="322"/>
      <c r="LR40" s="322"/>
      <c r="LS40" s="4">
        <f t="shared" si="59"/>
        <v>54.795000000000002</v>
      </c>
      <c r="LT40" s="4">
        <f t="shared" si="60"/>
        <v>0</v>
      </c>
      <c r="LU40" s="323"/>
      <c r="LV40" s="4"/>
      <c r="LW40" s="4"/>
      <c r="LX40" s="4"/>
      <c r="LY40" s="4">
        <f t="shared" si="61"/>
        <v>0</v>
      </c>
      <c r="LZ40" s="4">
        <f t="shared" si="62"/>
        <v>0</v>
      </c>
      <c r="MA40" s="114"/>
      <c r="MB40" s="4"/>
      <c r="MC40" s="346"/>
      <c r="MD40" s="324"/>
      <c r="ME40" s="75"/>
      <c r="MF40" s="4"/>
      <c r="MG40" s="9"/>
      <c r="MH40" s="4"/>
      <c r="MI40" s="4">
        <f t="shared" si="63"/>
        <v>0</v>
      </c>
      <c r="MJ40" s="4">
        <f t="shared" si="64"/>
        <v>0</v>
      </c>
      <c r="MK40" s="340">
        <v>5.6040000000000001</v>
      </c>
      <c r="ML40" s="92">
        <v>0</v>
      </c>
      <c r="MM40" s="114">
        <v>3.7360000000000002</v>
      </c>
      <c r="MN40" s="341">
        <v>0</v>
      </c>
      <c r="MO40" s="4">
        <f t="shared" si="65"/>
        <v>9.34</v>
      </c>
      <c r="MP40" s="4">
        <f t="shared" si="66"/>
        <v>0</v>
      </c>
      <c r="MQ40" s="4"/>
      <c r="MR40" s="4"/>
      <c r="MS40" s="4">
        <f t="shared" si="67"/>
        <v>0</v>
      </c>
      <c r="MT40" s="4">
        <f t="shared" si="68"/>
        <v>0</v>
      </c>
      <c r="MU40" s="4"/>
      <c r="MV40" s="4"/>
      <c r="MW40" s="4">
        <f t="shared" si="69"/>
        <v>0</v>
      </c>
      <c r="MX40" s="4">
        <f t="shared" si="70"/>
        <v>0</v>
      </c>
      <c r="MY40" s="92">
        <v>0</v>
      </c>
      <c r="MZ40" s="342">
        <v>0</v>
      </c>
      <c r="NA40" s="4">
        <f t="shared" si="71"/>
        <v>0</v>
      </c>
      <c r="NB40" s="4">
        <f t="shared" si="72"/>
        <v>0</v>
      </c>
      <c r="NC40" s="301"/>
      <c r="ND40" s="301"/>
      <c r="NE40" s="301">
        <f t="shared" si="73"/>
        <v>0</v>
      </c>
      <c r="NF40" s="301">
        <f t="shared" si="74"/>
        <v>0</v>
      </c>
      <c r="NG40" s="301"/>
      <c r="NH40" s="301"/>
      <c r="NI40" s="301">
        <f t="shared" si="75"/>
        <v>0</v>
      </c>
      <c r="NJ40" s="301">
        <f t="shared" si="76"/>
        <v>0</v>
      </c>
      <c r="NK40" s="297"/>
      <c r="NL40" s="301"/>
      <c r="NM40" s="301">
        <f t="shared" si="77"/>
        <v>0</v>
      </c>
      <c r="NN40" s="301">
        <f t="shared" si="78"/>
        <v>0</v>
      </c>
      <c r="NO40" s="74">
        <v>1.57</v>
      </c>
      <c r="NP40" s="74"/>
      <c r="NQ40" s="74"/>
      <c r="NR40" s="74"/>
      <c r="NS40" s="74">
        <v>2.65</v>
      </c>
      <c r="NT40" s="74"/>
      <c r="NU40" s="351">
        <v>0.85</v>
      </c>
      <c r="NV40" s="351"/>
      <c r="NW40" s="4">
        <f t="shared" si="79"/>
        <v>5.0699999999999994</v>
      </c>
      <c r="NX40" s="4">
        <f t="shared" si="12"/>
        <v>0</v>
      </c>
      <c r="NY40" s="74">
        <v>6.4</v>
      </c>
      <c r="NZ40" s="74"/>
      <c r="OA40" s="357">
        <v>0.05</v>
      </c>
      <c r="OB40" s="74"/>
      <c r="OC40" s="357">
        <v>0.02</v>
      </c>
      <c r="OD40" s="74"/>
      <c r="OE40" s="74">
        <v>0.01</v>
      </c>
      <c r="OF40" s="74"/>
      <c r="OG40" s="4">
        <f t="shared" si="80"/>
        <v>6.4799999999999995</v>
      </c>
      <c r="OH40" s="4">
        <f t="shared" si="81"/>
        <v>0</v>
      </c>
      <c r="OI40" s="196">
        <v>0.77</v>
      </c>
      <c r="OJ40" s="301"/>
      <c r="OK40" s="347">
        <v>0.21</v>
      </c>
      <c r="OL40" s="301"/>
      <c r="OM40" s="196">
        <v>0.24</v>
      </c>
      <c r="ON40" s="301"/>
      <c r="OO40" s="301">
        <f t="shared" si="82"/>
        <v>0.98</v>
      </c>
      <c r="OP40" s="301">
        <f t="shared" si="83"/>
        <v>0</v>
      </c>
      <c r="OQ40" s="301"/>
      <c r="OR40" s="301"/>
      <c r="OS40" s="301">
        <f t="shared" si="13"/>
        <v>0</v>
      </c>
      <c r="OT40" s="301">
        <f t="shared" si="14"/>
        <v>0</v>
      </c>
    </row>
    <row r="41" spans="1:410" ht="12.75" customHeight="1">
      <c r="A41" s="146"/>
      <c r="B41" s="129">
        <v>31</v>
      </c>
      <c r="C41" s="147"/>
      <c r="D41" s="147"/>
      <c r="E41" s="74"/>
      <c r="F41" s="74"/>
      <c r="G41" s="74"/>
      <c r="H41" s="74"/>
      <c r="I41" s="78">
        <f t="shared" si="0"/>
        <v>0</v>
      </c>
      <c r="J41" s="78">
        <f t="shared" si="1"/>
        <v>0</v>
      </c>
      <c r="K41" s="2"/>
      <c r="L41" s="2"/>
      <c r="M41" s="71">
        <v>20.62</v>
      </c>
      <c r="N41" s="71">
        <v>4.1240000000000006</v>
      </c>
      <c r="O41" s="75">
        <v>0</v>
      </c>
      <c r="P41" s="71">
        <v>0</v>
      </c>
      <c r="Q41" s="1"/>
      <c r="R41" s="8"/>
      <c r="S41" s="2"/>
      <c r="T41" s="2"/>
      <c r="U41" s="8"/>
      <c r="V41" s="8"/>
      <c r="W41" s="8">
        <f t="shared" si="15"/>
        <v>20.62</v>
      </c>
      <c r="X41" s="8">
        <f t="shared" si="16"/>
        <v>20.62</v>
      </c>
      <c r="Y41" s="78"/>
      <c r="Z41" s="78"/>
      <c r="AA41" s="9"/>
      <c r="AB41" s="285"/>
      <c r="AC41" s="8">
        <f t="shared" si="17"/>
        <v>0</v>
      </c>
      <c r="AD41" s="8">
        <f t="shared" si="18"/>
        <v>0</v>
      </c>
      <c r="AE41" s="71"/>
      <c r="AF41" s="71"/>
      <c r="AG41" s="71"/>
      <c r="AH41" s="71"/>
      <c r="AI41" s="122">
        <v>5</v>
      </c>
      <c r="AJ41" s="122">
        <v>1.5</v>
      </c>
      <c r="AK41" s="359">
        <v>50</v>
      </c>
      <c r="AL41" s="360">
        <v>15</v>
      </c>
      <c r="AM41" s="293"/>
      <c r="AN41" s="293"/>
      <c r="AO41" s="294"/>
      <c r="AP41" s="294"/>
      <c r="AQ41" s="294"/>
      <c r="AR41" s="294"/>
      <c r="AS41" s="294"/>
      <c r="AT41" s="294"/>
      <c r="AU41" s="4">
        <f t="shared" si="19"/>
        <v>55</v>
      </c>
      <c r="AV41" s="4">
        <f t="shared" si="2"/>
        <v>16.5</v>
      </c>
      <c r="AW41" s="78"/>
      <c r="AX41" s="78"/>
      <c r="AY41" s="315"/>
      <c r="AZ41" s="8"/>
      <c r="BA41" s="8"/>
      <c r="BB41" s="8"/>
      <c r="BC41" s="8">
        <f t="shared" si="3"/>
        <v>0</v>
      </c>
      <c r="BD41" s="8">
        <f t="shared" si="4"/>
        <v>0</v>
      </c>
      <c r="BE41" s="8"/>
      <c r="BF41" s="8"/>
      <c r="BG41" s="295"/>
      <c r="BH41" s="296"/>
      <c r="BI41" s="295"/>
      <c r="BJ41" s="296"/>
      <c r="BK41" s="297"/>
      <c r="BL41" s="8"/>
      <c r="BM41" s="8"/>
      <c r="BN41" s="8"/>
      <c r="BO41" s="8"/>
      <c r="BP41" s="8"/>
      <c r="BQ41" s="8"/>
      <c r="BR41" s="8"/>
      <c r="BS41" s="2">
        <f t="shared" si="20"/>
        <v>0</v>
      </c>
      <c r="BT41" s="8">
        <f t="shared" si="21"/>
        <v>0</v>
      </c>
      <c r="BU41" s="8"/>
      <c r="BV41" s="8"/>
      <c r="BW41" s="4"/>
      <c r="BX41" s="4"/>
      <c r="BY41" s="4"/>
      <c r="BZ41" s="8"/>
      <c r="CA41" s="4"/>
      <c r="CB41" s="8"/>
      <c r="CC41" s="4">
        <f t="shared" si="5"/>
        <v>0</v>
      </c>
      <c r="CD41" s="4">
        <f t="shared" si="5"/>
        <v>0</v>
      </c>
      <c r="CE41" s="4"/>
      <c r="CF41" s="4"/>
      <c r="CG41" s="114"/>
      <c r="CH41" s="325"/>
      <c r="CI41" s="91">
        <v>20.6</v>
      </c>
      <c r="CJ41" s="325">
        <v>6.5</v>
      </c>
      <c r="CK41" s="299"/>
      <c r="CL41" s="299"/>
      <c r="CM41" s="326">
        <v>5.15</v>
      </c>
      <c r="CN41" s="327">
        <v>1.5</v>
      </c>
      <c r="CO41" s="8">
        <f t="shared" si="22"/>
        <v>25.75</v>
      </c>
      <c r="CP41" s="8">
        <f t="shared" si="23"/>
        <v>8</v>
      </c>
      <c r="CQ41" s="343">
        <v>247.40625</v>
      </c>
      <c r="CR41" s="343"/>
      <c r="CS41" s="343"/>
      <c r="CT41" s="356"/>
      <c r="CU41" s="344">
        <v>18.556701030927837</v>
      </c>
      <c r="CV41" s="196"/>
      <c r="CW41" s="345">
        <v>63.814432989690722</v>
      </c>
      <c r="CX41" s="300"/>
      <c r="CY41" s="300"/>
      <c r="CZ41" s="300"/>
      <c r="DA41" s="7">
        <f t="shared" si="24"/>
        <v>329.77738402061857</v>
      </c>
      <c r="DB41" s="4">
        <f t="shared" si="25"/>
        <v>0</v>
      </c>
      <c r="DC41" s="8"/>
      <c r="DD41" s="8"/>
      <c r="DE41" s="4"/>
      <c r="DF41" s="8"/>
      <c r="DG41" s="8"/>
      <c r="DH41" s="8"/>
      <c r="DI41" s="8">
        <f t="shared" si="26"/>
        <v>0</v>
      </c>
      <c r="DJ41" s="8">
        <f t="shared" si="27"/>
        <v>0</v>
      </c>
      <c r="DK41" s="328">
        <v>42.37</v>
      </c>
      <c r="DL41" s="328">
        <v>14.12</v>
      </c>
      <c r="DM41" s="78">
        <f t="shared" si="28"/>
        <v>42.37</v>
      </c>
      <c r="DN41" s="78">
        <f t="shared" si="29"/>
        <v>14.12</v>
      </c>
      <c r="DO41" s="328">
        <v>41.1</v>
      </c>
      <c r="DP41" s="328">
        <v>13.700000000000001</v>
      </c>
      <c r="DQ41" s="329"/>
      <c r="DR41" s="329"/>
      <c r="DS41" s="8"/>
      <c r="DT41" s="8"/>
      <c r="DU41" s="302"/>
      <c r="DV41" s="303"/>
      <c r="DW41" s="303"/>
      <c r="DX41" s="303"/>
      <c r="DY41" s="8"/>
      <c r="DZ41" s="8"/>
      <c r="EA41" s="4"/>
      <c r="EB41" s="8"/>
      <c r="EC41" s="8">
        <f t="shared" si="30"/>
        <v>0</v>
      </c>
      <c r="ED41" s="8">
        <f t="shared" si="30"/>
        <v>0</v>
      </c>
      <c r="EE41" s="4"/>
      <c r="EF41" s="4"/>
      <c r="EG41" s="330">
        <v>39.18</v>
      </c>
      <c r="EH41" s="331">
        <v>9.7949999999999999</v>
      </c>
      <c r="EI41" s="94">
        <v>154.63999999999999</v>
      </c>
      <c r="EJ41" s="94">
        <v>38.659999999999997</v>
      </c>
      <c r="EK41" s="326">
        <v>53.61</v>
      </c>
      <c r="EL41" s="332">
        <v>13.4025</v>
      </c>
      <c r="EM41" s="333"/>
      <c r="EN41" s="333"/>
      <c r="EO41" s="333"/>
      <c r="EP41" s="333"/>
      <c r="EQ41" s="8">
        <f t="shared" si="31"/>
        <v>247.43</v>
      </c>
      <c r="ER41" s="8">
        <f t="shared" si="32"/>
        <v>61.857500000000002</v>
      </c>
      <c r="ES41" s="301"/>
      <c r="ET41" s="301"/>
      <c r="EU41" s="6"/>
      <c r="EV41" s="6"/>
      <c r="EW41" s="4">
        <f t="shared" si="33"/>
        <v>0</v>
      </c>
      <c r="EX41" s="4">
        <f t="shared" si="34"/>
        <v>0</v>
      </c>
      <c r="EY41" s="8"/>
      <c r="EZ41" s="8"/>
      <c r="FA41" s="361">
        <v>28</v>
      </c>
      <c r="FB41" s="334"/>
      <c r="FC41" s="114">
        <v>29</v>
      </c>
      <c r="FD41" s="327"/>
      <c r="FE41" s="8"/>
      <c r="FF41" s="8"/>
      <c r="FG41" s="305"/>
      <c r="FH41" s="306"/>
      <c r="FI41" s="8"/>
      <c r="FJ41" s="8"/>
      <c r="FK41" s="8"/>
      <c r="FL41" s="8"/>
      <c r="FM41" s="327"/>
      <c r="FN41" s="327"/>
      <c r="FO41" s="4"/>
      <c r="FP41" s="8"/>
      <c r="FQ41" s="307">
        <f t="shared" si="35"/>
        <v>0</v>
      </c>
      <c r="FR41" s="8">
        <f t="shared" si="36"/>
        <v>0</v>
      </c>
      <c r="FS41" s="4"/>
      <c r="FT41" s="4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>
        <f t="shared" si="37"/>
        <v>0</v>
      </c>
      <c r="GH41" s="8">
        <f t="shared" si="38"/>
        <v>0</v>
      </c>
      <c r="GI41" s="308"/>
      <c r="GJ41" s="308"/>
      <c r="GK41" s="297">
        <v>6</v>
      </c>
      <c r="GL41" s="297"/>
      <c r="GM41" s="309"/>
      <c r="GN41" s="310"/>
      <c r="GO41" s="299"/>
      <c r="GP41" s="311"/>
      <c r="GQ41" s="311"/>
      <c r="GR41" s="311"/>
      <c r="GS41" s="310"/>
      <c r="GT41" s="310"/>
      <c r="GU41" s="310">
        <v>3</v>
      </c>
      <c r="GV41" s="310"/>
      <c r="GW41" s="310"/>
      <c r="GX41" s="310"/>
      <c r="GY41" s="310">
        <v>2.4</v>
      </c>
      <c r="GZ41" s="310"/>
      <c r="HA41" s="8">
        <f t="shared" si="39"/>
        <v>11.4</v>
      </c>
      <c r="HB41" s="8">
        <f t="shared" si="40"/>
        <v>0</v>
      </c>
      <c r="HC41" s="4"/>
      <c r="HD41" s="4"/>
      <c r="HE41" s="4"/>
      <c r="HF41" s="4"/>
      <c r="HG41" s="4"/>
      <c r="HH41" s="4"/>
      <c r="HI41" s="4">
        <f t="shared" si="6"/>
        <v>0</v>
      </c>
      <c r="HJ41" s="4">
        <f t="shared" si="7"/>
        <v>0</v>
      </c>
      <c r="HK41" s="8"/>
      <c r="HL41" s="8"/>
      <c r="HM41" s="8"/>
      <c r="HN41" s="303"/>
      <c r="HO41" s="8">
        <f t="shared" si="41"/>
        <v>0</v>
      </c>
      <c r="HP41" s="8">
        <f t="shared" si="42"/>
        <v>0</v>
      </c>
      <c r="HQ41" s="91">
        <v>400</v>
      </c>
      <c r="HR41" s="285"/>
      <c r="HS41" s="91"/>
      <c r="HT41" s="8"/>
      <c r="HU41" s="8">
        <f t="shared" si="43"/>
        <v>400</v>
      </c>
      <c r="HV41" s="8">
        <f t="shared" si="44"/>
        <v>0</v>
      </c>
      <c r="HW41" s="8"/>
      <c r="HX41" s="8"/>
      <c r="HY41" s="196">
        <v>3</v>
      </c>
      <c r="HZ41" s="335">
        <v>0.75</v>
      </c>
      <c r="IA41" s="312"/>
      <c r="IB41" s="304"/>
      <c r="IC41" s="337">
        <v>12</v>
      </c>
      <c r="ID41" s="130">
        <v>3</v>
      </c>
      <c r="IE41" s="313"/>
      <c r="IF41" s="313"/>
      <c r="IG41" s="8">
        <f t="shared" si="84"/>
        <v>15</v>
      </c>
      <c r="IH41" s="8">
        <f t="shared" si="45"/>
        <v>3.75</v>
      </c>
      <c r="II41" s="8"/>
      <c r="IJ41" s="8"/>
      <c r="IK41" s="8"/>
      <c r="IL41" s="8"/>
      <c r="IM41" s="4"/>
      <c r="IN41" s="303"/>
      <c r="IO41" s="8"/>
      <c r="IP41" s="8"/>
      <c r="IQ41" s="8"/>
      <c r="IR41" s="8"/>
      <c r="IS41" s="8"/>
      <c r="IT41" s="8"/>
      <c r="IU41" s="8">
        <f t="shared" si="8"/>
        <v>0</v>
      </c>
      <c r="IV41" s="8">
        <f t="shared" si="9"/>
        <v>0</v>
      </c>
      <c r="IW41" s="8"/>
      <c r="IX41" s="8"/>
      <c r="IY41" s="71">
        <v>10.31</v>
      </c>
      <c r="IZ41" s="71">
        <v>0</v>
      </c>
      <c r="JA41" s="71">
        <v>0</v>
      </c>
      <c r="JB41" s="71">
        <v>0</v>
      </c>
      <c r="JC41" s="285"/>
      <c r="JD41" s="285"/>
      <c r="JE41" s="8">
        <f t="shared" si="46"/>
        <v>10.31</v>
      </c>
      <c r="JF41" s="8">
        <f t="shared" si="47"/>
        <v>0</v>
      </c>
      <c r="JG41" s="335">
        <v>6.5372000000000003</v>
      </c>
      <c r="JH41" s="335">
        <v>1</v>
      </c>
      <c r="JI41" s="335">
        <v>6.5373000000000001</v>
      </c>
      <c r="JJ41" s="335">
        <v>1</v>
      </c>
      <c r="JK41" s="335"/>
      <c r="JL41" s="335"/>
      <c r="JM41" s="91">
        <v>51.55</v>
      </c>
      <c r="JN41" s="335">
        <v>11</v>
      </c>
      <c r="JO41" s="91">
        <v>0</v>
      </c>
      <c r="JP41" s="335">
        <v>0</v>
      </c>
      <c r="JQ41" s="71">
        <v>0</v>
      </c>
      <c r="JR41" s="71">
        <v>0</v>
      </c>
      <c r="JS41" s="8"/>
      <c r="JT41" s="8"/>
      <c r="JU41" s="8">
        <f t="shared" si="85"/>
        <v>64.624499999999998</v>
      </c>
      <c r="JV41" s="8">
        <f t="shared" si="86"/>
        <v>13</v>
      </c>
      <c r="JW41" s="8"/>
      <c r="JX41" s="8"/>
      <c r="JY41" s="285"/>
      <c r="JZ41" s="285"/>
      <c r="KA41" s="8">
        <f t="shared" si="48"/>
        <v>0</v>
      </c>
      <c r="KB41" s="8">
        <f t="shared" si="49"/>
        <v>0</v>
      </c>
      <c r="KC41" s="4"/>
      <c r="KD41" s="4"/>
      <c r="KE41" s="4"/>
      <c r="KF41" s="4"/>
      <c r="KG41" s="4">
        <f t="shared" si="10"/>
        <v>0</v>
      </c>
      <c r="KH41" s="4">
        <f t="shared" si="11"/>
        <v>0</v>
      </c>
      <c r="KI41" s="4"/>
      <c r="KJ41" s="4"/>
      <c r="KK41" s="4"/>
      <c r="KL41" s="4"/>
      <c r="KM41" s="4">
        <f t="shared" si="50"/>
        <v>0</v>
      </c>
      <c r="KN41" s="4">
        <f t="shared" si="50"/>
        <v>0</v>
      </c>
      <c r="KO41" s="326"/>
      <c r="KP41" s="4"/>
      <c r="KQ41" s="4"/>
      <c r="KR41" s="4"/>
      <c r="KS41" s="1">
        <f t="shared" si="51"/>
        <v>0</v>
      </c>
      <c r="KT41" s="1">
        <f t="shared" si="52"/>
        <v>0</v>
      </c>
      <c r="KU41" s="4"/>
      <c r="KV41" s="4"/>
      <c r="KW41" s="4">
        <f t="shared" si="53"/>
        <v>0</v>
      </c>
      <c r="KX41" s="4">
        <f t="shared" si="54"/>
        <v>0</v>
      </c>
      <c r="KY41" s="4"/>
      <c r="KZ41" s="4"/>
      <c r="LA41" s="4"/>
      <c r="LB41" s="4"/>
      <c r="LC41" s="4">
        <f t="shared" si="55"/>
        <v>0</v>
      </c>
      <c r="LD41" s="4">
        <f t="shared" si="56"/>
        <v>0</v>
      </c>
      <c r="LE41" s="4"/>
      <c r="LF41" s="4"/>
      <c r="LG41" s="4">
        <f t="shared" si="57"/>
        <v>0</v>
      </c>
      <c r="LH41" s="4">
        <f t="shared" si="58"/>
        <v>0</v>
      </c>
      <c r="LI41" s="71">
        <v>24.2</v>
      </c>
      <c r="LJ41" s="335">
        <v>0</v>
      </c>
      <c r="LK41" s="79">
        <v>24.02</v>
      </c>
      <c r="LL41" s="358">
        <v>0</v>
      </c>
      <c r="LM41" s="79">
        <v>6.5750000000000002</v>
      </c>
      <c r="LN41" s="339">
        <v>0</v>
      </c>
      <c r="LO41" s="75"/>
      <c r="LP41" s="352"/>
      <c r="LQ41" s="322"/>
      <c r="LR41" s="322"/>
      <c r="LS41" s="4">
        <f t="shared" si="59"/>
        <v>54.795000000000002</v>
      </c>
      <c r="LT41" s="4">
        <f t="shared" si="60"/>
        <v>0</v>
      </c>
      <c r="LU41" s="323"/>
      <c r="LV41" s="4"/>
      <c r="LW41" s="4"/>
      <c r="LX41" s="4"/>
      <c r="LY41" s="4">
        <f t="shared" si="61"/>
        <v>0</v>
      </c>
      <c r="LZ41" s="4">
        <f t="shared" si="62"/>
        <v>0</v>
      </c>
      <c r="MA41" s="114"/>
      <c r="MB41" s="4"/>
      <c r="MC41" s="346"/>
      <c r="MD41" s="324"/>
      <c r="ME41" s="75"/>
      <c r="MF41" s="4"/>
      <c r="MG41" s="9"/>
      <c r="MH41" s="4"/>
      <c r="MI41" s="4">
        <f t="shared" si="63"/>
        <v>0</v>
      </c>
      <c r="MJ41" s="4">
        <f t="shared" si="64"/>
        <v>0</v>
      </c>
      <c r="MK41" s="340">
        <v>7.0260000000000007</v>
      </c>
      <c r="ML41" s="92">
        <v>0</v>
      </c>
      <c r="MM41" s="114">
        <v>4.6840000000000002</v>
      </c>
      <c r="MN41" s="341">
        <v>0</v>
      </c>
      <c r="MO41" s="4">
        <f t="shared" si="65"/>
        <v>11.71</v>
      </c>
      <c r="MP41" s="4">
        <f t="shared" si="66"/>
        <v>0</v>
      </c>
      <c r="MQ41" s="4"/>
      <c r="MR41" s="4"/>
      <c r="MS41" s="4">
        <f t="shared" si="67"/>
        <v>0</v>
      </c>
      <c r="MT41" s="4">
        <f t="shared" si="68"/>
        <v>0</v>
      </c>
      <c r="MU41" s="4"/>
      <c r="MV41" s="4"/>
      <c r="MW41" s="4">
        <f t="shared" si="69"/>
        <v>0</v>
      </c>
      <c r="MX41" s="4">
        <f t="shared" si="70"/>
        <v>0</v>
      </c>
      <c r="MY41" s="92">
        <v>0</v>
      </c>
      <c r="MZ41" s="342">
        <v>0</v>
      </c>
      <c r="NA41" s="4">
        <f t="shared" si="71"/>
        <v>0</v>
      </c>
      <c r="NB41" s="4">
        <f t="shared" si="72"/>
        <v>0</v>
      </c>
      <c r="NC41" s="301"/>
      <c r="ND41" s="301"/>
      <c r="NE41" s="301">
        <f t="shared" si="73"/>
        <v>0</v>
      </c>
      <c r="NF41" s="301">
        <f t="shared" si="74"/>
        <v>0</v>
      </c>
      <c r="NG41" s="301"/>
      <c r="NH41" s="301"/>
      <c r="NI41" s="301">
        <f t="shared" si="75"/>
        <v>0</v>
      </c>
      <c r="NJ41" s="301">
        <f t="shared" si="76"/>
        <v>0</v>
      </c>
      <c r="NK41" s="297"/>
      <c r="NL41" s="301"/>
      <c r="NM41" s="301">
        <f t="shared" si="77"/>
        <v>0</v>
      </c>
      <c r="NN41" s="301">
        <f t="shared" si="78"/>
        <v>0</v>
      </c>
      <c r="NO41" s="74">
        <v>1.46</v>
      </c>
      <c r="NP41" s="74"/>
      <c r="NQ41" s="74"/>
      <c r="NR41" s="74"/>
      <c r="NS41" s="74">
        <v>2.48</v>
      </c>
      <c r="NT41" s="74"/>
      <c r="NU41" s="351">
        <v>0.8</v>
      </c>
      <c r="NV41" s="351"/>
      <c r="NW41" s="4">
        <f t="shared" si="79"/>
        <v>4.74</v>
      </c>
      <c r="NX41" s="4">
        <f t="shared" si="12"/>
        <v>0</v>
      </c>
      <c r="NY41" s="74">
        <v>7.7</v>
      </c>
      <c r="NZ41" s="74"/>
      <c r="OA41" s="357">
        <v>0.02</v>
      </c>
      <c r="OB41" s="74"/>
      <c r="OC41" s="357">
        <v>0.01</v>
      </c>
      <c r="OD41" s="74"/>
      <c r="OE41" s="74">
        <v>0</v>
      </c>
      <c r="OF41" s="74"/>
      <c r="OG41" s="4">
        <f t="shared" si="80"/>
        <v>7.7299999999999995</v>
      </c>
      <c r="OH41" s="4">
        <f t="shared" si="81"/>
        <v>0</v>
      </c>
      <c r="OI41" s="196">
        <v>1</v>
      </c>
      <c r="OJ41" s="301"/>
      <c r="OK41" s="347">
        <v>0.28999999999999998</v>
      </c>
      <c r="OL41" s="301"/>
      <c r="OM41" s="196">
        <v>0.31</v>
      </c>
      <c r="ON41" s="301"/>
      <c r="OO41" s="301">
        <f t="shared" si="82"/>
        <v>1.29</v>
      </c>
      <c r="OP41" s="301">
        <f t="shared" si="83"/>
        <v>0</v>
      </c>
      <c r="OQ41" s="301"/>
      <c r="OR41" s="301"/>
      <c r="OS41" s="301">
        <f t="shared" si="13"/>
        <v>0</v>
      </c>
      <c r="OT41" s="301">
        <f t="shared" si="14"/>
        <v>0</v>
      </c>
    </row>
    <row r="42" spans="1:410" ht="12.75" customHeight="1">
      <c r="A42" s="146"/>
      <c r="B42" s="129">
        <v>32</v>
      </c>
      <c r="C42" s="147"/>
      <c r="D42" s="147"/>
      <c r="E42" s="74"/>
      <c r="F42" s="74"/>
      <c r="G42" s="74"/>
      <c r="H42" s="74"/>
      <c r="I42" s="78">
        <f t="shared" si="0"/>
        <v>0</v>
      </c>
      <c r="J42" s="78">
        <f t="shared" si="1"/>
        <v>0</v>
      </c>
      <c r="K42" s="2"/>
      <c r="L42" s="2"/>
      <c r="M42" s="71">
        <v>20.62</v>
      </c>
      <c r="N42" s="71">
        <v>4.1240000000000006</v>
      </c>
      <c r="O42" s="75">
        <v>0</v>
      </c>
      <c r="P42" s="71">
        <v>0</v>
      </c>
      <c r="Q42" s="1"/>
      <c r="R42" s="8"/>
      <c r="S42" s="2"/>
      <c r="T42" s="2"/>
      <c r="U42" s="8"/>
      <c r="V42" s="8"/>
      <c r="W42" s="8">
        <f t="shared" si="15"/>
        <v>20.62</v>
      </c>
      <c r="X42" s="8">
        <f t="shared" si="16"/>
        <v>20.62</v>
      </c>
      <c r="Y42" s="78"/>
      <c r="Z42" s="78"/>
      <c r="AA42" s="9"/>
      <c r="AB42" s="285"/>
      <c r="AC42" s="8">
        <f t="shared" si="17"/>
        <v>0</v>
      </c>
      <c r="AD42" s="8">
        <f t="shared" si="18"/>
        <v>0</v>
      </c>
      <c r="AE42" s="71"/>
      <c r="AF42" s="71"/>
      <c r="AG42" s="71"/>
      <c r="AH42" s="71"/>
      <c r="AI42" s="122">
        <v>5</v>
      </c>
      <c r="AJ42" s="122">
        <v>1.5</v>
      </c>
      <c r="AK42" s="359">
        <v>50</v>
      </c>
      <c r="AL42" s="360">
        <v>15</v>
      </c>
      <c r="AM42" s="293"/>
      <c r="AN42" s="293"/>
      <c r="AO42" s="294"/>
      <c r="AP42" s="294"/>
      <c r="AQ42" s="294"/>
      <c r="AR42" s="294"/>
      <c r="AS42" s="294"/>
      <c r="AT42" s="294"/>
      <c r="AU42" s="4">
        <f t="shared" si="19"/>
        <v>55</v>
      </c>
      <c r="AV42" s="4">
        <f t="shared" si="2"/>
        <v>16.5</v>
      </c>
      <c r="AW42" s="78"/>
      <c r="AX42" s="78"/>
      <c r="AY42" s="315"/>
      <c r="AZ42" s="8"/>
      <c r="BA42" s="8"/>
      <c r="BB42" s="8"/>
      <c r="BC42" s="8">
        <f t="shared" si="3"/>
        <v>0</v>
      </c>
      <c r="BD42" s="8">
        <f t="shared" si="4"/>
        <v>0</v>
      </c>
      <c r="BE42" s="8"/>
      <c r="BF42" s="8"/>
      <c r="BG42" s="295"/>
      <c r="BH42" s="296"/>
      <c r="BI42" s="295"/>
      <c r="BJ42" s="296"/>
      <c r="BK42" s="297"/>
      <c r="BL42" s="8"/>
      <c r="BM42" s="8"/>
      <c r="BN42" s="8"/>
      <c r="BO42" s="8"/>
      <c r="BP42" s="8"/>
      <c r="BQ42" s="8"/>
      <c r="BR42" s="8"/>
      <c r="BS42" s="2">
        <f t="shared" si="20"/>
        <v>0</v>
      </c>
      <c r="BT42" s="8">
        <f t="shared" si="21"/>
        <v>0</v>
      </c>
      <c r="BU42" s="8"/>
      <c r="BV42" s="8"/>
      <c r="BW42" s="4"/>
      <c r="BX42" s="4"/>
      <c r="BY42" s="4"/>
      <c r="BZ42" s="8"/>
      <c r="CA42" s="4"/>
      <c r="CB42" s="8"/>
      <c r="CC42" s="4">
        <f t="shared" si="5"/>
        <v>0</v>
      </c>
      <c r="CD42" s="4">
        <f t="shared" si="5"/>
        <v>0</v>
      </c>
      <c r="CE42" s="4"/>
      <c r="CF42" s="4"/>
      <c r="CG42" s="114"/>
      <c r="CH42" s="325"/>
      <c r="CI42" s="91">
        <v>20.6</v>
      </c>
      <c r="CJ42" s="325">
        <v>6.5</v>
      </c>
      <c r="CK42" s="299"/>
      <c r="CL42" s="299"/>
      <c r="CM42" s="326">
        <v>5.15</v>
      </c>
      <c r="CN42" s="327">
        <v>1.5</v>
      </c>
      <c r="CO42" s="8">
        <f t="shared" si="22"/>
        <v>25.75</v>
      </c>
      <c r="CP42" s="8">
        <f t="shared" si="23"/>
        <v>8</v>
      </c>
      <c r="CQ42" s="343">
        <v>247.40625</v>
      </c>
      <c r="CR42" s="343"/>
      <c r="CS42" s="343"/>
      <c r="CT42" s="356"/>
      <c r="CU42" s="344">
        <v>18.556701030927837</v>
      </c>
      <c r="CV42" s="196"/>
      <c r="CW42" s="345">
        <v>63.814432989690722</v>
      </c>
      <c r="CX42" s="300"/>
      <c r="CY42" s="300"/>
      <c r="CZ42" s="300"/>
      <c r="DA42" s="7">
        <f t="shared" si="24"/>
        <v>329.77738402061857</v>
      </c>
      <c r="DB42" s="4">
        <f t="shared" si="25"/>
        <v>0</v>
      </c>
      <c r="DC42" s="8"/>
      <c r="DD42" s="8"/>
      <c r="DE42" s="4"/>
      <c r="DF42" s="8"/>
      <c r="DG42" s="8"/>
      <c r="DH42" s="8"/>
      <c r="DI42" s="8">
        <f t="shared" si="26"/>
        <v>0</v>
      </c>
      <c r="DJ42" s="8">
        <f t="shared" si="27"/>
        <v>0</v>
      </c>
      <c r="DK42" s="328">
        <v>42.37</v>
      </c>
      <c r="DL42" s="328">
        <v>14.12</v>
      </c>
      <c r="DM42" s="78">
        <f t="shared" si="28"/>
        <v>42.37</v>
      </c>
      <c r="DN42" s="78">
        <f t="shared" si="29"/>
        <v>14.12</v>
      </c>
      <c r="DO42" s="328">
        <v>41.1</v>
      </c>
      <c r="DP42" s="328">
        <v>13.700000000000001</v>
      </c>
      <c r="DQ42" s="329"/>
      <c r="DR42" s="329"/>
      <c r="DS42" s="8"/>
      <c r="DT42" s="8"/>
      <c r="DU42" s="302"/>
      <c r="DV42" s="303"/>
      <c r="DW42" s="303"/>
      <c r="DX42" s="303"/>
      <c r="DY42" s="8"/>
      <c r="DZ42" s="8"/>
      <c r="EA42" s="4"/>
      <c r="EB42" s="8"/>
      <c r="EC42" s="8">
        <f t="shared" si="30"/>
        <v>0</v>
      </c>
      <c r="ED42" s="8">
        <f t="shared" si="30"/>
        <v>0</v>
      </c>
      <c r="EE42" s="4"/>
      <c r="EF42" s="4"/>
      <c r="EG42" s="330">
        <v>39.18</v>
      </c>
      <c r="EH42" s="331">
        <v>9.7949999999999999</v>
      </c>
      <c r="EI42" s="94">
        <v>154.63999999999999</v>
      </c>
      <c r="EJ42" s="94">
        <v>38.659999999999997</v>
      </c>
      <c r="EK42" s="326">
        <v>53.61</v>
      </c>
      <c r="EL42" s="332">
        <v>13.4025</v>
      </c>
      <c r="EM42" s="333"/>
      <c r="EN42" s="333"/>
      <c r="EO42" s="333"/>
      <c r="EP42" s="333"/>
      <c r="EQ42" s="8">
        <f t="shared" si="31"/>
        <v>247.43</v>
      </c>
      <c r="ER42" s="8">
        <f t="shared" si="32"/>
        <v>61.857500000000002</v>
      </c>
      <c r="ES42" s="301"/>
      <c r="ET42" s="301"/>
      <c r="EU42" s="6"/>
      <c r="EV42" s="6"/>
      <c r="EW42" s="4">
        <f t="shared" si="33"/>
        <v>0</v>
      </c>
      <c r="EX42" s="4">
        <f t="shared" si="34"/>
        <v>0</v>
      </c>
      <c r="EY42" s="8"/>
      <c r="EZ42" s="8"/>
      <c r="FA42" s="361">
        <v>28</v>
      </c>
      <c r="FB42" s="334"/>
      <c r="FC42" s="114">
        <v>29</v>
      </c>
      <c r="FD42" s="327"/>
      <c r="FE42" s="8"/>
      <c r="FF42" s="8"/>
      <c r="FG42" s="305"/>
      <c r="FH42" s="306"/>
      <c r="FI42" s="8"/>
      <c r="FJ42" s="8"/>
      <c r="FK42" s="8"/>
      <c r="FL42" s="8"/>
      <c r="FM42" s="327"/>
      <c r="FN42" s="327"/>
      <c r="FO42" s="4"/>
      <c r="FP42" s="8"/>
      <c r="FQ42" s="307">
        <f t="shared" si="35"/>
        <v>0</v>
      </c>
      <c r="FR42" s="8">
        <f t="shared" si="36"/>
        <v>0</v>
      </c>
      <c r="FS42" s="4"/>
      <c r="FT42" s="4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>
        <f t="shared" si="37"/>
        <v>0</v>
      </c>
      <c r="GH42" s="8">
        <f t="shared" si="38"/>
        <v>0</v>
      </c>
      <c r="GI42" s="308"/>
      <c r="GJ42" s="308"/>
      <c r="GK42" s="297">
        <v>6</v>
      </c>
      <c r="GL42" s="297"/>
      <c r="GM42" s="309"/>
      <c r="GN42" s="310"/>
      <c r="GO42" s="299"/>
      <c r="GP42" s="311"/>
      <c r="GQ42" s="311"/>
      <c r="GR42" s="311"/>
      <c r="GS42" s="310"/>
      <c r="GT42" s="310"/>
      <c r="GU42" s="310">
        <v>3</v>
      </c>
      <c r="GV42" s="310"/>
      <c r="GW42" s="310"/>
      <c r="GX42" s="310"/>
      <c r="GY42" s="310">
        <v>2.4</v>
      </c>
      <c r="GZ42" s="310"/>
      <c r="HA42" s="8">
        <f t="shared" si="39"/>
        <v>11.4</v>
      </c>
      <c r="HB42" s="8">
        <f t="shared" si="40"/>
        <v>0</v>
      </c>
      <c r="HC42" s="4"/>
      <c r="HD42" s="4"/>
      <c r="HE42" s="4"/>
      <c r="HF42" s="4"/>
      <c r="HG42" s="4"/>
      <c r="HH42" s="4"/>
      <c r="HI42" s="4">
        <f t="shared" si="6"/>
        <v>0</v>
      </c>
      <c r="HJ42" s="4">
        <f t="shared" si="7"/>
        <v>0</v>
      </c>
      <c r="HK42" s="8"/>
      <c r="HL42" s="8"/>
      <c r="HM42" s="8"/>
      <c r="HN42" s="303"/>
      <c r="HO42" s="8">
        <f t="shared" si="41"/>
        <v>0</v>
      </c>
      <c r="HP42" s="8">
        <f t="shared" si="42"/>
        <v>0</v>
      </c>
      <c r="HQ42" s="91">
        <v>400</v>
      </c>
      <c r="HR42" s="285"/>
      <c r="HS42" s="91"/>
      <c r="HT42" s="8"/>
      <c r="HU42" s="8">
        <f t="shared" si="43"/>
        <v>400</v>
      </c>
      <c r="HV42" s="8">
        <f t="shared" si="44"/>
        <v>0</v>
      </c>
      <c r="HW42" s="8"/>
      <c r="HX42" s="8"/>
      <c r="HY42" s="196">
        <v>3</v>
      </c>
      <c r="HZ42" s="335">
        <v>0.75</v>
      </c>
      <c r="IA42" s="312"/>
      <c r="IB42" s="304"/>
      <c r="IC42" s="337">
        <v>12</v>
      </c>
      <c r="ID42" s="130">
        <v>3</v>
      </c>
      <c r="IE42" s="313"/>
      <c r="IF42" s="313"/>
      <c r="IG42" s="8">
        <f t="shared" si="84"/>
        <v>15</v>
      </c>
      <c r="IH42" s="8">
        <f t="shared" si="45"/>
        <v>3.75</v>
      </c>
      <c r="II42" s="8"/>
      <c r="IJ42" s="8"/>
      <c r="IK42" s="8"/>
      <c r="IL42" s="8"/>
      <c r="IM42" s="4"/>
      <c r="IN42" s="303"/>
      <c r="IO42" s="8"/>
      <c r="IP42" s="8"/>
      <c r="IQ42" s="8"/>
      <c r="IR42" s="8"/>
      <c r="IS42" s="8"/>
      <c r="IT42" s="8"/>
      <c r="IU42" s="8">
        <f t="shared" si="8"/>
        <v>0</v>
      </c>
      <c r="IV42" s="8">
        <f t="shared" si="9"/>
        <v>0</v>
      </c>
      <c r="IW42" s="8"/>
      <c r="IX42" s="8"/>
      <c r="IY42" s="71">
        <v>10.31</v>
      </c>
      <c r="IZ42" s="71">
        <v>0</v>
      </c>
      <c r="JA42" s="71">
        <v>0</v>
      </c>
      <c r="JB42" s="71">
        <v>0</v>
      </c>
      <c r="JC42" s="285"/>
      <c r="JD42" s="285"/>
      <c r="JE42" s="8">
        <f t="shared" si="46"/>
        <v>10.31</v>
      </c>
      <c r="JF42" s="8">
        <f t="shared" si="47"/>
        <v>0</v>
      </c>
      <c r="JG42" s="335">
        <v>6.5372000000000003</v>
      </c>
      <c r="JH42" s="335">
        <v>1</v>
      </c>
      <c r="JI42" s="335">
        <v>6.5373000000000001</v>
      </c>
      <c r="JJ42" s="335">
        <v>1</v>
      </c>
      <c r="JK42" s="335"/>
      <c r="JL42" s="335"/>
      <c r="JM42" s="91">
        <v>51.55</v>
      </c>
      <c r="JN42" s="335">
        <v>11</v>
      </c>
      <c r="JO42" s="91">
        <v>0</v>
      </c>
      <c r="JP42" s="335">
        <v>0</v>
      </c>
      <c r="JQ42" s="71">
        <v>0</v>
      </c>
      <c r="JR42" s="71">
        <v>0</v>
      </c>
      <c r="JS42" s="8"/>
      <c r="JT42" s="8"/>
      <c r="JU42" s="8">
        <f t="shared" si="85"/>
        <v>64.624499999999998</v>
      </c>
      <c r="JV42" s="8">
        <f t="shared" si="86"/>
        <v>13</v>
      </c>
      <c r="JW42" s="8"/>
      <c r="JX42" s="8"/>
      <c r="JY42" s="285"/>
      <c r="JZ42" s="285"/>
      <c r="KA42" s="8">
        <f t="shared" si="48"/>
        <v>0</v>
      </c>
      <c r="KB42" s="8">
        <f t="shared" si="49"/>
        <v>0</v>
      </c>
      <c r="KC42" s="4"/>
      <c r="KD42" s="4"/>
      <c r="KE42" s="4"/>
      <c r="KF42" s="4"/>
      <c r="KG42" s="4">
        <f t="shared" si="10"/>
        <v>0</v>
      </c>
      <c r="KH42" s="4">
        <f t="shared" si="11"/>
        <v>0</v>
      </c>
      <c r="KI42" s="4"/>
      <c r="KJ42" s="4"/>
      <c r="KK42" s="4"/>
      <c r="KL42" s="4"/>
      <c r="KM42" s="4">
        <f t="shared" si="50"/>
        <v>0</v>
      </c>
      <c r="KN42" s="4">
        <f t="shared" si="50"/>
        <v>0</v>
      </c>
      <c r="KO42" s="326"/>
      <c r="KP42" s="4"/>
      <c r="KQ42" s="4"/>
      <c r="KR42" s="4"/>
      <c r="KS42" s="1">
        <f t="shared" si="51"/>
        <v>0</v>
      </c>
      <c r="KT42" s="1">
        <f t="shared" si="52"/>
        <v>0</v>
      </c>
      <c r="KU42" s="4"/>
      <c r="KV42" s="4"/>
      <c r="KW42" s="4">
        <f t="shared" si="53"/>
        <v>0</v>
      </c>
      <c r="KX42" s="4">
        <f t="shared" si="54"/>
        <v>0</v>
      </c>
      <c r="KY42" s="4"/>
      <c r="KZ42" s="4"/>
      <c r="LA42" s="4"/>
      <c r="LB42" s="4"/>
      <c r="LC42" s="4">
        <f t="shared" si="55"/>
        <v>0</v>
      </c>
      <c r="LD42" s="4">
        <f t="shared" si="56"/>
        <v>0</v>
      </c>
      <c r="LE42" s="4"/>
      <c r="LF42" s="4"/>
      <c r="LG42" s="4">
        <f t="shared" si="57"/>
        <v>0</v>
      </c>
      <c r="LH42" s="4">
        <f t="shared" si="58"/>
        <v>0</v>
      </c>
      <c r="LI42" s="71">
        <v>24.2</v>
      </c>
      <c r="LJ42" s="335">
        <v>0</v>
      </c>
      <c r="LK42" s="79">
        <v>24.02</v>
      </c>
      <c r="LL42" s="358">
        <v>0</v>
      </c>
      <c r="LM42" s="79">
        <v>6.5750000000000002</v>
      </c>
      <c r="LN42" s="339">
        <v>0</v>
      </c>
      <c r="LO42" s="75"/>
      <c r="LP42" s="352"/>
      <c r="LQ42" s="322"/>
      <c r="LR42" s="322"/>
      <c r="LS42" s="4">
        <f t="shared" si="59"/>
        <v>54.795000000000002</v>
      </c>
      <c r="LT42" s="4">
        <f t="shared" si="60"/>
        <v>0</v>
      </c>
      <c r="LU42" s="323"/>
      <c r="LV42" s="4"/>
      <c r="LW42" s="4"/>
      <c r="LX42" s="4"/>
      <c r="LY42" s="4">
        <f t="shared" si="61"/>
        <v>0</v>
      </c>
      <c r="LZ42" s="4">
        <f t="shared" si="62"/>
        <v>0</v>
      </c>
      <c r="MA42" s="114"/>
      <c r="MB42" s="4"/>
      <c r="MC42" s="346"/>
      <c r="MD42" s="324"/>
      <c r="ME42" s="75"/>
      <c r="MF42" s="4"/>
      <c r="MG42" s="9"/>
      <c r="MH42" s="4"/>
      <c r="MI42" s="4">
        <f t="shared" si="63"/>
        <v>0</v>
      </c>
      <c r="MJ42" s="4">
        <f t="shared" si="64"/>
        <v>0</v>
      </c>
      <c r="MK42" s="340">
        <v>7.9499999999999993</v>
      </c>
      <c r="ML42" s="92">
        <v>0</v>
      </c>
      <c r="MM42" s="114">
        <v>5.3000000000000007</v>
      </c>
      <c r="MN42" s="341">
        <v>0</v>
      </c>
      <c r="MO42" s="4">
        <f t="shared" si="65"/>
        <v>13.25</v>
      </c>
      <c r="MP42" s="4">
        <f t="shared" si="66"/>
        <v>0</v>
      </c>
      <c r="MQ42" s="4"/>
      <c r="MR42" s="4"/>
      <c r="MS42" s="4">
        <f t="shared" si="67"/>
        <v>0</v>
      </c>
      <c r="MT42" s="4">
        <f t="shared" si="68"/>
        <v>0</v>
      </c>
      <c r="MU42" s="4"/>
      <c r="MV42" s="4"/>
      <c r="MW42" s="4">
        <f t="shared" si="69"/>
        <v>0</v>
      </c>
      <c r="MX42" s="4">
        <f t="shared" si="70"/>
        <v>0</v>
      </c>
      <c r="MY42" s="92">
        <v>0</v>
      </c>
      <c r="MZ42" s="342">
        <v>0</v>
      </c>
      <c r="NA42" s="4">
        <f t="shared" si="71"/>
        <v>0</v>
      </c>
      <c r="NB42" s="4">
        <f t="shared" si="72"/>
        <v>0</v>
      </c>
      <c r="NC42" s="301"/>
      <c r="ND42" s="301"/>
      <c r="NE42" s="301">
        <f t="shared" si="73"/>
        <v>0</v>
      </c>
      <c r="NF42" s="301">
        <f t="shared" si="74"/>
        <v>0</v>
      </c>
      <c r="NG42" s="301"/>
      <c r="NH42" s="301"/>
      <c r="NI42" s="301">
        <f t="shared" si="75"/>
        <v>0</v>
      </c>
      <c r="NJ42" s="301">
        <f t="shared" si="76"/>
        <v>0</v>
      </c>
      <c r="NK42" s="297"/>
      <c r="NL42" s="301"/>
      <c r="NM42" s="301">
        <f t="shared" si="77"/>
        <v>0</v>
      </c>
      <c r="NN42" s="301">
        <f t="shared" si="78"/>
        <v>0</v>
      </c>
      <c r="NO42" s="74">
        <v>1.58</v>
      </c>
      <c r="NP42" s="74"/>
      <c r="NQ42" s="74"/>
      <c r="NR42" s="74"/>
      <c r="NS42" s="74">
        <v>2.67</v>
      </c>
      <c r="NT42" s="74"/>
      <c r="NU42" s="351">
        <v>0.86</v>
      </c>
      <c r="NV42" s="351"/>
      <c r="NW42" s="4">
        <f t="shared" si="79"/>
        <v>5.1100000000000003</v>
      </c>
      <c r="NX42" s="4">
        <f t="shared" si="12"/>
        <v>0</v>
      </c>
      <c r="NY42" s="74">
        <v>8.9</v>
      </c>
      <c r="NZ42" s="74"/>
      <c r="OA42" s="357">
        <v>0.04</v>
      </c>
      <c r="OB42" s="74"/>
      <c r="OC42" s="357">
        <v>0.01</v>
      </c>
      <c r="OD42" s="74"/>
      <c r="OE42" s="74">
        <v>0</v>
      </c>
      <c r="OF42" s="74"/>
      <c r="OG42" s="4">
        <f t="shared" si="80"/>
        <v>8.9499999999999993</v>
      </c>
      <c r="OH42" s="4">
        <f t="shared" si="81"/>
        <v>0</v>
      </c>
      <c r="OI42" s="196">
        <v>1.53</v>
      </c>
      <c r="OJ42" s="301"/>
      <c r="OK42" s="347">
        <v>0.43</v>
      </c>
      <c r="OL42" s="301"/>
      <c r="OM42" s="196">
        <v>0.47</v>
      </c>
      <c r="ON42" s="301"/>
      <c r="OO42" s="301">
        <f t="shared" si="82"/>
        <v>1.96</v>
      </c>
      <c r="OP42" s="301">
        <f t="shared" si="83"/>
        <v>0</v>
      </c>
      <c r="OQ42" s="301"/>
      <c r="OR42" s="301"/>
      <c r="OS42" s="301">
        <f t="shared" si="13"/>
        <v>0</v>
      </c>
      <c r="OT42" s="301">
        <f t="shared" si="14"/>
        <v>0</v>
      </c>
    </row>
    <row r="43" spans="1:410" ht="12.75" customHeight="1">
      <c r="A43" s="152">
        <v>0.33333333333333331</v>
      </c>
      <c r="B43" s="129">
        <v>33</v>
      </c>
      <c r="C43" s="147"/>
      <c r="D43" s="147"/>
      <c r="E43" s="74"/>
      <c r="F43" s="74"/>
      <c r="G43" s="74"/>
      <c r="H43" s="74"/>
      <c r="I43" s="78">
        <f t="shared" ref="I43:I74" si="87">C43+E43+G43</f>
        <v>0</v>
      </c>
      <c r="J43" s="78">
        <f t="shared" ref="J43:J74" si="88">D43+F43+H43</f>
        <v>0</v>
      </c>
      <c r="K43" s="2"/>
      <c r="L43" s="2"/>
      <c r="M43" s="71">
        <v>20.62</v>
      </c>
      <c r="N43" s="71">
        <v>4.1240000000000006</v>
      </c>
      <c r="O43" s="75">
        <v>0</v>
      </c>
      <c r="P43" s="71">
        <v>0</v>
      </c>
      <c r="Q43" s="1"/>
      <c r="R43" s="8"/>
      <c r="S43" s="2"/>
      <c r="T43" s="2"/>
      <c r="U43" s="8"/>
      <c r="V43" s="8"/>
      <c r="W43" s="8">
        <f t="shared" si="15"/>
        <v>20.62</v>
      </c>
      <c r="X43" s="8">
        <f t="shared" si="16"/>
        <v>20.62</v>
      </c>
      <c r="Y43" s="78"/>
      <c r="Z43" s="78"/>
      <c r="AA43" s="9"/>
      <c r="AB43" s="285"/>
      <c r="AC43" s="8">
        <f t="shared" si="17"/>
        <v>0</v>
      </c>
      <c r="AD43" s="8">
        <f t="shared" si="18"/>
        <v>0</v>
      </c>
      <c r="AE43" s="71"/>
      <c r="AF43" s="71"/>
      <c r="AG43" s="71"/>
      <c r="AH43" s="71"/>
      <c r="AI43" s="122">
        <v>5</v>
      </c>
      <c r="AJ43" s="122">
        <v>1.5</v>
      </c>
      <c r="AK43" s="359">
        <v>50</v>
      </c>
      <c r="AL43" s="360">
        <v>15</v>
      </c>
      <c r="AM43" s="293"/>
      <c r="AN43" s="293"/>
      <c r="AO43" s="294"/>
      <c r="AP43" s="294"/>
      <c r="AQ43" s="294"/>
      <c r="AR43" s="294"/>
      <c r="AS43" s="294"/>
      <c r="AT43" s="294"/>
      <c r="AU43" s="4">
        <f t="shared" ref="AU43:AU74" si="89">AE43+AG43+AI43+AK43+AM43+AO43+AQ43+AS43</f>
        <v>55</v>
      </c>
      <c r="AV43" s="4">
        <f t="shared" ref="AV43:AV74" si="90">AF43+AH43+AJ43+AL43+AN43+AP43+AR43+AT43</f>
        <v>16.5</v>
      </c>
      <c r="AW43" s="78"/>
      <c r="AX43" s="78"/>
      <c r="AY43" s="315"/>
      <c r="AZ43" s="8"/>
      <c r="BA43" s="8"/>
      <c r="BB43" s="8"/>
      <c r="BC43" s="8">
        <f t="shared" ref="BC43:BC74" si="91">AW43+AY43+BA43</f>
        <v>0</v>
      </c>
      <c r="BD43" s="8">
        <f t="shared" ref="BD43:BD74" si="92">AX43+AZ43+BB43</f>
        <v>0</v>
      </c>
      <c r="BE43" s="8"/>
      <c r="BF43" s="8"/>
      <c r="BG43" s="295"/>
      <c r="BH43" s="296"/>
      <c r="BI43" s="295"/>
      <c r="BJ43" s="296"/>
      <c r="BK43" s="297"/>
      <c r="BL43" s="8"/>
      <c r="BM43" s="8"/>
      <c r="BN43" s="8"/>
      <c r="BO43" s="8"/>
      <c r="BP43" s="8"/>
      <c r="BQ43" s="8"/>
      <c r="BR43" s="8"/>
      <c r="BS43" s="2">
        <f t="shared" si="20"/>
        <v>0</v>
      </c>
      <c r="BT43" s="8">
        <f t="shared" si="21"/>
        <v>0</v>
      </c>
      <c r="BU43" s="8"/>
      <c r="BV43" s="8"/>
      <c r="BW43" s="4"/>
      <c r="BX43" s="4"/>
      <c r="BY43" s="4"/>
      <c r="BZ43" s="8"/>
      <c r="CA43" s="4"/>
      <c r="CB43" s="8"/>
      <c r="CC43" s="4">
        <f t="shared" ref="CC43:CD74" si="93">BW43+BY43+CA43</f>
        <v>0</v>
      </c>
      <c r="CD43" s="4">
        <f t="shared" si="93"/>
        <v>0</v>
      </c>
      <c r="CE43" s="4"/>
      <c r="CF43" s="4"/>
      <c r="CG43" s="114"/>
      <c r="CH43" s="325"/>
      <c r="CI43" s="91">
        <v>20.6</v>
      </c>
      <c r="CJ43" s="325">
        <v>6.5</v>
      </c>
      <c r="CK43" s="299"/>
      <c r="CL43" s="299"/>
      <c r="CM43" s="326">
        <v>5.15</v>
      </c>
      <c r="CN43" s="327">
        <v>1.5</v>
      </c>
      <c r="CO43" s="8">
        <f t="shared" si="22"/>
        <v>25.75</v>
      </c>
      <c r="CP43" s="8">
        <f t="shared" si="23"/>
        <v>8</v>
      </c>
      <c r="CQ43" s="343">
        <v>247.40625</v>
      </c>
      <c r="CR43" s="343"/>
      <c r="CS43" s="343"/>
      <c r="CT43" s="356"/>
      <c r="CU43" s="344">
        <v>18.556701030927837</v>
      </c>
      <c r="CV43" s="196"/>
      <c r="CW43" s="345">
        <v>63.814432989690722</v>
      </c>
      <c r="CX43" s="300"/>
      <c r="CY43" s="300"/>
      <c r="CZ43" s="300"/>
      <c r="DA43" s="7">
        <f t="shared" si="24"/>
        <v>329.77738402061857</v>
      </c>
      <c r="DB43" s="4">
        <f t="shared" si="25"/>
        <v>0</v>
      </c>
      <c r="DC43" s="8"/>
      <c r="DD43" s="8"/>
      <c r="DE43" s="4"/>
      <c r="DF43" s="8"/>
      <c r="DG43" s="8"/>
      <c r="DH43" s="8"/>
      <c r="DI43" s="8">
        <f t="shared" si="26"/>
        <v>0</v>
      </c>
      <c r="DJ43" s="8">
        <f t="shared" si="27"/>
        <v>0</v>
      </c>
      <c r="DK43" s="328">
        <v>42.37</v>
      </c>
      <c r="DL43" s="328">
        <v>14.12</v>
      </c>
      <c r="DM43" s="78">
        <f t="shared" si="28"/>
        <v>42.37</v>
      </c>
      <c r="DN43" s="78">
        <f t="shared" si="29"/>
        <v>14.12</v>
      </c>
      <c r="DO43" s="328">
        <v>41.1</v>
      </c>
      <c r="DP43" s="328">
        <v>13.700000000000001</v>
      </c>
      <c r="DQ43" s="329"/>
      <c r="DR43" s="329"/>
      <c r="DS43" s="8"/>
      <c r="DT43" s="8"/>
      <c r="DU43" s="302"/>
      <c r="DV43" s="303"/>
      <c r="DW43" s="303"/>
      <c r="DX43" s="303"/>
      <c r="DY43" s="8"/>
      <c r="DZ43" s="8"/>
      <c r="EA43" s="4"/>
      <c r="EB43" s="8"/>
      <c r="EC43" s="8">
        <f t="shared" si="30"/>
        <v>0</v>
      </c>
      <c r="ED43" s="8">
        <f t="shared" si="30"/>
        <v>0</v>
      </c>
      <c r="EE43" s="4"/>
      <c r="EF43" s="4"/>
      <c r="EG43" s="330">
        <v>39.18</v>
      </c>
      <c r="EH43" s="331">
        <v>9.7949999999999999</v>
      </c>
      <c r="EI43" s="94">
        <v>154.63999999999999</v>
      </c>
      <c r="EJ43" s="94">
        <v>38.659999999999997</v>
      </c>
      <c r="EK43" s="326">
        <v>53.61</v>
      </c>
      <c r="EL43" s="332">
        <v>13.4025</v>
      </c>
      <c r="EM43" s="333"/>
      <c r="EN43" s="333"/>
      <c r="EO43" s="333"/>
      <c r="EP43" s="333"/>
      <c r="EQ43" s="8">
        <f t="shared" si="31"/>
        <v>247.43</v>
      </c>
      <c r="ER43" s="8">
        <f t="shared" si="32"/>
        <v>61.857500000000002</v>
      </c>
      <c r="ES43" s="301"/>
      <c r="ET43" s="301"/>
      <c r="EU43" s="6"/>
      <c r="EV43" s="6"/>
      <c r="EW43" s="4">
        <f t="shared" si="33"/>
        <v>0</v>
      </c>
      <c r="EX43" s="4">
        <f t="shared" si="34"/>
        <v>0</v>
      </c>
      <c r="EY43" s="8"/>
      <c r="EZ43" s="8"/>
      <c r="FA43" s="361">
        <v>28</v>
      </c>
      <c r="FB43" s="334"/>
      <c r="FC43" s="114">
        <v>0</v>
      </c>
      <c r="FD43" s="327"/>
      <c r="FE43" s="8"/>
      <c r="FF43" s="8"/>
      <c r="FG43" s="305"/>
      <c r="FH43" s="306"/>
      <c r="FI43" s="8"/>
      <c r="FJ43" s="8"/>
      <c r="FK43" s="8"/>
      <c r="FL43" s="8"/>
      <c r="FM43" s="327"/>
      <c r="FN43" s="327"/>
      <c r="FO43" s="4"/>
      <c r="FP43" s="8"/>
      <c r="FQ43" s="307">
        <f t="shared" si="35"/>
        <v>0</v>
      </c>
      <c r="FR43" s="8">
        <f t="shared" si="36"/>
        <v>0</v>
      </c>
      <c r="FS43" s="4"/>
      <c r="FT43" s="4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>
        <f t="shared" si="37"/>
        <v>0</v>
      </c>
      <c r="GH43" s="8">
        <f t="shared" si="38"/>
        <v>0</v>
      </c>
      <c r="GI43" s="308"/>
      <c r="GJ43" s="308"/>
      <c r="GK43" s="297">
        <v>0</v>
      </c>
      <c r="GL43" s="297"/>
      <c r="GM43" s="309"/>
      <c r="GN43" s="310"/>
      <c r="GO43" s="299"/>
      <c r="GP43" s="311"/>
      <c r="GQ43" s="311"/>
      <c r="GR43" s="311"/>
      <c r="GS43" s="310"/>
      <c r="GT43" s="310"/>
      <c r="GU43" s="310">
        <v>3</v>
      </c>
      <c r="GV43" s="310"/>
      <c r="GW43" s="310"/>
      <c r="GX43" s="310"/>
      <c r="GY43" s="310">
        <v>2.4</v>
      </c>
      <c r="GZ43" s="310"/>
      <c r="HA43" s="8">
        <f t="shared" si="39"/>
        <v>5.4</v>
      </c>
      <c r="HB43" s="8">
        <f t="shared" si="40"/>
        <v>0</v>
      </c>
      <c r="HC43" s="4"/>
      <c r="HD43" s="4"/>
      <c r="HE43" s="4"/>
      <c r="HF43" s="4"/>
      <c r="HG43" s="4"/>
      <c r="HH43" s="4"/>
      <c r="HI43" s="4">
        <f t="shared" ref="HI43:HI74" si="94">HC43+HE43+HG43</f>
        <v>0</v>
      </c>
      <c r="HJ43" s="4">
        <f t="shared" ref="HJ43:HJ74" si="95">HD43+HF43+HH43</f>
        <v>0</v>
      </c>
      <c r="HK43" s="8"/>
      <c r="HL43" s="8"/>
      <c r="HM43" s="8"/>
      <c r="HN43" s="303"/>
      <c r="HO43" s="8">
        <f t="shared" si="41"/>
        <v>0</v>
      </c>
      <c r="HP43" s="8">
        <f t="shared" si="42"/>
        <v>0</v>
      </c>
      <c r="HQ43" s="91">
        <v>400</v>
      </c>
      <c r="HR43" s="285"/>
      <c r="HS43" s="91"/>
      <c r="HT43" s="8"/>
      <c r="HU43" s="8">
        <f t="shared" si="43"/>
        <v>400</v>
      </c>
      <c r="HV43" s="8">
        <f t="shared" si="44"/>
        <v>0</v>
      </c>
      <c r="HW43" s="8"/>
      <c r="HX43" s="8"/>
      <c r="HY43" s="196">
        <v>3</v>
      </c>
      <c r="HZ43" s="335">
        <v>0.75</v>
      </c>
      <c r="IA43" s="312"/>
      <c r="IB43" s="304"/>
      <c r="IC43" s="337">
        <v>12</v>
      </c>
      <c r="ID43" s="130">
        <v>3</v>
      </c>
      <c r="IE43" s="313"/>
      <c r="IF43" s="313"/>
      <c r="IG43" s="8">
        <f t="shared" si="84"/>
        <v>15</v>
      </c>
      <c r="IH43" s="8">
        <f t="shared" si="45"/>
        <v>3.75</v>
      </c>
      <c r="II43" s="8"/>
      <c r="IJ43" s="8"/>
      <c r="IK43" s="8"/>
      <c r="IL43" s="8"/>
      <c r="IM43" s="4"/>
      <c r="IN43" s="303"/>
      <c r="IO43" s="8"/>
      <c r="IP43" s="8"/>
      <c r="IQ43" s="8"/>
      <c r="IR43" s="8"/>
      <c r="IS43" s="8"/>
      <c r="IT43" s="8"/>
      <c r="IU43" s="8">
        <f t="shared" ref="IU43:IU74" si="96">II43+IK43+IM43+IO43+IQ43+IS43</f>
        <v>0</v>
      </c>
      <c r="IV43" s="8">
        <f t="shared" ref="IV43:IV74" si="97">IJ43+IL43+IN43+IP43+IT43+IT43</f>
        <v>0</v>
      </c>
      <c r="IW43" s="8"/>
      <c r="IX43" s="8"/>
      <c r="IY43" s="71">
        <v>10.31</v>
      </c>
      <c r="IZ43" s="71">
        <v>0</v>
      </c>
      <c r="JA43" s="71">
        <v>0</v>
      </c>
      <c r="JB43" s="71">
        <v>0</v>
      </c>
      <c r="JC43" s="285"/>
      <c r="JD43" s="285"/>
      <c r="JE43" s="8">
        <f t="shared" si="46"/>
        <v>10.31</v>
      </c>
      <c r="JF43" s="8">
        <f t="shared" si="47"/>
        <v>0</v>
      </c>
      <c r="JG43" s="335">
        <v>6.5372000000000003</v>
      </c>
      <c r="JH43" s="335">
        <v>1</v>
      </c>
      <c r="JI43" s="335">
        <v>6.5373000000000001</v>
      </c>
      <c r="JJ43" s="335">
        <v>1</v>
      </c>
      <c r="JK43" s="335"/>
      <c r="JL43" s="335"/>
      <c r="JM43" s="91">
        <v>51.55</v>
      </c>
      <c r="JN43" s="335">
        <v>11</v>
      </c>
      <c r="JO43" s="91">
        <v>0</v>
      </c>
      <c r="JP43" s="335">
        <v>0</v>
      </c>
      <c r="JQ43" s="71">
        <v>0</v>
      </c>
      <c r="JR43" s="71">
        <v>0</v>
      </c>
      <c r="JS43" s="8"/>
      <c r="JT43" s="8"/>
      <c r="JU43" s="8">
        <f t="shared" si="85"/>
        <v>64.624499999999998</v>
      </c>
      <c r="JV43" s="8">
        <f t="shared" si="86"/>
        <v>13</v>
      </c>
      <c r="JW43" s="8"/>
      <c r="JX43" s="8"/>
      <c r="JY43" s="285"/>
      <c r="JZ43" s="285"/>
      <c r="KA43" s="8">
        <f t="shared" si="48"/>
        <v>0</v>
      </c>
      <c r="KB43" s="8">
        <f t="shared" si="49"/>
        <v>0</v>
      </c>
      <c r="KC43" s="4"/>
      <c r="KD43" s="4"/>
      <c r="KE43" s="4"/>
      <c r="KF43" s="4"/>
      <c r="KG43" s="4">
        <f t="shared" ref="KG43:KG74" si="98">KC43+KE43</f>
        <v>0</v>
      </c>
      <c r="KH43" s="4">
        <f t="shared" ref="KH43:KH74" si="99">KD43+KF43</f>
        <v>0</v>
      </c>
      <c r="KI43" s="4"/>
      <c r="KJ43" s="4"/>
      <c r="KK43" s="4"/>
      <c r="KL43" s="4"/>
      <c r="KM43" s="4">
        <f t="shared" si="50"/>
        <v>0</v>
      </c>
      <c r="KN43" s="4">
        <f t="shared" si="50"/>
        <v>0</v>
      </c>
      <c r="KO43" s="326"/>
      <c r="KP43" s="4"/>
      <c r="KQ43" s="4"/>
      <c r="KR43" s="4"/>
      <c r="KS43" s="1">
        <f t="shared" si="51"/>
        <v>0</v>
      </c>
      <c r="KT43" s="1">
        <f t="shared" si="52"/>
        <v>0</v>
      </c>
      <c r="KU43" s="4"/>
      <c r="KV43" s="4"/>
      <c r="KW43" s="4">
        <f t="shared" si="53"/>
        <v>0</v>
      </c>
      <c r="KX43" s="4">
        <f t="shared" si="54"/>
        <v>0</v>
      </c>
      <c r="KY43" s="4"/>
      <c r="KZ43" s="4"/>
      <c r="LA43" s="4"/>
      <c r="LB43" s="4"/>
      <c r="LC43" s="4">
        <f t="shared" si="55"/>
        <v>0</v>
      </c>
      <c r="LD43" s="4">
        <f t="shared" si="56"/>
        <v>0</v>
      </c>
      <c r="LE43" s="4"/>
      <c r="LF43" s="4"/>
      <c r="LG43" s="4">
        <f t="shared" si="57"/>
        <v>0</v>
      </c>
      <c r="LH43" s="4">
        <f t="shared" si="58"/>
        <v>0</v>
      </c>
      <c r="LI43" s="71">
        <v>25</v>
      </c>
      <c r="LJ43" s="335">
        <v>0</v>
      </c>
      <c r="LK43" s="79">
        <v>18.87</v>
      </c>
      <c r="LL43" s="358">
        <v>0</v>
      </c>
      <c r="LM43" s="79">
        <v>5.9820000000000002</v>
      </c>
      <c r="LN43" s="339">
        <v>0</v>
      </c>
      <c r="LO43" s="75"/>
      <c r="LP43" s="352"/>
      <c r="LQ43" s="322"/>
      <c r="LR43" s="322"/>
      <c r="LS43" s="4">
        <f t="shared" si="59"/>
        <v>49.852000000000004</v>
      </c>
      <c r="LT43" s="4">
        <f t="shared" si="60"/>
        <v>0</v>
      </c>
      <c r="LU43" s="323"/>
      <c r="LV43" s="4"/>
      <c r="LW43" s="4"/>
      <c r="LX43" s="4"/>
      <c r="LY43" s="4">
        <f t="shared" si="61"/>
        <v>0</v>
      </c>
      <c r="LZ43" s="4">
        <f t="shared" si="62"/>
        <v>0</v>
      </c>
      <c r="MA43" s="114"/>
      <c r="MB43" s="4"/>
      <c r="MC43" s="346"/>
      <c r="MD43" s="324"/>
      <c r="ME43" s="75"/>
      <c r="MF43" s="4"/>
      <c r="MG43" s="9"/>
      <c r="MH43" s="4"/>
      <c r="MI43" s="4">
        <f t="shared" si="63"/>
        <v>0</v>
      </c>
      <c r="MJ43" s="4">
        <f t="shared" si="64"/>
        <v>0</v>
      </c>
      <c r="MK43" s="340">
        <v>8.64</v>
      </c>
      <c r="ML43" s="92">
        <v>0</v>
      </c>
      <c r="MM43" s="114">
        <v>5.7600000000000007</v>
      </c>
      <c r="MN43" s="341">
        <v>0</v>
      </c>
      <c r="MO43" s="4">
        <f t="shared" si="65"/>
        <v>14.400000000000002</v>
      </c>
      <c r="MP43" s="4">
        <f t="shared" si="66"/>
        <v>0</v>
      </c>
      <c r="MQ43" s="4"/>
      <c r="MR43" s="4"/>
      <c r="MS43" s="4">
        <f t="shared" si="67"/>
        <v>0</v>
      </c>
      <c r="MT43" s="4">
        <f t="shared" si="68"/>
        <v>0</v>
      </c>
      <c r="MU43" s="4"/>
      <c r="MV43" s="4"/>
      <c r="MW43" s="4">
        <f t="shared" si="69"/>
        <v>0</v>
      </c>
      <c r="MX43" s="4">
        <f t="shared" si="70"/>
        <v>0</v>
      </c>
      <c r="MY43" s="92">
        <v>0</v>
      </c>
      <c r="MZ43" s="342">
        <v>0</v>
      </c>
      <c r="NA43" s="4">
        <f t="shared" si="71"/>
        <v>0</v>
      </c>
      <c r="NB43" s="4">
        <f t="shared" si="72"/>
        <v>0</v>
      </c>
      <c r="NC43" s="301"/>
      <c r="ND43" s="301"/>
      <c r="NE43" s="301">
        <f t="shared" si="73"/>
        <v>0</v>
      </c>
      <c r="NF43" s="301">
        <f t="shared" si="74"/>
        <v>0</v>
      </c>
      <c r="NG43" s="301"/>
      <c r="NH43" s="301"/>
      <c r="NI43" s="301">
        <f t="shared" si="75"/>
        <v>0</v>
      </c>
      <c r="NJ43" s="301">
        <f t="shared" si="76"/>
        <v>0</v>
      </c>
      <c r="NK43" s="297"/>
      <c r="NL43" s="301"/>
      <c r="NM43" s="301">
        <f t="shared" si="77"/>
        <v>0</v>
      </c>
      <c r="NN43" s="301">
        <f t="shared" si="78"/>
        <v>0</v>
      </c>
      <c r="NO43" s="74">
        <v>1.9</v>
      </c>
      <c r="NP43" s="74"/>
      <c r="NQ43" s="74"/>
      <c r="NR43" s="74"/>
      <c r="NS43" s="74">
        <v>3.22</v>
      </c>
      <c r="NT43" s="74"/>
      <c r="NU43" s="351">
        <v>1.04</v>
      </c>
      <c r="NV43" s="351"/>
      <c r="NW43" s="4">
        <f t="shared" si="79"/>
        <v>6.16</v>
      </c>
      <c r="NX43" s="4">
        <f t="shared" ref="NX43:NX74" si="100">NP43+NR43+NT43</f>
        <v>0</v>
      </c>
      <c r="NY43" s="74">
        <v>10</v>
      </c>
      <c r="NZ43" s="74"/>
      <c r="OA43" s="357">
        <v>2.64</v>
      </c>
      <c r="OB43" s="74"/>
      <c r="OC43" s="357">
        <v>1.1299999999999999</v>
      </c>
      <c r="OD43" s="74"/>
      <c r="OE43" s="74">
        <v>0.56000000000000005</v>
      </c>
      <c r="OF43" s="74"/>
      <c r="OG43" s="4">
        <f t="shared" si="80"/>
        <v>14.33</v>
      </c>
      <c r="OH43" s="4">
        <f t="shared" si="81"/>
        <v>0</v>
      </c>
      <c r="OI43" s="196">
        <v>2.2799999999999998</v>
      </c>
      <c r="OJ43" s="301"/>
      <c r="OK43" s="347">
        <v>0.64</v>
      </c>
      <c r="OL43" s="301"/>
      <c r="OM43" s="196">
        <v>0.7</v>
      </c>
      <c r="ON43" s="301"/>
      <c r="OO43" s="301">
        <f t="shared" si="82"/>
        <v>2.92</v>
      </c>
      <c r="OP43" s="301">
        <f t="shared" si="83"/>
        <v>0</v>
      </c>
      <c r="OQ43" s="301"/>
      <c r="OR43" s="301"/>
      <c r="OS43" s="301">
        <f t="shared" ref="OS43:OS74" si="101">OQ43</f>
        <v>0</v>
      </c>
      <c r="OT43" s="301">
        <f t="shared" ref="OT43:OT74" si="102">OR43</f>
        <v>0</v>
      </c>
    </row>
    <row r="44" spans="1:410" ht="12.75" customHeight="1">
      <c r="A44" s="146"/>
      <c r="B44" s="129">
        <v>34</v>
      </c>
      <c r="C44" s="147"/>
      <c r="D44" s="147"/>
      <c r="E44" s="74"/>
      <c r="F44" s="74"/>
      <c r="G44" s="74"/>
      <c r="H44" s="74"/>
      <c r="I44" s="78">
        <f t="shared" si="87"/>
        <v>0</v>
      </c>
      <c r="J44" s="78">
        <f t="shared" si="88"/>
        <v>0</v>
      </c>
      <c r="K44" s="2"/>
      <c r="L44" s="2"/>
      <c r="M44" s="71">
        <v>20.62</v>
      </c>
      <c r="N44" s="71">
        <v>4.1240000000000006</v>
      </c>
      <c r="O44" s="75">
        <v>0</v>
      </c>
      <c r="P44" s="71">
        <v>0</v>
      </c>
      <c r="Q44" s="1"/>
      <c r="R44" s="8"/>
      <c r="S44" s="2"/>
      <c r="T44" s="2"/>
      <c r="U44" s="8"/>
      <c r="V44" s="8"/>
      <c r="W44" s="8">
        <f t="shared" si="15"/>
        <v>20.62</v>
      </c>
      <c r="X44" s="8">
        <f t="shared" si="16"/>
        <v>20.62</v>
      </c>
      <c r="Y44" s="78"/>
      <c r="Z44" s="78"/>
      <c r="AA44" s="9"/>
      <c r="AB44" s="285"/>
      <c r="AC44" s="8">
        <f t="shared" si="17"/>
        <v>0</v>
      </c>
      <c r="AD44" s="8">
        <f t="shared" si="18"/>
        <v>0</v>
      </c>
      <c r="AE44" s="71"/>
      <c r="AF44" s="71"/>
      <c r="AG44" s="71"/>
      <c r="AH44" s="71"/>
      <c r="AI44" s="122">
        <v>5</v>
      </c>
      <c r="AJ44" s="122">
        <v>1.5</v>
      </c>
      <c r="AK44" s="359">
        <v>50</v>
      </c>
      <c r="AL44" s="360">
        <v>15</v>
      </c>
      <c r="AM44" s="293"/>
      <c r="AN44" s="293"/>
      <c r="AO44" s="294"/>
      <c r="AP44" s="294"/>
      <c r="AQ44" s="294"/>
      <c r="AR44" s="294"/>
      <c r="AS44" s="294"/>
      <c r="AT44" s="294"/>
      <c r="AU44" s="4">
        <f t="shared" si="89"/>
        <v>55</v>
      </c>
      <c r="AV44" s="4">
        <f t="shared" si="90"/>
        <v>16.5</v>
      </c>
      <c r="AW44" s="78"/>
      <c r="AX44" s="78"/>
      <c r="AY44" s="315"/>
      <c r="AZ44" s="8"/>
      <c r="BA44" s="8"/>
      <c r="BB44" s="8"/>
      <c r="BC44" s="8">
        <f t="shared" si="91"/>
        <v>0</v>
      </c>
      <c r="BD44" s="8">
        <f t="shared" si="92"/>
        <v>0</v>
      </c>
      <c r="BE44" s="8"/>
      <c r="BF44" s="8"/>
      <c r="BG44" s="295"/>
      <c r="BH44" s="296"/>
      <c r="BI44" s="295"/>
      <c r="BJ44" s="296"/>
      <c r="BK44" s="297"/>
      <c r="BL44" s="8"/>
      <c r="BM44" s="8"/>
      <c r="BN44" s="8"/>
      <c r="BO44" s="8"/>
      <c r="BP44" s="8"/>
      <c r="BQ44" s="8"/>
      <c r="BR44" s="8"/>
      <c r="BS44" s="2">
        <f t="shared" si="20"/>
        <v>0</v>
      </c>
      <c r="BT44" s="8">
        <f t="shared" si="21"/>
        <v>0</v>
      </c>
      <c r="BU44" s="8"/>
      <c r="BV44" s="8"/>
      <c r="BW44" s="4"/>
      <c r="BX44" s="4"/>
      <c r="BY44" s="4"/>
      <c r="BZ44" s="8"/>
      <c r="CA44" s="4"/>
      <c r="CB44" s="8"/>
      <c r="CC44" s="4">
        <f t="shared" si="93"/>
        <v>0</v>
      </c>
      <c r="CD44" s="4">
        <f t="shared" si="93"/>
        <v>0</v>
      </c>
      <c r="CE44" s="4"/>
      <c r="CF44" s="4"/>
      <c r="CG44" s="114"/>
      <c r="CH44" s="325"/>
      <c r="CI44" s="91">
        <v>20.6</v>
      </c>
      <c r="CJ44" s="325">
        <v>6.5</v>
      </c>
      <c r="CK44" s="299"/>
      <c r="CL44" s="299"/>
      <c r="CM44" s="326">
        <v>5.15</v>
      </c>
      <c r="CN44" s="327">
        <v>1.5</v>
      </c>
      <c r="CO44" s="8">
        <f t="shared" si="22"/>
        <v>25.75</v>
      </c>
      <c r="CP44" s="8">
        <f t="shared" si="23"/>
        <v>8</v>
      </c>
      <c r="CQ44" s="343">
        <v>247.40625</v>
      </c>
      <c r="CR44" s="343"/>
      <c r="CS44" s="343"/>
      <c r="CT44" s="356"/>
      <c r="CU44" s="344">
        <v>18.556701030927837</v>
      </c>
      <c r="CV44" s="196"/>
      <c r="CW44" s="345">
        <v>63.814432989690722</v>
      </c>
      <c r="CX44" s="300"/>
      <c r="CY44" s="300"/>
      <c r="CZ44" s="300"/>
      <c r="DA44" s="7">
        <f t="shared" ref="DA44:DA75" si="103">CQ44+CS44+CU44+CW44+CY44</f>
        <v>329.77738402061857</v>
      </c>
      <c r="DB44" s="4">
        <f t="shared" si="25"/>
        <v>0</v>
      </c>
      <c r="DC44" s="8"/>
      <c r="DD44" s="8"/>
      <c r="DE44" s="4"/>
      <c r="DF44" s="8"/>
      <c r="DG44" s="8"/>
      <c r="DH44" s="8"/>
      <c r="DI44" s="8">
        <f t="shared" si="26"/>
        <v>0</v>
      </c>
      <c r="DJ44" s="8">
        <f t="shared" si="27"/>
        <v>0</v>
      </c>
      <c r="DK44" s="328">
        <v>42.37</v>
      </c>
      <c r="DL44" s="328">
        <v>14.12</v>
      </c>
      <c r="DM44" s="78">
        <f t="shared" si="28"/>
        <v>42.37</v>
      </c>
      <c r="DN44" s="78">
        <f t="shared" si="29"/>
        <v>14.12</v>
      </c>
      <c r="DO44" s="328">
        <v>41.1</v>
      </c>
      <c r="DP44" s="328">
        <v>13.700000000000001</v>
      </c>
      <c r="DQ44" s="329"/>
      <c r="DR44" s="329"/>
      <c r="DS44" s="8"/>
      <c r="DT44" s="8"/>
      <c r="DU44" s="302"/>
      <c r="DV44" s="303"/>
      <c r="DW44" s="303"/>
      <c r="DX44" s="303"/>
      <c r="DY44" s="8"/>
      <c r="DZ44" s="8"/>
      <c r="EA44" s="4"/>
      <c r="EB44" s="8"/>
      <c r="EC44" s="8">
        <f t="shared" si="30"/>
        <v>0</v>
      </c>
      <c r="ED44" s="8">
        <f t="shared" si="30"/>
        <v>0</v>
      </c>
      <c r="EE44" s="4"/>
      <c r="EF44" s="4"/>
      <c r="EG44" s="330">
        <v>39.18</v>
      </c>
      <c r="EH44" s="331">
        <v>9.7949999999999999</v>
      </c>
      <c r="EI44" s="94">
        <v>154.63999999999999</v>
      </c>
      <c r="EJ44" s="94">
        <v>38.659999999999997</v>
      </c>
      <c r="EK44" s="326">
        <v>53.61</v>
      </c>
      <c r="EL44" s="332">
        <v>13.4025</v>
      </c>
      <c r="EM44" s="333"/>
      <c r="EN44" s="333"/>
      <c r="EO44" s="333"/>
      <c r="EP44" s="333"/>
      <c r="EQ44" s="8">
        <f t="shared" si="31"/>
        <v>247.43</v>
      </c>
      <c r="ER44" s="8">
        <f t="shared" ref="ER44:ER75" si="104">EF44+EH44+EJ44+EL44</f>
        <v>61.857500000000002</v>
      </c>
      <c r="ES44" s="301"/>
      <c r="ET44" s="301"/>
      <c r="EU44" s="6"/>
      <c r="EV44" s="6"/>
      <c r="EW44" s="4">
        <f t="shared" si="33"/>
        <v>0</v>
      </c>
      <c r="EX44" s="4">
        <f t="shared" si="34"/>
        <v>0</v>
      </c>
      <c r="EY44" s="8"/>
      <c r="EZ44" s="8"/>
      <c r="FA44" s="361">
        <v>28</v>
      </c>
      <c r="FB44" s="334"/>
      <c r="FC44" s="114">
        <v>0</v>
      </c>
      <c r="FD44" s="327"/>
      <c r="FE44" s="8"/>
      <c r="FF44" s="8"/>
      <c r="FG44" s="305"/>
      <c r="FH44" s="306"/>
      <c r="FI44" s="8"/>
      <c r="FJ44" s="8"/>
      <c r="FK44" s="8"/>
      <c r="FL44" s="8"/>
      <c r="FM44" s="327"/>
      <c r="FN44" s="327"/>
      <c r="FO44" s="4"/>
      <c r="FP44" s="8"/>
      <c r="FQ44" s="307">
        <f t="shared" si="35"/>
        <v>0</v>
      </c>
      <c r="FR44" s="8">
        <f t="shared" si="36"/>
        <v>0</v>
      </c>
      <c r="FS44" s="4"/>
      <c r="FT44" s="4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>
        <f t="shared" si="37"/>
        <v>0</v>
      </c>
      <c r="GH44" s="8">
        <f t="shared" si="38"/>
        <v>0</v>
      </c>
      <c r="GI44" s="308"/>
      <c r="GJ44" s="308"/>
      <c r="GK44" s="297">
        <v>0</v>
      </c>
      <c r="GL44" s="297"/>
      <c r="GM44" s="309"/>
      <c r="GN44" s="310"/>
      <c r="GO44" s="299"/>
      <c r="GP44" s="311"/>
      <c r="GQ44" s="311"/>
      <c r="GR44" s="311"/>
      <c r="GS44" s="310"/>
      <c r="GT44" s="310"/>
      <c r="GU44" s="310">
        <v>3</v>
      </c>
      <c r="GV44" s="310"/>
      <c r="GW44" s="310"/>
      <c r="GX44" s="310"/>
      <c r="GY44" s="310">
        <v>2.4</v>
      </c>
      <c r="GZ44" s="310"/>
      <c r="HA44" s="8">
        <f t="shared" si="39"/>
        <v>5.4</v>
      </c>
      <c r="HB44" s="8">
        <f t="shared" si="40"/>
        <v>0</v>
      </c>
      <c r="HC44" s="4"/>
      <c r="HD44" s="4"/>
      <c r="HE44" s="4"/>
      <c r="HF44" s="4"/>
      <c r="HG44" s="4"/>
      <c r="HH44" s="4"/>
      <c r="HI44" s="4">
        <f t="shared" si="94"/>
        <v>0</v>
      </c>
      <c r="HJ44" s="4">
        <f t="shared" si="95"/>
        <v>0</v>
      </c>
      <c r="HK44" s="8"/>
      <c r="HL44" s="8"/>
      <c r="HM44" s="8"/>
      <c r="HN44" s="303"/>
      <c r="HO44" s="8">
        <f t="shared" si="41"/>
        <v>0</v>
      </c>
      <c r="HP44" s="8">
        <f t="shared" si="42"/>
        <v>0</v>
      </c>
      <c r="HQ44" s="91">
        <v>400</v>
      </c>
      <c r="HR44" s="285"/>
      <c r="HS44" s="91"/>
      <c r="HT44" s="8"/>
      <c r="HU44" s="8">
        <f t="shared" si="43"/>
        <v>400</v>
      </c>
      <c r="HV44" s="8">
        <f t="shared" si="44"/>
        <v>0</v>
      </c>
      <c r="HW44" s="8"/>
      <c r="HX44" s="8"/>
      <c r="HY44" s="196">
        <v>3</v>
      </c>
      <c r="HZ44" s="335">
        <v>0.75</v>
      </c>
      <c r="IA44" s="312"/>
      <c r="IB44" s="304"/>
      <c r="IC44" s="337">
        <v>12</v>
      </c>
      <c r="ID44" s="130">
        <v>3</v>
      </c>
      <c r="IE44" s="313"/>
      <c r="IF44" s="313"/>
      <c r="IG44" s="8">
        <f t="shared" si="84"/>
        <v>15</v>
      </c>
      <c r="IH44" s="8">
        <f t="shared" si="45"/>
        <v>3.75</v>
      </c>
      <c r="II44" s="8"/>
      <c r="IJ44" s="8"/>
      <c r="IK44" s="8"/>
      <c r="IL44" s="8"/>
      <c r="IM44" s="4"/>
      <c r="IN44" s="303"/>
      <c r="IO44" s="8"/>
      <c r="IP44" s="8"/>
      <c r="IQ44" s="8"/>
      <c r="IR44" s="8"/>
      <c r="IS44" s="8"/>
      <c r="IT44" s="8"/>
      <c r="IU44" s="8">
        <f t="shared" si="96"/>
        <v>0</v>
      </c>
      <c r="IV44" s="8">
        <f t="shared" si="97"/>
        <v>0</v>
      </c>
      <c r="IW44" s="8"/>
      <c r="IX44" s="8"/>
      <c r="IY44" s="71">
        <v>10.31</v>
      </c>
      <c r="IZ44" s="71">
        <v>0</v>
      </c>
      <c r="JA44" s="71">
        <v>0</v>
      </c>
      <c r="JB44" s="71">
        <v>0</v>
      </c>
      <c r="JC44" s="285"/>
      <c r="JD44" s="285"/>
      <c r="JE44" s="8">
        <f t="shared" si="46"/>
        <v>10.31</v>
      </c>
      <c r="JF44" s="8">
        <f t="shared" si="47"/>
        <v>0</v>
      </c>
      <c r="JG44" s="335">
        <v>6.5372000000000003</v>
      </c>
      <c r="JH44" s="335">
        <v>1</v>
      </c>
      <c r="JI44" s="335">
        <v>6.5373000000000001</v>
      </c>
      <c r="JJ44" s="335">
        <v>1</v>
      </c>
      <c r="JK44" s="335"/>
      <c r="JL44" s="335"/>
      <c r="JM44" s="91">
        <v>51.55</v>
      </c>
      <c r="JN44" s="335">
        <v>11</v>
      </c>
      <c r="JO44" s="91">
        <v>0</v>
      </c>
      <c r="JP44" s="335">
        <v>0</v>
      </c>
      <c r="JQ44" s="71">
        <v>0</v>
      </c>
      <c r="JR44" s="71">
        <v>0</v>
      </c>
      <c r="JS44" s="8"/>
      <c r="JT44" s="8"/>
      <c r="JU44" s="8">
        <f t="shared" si="85"/>
        <v>64.624499999999998</v>
      </c>
      <c r="JV44" s="8">
        <f t="shared" si="86"/>
        <v>13</v>
      </c>
      <c r="JW44" s="8"/>
      <c r="JX44" s="8"/>
      <c r="JY44" s="285"/>
      <c r="JZ44" s="285"/>
      <c r="KA44" s="8">
        <f t="shared" si="48"/>
        <v>0</v>
      </c>
      <c r="KB44" s="8">
        <f t="shared" si="49"/>
        <v>0</v>
      </c>
      <c r="KC44" s="4"/>
      <c r="KD44" s="4"/>
      <c r="KE44" s="4"/>
      <c r="KF44" s="4"/>
      <c r="KG44" s="4">
        <f t="shared" si="98"/>
        <v>0</v>
      </c>
      <c r="KH44" s="4">
        <f t="shared" si="99"/>
        <v>0</v>
      </c>
      <c r="KI44" s="4"/>
      <c r="KJ44" s="4"/>
      <c r="KK44" s="4"/>
      <c r="KL44" s="4"/>
      <c r="KM44" s="4">
        <f t="shared" si="50"/>
        <v>0</v>
      </c>
      <c r="KN44" s="4">
        <f t="shared" si="50"/>
        <v>0</v>
      </c>
      <c r="KO44" s="326"/>
      <c r="KP44" s="4"/>
      <c r="KQ44" s="4"/>
      <c r="KR44" s="4"/>
      <c r="KS44" s="1">
        <f t="shared" si="51"/>
        <v>0</v>
      </c>
      <c r="KT44" s="1">
        <f t="shared" si="52"/>
        <v>0</v>
      </c>
      <c r="KU44" s="4"/>
      <c r="KV44" s="4"/>
      <c r="KW44" s="4">
        <f t="shared" si="53"/>
        <v>0</v>
      </c>
      <c r="KX44" s="4">
        <f t="shared" si="54"/>
        <v>0</v>
      </c>
      <c r="KY44" s="4"/>
      <c r="KZ44" s="4"/>
      <c r="LA44" s="4"/>
      <c r="LB44" s="4"/>
      <c r="LC44" s="4">
        <f t="shared" si="55"/>
        <v>0</v>
      </c>
      <c r="LD44" s="4">
        <f t="shared" si="56"/>
        <v>0</v>
      </c>
      <c r="LE44" s="4"/>
      <c r="LF44" s="4"/>
      <c r="LG44" s="4">
        <f t="shared" si="57"/>
        <v>0</v>
      </c>
      <c r="LH44" s="4">
        <f t="shared" si="58"/>
        <v>0</v>
      </c>
      <c r="LI44" s="71">
        <v>25</v>
      </c>
      <c r="LJ44" s="335">
        <v>0</v>
      </c>
      <c r="LK44" s="79">
        <v>13.71</v>
      </c>
      <c r="LL44" s="358">
        <v>0</v>
      </c>
      <c r="LM44" s="79">
        <v>5.2789999999999999</v>
      </c>
      <c r="LN44" s="339">
        <v>0</v>
      </c>
      <c r="LO44" s="75"/>
      <c r="LP44" s="352"/>
      <c r="LQ44" s="322"/>
      <c r="LR44" s="322"/>
      <c r="LS44" s="4">
        <f t="shared" ref="LS44:LS75" si="105">LM44+LK44+LI44+LO44</f>
        <v>43.989000000000004</v>
      </c>
      <c r="LT44" s="4">
        <f t="shared" si="60"/>
        <v>0</v>
      </c>
      <c r="LU44" s="323"/>
      <c r="LV44" s="4"/>
      <c r="LW44" s="4"/>
      <c r="LX44" s="4"/>
      <c r="LY44" s="4">
        <f t="shared" si="61"/>
        <v>0</v>
      </c>
      <c r="LZ44" s="4">
        <f t="shared" si="62"/>
        <v>0</v>
      </c>
      <c r="MA44" s="114"/>
      <c r="MB44" s="4"/>
      <c r="MC44" s="346"/>
      <c r="MD44" s="324"/>
      <c r="ME44" s="75"/>
      <c r="MF44" s="4"/>
      <c r="MG44" s="9"/>
      <c r="MH44" s="4"/>
      <c r="MI44" s="4">
        <f t="shared" si="63"/>
        <v>0</v>
      </c>
      <c r="MJ44" s="4">
        <f t="shared" si="64"/>
        <v>0</v>
      </c>
      <c r="MK44" s="340">
        <v>9.6</v>
      </c>
      <c r="ML44" s="92">
        <v>0</v>
      </c>
      <c r="MM44" s="114">
        <v>6.4</v>
      </c>
      <c r="MN44" s="341">
        <v>0</v>
      </c>
      <c r="MO44" s="4">
        <f t="shared" si="65"/>
        <v>16</v>
      </c>
      <c r="MP44" s="4">
        <f t="shared" si="66"/>
        <v>0</v>
      </c>
      <c r="MQ44" s="4"/>
      <c r="MR44" s="4"/>
      <c r="MS44" s="4">
        <f t="shared" si="67"/>
        <v>0</v>
      </c>
      <c r="MT44" s="4">
        <f t="shared" si="68"/>
        <v>0</v>
      </c>
      <c r="MU44" s="4"/>
      <c r="MV44" s="4"/>
      <c r="MW44" s="4">
        <f t="shared" si="69"/>
        <v>0</v>
      </c>
      <c r="MX44" s="4">
        <f t="shared" si="70"/>
        <v>0</v>
      </c>
      <c r="MY44" s="92">
        <v>0</v>
      </c>
      <c r="MZ44" s="342">
        <v>0</v>
      </c>
      <c r="NA44" s="4">
        <f t="shared" si="71"/>
        <v>0</v>
      </c>
      <c r="NB44" s="4">
        <f t="shared" si="72"/>
        <v>0</v>
      </c>
      <c r="NC44" s="301"/>
      <c r="ND44" s="301"/>
      <c r="NE44" s="301">
        <f t="shared" si="73"/>
        <v>0</v>
      </c>
      <c r="NF44" s="301">
        <f t="shared" si="74"/>
        <v>0</v>
      </c>
      <c r="NG44" s="301"/>
      <c r="NH44" s="301"/>
      <c r="NI44" s="301">
        <f t="shared" si="75"/>
        <v>0</v>
      </c>
      <c r="NJ44" s="301">
        <f t="shared" si="76"/>
        <v>0</v>
      </c>
      <c r="NK44" s="297"/>
      <c r="NL44" s="301"/>
      <c r="NM44" s="301">
        <f t="shared" si="77"/>
        <v>0</v>
      </c>
      <c r="NN44" s="301">
        <f t="shared" si="78"/>
        <v>0</v>
      </c>
      <c r="NO44" s="74">
        <v>3.03</v>
      </c>
      <c r="NP44" s="74"/>
      <c r="NQ44" s="74"/>
      <c r="NR44" s="74"/>
      <c r="NS44" s="74">
        <v>5.12</v>
      </c>
      <c r="NT44" s="74"/>
      <c r="NU44" s="351">
        <v>1.65</v>
      </c>
      <c r="NV44" s="351"/>
      <c r="NW44" s="4">
        <f t="shared" si="79"/>
        <v>9.8000000000000007</v>
      </c>
      <c r="NX44" s="4">
        <f t="shared" si="100"/>
        <v>0</v>
      </c>
      <c r="NY44" s="74">
        <v>10</v>
      </c>
      <c r="NZ44" s="74"/>
      <c r="OA44" s="357">
        <v>3.53</v>
      </c>
      <c r="OB44" s="74"/>
      <c r="OC44" s="357">
        <v>1.51</v>
      </c>
      <c r="OD44" s="74"/>
      <c r="OE44" s="74">
        <v>0.75</v>
      </c>
      <c r="OF44" s="74"/>
      <c r="OG44" s="4">
        <f t="shared" si="80"/>
        <v>15.79</v>
      </c>
      <c r="OH44" s="4">
        <f t="shared" si="81"/>
        <v>0</v>
      </c>
      <c r="OI44" s="196">
        <v>3.11</v>
      </c>
      <c r="OJ44" s="301"/>
      <c r="OK44" s="347">
        <v>0.87</v>
      </c>
      <c r="OL44" s="301"/>
      <c r="OM44" s="196">
        <v>0.96</v>
      </c>
      <c r="ON44" s="301"/>
      <c r="OO44" s="301">
        <f t="shared" si="82"/>
        <v>3.98</v>
      </c>
      <c r="OP44" s="301">
        <f t="shared" si="83"/>
        <v>0</v>
      </c>
      <c r="OQ44" s="301"/>
      <c r="OR44" s="301"/>
      <c r="OS44" s="301">
        <f t="shared" si="101"/>
        <v>0</v>
      </c>
      <c r="OT44" s="301">
        <f t="shared" si="102"/>
        <v>0</v>
      </c>
    </row>
    <row r="45" spans="1:410" s="97" customFormat="1" ht="12.75" customHeight="1">
      <c r="A45" s="129"/>
      <c r="B45" s="129">
        <v>35</v>
      </c>
      <c r="C45" s="147"/>
      <c r="D45" s="147"/>
      <c r="E45" s="74"/>
      <c r="F45" s="74"/>
      <c r="G45" s="74"/>
      <c r="H45" s="74"/>
      <c r="I45" s="78">
        <f t="shared" si="87"/>
        <v>0</v>
      </c>
      <c r="J45" s="78">
        <f t="shared" si="88"/>
        <v>0</v>
      </c>
      <c r="K45" s="2"/>
      <c r="L45" s="2"/>
      <c r="M45" s="71">
        <v>20.62</v>
      </c>
      <c r="N45" s="71">
        <v>4.1240000000000006</v>
      </c>
      <c r="O45" s="75">
        <v>0</v>
      </c>
      <c r="P45" s="71">
        <v>0</v>
      </c>
      <c r="Q45" s="1"/>
      <c r="R45" s="8"/>
      <c r="S45" s="2"/>
      <c r="T45" s="2"/>
      <c r="U45" s="8"/>
      <c r="V45" s="8"/>
      <c r="W45" s="8">
        <f t="shared" si="15"/>
        <v>20.62</v>
      </c>
      <c r="X45" s="8">
        <f t="shared" si="16"/>
        <v>20.62</v>
      </c>
      <c r="Y45" s="78"/>
      <c r="Z45" s="78"/>
      <c r="AA45" s="9"/>
      <c r="AB45" s="285"/>
      <c r="AC45" s="8">
        <f t="shared" si="17"/>
        <v>0</v>
      </c>
      <c r="AD45" s="8">
        <f t="shared" si="18"/>
        <v>0</v>
      </c>
      <c r="AE45" s="71"/>
      <c r="AF45" s="71"/>
      <c r="AG45" s="71"/>
      <c r="AH45" s="71"/>
      <c r="AI45" s="122">
        <v>5</v>
      </c>
      <c r="AJ45" s="122">
        <v>1.5</v>
      </c>
      <c r="AK45" s="359">
        <v>50</v>
      </c>
      <c r="AL45" s="360">
        <v>15</v>
      </c>
      <c r="AM45" s="293"/>
      <c r="AN45" s="293"/>
      <c r="AO45" s="294"/>
      <c r="AP45" s="294"/>
      <c r="AQ45" s="294"/>
      <c r="AR45" s="294"/>
      <c r="AS45" s="294"/>
      <c r="AT45" s="294"/>
      <c r="AU45" s="4">
        <f t="shared" si="89"/>
        <v>55</v>
      </c>
      <c r="AV45" s="4">
        <f t="shared" si="90"/>
        <v>16.5</v>
      </c>
      <c r="AW45" s="78"/>
      <c r="AX45" s="78"/>
      <c r="AY45" s="315"/>
      <c r="AZ45" s="8"/>
      <c r="BA45" s="8"/>
      <c r="BB45" s="8"/>
      <c r="BC45" s="8">
        <f t="shared" si="91"/>
        <v>0</v>
      </c>
      <c r="BD45" s="8">
        <f t="shared" si="92"/>
        <v>0</v>
      </c>
      <c r="BE45" s="8"/>
      <c r="BF45" s="8"/>
      <c r="BG45" s="295"/>
      <c r="BH45" s="296"/>
      <c r="BI45" s="295"/>
      <c r="BJ45" s="296"/>
      <c r="BK45" s="297"/>
      <c r="BL45" s="8"/>
      <c r="BM45" s="8"/>
      <c r="BN45" s="8"/>
      <c r="BO45" s="8"/>
      <c r="BP45" s="8"/>
      <c r="BQ45" s="8"/>
      <c r="BR45" s="8"/>
      <c r="BS45" s="2">
        <f t="shared" si="20"/>
        <v>0</v>
      </c>
      <c r="BT45" s="8">
        <f t="shared" si="21"/>
        <v>0</v>
      </c>
      <c r="BU45" s="8"/>
      <c r="BV45" s="8"/>
      <c r="BW45" s="4"/>
      <c r="BX45" s="4"/>
      <c r="BY45" s="4"/>
      <c r="BZ45" s="8"/>
      <c r="CA45" s="4"/>
      <c r="CB45" s="8"/>
      <c r="CC45" s="4">
        <f t="shared" si="93"/>
        <v>0</v>
      </c>
      <c r="CD45" s="4">
        <f t="shared" si="93"/>
        <v>0</v>
      </c>
      <c r="CE45" s="4"/>
      <c r="CF45" s="4"/>
      <c r="CG45" s="114"/>
      <c r="CH45" s="325"/>
      <c r="CI45" s="91">
        <v>20.6</v>
      </c>
      <c r="CJ45" s="325">
        <v>6.5</v>
      </c>
      <c r="CK45" s="299"/>
      <c r="CL45" s="299"/>
      <c r="CM45" s="326">
        <v>5.15</v>
      </c>
      <c r="CN45" s="327">
        <v>1.5</v>
      </c>
      <c r="CO45" s="8">
        <f t="shared" si="22"/>
        <v>25.75</v>
      </c>
      <c r="CP45" s="8">
        <f t="shared" si="23"/>
        <v>8</v>
      </c>
      <c r="CQ45" s="343">
        <v>247.40625</v>
      </c>
      <c r="CR45" s="343"/>
      <c r="CS45" s="343"/>
      <c r="CT45" s="356"/>
      <c r="CU45" s="344">
        <v>18.556701030927837</v>
      </c>
      <c r="CV45" s="196"/>
      <c r="CW45" s="345">
        <v>63.814432989690722</v>
      </c>
      <c r="CX45" s="300"/>
      <c r="CY45" s="300"/>
      <c r="CZ45" s="300"/>
      <c r="DA45" s="7">
        <f t="shared" si="103"/>
        <v>329.77738402061857</v>
      </c>
      <c r="DB45" s="4">
        <f t="shared" si="25"/>
        <v>0</v>
      </c>
      <c r="DC45" s="8"/>
      <c r="DD45" s="8"/>
      <c r="DE45" s="4"/>
      <c r="DF45" s="8"/>
      <c r="DG45" s="8"/>
      <c r="DH45" s="8"/>
      <c r="DI45" s="8">
        <f t="shared" si="26"/>
        <v>0</v>
      </c>
      <c r="DJ45" s="8">
        <f t="shared" si="27"/>
        <v>0</v>
      </c>
      <c r="DK45" s="328">
        <v>42.37</v>
      </c>
      <c r="DL45" s="328">
        <v>14.12</v>
      </c>
      <c r="DM45" s="78">
        <f t="shared" si="28"/>
        <v>42.37</v>
      </c>
      <c r="DN45" s="78">
        <f t="shared" si="29"/>
        <v>14.12</v>
      </c>
      <c r="DO45" s="328">
        <v>41.1</v>
      </c>
      <c r="DP45" s="328">
        <v>13.700000000000001</v>
      </c>
      <c r="DQ45" s="329"/>
      <c r="DR45" s="329"/>
      <c r="DS45" s="8"/>
      <c r="DT45" s="8"/>
      <c r="DU45" s="302"/>
      <c r="DV45" s="303"/>
      <c r="DW45" s="303"/>
      <c r="DX45" s="303"/>
      <c r="DY45" s="8"/>
      <c r="DZ45" s="8"/>
      <c r="EA45" s="4"/>
      <c r="EB45" s="8"/>
      <c r="EC45" s="8">
        <f t="shared" si="30"/>
        <v>0</v>
      </c>
      <c r="ED45" s="8">
        <f t="shared" si="30"/>
        <v>0</v>
      </c>
      <c r="EE45" s="4"/>
      <c r="EF45" s="4"/>
      <c r="EG45" s="330">
        <v>39.18</v>
      </c>
      <c r="EH45" s="331">
        <v>9.7949999999999999</v>
      </c>
      <c r="EI45" s="94">
        <v>154.63999999999999</v>
      </c>
      <c r="EJ45" s="94">
        <v>38.659999999999997</v>
      </c>
      <c r="EK45" s="326">
        <v>53.61</v>
      </c>
      <c r="EL45" s="332">
        <v>13.4025</v>
      </c>
      <c r="EM45" s="333"/>
      <c r="EN45" s="333"/>
      <c r="EO45" s="333"/>
      <c r="EP45" s="333"/>
      <c r="EQ45" s="8">
        <f t="shared" si="31"/>
        <v>247.43</v>
      </c>
      <c r="ER45" s="8">
        <f t="shared" si="104"/>
        <v>61.857500000000002</v>
      </c>
      <c r="ES45" s="301"/>
      <c r="ET45" s="301"/>
      <c r="EU45" s="6"/>
      <c r="EV45" s="6"/>
      <c r="EW45" s="4">
        <f t="shared" si="33"/>
        <v>0</v>
      </c>
      <c r="EX45" s="4">
        <f t="shared" si="34"/>
        <v>0</v>
      </c>
      <c r="EY45" s="8"/>
      <c r="EZ45" s="8"/>
      <c r="FA45" s="361">
        <v>28</v>
      </c>
      <c r="FB45" s="334"/>
      <c r="FC45" s="114">
        <v>0</v>
      </c>
      <c r="FD45" s="327"/>
      <c r="FE45" s="8"/>
      <c r="FF45" s="8"/>
      <c r="FG45" s="305"/>
      <c r="FH45" s="306"/>
      <c r="FI45" s="8"/>
      <c r="FJ45" s="8"/>
      <c r="FK45" s="8"/>
      <c r="FL45" s="8"/>
      <c r="FM45" s="327"/>
      <c r="FN45" s="327"/>
      <c r="FO45" s="4"/>
      <c r="FP45" s="8"/>
      <c r="FQ45" s="307">
        <f t="shared" si="35"/>
        <v>0</v>
      </c>
      <c r="FR45" s="8">
        <f t="shared" si="36"/>
        <v>0</v>
      </c>
      <c r="FS45" s="4"/>
      <c r="FT45" s="4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>
        <f t="shared" si="37"/>
        <v>0</v>
      </c>
      <c r="GH45" s="8">
        <f t="shared" si="38"/>
        <v>0</v>
      </c>
      <c r="GI45" s="308"/>
      <c r="GJ45" s="308"/>
      <c r="GK45" s="297">
        <v>0</v>
      </c>
      <c r="GL45" s="297"/>
      <c r="GM45" s="309"/>
      <c r="GN45" s="310"/>
      <c r="GO45" s="299"/>
      <c r="GP45" s="311"/>
      <c r="GQ45" s="311"/>
      <c r="GR45" s="311"/>
      <c r="GS45" s="310"/>
      <c r="GT45" s="310"/>
      <c r="GU45" s="310">
        <v>3</v>
      </c>
      <c r="GV45" s="310"/>
      <c r="GW45" s="310"/>
      <c r="GX45" s="310"/>
      <c r="GY45" s="310">
        <v>2.4</v>
      </c>
      <c r="GZ45" s="310"/>
      <c r="HA45" s="8">
        <f t="shared" si="39"/>
        <v>5.4</v>
      </c>
      <c r="HB45" s="8">
        <f t="shared" si="40"/>
        <v>0</v>
      </c>
      <c r="HC45" s="4"/>
      <c r="HD45" s="4"/>
      <c r="HE45" s="4"/>
      <c r="HF45" s="4"/>
      <c r="HG45" s="4"/>
      <c r="HH45" s="4"/>
      <c r="HI45" s="4">
        <f t="shared" si="94"/>
        <v>0</v>
      </c>
      <c r="HJ45" s="4">
        <f t="shared" si="95"/>
        <v>0</v>
      </c>
      <c r="HK45" s="8"/>
      <c r="HL45" s="8"/>
      <c r="HM45" s="8"/>
      <c r="HN45" s="303"/>
      <c r="HO45" s="8">
        <f t="shared" si="41"/>
        <v>0</v>
      </c>
      <c r="HP45" s="8">
        <f t="shared" si="42"/>
        <v>0</v>
      </c>
      <c r="HQ45" s="91">
        <v>400</v>
      </c>
      <c r="HR45" s="285"/>
      <c r="HS45" s="91"/>
      <c r="HT45" s="8"/>
      <c r="HU45" s="8">
        <f t="shared" si="43"/>
        <v>400</v>
      </c>
      <c r="HV45" s="8">
        <f t="shared" si="44"/>
        <v>0</v>
      </c>
      <c r="HW45" s="8"/>
      <c r="HX45" s="8"/>
      <c r="HY45" s="336">
        <v>3</v>
      </c>
      <c r="HZ45" s="335">
        <v>0.75</v>
      </c>
      <c r="IA45" s="312"/>
      <c r="IB45" s="304"/>
      <c r="IC45" s="337">
        <v>12</v>
      </c>
      <c r="ID45" s="130">
        <v>3</v>
      </c>
      <c r="IE45" s="313"/>
      <c r="IF45" s="313"/>
      <c r="IG45" s="8">
        <f t="shared" si="84"/>
        <v>15</v>
      </c>
      <c r="IH45" s="8">
        <f t="shared" si="45"/>
        <v>3.75</v>
      </c>
      <c r="II45" s="8"/>
      <c r="IJ45" s="8"/>
      <c r="IK45" s="8"/>
      <c r="IL45" s="8"/>
      <c r="IM45" s="4"/>
      <c r="IN45" s="303"/>
      <c r="IO45" s="8"/>
      <c r="IP45" s="8"/>
      <c r="IQ45" s="8"/>
      <c r="IR45" s="8"/>
      <c r="IS45" s="8"/>
      <c r="IT45" s="8"/>
      <c r="IU45" s="8">
        <f t="shared" si="96"/>
        <v>0</v>
      </c>
      <c r="IV45" s="8">
        <f t="shared" si="97"/>
        <v>0</v>
      </c>
      <c r="IW45" s="8"/>
      <c r="IX45" s="8"/>
      <c r="IY45" s="71">
        <v>10.31</v>
      </c>
      <c r="IZ45" s="71">
        <v>0</v>
      </c>
      <c r="JA45" s="71">
        <v>0</v>
      </c>
      <c r="JB45" s="71">
        <v>0</v>
      </c>
      <c r="JC45" s="285"/>
      <c r="JD45" s="285"/>
      <c r="JE45" s="8">
        <f t="shared" si="46"/>
        <v>10.31</v>
      </c>
      <c r="JF45" s="8">
        <f t="shared" si="47"/>
        <v>0</v>
      </c>
      <c r="JG45" s="335">
        <v>6.5372000000000003</v>
      </c>
      <c r="JH45" s="335">
        <v>1</v>
      </c>
      <c r="JI45" s="335">
        <v>6.5373000000000001</v>
      </c>
      <c r="JJ45" s="335">
        <v>1</v>
      </c>
      <c r="JK45" s="335"/>
      <c r="JL45" s="335"/>
      <c r="JM45" s="91">
        <v>51.55</v>
      </c>
      <c r="JN45" s="335">
        <v>11</v>
      </c>
      <c r="JO45" s="91">
        <v>0</v>
      </c>
      <c r="JP45" s="335">
        <v>0</v>
      </c>
      <c r="JQ45" s="71">
        <v>0</v>
      </c>
      <c r="JR45" s="71">
        <v>0</v>
      </c>
      <c r="JS45" s="8"/>
      <c r="JT45" s="8"/>
      <c r="JU45" s="8">
        <f t="shared" si="85"/>
        <v>64.624499999999998</v>
      </c>
      <c r="JV45" s="8">
        <f t="shared" si="86"/>
        <v>13</v>
      </c>
      <c r="JW45" s="8"/>
      <c r="JX45" s="8"/>
      <c r="JY45" s="285"/>
      <c r="JZ45" s="285"/>
      <c r="KA45" s="8">
        <f t="shared" si="48"/>
        <v>0</v>
      </c>
      <c r="KB45" s="8">
        <f t="shared" si="49"/>
        <v>0</v>
      </c>
      <c r="KC45" s="4"/>
      <c r="KD45" s="4"/>
      <c r="KE45" s="4"/>
      <c r="KF45" s="4"/>
      <c r="KG45" s="4">
        <f t="shared" si="98"/>
        <v>0</v>
      </c>
      <c r="KH45" s="4">
        <f t="shared" si="99"/>
        <v>0</v>
      </c>
      <c r="KI45" s="4"/>
      <c r="KJ45" s="4"/>
      <c r="KK45" s="4"/>
      <c r="KL45" s="4"/>
      <c r="KM45" s="4">
        <f t="shared" si="50"/>
        <v>0</v>
      </c>
      <c r="KN45" s="4">
        <f t="shared" si="50"/>
        <v>0</v>
      </c>
      <c r="KO45" s="326"/>
      <c r="KP45" s="4"/>
      <c r="KQ45" s="4"/>
      <c r="KR45" s="4"/>
      <c r="KS45" s="1">
        <f t="shared" si="51"/>
        <v>0</v>
      </c>
      <c r="KT45" s="1">
        <f t="shared" si="52"/>
        <v>0</v>
      </c>
      <c r="KU45" s="4"/>
      <c r="KV45" s="4"/>
      <c r="KW45" s="4">
        <f t="shared" si="53"/>
        <v>0</v>
      </c>
      <c r="KX45" s="4">
        <f t="shared" si="54"/>
        <v>0</v>
      </c>
      <c r="KY45" s="4"/>
      <c r="KZ45" s="4"/>
      <c r="LA45" s="4"/>
      <c r="LB45" s="4"/>
      <c r="LC45" s="4">
        <f t="shared" si="55"/>
        <v>0</v>
      </c>
      <c r="LD45" s="4">
        <f t="shared" si="56"/>
        <v>0</v>
      </c>
      <c r="LE45" s="4"/>
      <c r="LF45" s="4"/>
      <c r="LG45" s="4">
        <f t="shared" si="57"/>
        <v>0</v>
      </c>
      <c r="LH45" s="4">
        <f t="shared" si="58"/>
        <v>0</v>
      </c>
      <c r="LI45" s="71">
        <v>25</v>
      </c>
      <c r="LJ45" s="335">
        <v>0</v>
      </c>
      <c r="LK45" s="79">
        <v>8.56</v>
      </c>
      <c r="LL45" s="358">
        <v>0</v>
      </c>
      <c r="LM45" s="79">
        <v>4.5759999999999996</v>
      </c>
      <c r="LN45" s="339">
        <v>0</v>
      </c>
      <c r="LO45" s="75"/>
      <c r="LP45" s="352"/>
      <c r="LQ45" s="322"/>
      <c r="LR45" s="322"/>
      <c r="LS45" s="4">
        <f t="shared" si="105"/>
        <v>38.135999999999996</v>
      </c>
      <c r="LT45" s="4">
        <f t="shared" si="60"/>
        <v>0</v>
      </c>
      <c r="LU45" s="323"/>
      <c r="LV45" s="4"/>
      <c r="LW45" s="4"/>
      <c r="LX45" s="4"/>
      <c r="LY45" s="4">
        <f t="shared" si="61"/>
        <v>0</v>
      </c>
      <c r="LZ45" s="4">
        <f t="shared" si="62"/>
        <v>0</v>
      </c>
      <c r="MA45" s="114"/>
      <c r="MB45" s="4"/>
      <c r="MC45" s="346"/>
      <c r="MD45" s="324"/>
      <c r="ME45" s="75"/>
      <c r="MF45" s="4"/>
      <c r="MG45" s="9"/>
      <c r="MH45" s="4"/>
      <c r="MI45" s="4">
        <f t="shared" si="63"/>
        <v>0</v>
      </c>
      <c r="MJ45" s="4">
        <f t="shared" si="64"/>
        <v>0</v>
      </c>
      <c r="MK45" s="340">
        <v>11.406000000000001</v>
      </c>
      <c r="ML45" s="92">
        <v>0</v>
      </c>
      <c r="MM45" s="114">
        <v>7.604000000000001</v>
      </c>
      <c r="MN45" s="341">
        <v>0</v>
      </c>
      <c r="MO45" s="4">
        <f t="shared" si="65"/>
        <v>19.010000000000002</v>
      </c>
      <c r="MP45" s="4">
        <f t="shared" si="66"/>
        <v>0</v>
      </c>
      <c r="MQ45" s="4"/>
      <c r="MR45" s="4"/>
      <c r="MS45" s="4">
        <f t="shared" si="67"/>
        <v>0</v>
      </c>
      <c r="MT45" s="4">
        <f t="shared" si="68"/>
        <v>0</v>
      </c>
      <c r="MU45" s="4"/>
      <c r="MV45" s="4"/>
      <c r="MW45" s="4">
        <f t="shared" si="69"/>
        <v>0</v>
      </c>
      <c r="MX45" s="4">
        <f t="shared" si="70"/>
        <v>0</v>
      </c>
      <c r="MY45" s="92">
        <v>0</v>
      </c>
      <c r="MZ45" s="342">
        <v>0</v>
      </c>
      <c r="NA45" s="4">
        <f t="shared" si="71"/>
        <v>0</v>
      </c>
      <c r="NB45" s="4">
        <f t="shared" si="72"/>
        <v>0</v>
      </c>
      <c r="NC45" s="301"/>
      <c r="ND45" s="301"/>
      <c r="NE45" s="301">
        <f t="shared" si="73"/>
        <v>0</v>
      </c>
      <c r="NF45" s="301">
        <f t="shared" si="74"/>
        <v>0</v>
      </c>
      <c r="NG45" s="301"/>
      <c r="NH45" s="301"/>
      <c r="NI45" s="301">
        <f t="shared" si="75"/>
        <v>0</v>
      </c>
      <c r="NJ45" s="301">
        <f t="shared" si="76"/>
        <v>0</v>
      </c>
      <c r="NK45" s="297"/>
      <c r="NL45" s="301"/>
      <c r="NM45" s="301">
        <f t="shared" si="77"/>
        <v>0</v>
      </c>
      <c r="NN45" s="301">
        <f t="shared" si="78"/>
        <v>0</v>
      </c>
      <c r="NO45" s="74">
        <v>3.07</v>
      </c>
      <c r="NP45" s="74"/>
      <c r="NQ45" s="74"/>
      <c r="NR45" s="74"/>
      <c r="NS45" s="74">
        <v>5.19</v>
      </c>
      <c r="NT45" s="74"/>
      <c r="NU45" s="351">
        <v>1.67</v>
      </c>
      <c r="NV45" s="351"/>
      <c r="NW45" s="4">
        <f t="shared" si="79"/>
        <v>9.93</v>
      </c>
      <c r="NX45" s="4">
        <f t="shared" si="100"/>
        <v>0</v>
      </c>
      <c r="NY45" s="74">
        <v>10</v>
      </c>
      <c r="NZ45" s="74"/>
      <c r="OA45" s="357">
        <v>4.66</v>
      </c>
      <c r="OB45" s="74"/>
      <c r="OC45" s="357">
        <v>2</v>
      </c>
      <c r="OD45" s="74"/>
      <c r="OE45" s="74">
        <v>1</v>
      </c>
      <c r="OF45" s="74"/>
      <c r="OG45" s="4">
        <f t="shared" si="80"/>
        <v>17.66</v>
      </c>
      <c r="OH45" s="4">
        <f t="shared" si="81"/>
        <v>0</v>
      </c>
      <c r="OI45" s="196">
        <v>3.35</v>
      </c>
      <c r="OJ45" s="301"/>
      <c r="OK45" s="347">
        <v>0.95</v>
      </c>
      <c r="OL45" s="301"/>
      <c r="OM45" s="196">
        <v>1.03</v>
      </c>
      <c r="ON45" s="301"/>
      <c r="OO45" s="301">
        <f t="shared" si="82"/>
        <v>4.3</v>
      </c>
      <c r="OP45" s="301">
        <f t="shared" si="83"/>
        <v>0</v>
      </c>
      <c r="OQ45" s="301"/>
      <c r="OR45" s="301"/>
      <c r="OS45" s="301">
        <f t="shared" si="101"/>
        <v>0</v>
      </c>
      <c r="OT45" s="301">
        <f t="shared" si="102"/>
        <v>0</v>
      </c>
    </row>
    <row r="46" spans="1:410" ht="12.75" customHeight="1">
      <c r="A46" s="146"/>
      <c r="B46" s="129">
        <v>36</v>
      </c>
      <c r="C46" s="147"/>
      <c r="D46" s="147"/>
      <c r="E46" s="74"/>
      <c r="F46" s="74"/>
      <c r="G46" s="74"/>
      <c r="H46" s="74"/>
      <c r="I46" s="78">
        <f t="shared" si="87"/>
        <v>0</v>
      </c>
      <c r="J46" s="78">
        <f t="shared" si="88"/>
        <v>0</v>
      </c>
      <c r="K46" s="2"/>
      <c r="L46" s="2"/>
      <c r="M46" s="71">
        <v>20.62</v>
      </c>
      <c r="N46" s="71">
        <v>4.1240000000000006</v>
      </c>
      <c r="O46" s="75">
        <v>0</v>
      </c>
      <c r="P46" s="71">
        <v>0</v>
      </c>
      <c r="Q46" s="1"/>
      <c r="R46" s="8"/>
      <c r="S46" s="2"/>
      <c r="T46" s="2"/>
      <c r="U46" s="8"/>
      <c r="V46" s="8"/>
      <c r="W46" s="8">
        <f t="shared" si="15"/>
        <v>20.62</v>
      </c>
      <c r="X46" s="8">
        <f t="shared" si="16"/>
        <v>20.62</v>
      </c>
      <c r="Y46" s="78"/>
      <c r="Z46" s="78"/>
      <c r="AA46" s="9"/>
      <c r="AB46" s="285"/>
      <c r="AC46" s="8">
        <f t="shared" si="17"/>
        <v>0</v>
      </c>
      <c r="AD46" s="8">
        <f t="shared" si="18"/>
        <v>0</v>
      </c>
      <c r="AE46" s="71"/>
      <c r="AF46" s="71"/>
      <c r="AG46" s="71"/>
      <c r="AH46" s="71"/>
      <c r="AI46" s="122">
        <v>5</v>
      </c>
      <c r="AJ46" s="122">
        <v>1.5</v>
      </c>
      <c r="AK46" s="359">
        <v>50</v>
      </c>
      <c r="AL46" s="360">
        <v>15</v>
      </c>
      <c r="AM46" s="293"/>
      <c r="AN46" s="293"/>
      <c r="AO46" s="294"/>
      <c r="AP46" s="294"/>
      <c r="AQ46" s="294"/>
      <c r="AR46" s="294"/>
      <c r="AS46" s="294"/>
      <c r="AT46" s="294"/>
      <c r="AU46" s="4">
        <f t="shared" si="89"/>
        <v>55</v>
      </c>
      <c r="AV46" s="4">
        <f t="shared" si="90"/>
        <v>16.5</v>
      </c>
      <c r="AW46" s="78"/>
      <c r="AX46" s="78"/>
      <c r="AY46" s="315"/>
      <c r="AZ46" s="8"/>
      <c r="BA46" s="8"/>
      <c r="BB46" s="8"/>
      <c r="BC46" s="8">
        <f t="shared" si="91"/>
        <v>0</v>
      </c>
      <c r="BD46" s="8">
        <f t="shared" si="92"/>
        <v>0</v>
      </c>
      <c r="BE46" s="8"/>
      <c r="BF46" s="8"/>
      <c r="BG46" s="295"/>
      <c r="BH46" s="296"/>
      <c r="BI46" s="295"/>
      <c r="BJ46" s="296"/>
      <c r="BK46" s="297"/>
      <c r="BL46" s="8"/>
      <c r="BM46" s="8"/>
      <c r="BN46" s="8"/>
      <c r="BO46" s="8"/>
      <c r="BP46" s="8"/>
      <c r="BQ46" s="8"/>
      <c r="BR46" s="8"/>
      <c r="BS46" s="2">
        <f t="shared" si="20"/>
        <v>0</v>
      </c>
      <c r="BT46" s="8">
        <f t="shared" si="21"/>
        <v>0</v>
      </c>
      <c r="BU46" s="8"/>
      <c r="BV46" s="8"/>
      <c r="BW46" s="4"/>
      <c r="BX46" s="4"/>
      <c r="BY46" s="4"/>
      <c r="BZ46" s="8"/>
      <c r="CA46" s="4"/>
      <c r="CB46" s="8"/>
      <c r="CC46" s="4">
        <f t="shared" si="93"/>
        <v>0</v>
      </c>
      <c r="CD46" s="4">
        <f t="shared" si="93"/>
        <v>0</v>
      </c>
      <c r="CE46" s="4"/>
      <c r="CF46" s="4"/>
      <c r="CG46" s="114"/>
      <c r="CH46" s="325"/>
      <c r="CI46" s="91">
        <v>20.6</v>
      </c>
      <c r="CJ46" s="325">
        <v>6.5</v>
      </c>
      <c r="CK46" s="299"/>
      <c r="CL46" s="299"/>
      <c r="CM46" s="326">
        <v>5.15</v>
      </c>
      <c r="CN46" s="327">
        <v>1.5</v>
      </c>
      <c r="CO46" s="8">
        <f t="shared" si="22"/>
        <v>25.75</v>
      </c>
      <c r="CP46" s="8">
        <f t="shared" si="23"/>
        <v>8</v>
      </c>
      <c r="CQ46" s="343">
        <v>247.40625</v>
      </c>
      <c r="CR46" s="343"/>
      <c r="CS46" s="343"/>
      <c r="CT46" s="356"/>
      <c r="CU46" s="344">
        <v>18.556701030927837</v>
      </c>
      <c r="CV46" s="196"/>
      <c r="CW46" s="345">
        <v>63.814432989690722</v>
      </c>
      <c r="CX46" s="300"/>
      <c r="CY46" s="300"/>
      <c r="CZ46" s="300"/>
      <c r="DA46" s="7">
        <f t="shared" si="103"/>
        <v>329.77738402061857</v>
      </c>
      <c r="DB46" s="4">
        <f t="shared" si="25"/>
        <v>0</v>
      </c>
      <c r="DC46" s="8"/>
      <c r="DD46" s="8"/>
      <c r="DE46" s="4"/>
      <c r="DF46" s="8"/>
      <c r="DG46" s="8"/>
      <c r="DH46" s="8"/>
      <c r="DI46" s="8">
        <f t="shared" si="26"/>
        <v>0</v>
      </c>
      <c r="DJ46" s="8">
        <f t="shared" si="27"/>
        <v>0</v>
      </c>
      <c r="DK46" s="328">
        <v>42.37</v>
      </c>
      <c r="DL46" s="328">
        <v>14.12</v>
      </c>
      <c r="DM46" s="78">
        <f t="shared" si="28"/>
        <v>42.37</v>
      </c>
      <c r="DN46" s="78">
        <f t="shared" si="29"/>
        <v>14.12</v>
      </c>
      <c r="DO46" s="328">
        <v>41.1</v>
      </c>
      <c r="DP46" s="328">
        <v>13.700000000000001</v>
      </c>
      <c r="DQ46" s="329"/>
      <c r="DR46" s="329"/>
      <c r="DS46" s="8"/>
      <c r="DT46" s="8"/>
      <c r="DU46" s="302"/>
      <c r="DV46" s="303"/>
      <c r="DW46" s="303"/>
      <c r="DX46" s="303"/>
      <c r="DY46" s="8"/>
      <c r="DZ46" s="8"/>
      <c r="EA46" s="4"/>
      <c r="EB46" s="8"/>
      <c r="EC46" s="8">
        <f t="shared" si="30"/>
        <v>0</v>
      </c>
      <c r="ED46" s="8">
        <f t="shared" si="30"/>
        <v>0</v>
      </c>
      <c r="EE46" s="4"/>
      <c r="EF46" s="4"/>
      <c r="EG46" s="330">
        <v>39.18</v>
      </c>
      <c r="EH46" s="331">
        <v>9.7949999999999999</v>
      </c>
      <c r="EI46" s="94">
        <v>154.63999999999999</v>
      </c>
      <c r="EJ46" s="94">
        <v>38.659999999999997</v>
      </c>
      <c r="EK46" s="326">
        <v>53.61</v>
      </c>
      <c r="EL46" s="332">
        <v>13.4025</v>
      </c>
      <c r="EM46" s="333"/>
      <c r="EN46" s="333"/>
      <c r="EO46" s="333"/>
      <c r="EP46" s="333"/>
      <c r="EQ46" s="8">
        <f t="shared" si="31"/>
        <v>247.43</v>
      </c>
      <c r="ER46" s="8">
        <f t="shared" si="104"/>
        <v>61.857500000000002</v>
      </c>
      <c r="ES46" s="301"/>
      <c r="ET46" s="301"/>
      <c r="EU46" s="6"/>
      <c r="EV46" s="6"/>
      <c r="EW46" s="4">
        <f t="shared" si="33"/>
        <v>0</v>
      </c>
      <c r="EX46" s="4">
        <f t="shared" si="34"/>
        <v>0</v>
      </c>
      <c r="EY46" s="8"/>
      <c r="EZ46" s="8"/>
      <c r="FA46" s="361">
        <v>28</v>
      </c>
      <c r="FB46" s="334"/>
      <c r="FC46" s="114">
        <v>0</v>
      </c>
      <c r="FD46" s="327"/>
      <c r="FE46" s="8"/>
      <c r="FF46" s="8"/>
      <c r="FG46" s="305"/>
      <c r="FH46" s="306"/>
      <c r="FI46" s="8"/>
      <c r="FJ46" s="8"/>
      <c r="FK46" s="8"/>
      <c r="FL46" s="8"/>
      <c r="FM46" s="327"/>
      <c r="FN46" s="327"/>
      <c r="FO46" s="4"/>
      <c r="FP46" s="8"/>
      <c r="FQ46" s="307">
        <f t="shared" si="35"/>
        <v>0</v>
      </c>
      <c r="FR46" s="8">
        <f t="shared" si="36"/>
        <v>0</v>
      </c>
      <c r="FS46" s="4"/>
      <c r="FT46" s="4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>
        <f t="shared" si="37"/>
        <v>0</v>
      </c>
      <c r="GH46" s="8">
        <f t="shared" si="38"/>
        <v>0</v>
      </c>
      <c r="GI46" s="308"/>
      <c r="GJ46" s="308"/>
      <c r="GK46" s="297">
        <v>0</v>
      </c>
      <c r="GL46" s="297"/>
      <c r="GM46" s="309"/>
      <c r="GN46" s="310"/>
      <c r="GO46" s="299"/>
      <c r="GP46" s="311"/>
      <c r="GQ46" s="311"/>
      <c r="GR46" s="311"/>
      <c r="GS46" s="310"/>
      <c r="GT46" s="310"/>
      <c r="GU46" s="310">
        <v>3</v>
      </c>
      <c r="GV46" s="310"/>
      <c r="GW46" s="310"/>
      <c r="GX46" s="310"/>
      <c r="GY46" s="310">
        <v>2.4</v>
      </c>
      <c r="GZ46" s="310"/>
      <c r="HA46" s="8">
        <f t="shared" si="39"/>
        <v>5.4</v>
      </c>
      <c r="HB46" s="8">
        <f t="shared" si="40"/>
        <v>0</v>
      </c>
      <c r="HC46" s="4"/>
      <c r="HD46" s="4"/>
      <c r="HE46" s="4"/>
      <c r="HF46" s="4"/>
      <c r="HG46" s="4"/>
      <c r="HH46" s="4"/>
      <c r="HI46" s="4">
        <f t="shared" si="94"/>
        <v>0</v>
      </c>
      <c r="HJ46" s="4">
        <f t="shared" si="95"/>
        <v>0</v>
      </c>
      <c r="HK46" s="8"/>
      <c r="HL46" s="8"/>
      <c r="HM46" s="8"/>
      <c r="HN46" s="303"/>
      <c r="HO46" s="8">
        <f t="shared" si="41"/>
        <v>0</v>
      </c>
      <c r="HP46" s="8">
        <f t="shared" si="42"/>
        <v>0</v>
      </c>
      <c r="HQ46" s="91">
        <v>400</v>
      </c>
      <c r="HR46" s="285"/>
      <c r="HS46" s="91"/>
      <c r="HT46" s="8"/>
      <c r="HU46" s="8">
        <f t="shared" si="43"/>
        <v>400</v>
      </c>
      <c r="HV46" s="8">
        <f t="shared" si="44"/>
        <v>0</v>
      </c>
      <c r="HW46" s="8"/>
      <c r="HX46" s="8"/>
      <c r="HY46" s="196">
        <v>3</v>
      </c>
      <c r="HZ46" s="335">
        <v>0.75</v>
      </c>
      <c r="IA46" s="312"/>
      <c r="IB46" s="304"/>
      <c r="IC46" s="337">
        <v>12</v>
      </c>
      <c r="ID46" s="130">
        <v>3</v>
      </c>
      <c r="IE46" s="313"/>
      <c r="IF46" s="313"/>
      <c r="IG46" s="8">
        <f t="shared" si="84"/>
        <v>15</v>
      </c>
      <c r="IH46" s="8">
        <f t="shared" si="45"/>
        <v>3.75</v>
      </c>
      <c r="II46" s="8"/>
      <c r="IJ46" s="8"/>
      <c r="IK46" s="8"/>
      <c r="IL46" s="8"/>
      <c r="IM46" s="4"/>
      <c r="IN46" s="303"/>
      <c r="IO46" s="8"/>
      <c r="IP46" s="8"/>
      <c r="IQ46" s="8"/>
      <c r="IR46" s="8"/>
      <c r="IS46" s="8"/>
      <c r="IT46" s="8"/>
      <c r="IU46" s="8">
        <f t="shared" si="96"/>
        <v>0</v>
      </c>
      <c r="IV46" s="8">
        <f t="shared" si="97"/>
        <v>0</v>
      </c>
      <c r="IW46" s="8"/>
      <c r="IX46" s="8"/>
      <c r="IY46" s="71">
        <v>10.31</v>
      </c>
      <c r="IZ46" s="71">
        <v>0</v>
      </c>
      <c r="JA46" s="71">
        <v>0</v>
      </c>
      <c r="JB46" s="71">
        <v>0</v>
      </c>
      <c r="JC46" s="285"/>
      <c r="JD46" s="285"/>
      <c r="JE46" s="8">
        <f t="shared" si="46"/>
        <v>10.31</v>
      </c>
      <c r="JF46" s="8">
        <f t="shared" si="47"/>
        <v>0</v>
      </c>
      <c r="JG46" s="335">
        <v>6.5372000000000003</v>
      </c>
      <c r="JH46" s="335">
        <v>1</v>
      </c>
      <c r="JI46" s="335">
        <v>6.5373000000000001</v>
      </c>
      <c r="JJ46" s="335">
        <v>1</v>
      </c>
      <c r="JK46" s="335"/>
      <c r="JL46" s="335"/>
      <c r="JM46" s="91">
        <v>51.55</v>
      </c>
      <c r="JN46" s="335">
        <v>11</v>
      </c>
      <c r="JO46" s="91">
        <v>0</v>
      </c>
      <c r="JP46" s="335">
        <v>0</v>
      </c>
      <c r="JQ46" s="71">
        <v>0</v>
      </c>
      <c r="JR46" s="71">
        <v>0</v>
      </c>
      <c r="JS46" s="8"/>
      <c r="JT46" s="8"/>
      <c r="JU46" s="8">
        <f t="shared" si="85"/>
        <v>64.624499999999998</v>
      </c>
      <c r="JV46" s="8">
        <f t="shared" si="86"/>
        <v>13</v>
      </c>
      <c r="JW46" s="8"/>
      <c r="JX46" s="8"/>
      <c r="JY46" s="285"/>
      <c r="JZ46" s="285"/>
      <c r="KA46" s="8">
        <f t="shared" si="48"/>
        <v>0</v>
      </c>
      <c r="KB46" s="8">
        <f t="shared" si="49"/>
        <v>0</v>
      </c>
      <c r="KC46" s="4"/>
      <c r="KD46" s="4"/>
      <c r="KE46" s="4"/>
      <c r="KF46" s="4"/>
      <c r="KG46" s="4">
        <f t="shared" si="98"/>
        <v>0</v>
      </c>
      <c r="KH46" s="4">
        <f t="shared" si="99"/>
        <v>0</v>
      </c>
      <c r="KI46" s="4"/>
      <c r="KJ46" s="4"/>
      <c r="KK46" s="4"/>
      <c r="KL46" s="4"/>
      <c r="KM46" s="4">
        <f t="shared" si="50"/>
        <v>0</v>
      </c>
      <c r="KN46" s="4">
        <f t="shared" si="50"/>
        <v>0</v>
      </c>
      <c r="KO46" s="326"/>
      <c r="KP46" s="4"/>
      <c r="KQ46" s="4"/>
      <c r="KR46" s="4"/>
      <c r="KS46" s="1">
        <f t="shared" si="51"/>
        <v>0</v>
      </c>
      <c r="KT46" s="1">
        <f t="shared" si="52"/>
        <v>0</v>
      </c>
      <c r="KU46" s="4"/>
      <c r="KV46" s="4"/>
      <c r="KW46" s="4">
        <f t="shared" si="53"/>
        <v>0</v>
      </c>
      <c r="KX46" s="4">
        <f t="shared" si="54"/>
        <v>0</v>
      </c>
      <c r="KY46" s="4"/>
      <c r="KZ46" s="4"/>
      <c r="LA46" s="4"/>
      <c r="LB46" s="4"/>
      <c r="LC46" s="4">
        <f t="shared" si="55"/>
        <v>0</v>
      </c>
      <c r="LD46" s="4">
        <f t="shared" si="56"/>
        <v>0</v>
      </c>
      <c r="LE46" s="4"/>
      <c r="LF46" s="4"/>
      <c r="LG46" s="4">
        <f t="shared" si="57"/>
        <v>0</v>
      </c>
      <c r="LH46" s="4">
        <f t="shared" si="58"/>
        <v>0</v>
      </c>
      <c r="LI46" s="71">
        <v>25</v>
      </c>
      <c r="LJ46" s="335">
        <v>0</v>
      </c>
      <c r="LK46" s="79">
        <v>3.4</v>
      </c>
      <c r="LL46" s="358">
        <v>0</v>
      </c>
      <c r="LM46" s="79">
        <v>3.8730000000000002</v>
      </c>
      <c r="LN46" s="339">
        <v>0</v>
      </c>
      <c r="LO46" s="75"/>
      <c r="LP46" s="352"/>
      <c r="LQ46" s="322"/>
      <c r="LR46" s="322"/>
      <c r="LS46" s="4">
        <f t="shared" si="105"/>
        <v>32.272999999999996</v>
      </c>
      <c r="LT46" s="4">
        <f t="shared" si="60"/>
        <v>0</v>
      </c>
      <c r="LU46" s="323"/>
      <c r="LV46" s="4"/>
      <c r="LW46" s="4"/>
      <c r="LX46" s="4"/>
      <c r="LY46" s="4">
        <f t="shared" si="61"/>
        <v>0</v>
      </c>
      <c r="LZ46" s="4">
        <f t="shared" si="62"/>
        <v>0</v>
      </c>
      <c r="MA46" s="114"/>
      <c r="MB46" s="4"/>
      <c r="MC46" s="346"/>
      <c r="MD46" s="324"/>
      <c r="ME46" s="75"/>
      <c r="MF46" s="4"/>
      <c r="MG46" s="9"/>
      <c r="MH46" s="4"/>
      <c r="MI46" s="4">
        <f t="shared" si="63"/>
        <v>0</v>
      </c>
      <c r="MJ46" s="4">
        <f t="shared" si="64"/>
        <v>0</v>
      </c>
      <c r="MK46" s="340">
        <v>12.942</v>
      </c>
      <c r="ML46" s="92">
        <v>0</v>
      </c>
      <c r="MM46" s="114">
        <v>8.6280000000000001</v>
      </c>
      <c r="MN46" s="341">
        <v>0</v>
      </c>
      <c r="MO46" s="4">
        <f t="shared" si="65"/>
        <v>21.57</v>
      </c>
      <c r="MP46" s="4">
        <f t="shared" si="66"/>
        <v>0</v>
      </c>
      <c r="MQ46" s="4"/>
      <c r="MR46" s="4"/>
      <c r="MS46" s="4">
        <f t="shared" si="67"/>
        <v>0</v>
      </c>
      <c r="MT46" s="4">
        <f t="shared" si="68"/>
        <v>0</v>
      </c>
      <c r="MU46" s="4"/>
      <c r="MV46" s="4"/>
      <c r="MW46" s="4">
        <f t="shared" si="69"/>
        <v>0</v>
      </c>
      <c r="MX46" s="4">
        <f t="shared" si="70"/>
        <v>0</v>
      </c>
      <c r="MY46" s="92">
        <v>0</v>
      </c>
      <c r="MZ46" s="342">
        <v>0</v>
      </c>
      <c r="NA46" s="4">
        <f t="shared" si="71"/>
        <v>0</v>
      </c>
      <c r="NB46" s="4">
        <f t="shared" si="72"/>
        <v>0</v>
      </c>
      <c r="NC46" s="301"/>
      <c r="ND46" s="301"/>
      <c r="NE46" s="301">
        <f t="shared" si="73"/>
        <v>0</v>
      </c>
      <c r="NF46" s="301">
        <f t="shared" si="74"/>
        <v>0</v>
      </c>
      <c r="NG46" s="301"/>
      <c r="NH46" s="301"/>
      <c r="NI46" s="301">
        <f t="shared" si="75"/>
        <v>0</v>
      </c>
      <c r="NJ46" s="301">
        <f t="shared" si="76"/>
        <v>0</v>
      </c>
      <c r="NK46" s="297"/>
      <c r="NL46" s="301"/>
      <c r="NM46" s="301">
        <f t="shared" si="77"/>
        <v>0</v>
      </c>
      <c r="NN46" s="301">
        <f t="shared" si="78"/>
        <v>0</v>
      </c>
      <c r="NO46" s="74">
        <v>3.02</v>
      </c>
      <c r="NP46" s="74"/>
      <c r="NQ46" s="74"/>
      <c r="NR46" s="74"/>
      <c r="NS46" s="74">
        <v>5.0999999999999996</v>
      </c>
      <c r="NT46" s="74"/>
      <c r="NU46" s="351">
        <v>1.64</v>
      </c>
      <c r="NV46" s="351"/>
      <c r="NW46" s="4">
        <f t="shared" si="79"/>
        <v>9.76</v>
      </c>
      <c r="NX46" s="4">
        <f t="shared" si="100"/>
        <v>0</v>
      </c>
      <c r="NY46" s="74">
        <v>10</v>
      </c>
      <c r="NZ46" s="74"/>
      <c r="OA46" s="357">
        <v>4.66</v>
      </c>
      <c r="OB46" s="74"/>
      <c r="OC46" s="357">
        <v>2</v>
      </c>
      <c r="OD46" s="74"/>
      <c r="OE46" s="74">
        <v>1</v>
      </c>
      <c r="OF46" s="74"/>
      <c r="OG46" s="4">
        <f t="shared" si="80"/>
        <v>17.66</v>
      </c>
      <c r="OH46" s="4">
        <f t="shared" si="81"/>
        <v>0</v>
      </c>
      <c r="OI46" s="196">
        <v>3.42</v>
      </c>
      <c r="OJ46" s="301"/>
      <c r="OK46" s="347">
        <v>0.97</v>
      </c>
      <c r="OL46" s="301"/>
      <c r="OM46" s="196">
        <v>1.05</v>
      </c>
      <c r="ON46" s="301"/>
      <c r="OO46" s="301">
        <f t="shared" si="82"/>
        <v>4.3899999999999997</v>
      </c>
      <c r="OP46" s="301">
        <f t="shared" si="83"/>
        <v>0</v>
      </c>
      <c r="OQ46" s="301"/>
      <c r="OR46" s="301"/>
      <c r="OS46" s="301">
        <f t="shared" si="101"/>
        <v>0</v>
      </c>
      <c r="OT46" s="301">
        <f t="shared" si="102"/>
        <v>0</v>
      </c>
    </row>
    <row r="47" spans="1:410" s="97" customFormat="1" ht="12.75" customHeight="1">
      <c r="A47" s="152">
        <v>0.375</v>
      </c>
      <c r="B47" s="129">
        <v>37</v>
      </c>
      <c r="C47" s="78"/>
      <c r="D47" s="78"/>
      <c r="E47" s="74"/>
      <c r="F47" s="74"/>
      <c r="G47" s="74"/>
      <c r="H47" s="74"/>
      <c r="I47" s="78">
        <f t="shared" si="87"/>
        <v>0</v>
      </c>
      <c r="J47" s="78">
        <f t="shared" si="88"/>
        <v>0</v>
      </c>
      <c r="K47" s="326"/>
      <c r="L47" s="326"/>
      <c r="M47" s="71">
        <v>20.62</v>
      </c>
      <c r="N47" s="71">
        <v>4.1240000000000006</v>
      </c>
      <c r="O47" s="75">
        <v>0</v>
      </c>
      <c r="P47" s="71">
        <v>0</v>
      </c>
      <c r="Q47" s="122"/>
      <c r="R47" s="78"/>
      <c r="S47" s="326"/>
      <c r="T47" s="326"/>
      <c r="U47" s="78"/>
      <c r="V47" s="78"/>
      <c r="W47" s="78">
        <f t="shared" si="15"/>
        <v>20.62</v>
      </c>
      <c r="X47" s="78">
        <f t="shared" si="16"/>
        <v>20.62</v>
      </c>
      <c r="Y47" s="78"/>
      <c r="Z47" s="78"/>
      <c r="AA47" s="75"/>
      <c r="AB47" s="71"/>
      <c r="AC47" s="78">
        <f t="shared" si="17"/>
        <v>0</v>
      </c>
      <c r="AD47" s="78">
        <f t="shared" si="18"/>
        <v>0</v>
      </c>
      <c r="AE47" s="71"/>
      <c r="AF47" s="71"/>
      <c r="AG47" s="71"/>
      <c r="AH47" s="71"/>
      <c r="AI47" s="122">
        <v>5</v>
      </c>
      <c r="AJ47" s="122">
        <v>1.5</v>
      </c>
      <c r="AK47" s="359">
        <v>50</v>
      </c>
      <c r="AL47" s="360">
        <v>15</v>
      </c>
      <c r="AM47" s="362"/>
      <c r="AN47" s="362"/>
      <c r="AO47" s="363"/>
      <c r="AP47" s="363"/>
      <c r="AQ47" s="363"/>
      <c r="AR47" s="363"/>
      <c r="AS47" s="363"/>
      <c r="AT47" s="363"/>
      <c r="AU47" s="74">
        <f t="shared" si="89"/>
        <v>55</v>
      </c>
      <c r="AV47" s="74">
        <f t="shared" si="90"/>
        <v>16.5</v>
      </c>
      <c r="AW47" s="78"/>
      <c r="AX47" s="78"/>
      <c r="AY47" s="364"/>
      <c r="AZ47" s="78"/>
      <c r="BA47" s="78"/>
      <c r="BB47" s="78"/>
      <c r="BC47" s="78">
        <f t="shared" si="91"/>
        <v>0</v>
      </c>
      <c r="BD47" s="78">
        <f t="shared" si="92"/>
        <v>0</v>
      </c>
      <c r="BE47" s="78"/>
      <c r="BF47" s="78"/>
      <c r="BG47" s="365"/>
      <c r="BH47" s="366"/>
      <c r="BI47" s="365"/>
      <c r="BJ47" s="366"/>
      <c r="BK47" s="327"/>
      <c r="BL47" s="78"/>
      <c r="BM47" s="78"/>
      <c r="BN47" s="78"/>
      <c r="BO47" s="78"/>
      <c r="BP47" s="78"/>
      <c r="BQ47" s="78"/>
      <c r="BR47" s="78"/>
      <c r="BS47" s="326">
        <f t="shared" si="20"/>
        <v>0</v>
      </c>
      <c r="BT47" s="78">
        <f t="shared" si="21"/>
        <v>0</v>
      </c>
      <c r="BU47" s="78"/>
      <c r="BV47" s="78"/>
      <c r="BW47" s="74"/>
      <c r="BX47" s="74"/>
      <c r="BY47" s="74"/>
      <c r="BZ47" s="78"/>
      <c r="CA47" s="74"/>
      <c r="CB47" s="78"/>
      <c r="CC47" s="74">
        <f t="shared" si="93"/>
        <v>0</v>
      </c>
      <c r="CD47" s="74">
        <f t="shared" si="93"/>
        <v>0</v>
      </c>
      <c r="CE47" s="74"/>
      <c r="CF47" s="74"/>
      <c r="CG47" s="114"/>
      <c r="CH47" s="325"/>
      <c r="CI47" s="91">
        <v>20.6</v>
      </c>
      <c r="CJ47" s="325">
        <v>6.5</v>
      </c>
      <c r="CK47" s="335"/>
      <c r="CL47" s="335"/>
      <c r="CM47" s="326">
        <v>5.15</v>
      </c>
      <c r="CN47" s="327">
        <v>1.5</v>
      </c>
      <c r="CO47" s="78">
        <f t="shared" si="22"/>
        <v>25.75</v>
      </c>
      <c r="CP47" s="78">
        <f t="shared" si="23"/>
        <v>8</v>
      </c>
      <c r="CQ47" s="343">
        <v>247.40625</v>
      </c>
      <c r="CR47" s="343"/>
      <c r="CS47" s="343"/>
      <c r="CT47" s="356"/>
      <c r="CU47" s="344">
        <v>18.556701030927837</v>
      </c>
      <c r="CV47" s="196"/>
      <c r="CW47" s="345">
        <v>63.814432989690722</v>
      </c>
      <c r="CX47" s="356"/>
      <c r="CY47" s="356"/>
      <c r="CZ47" s="356"/>
      <c r="DA47" s="367">
        <f t="shared" si="103"/>
        <v>329.77738402061857</v>
      </c>
      <c r="DB47" s="74">
        <f t="shared" si="25"/>
        <v>0</v>
      </c>
      <c r="DC47" s="78"/>
      <c r="DD47" s="78"/>
      <c r="DE47" s="74"/>
      <c r="DF47" s="78"/>
      <c r="DG47" s="78"/>
      <c r="DH47" s="78"/>
      <c r="DI47" s="78">
        <f t="shared" si="26"/>
        <v>0</v>
      </c>
      <c r="DJ47" s="78">
        <f t="shared" si="27"/>
        <v>0</v>
      </c>
      <c r="DK47" s="328">
        <v>42.37</v>
      </c>
      <c r="DL47" s="328">
        <v>14.12</v>
      </c>
      <c r="DM47" s="78">
        <f t="shared" si="28"/>
        <v>42.37</v>
      </c>
      <c r="DN47" s="78">
        <f t="shared" si="29"/>
        <v>14.12</v>
      </c>
      <c r="DO47" s="328">
        <v>41.1</v>
      </c>
      <c r="DP47" s="328">
        <v>13.700000000000001</v>
      </c>
      <c r="DQ47" s="329"/>
      <c r="DR47" s="329"/>
      <c r="DS47" s="78"/>
      <c r="DT47" s="78"/>
      <c r="DU47" s="332"/>
      <c r="DV47" s="368"/>
      <c r="DW47" s="368"/>
      <c r="DX47" s="368"/>
      <c r="DY47" s="78"/>
      <c r="DZ47" s="78"/>
      <c r="EA47" s="74"/>
      <c r="EB47" s="78"/>
      <c r="EC47" s="78">
        <f t="shared" si="30"/>
        <v>0</v>
      </c>
      <c r="ED47" s="78">
        <f t="shared" si="30"/>
        <v>0</v>
      </c>
      <c r="EE47" s="74"/>
      <c r="EF47" s="74"/>
      <c r="EG47" s="330">
        <v>39.18</v>
      </c>
      <c r="EH47" s="331">
        <v>9.7949999999999999</v>
      </c>
      <c r="EI47" s="94">
        <v>154.63999999999999</v>
      </c>
      <c r="EJ47" s="94">
        <v>38.659999999999997</v>
      </c>
      <c r="EK47" s="326">
        <v>53.61</v>
      </c>
      <c r="EL47" s="332">
        <v>13.4025</v>
      </c>
      <c r="EM47" s="333"/>
      <c r="EN47" s="333"/>
      <c r="EO47" s="333"/>
      <c r="EP47" s="333"/>
      <c r="EQ47" s="78">
        <f t="shared" si="31"/>
        <v>247.43</v>
      </c>
      <c r="ER47" s="78">
        <f t="shared" si="104"/>
        <v>61.857500000000002</v>
      </c>
      <c r="ES47" s="196"/>
      <c r="ET47" s="196"/>
      <c r="EU47" s="369"/>
      <c r="EV47" s="369"/>
      <c r="EW47" s="74">
        <f t="shared" si="33"/>
        <v>0</v>
      </c>
      <c r="EX47" s="74">
        <f t="shared" si="34"/>
        <v>0</v>
      </c>
      <c r="EY47" s="78"/>
      <c r="EZ47" s="78"/>
      <c r="FA47" s="361">
        <v>28</v>
      </c>
      <c r="FB47" s="334"/>
      <c r="FC47" s="114">
        <v>0</v>
      </c>
      <c r="FD47" s="327"/>
      <c r="FE47" s="78"/>
      <c r="FF47" s="78"/>
      <c r="FG47" s="370"/>
      <c r="FH47" s="371"/>
      <c r="FI47" s="78"/>
      <c r="FJ47" s="78"/>
      <c r="FK47" s="78"/>
      <c r="FL47" s="78"/>
      <c r="FM47" s="327"/>
      <c r="FN47" s="327"/>
      <c r="FO47" s="74"/>
      <c r="FP47" s="78"/>
      <c r="FQ47" s="372">
        <f t="shared" si="35"/>
        <v>0</v>
      </c>
      <c r="FR47" s="78">
        <f t="shared" si="36"/>
        <v>0</v>
      </c>
      <c r="FS47" s="74"/>
      <c r="FT47" s="74"/>
      <c r="FU47" s="78"/>
      <c r="FV47" s="78"/>
      <c r="FW47" s="78"/>
      <c r="FX47" s="78"/>
      <c r="FY47" s="78"/>
      <c r="FZ47" s="78"/>
      <c r="GA47" s="78"/>
      <c r="GB47" s="78"/>
      <c r="GC47" s="78"/>
      <c r="GD47" s="78"/>
      <c r="GE47" s="78"/>
      <c r="GF47" s="78"/>
      <c r="GG47" s="78">
        <f t="shared" si="37"/>
        <v>0</v>
      </c>
      <c r="GH47" s="78">
        <f t="shared" si="38"/>
        <v>0</v>
      </c>
      <c r="GI47" s="373"/>
      <c r="GJ47" s="373"/>
      <c r="GK47" s="327">
        <v>0</v>
      </c>
      <c r="GL47" s="327"/>
      <c r="GM47" s="374"/>
      <c r="GN47" s="93"/>
      <c r="GO47" s="335"/>
      <c r="GP47" s="375"/>
      <c r="GQ47" s="375"/>
      <c r="GR47" s="375"/>
      <c r="GS47" s="93"/>
      <c r="GT47" s="93"/>
      <c r="GU47" s="93">
        <v>3</v>
      </c>
      <c r="GV47" s="93"/>
      <c r="GW47" s="93"/>
      <c r="GX47" s="93"/>
      <c r="GY47" s="93">
        <v>2.4</v>
      </c>
      <c r="GZ47" s="93"/>
      <c r="HA47" s="78">
        <f t="shared" si="39"/>
        <v>5.4</v>
      </c>
      <c r="HB47" s="78">
        <f t="shared" si="40"/>
        <v>0</v>
      </c>
      <c r="HC47" s="74"/>
      <c r="HD47" s="74"/>
      <c r="HE47" s="74"/>
      <c r="HF47" s="74"/>
      <c r="HG47" s="74"/>
      <c r="HH47" s="74"/>
      <c r="HI47" s="74">
        <f t="shared" si="94"/>
        <v>0</v>
      </c>
      <c r="HJ47" s="74">
        <f t="shared" si="95"/>
        <v>0</v>
      </c>
      <c r="HK47" s="78"/>
      <c r="HL47" s="78"/>
      <c r="HM47" s="78"/>
      <c r="HN47" s="368"/>
      <c r="HO47" s="78">
        <f t="shared" si="41"/>
        <v>0</v>
      </c>
      <c r="HP47" s="78">
        <f t="shared" si="42"/>
        <v>0</v>
      </c>
      <c r="HQ47" s="91">
        <v>400</v>
      </c>
      <c r="HR47" s="71"/>
      <c r="HS47" s="91"/>
      <c r="HT47" s="78"/>
      <c r="HU47" s="78">
        <f t="shared" si="43"/>
        <v>400</v>
      </c>
      <c r="HV47" s="78">
        <f t="shared" si="44"/>
        <v>0</v>
      </c>
      <c r="HW47" s="78"/>
      <c r="HX47" s="78"/>
      <c r="HY47" s="196">
        <v>3</v>
      </c>
      <c r="HZ47" s="335">
        <v>0.75</v>
      </c>
      <c r="IA47" s="96"/>
      <c r="IB47" s="94"/>
      <c r="IC47" s="337">
        <v>12</v>
      </c>
      <c r="ID47" s="130">
        <v>3</v>
      </c>
      <c r="IE47" s="208"/>
      <c r="IF47" s="208"/>
      <c r="IG47" s="78">
        <f t="shared" si="84"/>
        <v>15</v>
      </c>
      <c r="IH47" s="78">
        <f t="shared" si="45"/>
        <v>3.75</v>
      </c>
      <c r="II47" s="78"/>
      <c r="IJ47" s="78"/>
      <c r="IK47" s="78"/>
      <c r="IL47" s="78"/>
      <c r="IM47" s="74"/>
      <c r="IN47" s="368"/>
      <c r="IO47" s="78"/>
      <c r="IP47" s="78"/>
      <c r="IQ47" s="78"/>
      <c r="IR47" s="78"/>
      <c r="IS47" s="78"/>
      <c r="IT47" s="78"/>
      <c r="IU47" s="78">
        <f t="shared" si="96"/>
        <v>0</v>
      </c>
      <c r="IV47" s="78">
        <f t="shared" si="97"/>
        <v>0</v>
      </c>
      <c r="IW47" s="78"/>
      <c r="IX47" s="78"/>
      <c r="IY47" s="71">
        <v>10.31</v>
      </c>
      <c r="IZ47" s="71">
        <v>0</v>
      </c>
      <c r="JA47" s="71">
        <v>0</v>
      </c>
      <c r="JB47" s="71">
        <v>0</v>
      </c>
      <c r="JC47" s="71"/>
      <c r="JD47" s="71"/>
      <c r="JE47" s="78">
        <f t="shared" si="46"/>
        <v>10.31</v>
      </c>
      <c r="JF47" s="78">
        <f t="shared" si="47"/>
        <v>0</v>
      </c>
      <c r="JG47" s="335">
        <v>5.8342999999999998</v>
      </c>
      <c r="JH47" s="335">
        <v>1</v>
      </c>
      <c r="JI47" s="335">
        <v>5.8342999999999998</v>
      </c>
      <c r="JJ47" s="335">
        <v>1</v>
      </c>
      <c r="JK47" s="335"/>
      <c r="JL47" s="335"/>
      <c r="JM47" s="91">
        <v>51.55</v>
      </c>
      <c r="JN47" s="335">
        <v>11</v>
      </c>
      <c r="JO47" s="91">
        <v>0</v>
      </c>
      <c r="JP47" s="335">
        <v>0</v>
      </c>
      <c r="JQ47" s="71">
        <v>0</v>
      </c>
      <c r="JR47" s="71">
        <v>0</v>
      </c>
      <c r="JS47" s="78"/>
      <c r="JT47" s="78"/>
      <c r="JU47" s="78">
        <f t="shared" si="85"/>
        <v>63.218599999999995</v>
      </c>
      <c r="JV47" s="78">
        <f t="shared" si="86"/>
        <v>13</v>
      </c>
      <c r="JW47" s="78"/>
      <c r="JX47" s="78"/>
      <c r="JY47" s="71"/>
      <c r="JZ47" s="71"/>
      <c r="KA47" s="78">
        <f t="shared" si="48"/>
        <v>0</v>
      </c>
      <c r="KB47" s="78">
        <f t="shared" si="49"/>
        <v>0</v>
      </c>
      <c r="KC47" s="74"/>
      <c r="KD47" s="74"/>
      <c r="KE47" s="74"/>
      <c r="KF47" s="74"/>
      <c r="KG47" s="74">
        <f t="shared" si="98"/>
        <v>0</v>
      </c>
      <c r="KH47" s="74">
        <f t="shared" si="99"/>
        <v>0</v>
      </c>
      <c r="KI47" s="74"/>
      <c r="KJ47" s="74"/>
      <c r="KK47" s="74"/>
      <c r="KL47" s="74"/>
      <c r="KM47" s="74">
        <f t="shared" si="50"/>
        <v>0</v>
      </c>
      <c r="KN47" s="74">
        <f t="shared" si="50"/>
        <v>0</v>
      </c>
      <c r="KO47" s="326"/>
      <c r="KP47" s="74"/>
      <c r="KQ47" s="74"/>
      <c r="KR47" s="74"/>
      <c r="KS47" s="122">
        <f t="shared" si="51"/>
        <v>0</v>
      </c>
      <c r="KT47" s="122">
        <f t="shared" si="52"/>
        <v>0</v>
      </c>
      <c r="KU47" s="74"/>
      <c r="KV47" s="74"/>
      <c r="KW47" s="74">
        <f t="shared" si="53"/>
        <v>0</v>
      </c>
      <c r="KX47" s="74">
        <f t="shared" si="54"/>
        <v>0</v>
      </c>
      <c r="KY47" s="74"/>
      <c r="KZ47" s="74"/>
      <c r="LA47" s="74"/>
      <c r="LB47" s="74"/>
      <c r="LC47" s="74">
        <f t="shared" si="55"/>
        <v>0</v>
      </c>
      <c r="LD47" s="74">
        <f t="shared" si="56"/>
        <v>0</v>
      </c>
      <c r="LE47" s="74"/>
      <c r="LF47" s="74"/>
      <c r="LG47" s="74">
        <f t="shared" si="57"/>
        <v>0</v>
      </c>
      <c r="LH47" s="74">
        <f t="shared" si="58"/>
        <v>0</v>
      </c>
      <c r="LI47" s="71">
        <v>25</v>
      </c>
      <c r="LJ47" s="335">
        <v>0</v>
      </c>
      <c r="LK47" s="79">
        <v>3.4</v>
      </c>
      <c r="LL47" s="358">
        <v>0</v>
      </c>
      <c r="LM47" s="79">
        <v>3.8730000000000002</v>
      </c>
      <c r="LN47" s="339">
        <v>0</v>
      </c>
      <c r="LO47" s="75"/>
      <c r="LP47" s="352"/>
      <c r="LQ47" s="352"/>
      <c r="LR47" s="352"/>
      <c r="LS47" s="74">
        <f t="shared" si="105"/>
        <v>32.272999999999996</v>
      </c>
      <c r="LT47" s="74">
        <f t="shared" si="60"/>
        <v>0</v>
      </c>
      <c r="LU47" s="149"/>
      <c r="LV47" s="74"/>
      <c r="LW47" s="74"/>
      <c r="LX47" s="74"/>
      <c r="LY47" s="74">
        <f t="shared" si="61"/>
        <v>0</v>
      </c>
      <c r="LZ47" s="74">
        <f t="shared" si="62"/>
        <v>0</v>
      </c>
      <c r="MA47" s="114"/>
      <c r="MB47" s="74"/>
      <c r="MC47" s="346"/>
      <c r="MD47" s="376"/>
      <c r="ME47" s="75"/>
      <c r="MF47" s="74"/>
      <c r="MG47" s="75"/>
      <c r="MH47" s="74"/>
      <c r="MI47" s="74">
        <f t="shared" si="63"/>
        <v>0</v>
      </c>
      <c r="MJ47" s="74">
        <f t="shared" si="64"/>
        <v>0</v>
      </c>
      <c r="MK47" s="340">
        <v>13.98</v>
      </c>
      <c r="ML47" s="92">
        <v>0</v>
      </c>
      <c r="MM47" s="114">
        <v>9.32</v>
      </c>
      <c r="MN47" s="341">
        <v>0</v>
      </c>
      <c r="MO47" s="74">
        <f t="shared" si="65"/>
        <v>23.3</v>
      </c>
      <c r="MP47" s="74">
        <f t="shared" si="66"/>
        <v>0</v>
      </c>
      <c r="MQ47" s="74"/>
      <c r="MR47" s="74"/>
      <c r="MS47" s="74">
        <f t="shared" si="67"/>
        <v>0</v>
      </c>
      <c r="MT47" s="74">
        <f t="shared" si="68"/>
        <v>0</v>
      </c>
      <c r="MU47" s="74"/>
      <c r="MV47" s="74"/>
      <c r="MW47" s="74">
        <f t="shared" si="69"/>
        <v>0</v>
      </c>
      <c r="MX47" s="74">
        <f t="shared" si="70"/>
        <v>0</v>
      </c>
      <c r="MY47" s="92">
        <v>0</v>
      </c>
      <c r="MZ47" s="342">
        <v>0</v>
      </c>
      <c r="NA47" s="74">
        <f t="shared" si="71"/>
        <v>0</v>
      </c>
      <c r="NB47" s="74">
        <f t="shared" si="72"/>
        <v>0</v>
      </c>
      <c r="NC47" s="196"/>
      <c r="ND47" s="196"/>
      <c r="NE47" s="196">
        <f t="shared" si="73"/>
        <v>0</v>
      </c>
      <c r="NF47" s="196">
        <f t="shared" si="74"/>
        <v>0</v>
      </c>
      <c r="NG47" s="196"/>
      <c r="NH47" s="196"/>
      <c r="NI47" s="196">
        <f t="shared" si="75"/>
        <v>0</v>
      </c>
      <c r="NJ47" s="196">
        <f t="shared" si="76"/>
        <v>0</v>
      </c>
      <c r="NK47" s="327"/>
      <c r="NL47" s="196"/>
      <c r="NM47" s="196">
        <f t="shared" si="77"/>
        <v>0</v>
      </c>
      <c r="NN47" s="196">
        <f t="shared" si="78"/>
        <v>0</v>
      </c>
      <c r="NO47" s="74">
        <v>3.31</v>
      </c>
      <c r="NP47" s="74"/>
      <c r="NQ47" s="74"/>
      <c r="NR47" s="74"/>
      <c r="NS47" s="74">
        <v>5.6</v>
      </c>
      <c r="NT47" s="74"/>
      <c r="NU47" s="351">
        <v>1.8</v>
      </c>
      <c r="NV47" s="351"/>
      <c r="NW47" s="74">
        <f t="shared" si="79"/>
        <v>10.71</v>
      </c>
      <c r="NX47" s="74">
        <f t="shared" si="100"/>
        <v>0</v>
      </c>
      <c r="NY47" s="74">
        <v>10</v>
      </c>
      <c r="NZ47" s="74"/>
      <c r="OA47" s="357">
        <v>4.66</v>
      </c>
      <c r="OB47" s="74"/>
      <c r="OC47" s="357">
        <v>2</v>
      </c>
      <c r="OD47" s="74"/>
      <c r="OE47" s="74">
        <v>1</v>
      </c>
      <c r="OF47" s="74"/>
      <c r="OG47" s="74">
        <f t="shared" si="80"/>
        <v>17.66</v>
      </c>
      <c r="OH47" s="74">
        <f t="shared" si="81"/>
        <v>0</v>
      </c>
      <c r="OI47" s="196">
        <v>3.92</v>
      </c>
      <c r="OJ47" s="196"/>
      <c r="OK47" s="347">
        <v>1.1100000000000001</v>
      </c>
      <c r="OL47" s="196"/>
      <c r="OM47" s="196">
        <v>1.2</v>
      </c>
      <c r="ON47" s="196"/>
      <c r="OO47" s="196">
        <f t="shared" si="82"/>
        <v>5.03</v>
      </c>
      <c r="OP47" s="196">
        <f t="shared" si="83"/>
        <v>0</v>
      </c>
      <c r="OQ47" s="196"/>
      <c r="OR47" s="196"/>
      <c r="OS47" s="196">
        <f t="shared" si="101"/>
        <v>0</v>
      </c>
      <c r="OT47" s="196">
        <f t="shared" si="102"/>
        <v>0</v>
      </c>
    </row>
    <row r="48" spans="1:410" ht="12.75" customHeight="1">
      <c r="A48" s="152" t="s">
        <v>145</v>
      </c>
      <c r="B48" s="129">
        <v>38</v>
      </c>
      <c r="C48" s="147"/>
      <c r="D48" s="147"/>
      <c r="E48" s="74"/>
      <c r="F48" s="74"/>
      <c r="G48" s="74"/>
      <c r="H48" s="74"/>
      <c r="I48" s="78">
        <f t="shared" si="87"/>
        <v>0</v>
      </c>
      <c r="J48" s="78">
        <f t="shared" si="88"/>
        <v>0</v>
      </c>
      <c r="K48" s="2"/>
      <c r="L48" s="2"/>
      <c r="M48" s="71">
        <v>20.62</v>
      </c>
      <c r="N48" s="71">
        <v>4.1240000000000006</v>
      </c>
      <c r="O48" s="75">
        <v>0</v>
      </c>
      <c r="P48" s="71">
        <v>0</v>
      </c>
      <c r="Q48" s="1"/>
      <c r="R48" s="8"/>
      <c r="S48" s="2"/>
      <c r="T48" s="2"/>
      <c r="U48" s="8"/>
      <c r="V48" s="8"/>
      <c r="W48" s="8">
        <f t="shared" si="15"/>
        <v>20.62</v>
      </c>
      <c r="X48" s="8">
        <f t="shared" si="16"/>
        <v>20.62</v>
      </c>
      <c r="Y48" s="78"/>
      <c r="Z48" s="78"/>
      <c r="AA48" s="9"/>
      <c r="AB48" s="285"/>
      <c r="AC48" s="8">
        <f t="shared" si="17"/>
        <v>0</v>
      </c>
      <c r="AD48" s="8">
        <f t="shared" si="18"/>
        <v>0</v>
      </c>
      <c r="AE48" s="71"/>
      <c r="AF48" s="71"/>
      <c r="AG48" s="71"/>
      <c r="AH48" s="71"/>
      <c r="AI48" s="122">
        <v>5</v>
      </c>
      <c r="AJ48" s="122">
        <v>1.5</v>
      </c>
      <c r="AK48" s="359">
        <v>50</v>
      </c>
      <c r="AL48" s="360">
        <v>15</v>
      </c>
      <c r="AM48" s="293"/>
      <c r="AN48" s="293"/>
      <c r="AO48" s="294"/>
      <c r="AP48" s="294"/>
      <c r="AQ48" s="294"/>
      <c r="AR48" s="294"/>
      <c r="AS48" s="294"/>
      <c r="AT48" s="294"/>
      <c r="AU48" s="4">
        <f t="shared" si="89"/>
        <v>55</v>
      </c>
      <c r="AV48" s="4">
        <f t="shared" si="90"/>
        <v>16.5</v>
      </c>
      <c r="AW48" s="78"/>
      <c r="AX48" s="78"/>
      <c r="AY48" s="315"/>
      <c r="AZ48" s="8"/>
      <c r="BA48" s="8"/>
      <c r="BB48" s="8"/>
      <c r="BC48" s="8">
        <f t="shared" si="91"/>
        <v>0</v>
      </c>
      <c r="BD48" s="8">
        <f t="shared" si="92"/>
        <v>0</v>
      </c>
      <c r="BE48" s="8"/>
      <c r="BF48" s="8"/>
      <c r="BG48" s="295"/>
      <c r="BH48" s="296"/>
      <c r="BI48" s="295"/>
      <c r="BJ48" s="296"/>
      <c r="BK48" s="297"/>
      <c r="BL48" s="8"/>
      <c r="BM48" s="8"/>
      <c r="BN48" s="8"/>
      <c r="BO48" s="8"/>
      <c r="BP48" s="8"/>
      <c r="BQ48" s="8"/>
      <c r="BR48" s="8"/>
      <c r="BS48" s="2">
        <f t="shared" si="20"/>
        <v>0</v>
      </c>
      <c r="BT48" s="8">
        <f t="shared" si="21"/>
        <v>0</v>
      </c>
      <c r="BU48" s="8"/>
      <c r="BV48" s="8"/>
      <c r="BW48" s="4"/>
      <c r="BX48" s="4"/>
      <c r="BY48" s="4"/>
      <c r="BZ48" s="8"/>
      <c r="CA48" s="4"/>
      <c r="CB48" s="8"/>
      <c r="CC48" s="4">
        <f t="shared" si="93"/>
        <v>0</v>
      </c>
      <c r="CD48" s="4">
        <f t="shared" si="93"/>
        <v>0</v>
      </c>
      <c r="CE48" s="4"/>
      <c r="CF48" s="4"/>
      <c r="CG48" s="114"/>
      <c r="CH48" s="325"/>
      <c r="CI48" s="91">
        <v>20.6</v>
      </c>
      <c r="CJ48" s="325">
        <v>6.5</v>
      </c>
      <c r="CK48" s="299"/>
      <c r="CL48" s="299"/>
      <c r="CM48" s="326">
        <v>5.15</v>
      </c>
      <c r="CN48" s="327">
        <v>1.5</v>
      </c>
      <c r="CO48" s="8">
        <f t="shared" si="22"/>
        <v>25.75</v>
      </c>
      <c r="CP48" s="8">
        <f t="shared" si="23"/>
        <v>8</v>
      </c>
      <c r="CQ48" s="343">
        <v>247.40625</v>
      </c>
      <c r="CR48" s="343"/>
      <c r="CS48" s="343"/>
      <c r="CT48" s="356"/>
      <c r="CU48" s="344">
        <v>18.556701030927837</v>
      </c>
      <c r="CV48" s="196"/>
      <c r="CW48" s="345">
        <v>63.814432989690722</v>
      </c>
      <c r="CX48" s="300"/>
      <c r="CY48" s="300"/>
      <c r="CZ48" s="300"/>
      <c r="DA48" s="7">
        <f t="shared" si="103"/>
        <v>329.77738402061857</v>
      </c>
      <c r="DB48" s="4">
        <f t="shared" si="25"/>
        <v>0</v>
      </c>
      <c r="DC48" s="8"/>
      <c r="DD48" s="8"/>
      <c r="DE48" s="4"/>
      <c r="DF48" s="8"/>
      <c r="DG48" s="8"/>
      <c r="DH48" s="8"/>
      <c r="DI48" s="8">
        <f t="shared" si="26"/>
        <v>0</v>
      </c>
      <c r="DJ48" s="8">
        <f t="shared" si="27"/>
        <v>0</v>
      </c>
      <c r="DK48" s="328">
        <v>42.37</v>
      </c>
      <c r="DL48" s="328">
        <v>14.12</v>
      </c>
      <c r="DM48" s="78">
        <f t="shared" si="28"/>
        <v>42.37</v>
      </c>
      <c r="DN48" s="78">
        <f t="shared" si="29"/>
        <v>14.12</v>
      </c>
      <c r="DO48" s="328">
        <v>41.1</v>
      </c>
      <c r="DP48" s="328">
        <v>13.700000000000001</v>
      </c>
      <c r="DQ48" s="329"/>
      <c r="DR48" s="329"/>
      <c r="DS48" s="8"/>
      <c r="DT48" s="8"/>
      <c r="DU48" s="302"/>
      <c r="DV48" s="303"/>
      <c r="DW48" s="303"/>
      <c r="DX48" s="303"/>
      <c r="DY48" s="8"/>
      <c r="DZ48" s="8"/>
      <c r="EA48" s="4"/>
      <c r="EB48" s="8"/>
      <c r="EC48" s="8">
        <f t="shared" si="30"/>
        <v>0</v>
      </c>
      <c r="ED48" s="8">
        <f t="shared" si="30"/>
        <v>0</v>
      </c>
      <c r="EE48" s="4"/>
      <c r="EF48" s="4"/>
      <c r="EG48" s="330">
        <v>39.18</v>
      </c>
      <c r="EH48" s="331">
        <v>9.7949999999999999</v>
      </c>
      <c r="EI48" s="94">
        <v>154.63999999999999</v>
      </c>
      <c r="EJ48" s="94">
        <v>38.659999999999997</v>
      </c>
      <c r="EK48" s="326">
        <v>53.61</v>
      </c>
      <c r="EL48" s="332">
        <v>13.4025</v>
      </c>
      <c r="EM48" s="333"/>
      <c r="EN48" s="333"/>
      <c r="EO48" s="333"/>
      <c r="EP48" s="333"/>
      <c r="EQ48" s="8">
        <f t="shared" si="31"/>
        <v>247.43</v>
      </c>
      <c r="ER48" s="8">
        <f t="shared" si="104"/>
        <v>61.857500000000002</v>
      </c>
      <c r="ES48" s="301"/>
      <c r="ET48" s="301"/>
      <c r="EU48" s="6"/>
      <c r="EV48" s="6"/>
      <c r="EW48" s="4">
        <f t="shared" si="33"/>
        <v>0</v>
      </c>
      <c r="EX48" s="4">
        <f t="shared" si="34"/>
        <v>0</v>
      </c>
      <c r="EY48" s="8"/>
      <c r="EZ48" s="8"/>
      <c r="FA48" s="361">
        <v>28</v>
      </c>
      <c r="FB48" s="334"/>
      <c r="FC48" s="114">
        <v>0</v>
      </c>
      <c r="FD48" s="327"/>
      <c r="FE48" s="8"/>
      <c r="FF48" s="8"/>
      <c r="FG48" s="305"/>
      <c r="FH48" s="306"/>
      <c r="FI48" s="8"/>
      <c r="FJ48" s="8"/>
      <c r="FK48" s="8"/>
      <c r="FL48" s="8"/>
      <c r="FM48" s="327"/>
      <c r="FN48" s="327"/>
      <c r="FO48" s="4"/>
      <c r="FP48" s="8"/>
      <c r="FQ48" s="307">
        <f t="shared" si="35"/>
        <v>0</v>
      </c>
      <c r="FR48" s="8">
        <f t="shared" si="36"/>
        <v>0</v>
      </c>
      <c r="FS48" s="4"/>
      <c r="FT48" s="4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>
        <f t="shared" si="37"/>
        <v>0</v>
      </c>
      <c r="GH48" s="8">
        <f t="shared" si="38"/>
        <v>0</v>
      </c>
      <c r="GI48" s="308"/>
      <c r="GJ48" s="308"/>
      <c r="GK48" s="297">
        <v>0</v>
      </c>
      <c r="GL48" s="297"/>
      <c r="GM48" s="309"/>
      <c r="GN48" s="310"/>
      <c r="GO48" s="299"/>
      <c r="GP48" s="311"/>
      <c r="GQ48" s="311"/>
      <c r="GR48" s="311"/>
      <c r="GS48" s="310"/>
      <c r="GT48" s="310"/>
      <c r="GU48" s="310">
        <v>3</v>
      </c>
      <c r="GV48" s="310"/>
      <c r="GW48" s="310"/>
      <c r="GX48" s="310"/>
      <c r="GY48" s="310">
        <v>2.4</v>
      </c>
      <c r="GZ48" s="310"/>
      <c r="HA48" s="8">
        <f t="shared" si="39"/>
        <v>5.4</v>
      </c>
      <c r="HB48" s="8">
        <f t="shared" si="40"/>
        <v>0</v>
      </c>
      <c r="HC48" s="4"/>
      <c r="HD48" s="4"/>
      <c r="HE48" s="4"/>
      <c r="HF48" s="4"/>
      <c r="HG48" s="4"/>
      <c r="HH48" s="4"/>
      <c r="HI48" s="4">
        <f t="shared" si="94"/>
        <v>0</v>
      </c>
      <c r="HJ48" s="4">
        <f t="shared" si="95"/>
        <v>0</v>
      </c>
      <c r="HK48" s="8"/>
      <c r="HL48" s="8"/>
      <c r="HM48" s="8"/>
      <c r="HN48" s="303"/>
      <c r="HO48" s="8">
        <f t="shared" si="41"/>
        <v>0</v>
      </c>
      <c r="HP48" s="8">
        <f t="shared" si="42"/>
        <v>0</v>
      </c>
      <c r="HQ48" s="91">
        <v>400</v>
      </c>
      <c r="HR48" s="285"/>
      <c r="HS48" s="91"/>
      <c r="HT48" s="8"/>
      <c r="HU48" s="8">
        <f t="shared" si="43"/>
        <v>400</v>
      </c>
      <c r="HV48" s="8">
        <f t="shared" si="44"/>
        <v>0</v>
      </c>
      <c r="HW48" s="8"/>
      <c r="HX48" s="8"/>
      <c r="HY48" s="196">
        <v>3</v>
      </c>
      <c r="HZ48" s="335">
        <v>0.75</v>
      </c>
      <c r="IA48" s="312"/>
      <c r="IB48" s="304"/>
      <c r="IC48" s="337">
        <v>12</v>
      </c>
      <c r="ID48" s="130">
        <v>3</v>
      </c>
      <c r="IE48" s="313"/>
      <c r="IF48" s="313"/>
      <c r="IG48" s="8">
        <f t="shared" si="84"/>
        <v>15</v>
      </c>
      <c r="IH48" s="8">
        <f t="shared" si="45"/>
        <v>3.75</v>
      </c>
      <c r="II48" s="8"/>
      <c r="IJ48" s="8"/>
      <c r="IK48" s="8"/>
      <c r="IL48" s="8"/>
      <c r="IM48" s="4"/>
      <c r="IN48" s="303"/>
      <c r="IO48" s="8"/>
      <c r="IP48" s="8"/>
      <c r="IQ48" s="8"/>
      <c r="IR48" s="8"/>
      <c r="IS48" s="8"/>
      <c r="IT48" s="8"/>
      <c r="IU48" s="8">
        <f t="shared" si="96"/>
        <v>0</v>
      </c>
      <c r="IV48" s="8">
        <f t="shared" si="97"/>
        <v>0</v>
      </c>
      <c r="IW48" s="8"/>
      <c r="IX48" s="8"/>
      <c r="IY48" s="71">
        <v>10.31</v>
      </c>
      <c r="IZ48" s="71">
        <v>0</v>
      </c>
      <c r="JA48" s="71">
        <v>0</v>
      </c>
      <c r="JB48" s="71">
        <v>0</v>
      </c>
      <c r="JC48" s="285"/>
      <c r="JD48" s="285"/>
      <c r="JE48" s="8">
        <f t="shared" si="46"/>
        <v>10.31</v>
      </c>
      <c r="JF48" s="8">
        <f t="shared" si="47"/>
        <v>0</v>
      </c>
      <c r="JG48" s="335">
        <v>4.7801999999999998</v>
      </c>
      <c r="JH48" s="335">
        <v>1</v>
      </c>
      <c r="JI48" s="335">
        <v>4.7801999999999998</v>
      </c>
      <c r="JJ48" s="335">
        <v>1</v>
      </c>
      <c r="JK48" s="335"/>
      <c r="JL48" s="335"/>
      <c r="JM48" s="91">
        <v>51.55</v>
      </c>
      <c r="JN48" s="335">
        <v>11</v>
      </c>
      <c r="JO48" s="91">
        <v>0</v>
      </c>
      <c r="JP48" s="335">
        <v>0</v>
      </c>
      <c r="JQ48" s="71">
        <v>0</v>
      </c>
      <c r="JR48" s="71">
        <v>0</v>
      </c>
      <c r="JS48" s="8"/>
      <c r="JT48" s="8"/>
      <c r="JU48" s="8">
        <f t="shared" si="85"/>
        <v>61.110399999999998</v>
      </c>
      <c r="JV48" s="8">
        <f t="shared" si="86"/>
        <v>13</v>
      </c>
      <c r="JW48" s="8"/>
      <c r="JX48" s="8"/>
      <c r="JY48" s="285"/>
      <c r="JZ48" s="285"/>
      <c r="KA48" s="8">
        <f t="shared" si="48"/>
        <v>0</v>
      </c>
      <c r="KB48" s="8">
        <f t="shared" si="49"/>
        <v>0</v>
      </c>
      <c r="KC48" s="4"/>
      <c r="KD48" s="4"/>
      <c r="KE48" s="4"/>
      <c r="KF48" s="4"/>
      <c r="KG48" s="4">
        <f t="shared" si="98"/>
        <v>0</v>
      </c>
      <c r="KH48" s="4">
        <f t="shared" si="99"/>
        <v>0</v>
      </c>
      <c r="KI48" s="4"/>
      <c r="KJ48" s="4"/>
      <c r="KK48" s="4"/>
      <c r="KL48" s="4"/>
      <c r="KM48" s="4">
        <f t="shared" si="50"/>
        <v>0</v>
      </c>
      <c r="KN48" s="4">
        <f t="shared" si="50"/>
        <v>0</v>
      </c>
      <c r="KO48" s="326"/>
      <c r="KP48" s="4"/>
      <c r="KQ48" s="4"/>
      <c r="KR48" s="4"/>
      <c r="KS48" s="1">
        <f t="shared" si="51"/>
        <v>0</v>
      </c>
      <c r="KT48" s="1">
        <f t="shared" si="52"/>
        <v>0</v>
      </c>
      <c r="KU48" s="4"/>
      <c r="KV48" s="4"/>
      <c r="KW48" s="4">
        <f t="shared" si="53"/>
        <v>0</v>
      </c>
      <c r="KX48" s="4">
        <f t="shared" si="54"/>
        <v>0</v>
      </c>
      <c r="KY48" s="4"/>
      <c r="KZ48" s="4"/>
      <c r="LA48" s="4"/>
      <c r="LB48" s="4"/>
      <c r="LC48" s="4">
        <f t="shared" si="55"/>
        <v>0</v>
      </c>
      <c r="LD48" s="4">
        <f t="shared" si="56"/>
        <v>0</v>
      </c>
      <c r="LE48" s="4"/>
      <c r="LF48" s="4"/>
      <c r="LG48" s="4">
        <f t="shared" si="57"/>
        <v>0</v>
      </c>
      <c r="LH48" s="4">
        <f t="shared" si="58"/>
        <v>0</v>
      </c>
      <c r="LI48" s="71">
        <v>25</v>
      </c>
      <c r="LJ48" s="335">
        <v>0</v>
      </c>
      <c r="LK48" s="79">
        <v>3.4</v>
      </c>
      <c r="LL48" s="358">
        <v>0</v>
      </c>
      <c r="LM48" s="79">
        <v>3.8730000000000002</v>
      </c>
      <c r="LN48" s="339">
        <v>0</v>
      </c>
      <c r="LO48" s="75"/>
      <c r="LP48" s="352"/>
      <c r="LQ48" s="322"/>
      <c r="LR48" s="322"/>
      <c r="LS48" s="4">
        <f t="shared" si="105"/>
        <v>32.272999999999996</v>
      </c>
      <c r="LT48" s="4">
        <f t="shared" si="60"/>
        <v>0</v>
      </c>
      <c r="LU48" s="323"/>
      <c r="LV48" s="4"/>
      <c r="LW48" s="4"/>
      <c r="LX48" s="4"/>
      <c r="LY48" s="4">
        <f t="shared" si="61"/>
        <v>0</v>
      </c>
      <c r="LZ48" s="4">
        <f t="shared" si="62"/>
        <v>0</v>
      </c>
      <c r="MA48" s="114"/>
      <c r="MB48" s="4"/>
      <c r="MC48" s="346"/>
      <c r="MD48" s="324"/>
      <c r="ME48" s="75"/>
      <c r="MF48" s="4"/>
      <c r="MG48" s="9"/>
      <c r="MH48" s="4"/>
      <c r="MI48" s="4">
        <f t="shared" si="63"/>
        <v>0</v>
      </c>
      <c r="MJ48" s="4">
        <f t="shared" si="64"/>
        <v>0</v>
      </c>
      <c r="MK48" s="340">
        <v>14.627999999999998</v>
      </c>
      <c r="ML48" s="92">
        <v>0</v>
      </c>
      <c r="MM48" s="114">
        <v>9.7520000000000007</v>
      </c>
      <c r="MN48" s="341">
        <v>0</v>
      </c>
      <c r="MO48" s="4">
        <f t="shared" si="65"/>
        <v>24.38</v>
      </c>
      <c r="MP48" s="4">
        <f t="shared" si="66"/>
        <v>0</v>
      </c>
      <c r="MQ48" s="4"/>
      <c r="MR48" s="4"/>
      <c r="MS48" s="4">
        <f t="shared" si="67"/>
        <v>0</v>
      </c>
      <c r="MT48" s="4">
        <f t="shared" si="68"/>
        <v>0</v>
      </c>
      <c r="MU48" s="4"/>
      <c r="MV48" s="4"/>
      <c r="MW48" s="4">
        <f t="shared" si="69"/>
        <v>0</v>
      </c>
      <c r="MX48" s="4">
        <f t="shared" si="70"/>
        <v>0</v>
      </c>
      <c r="MY48" s="92">
        <v>0</v>
      </c>
      <c r="MZ48" s="342">
        <v>0</v>
      </c>
      <c r="NA48" s="4">
        <f t="shared" si="71"/>
        <v>0</v>
      </c>
      <c r="NB48" s="4">
        <f t="shared" si="72"/>
        <v>0</v>
      </c>
      <c r="NC48" s="301"/>
      <c r="ND48" s="301"/>
      <c r="NE48" s="301">
        <f t="shared" si="73"/>
        <v>0</v>
      </c>
      <c r="NF48" s="301">
        <f t="shared" si="74"/>
        <v>0</v>
      </c>
      <c r="NG48" s="301"/>
      <c r="NH48" s="301"/>
      <c r="NI48" s="301">
        <f t="shared" si="75"/>
        <v>0</v>
      </c>
      <c r="NJ48" s="301">
        <f t="shared" si="76"/>
        <v>0</v>
      </c>
      <c r="NK48" s="297"/>
      <c r="NL48" s="301"/>
      <c r="NM48" s="301">
        <f t="shared" si="77"/>
        <v>0</v>
      </c>
      <c r="NN48" s="301">
        <f t="shared" si="78"/>
        <v>0</v>
      </c>
      <c r="NO48" s="74">
        <v>3.67</v>
      </c>
      <c r="NP48" s="74"/>
      <c r="NQ48" s="74"/>
      <c r="NR48" s="74"/>
      <c r="NS48" s="74">
        <v>6.2</v>
      </c>
      <c r="NT48" s="74"/>
      <c r="NU48" s="351">
        <v>2</v>
      </c>
      <c r="NV48" s="351"/>
      <c r="NW48" s="4">
        <f t="shared" si="79"/>
        <v>11.870000000000001</v>
      </c>
      <c r="NX48" s="4">
        <f t="shared" si="100"/>
        <v>0</v>
      </c>
      <c r="NY48" s="74">
        <v>10</v>
      </c>
      <c r="NZ48" s="74"/>
      <c r="OA48" s="357">
        <v>4.66</v>
      </c>
      <c r="OB48" s="74"/>
      <c r="OC48" s="357">
        <v>2</v>
      </c>
      <c r="OD48" s="74"/>
      <c r="OE48" s="74">
        <v>1</v>
      </c>
      <c r="OF48" s="74"/>
      <c r="OG48" s="4">
        <f t="shared" si="80"/>
        <v>17.66</v>
      </c>
      <c r="OH48" s="4">
        <f t="shared" si="81"/>
        <v>0</v>
      </c>
      <c r="OI48" s="196">
        <v>3.96</v>
      </c>
      <c r="OJ48" s="301"/>
      <c r="OK48" s="347">
        <v>1.1200000000000001</v>
      </c>
      <c r="OL48" s="301"/>
      <c r="OM48" s="196">
        <v>1.22</v>
      </c>
      <c r="ON48" s="301"/>
      <c r="OO48" s="301">
        <f t="shared" si="82"/>
        <v>5.08</v>
      </c>
      <c r="OP48" s="301">
        <f t="shared" si="83"/>
        <v>0</v>
      </c>
      <c r="OQ48" s="301"/>
      <c r="OR48" s="301"/>
      <c r="OS48" s="301">
        <f t="shared" si="101"/>
        <v>0</v>
      </c>
      <c r="OT48" s="301">
        <f t="shared" si="102"/>
        <v>0</v>
      </c>
    </row>
    <row r="49" spans="1:410" ht="12.75" customHeight="1">
      <c r="A49" s="146"/>
      <c r="B49" s="129">
        <v>39</v>
      </c>
      <c r="C49" s="147"/>
      <c r="D49" s="147"/>
      <c r="E49" s="74"/>
      <c r="F49" s="74"/>
      <c r="G49" s="74"/>
      <c r="H49" s="74"/>
      <c r="I49" s="78">
        <f t="shared" si="87"/>
        <v>0</v>
      </c>
      <c r="J49" s="78">
        <f t="shared" si="88"/>
        <v>0</v>
      </c>
      <c r="K49" s="2"/>
      <c r="L49" s="2"/>
      <c r="M49" s="71">
        <v>20.62</v>
      </c>
      <c r="N49" s="71">
        <v>4.1240000000000006</v>
      </c>
      <c r="O49" s="75">
        <v>0</v>
      </c>
      <c r="P49" s="71">
        <v>0</v>
      </c>
      <c r="Q49" s="1"/>
      <c r="R49" s="8"/>
      <c r="S49" s="2"/>
      <c r="T49" s="2"/>
      <c r="U49" s="8"/>
      <c r="V49" s="8"/>
      <c r="W49" s="8">
        <f t="shared" si="15"/>
        <v>20.62</v>
      </c>
      <c r="X49" s="8">
        <f t="shared" si="16"/>
        <v>20.62</v>
      </c>
      <c r="Y49" s="78"/>
      <c r="Z49" s="78"/>
      <c r="AA49" s="9"/>
      <c r="AB49" s="285"/>
      <c r="AC49" s="8">
        <f t="shared" si="17"/>
        <v>0</v>
      </c>
      <c r="AD49" s="8">
        <f t="shared" si="18"/>
        <v>0</v>
      </c>
      <c r="AE49" s="71"/>
      <c r="AF49" s="71"/>
      <c r="AG49" s="71"/>
      <c r="AH49" s="71"/>
      <c r="AI49" s="122">
        <v>5</v>
      </c>
      <c r="AJ49" s="122">
        <v>1.5</v>
      </c>
      <c r="AK49" s="359">
        <v>50</v>
      </c>
      <c r="AL49" s="360">
        <v>15</v>
      </c>
      <c r="AM49" s="293"/>
      <c r="AN49" s="293"/>
      <c r="AO49" s="294"/>
      <c r="AP49" s="294"/>
      <c r="AQ49" s="294"/>
      <c r="AR49" s="294"/>
      <c r="AS49" s="294"/>
      <c r="AT49" s="294"/>
      <c r="AU49" s="4">
        <f t="shared" si="89"/>
        <v>55</v>
      </c>
      <c r="AV49" s="4">
        <f t="shared" si="90"/>
        <v>16.5</v>
      </c>
      <c r="AW49" s="78"/>
      <c r="AX49" s="78"/>
      <c r="AY49" s="315"/>
      <c r="AZ49" s="8"/>
      <c r="BA49" s="8"/>
      <c r="BB49" s="8"/>
      <c r="BC49" s="8">
        <f t="shared" si="91"/>
        <v>0</v>
      </c>
      <c r="BD49" s="8">
        <f t="shared" si="92"/>
        <v>0</v>
      </c>
      <c r="BE49" s="8"/>
      <c r="BF49" s="8"/>
      <c r="BG49" s="295"/>
      <c r="BH49" s="296"/>
      <c r="BI49" s="295"/>
      <c r="BJ49" s="296"/>
      <c r="BK49" s="297"/>
      <c r="BL49" s="8"/>
      <c r="BM49" s="8"/>
      <c r="BN49" s="8"/>
      <c r="BO49" s="8"/>
      <c r="BP49" s="8"/>
      <c r="BQ49" s="8"/>
      <c r="BR49" s="8"/>
      <c r="BS49" s="2">
        <f t="shared" si="20"/>
        <v>0</v>
      </c>
      <c r="BT49" s="8">
        <f t="shared" si="21"/>
        <v>0</v>
      </c>
      <c r="BU49" s="8"/>
      <c r="BV49" s="8"/>
      <c r="BW49" s="4"/>
      <c r="BX49" s="4"/>
      <c r="BY49" s="4"/>
      <c r="BZ49" s="8"/>
      <c r="CA49" s="4"/>
      <c r="CB49" s="8"/>
      <c r="CC49" s="4">
        <f t="shared" si="93"/>
        <v>0</v>
      </c>
      <c r="CD49" s="4">
        <f t="shared" si="93"/>
        <v>0</v>
      </c>
      <c r="CE49" s="4"/>
      <c r="CF49" s="4"/>
      <c r="CG49" s="114"/>
      <c r="CH49" s="325"/>
      <c r="CI49" s="91">
        <v>20.6</v>
      </c>
      <c r="CJ49" s="325">
        <v>6.5</v>
      </c>
      <c r="CK49" s="299"/>
      <c r="CL49" s="299"/>
      <c r="CM49" s="326">
        <v>5.15</v>
      </c>
      <c r="CN49" s="327">
        <v>1.5</v>
      </c>
      <c r="CO49" s="8">
        <f t="shared" si="22"/>
        <v>25.75</v>
      </c>
      <c r="CP49" s="8">
        <f t="shared" si="23"/>
        <v>8</v>
      </c>
      <c r="CQ49" s="343">
        <v>247.40625</v>
      </c>
      <c r="CR49" s="343"/>
      <c r="CS49" s="343"/>
      <c r="CT49" s="356"/>
      <c r="CU49" s="344">
        <v>18.556701030927837</v>
      </c>
      <c r="CV49" s="196"/>
      <c r="CW49" s="345">
        <v>63.814432989690722</v>
      </c>
      <c r="CX49" s="300"/>
      <c r="CY49" s="300"/>
      <c r="CZ49" s="300"/>
      <c r="DA49" s="7">
        <f t="shared" si="103"/>
        <v>329.77738402061857</v>
      </c>
      <c r="DB49" s="4">
        <f t="shared" si="25"/>
        <v>0</v>
      </c>
      <c r="DC49" s="8"/>
      <c r="DD49" s="8"/>
      <c r="DE49" s="4"/>
      <c r="DF49" s="8"/>
      <c r="DG49" s="8"/>
      <c r="DH49" s="8"/>
      <c r="DI49" s="8">
        <f t="shared" si="26"/>
        <v>0</v>
      </c>
      <c r="DJ49" s="8">
        <f t="shared" si="27"/>
        <v>0</v>
      </c>
      <c r="DK49" s="328">
        <v>42.37</v>
      </c>
      <c r="DL49" s="328">
        <v>14.12</v>
      </c>
      <c r="DM49" s="78">
        <f t="shared" si="28"/>
        <v>42.37</v>
      </c>
      <c r="DN49" s="78">
        <f t="shared" si="29"/>
        <v>14.12</v>
      </c>
      <c r="DO49" s="328">
        <v>41.1</v>
      </c>
      <c r="DP49" s="328">
        <v>13.700000000000001</v>
      </c>
      <c r="DQ49" s="329"/>
      <c r="DR49" s="329"/>
      <c r="DS49" s="8"/>
      <c r="DT49" s="8"/>
      <c r="DU49" s="302"/>
      <c r="DV49" s="303"/>
      <c r="DW49" s="303"/>
      <c r="DX49" s="303"/>
      <c r="DY49" s="8"/>
      <c r="DZ49" s="8"/>
      <c r="EA49" s="4"/>
      <c r="EB49" s="8"/>
      <c r="EC49" s="8">
        <f t="shared" si="30"/>
        <v>0</v>
      </c>
      <c r="ED49" s="8">
        <f t="shared" si="30"/>
        <v>0</v>
      </c>
      <c r="EE49" s="4"/>
      <c r="EF49" s="4"/>
      <c r="EG49" s="330">
        <v>39.18</v>
      </c>
      <c r="EH49" s="331">
        <v>9.7949999999999999</v>
      </c>
      <c r="EI49" s="94">
        <v>154.63999999999999</v>
      </c>
      <c r="EJ49" s="94">
        <v>38.659999999999997</v>
      </c>
      <c r="EK49" s="326">
        <v>53.61</v>
      </c>
      <c r="EL49" s="332">
        <v>13.4025</v>
      </c>
      <c r="EM49" s="333"/>
      <c r="EN49" s="333"/>
      <c r="EO49" s="333"/>
      <c r="EP49" s="333"/>
      <c r="EQ49" s="8">
        <f t="shared" si="31"/>
        <v>247.43</v>
      </c>
      <c r="ER49" s="8">
        <f t="shared" si="104"/>
        <v>61.857500000000002</v>
      </c>
      <c r="ES49" s="301"/>
      <c r="ET49" s="301"/>
      <c r="EU49" s="6"/>
      <c r="EV49" s="6"/>
      <c r="EW49" s="4">
        <f t="shared" si="33"/>
        <v>0</v>
      </c>
      <c r="EX49" s="4">
        <f t="shared" si="34"/>
        <v>0</v>
      </c>
      <c r="EY49" s="8"/>
      <c r="EZ49" s="8"/>
      <c r="FA49" s="361">
        <v>28</v>
      </c>
      <c r="FB49" s="334"/>
      <c r="FC49" s="114">
        <v>0</v>
      </c>
      <c r="FD49" s="327"/>
      <c r="FE49" s="8"/>
      <c r="FF49" s="8"/>
      <c r="FG49" s="305"/>
      <c r="FH49" s="306"/>
      <c r="FI49" s="8"/>
      <c r="FJ49" s="8"/>
      <c r="FK49" s="8"/>
      <c r="FL49" s="8"/>
      <c r="FM49" s="327"/>
      <c r="FN49" s="327"/>
      <c r="FO49" s="4"/>
      <c r="FP49" s="8"/>
      <c r="FQ49" s="307">
        <f t="shared" si="35"/>
        <v>0</v>
      </c>
      <c r="FR49" s="8">
        <f t="shared" si="36"/>
        <v>0</v>
      </c>
      <c r="FS49" s="4"/>
      <c r="FT49" s="4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>
        <f t="shared" si="37"/>
        <v>0</v>
      </c>
      <c r="GH49" s="8">
        <f t="shared" si="38"/>
        <v>0</v>
      </c>
      <c r="GI49" s="308"/>
      <c r="GJ49" s="308"/>
      <c r="GK49" s="297">
        <v>0</v>
      </c>
      <c r="GL49" s="297"/>
      <c r="GM49" s="309"/>
      <c r="GN49" s="310"/>
      <c r="GO49" s="299"/>
      <c r="GP49" s="311"/>
      <c r="GQ49" s="311"/>
      <c r="GR49" s="311"/>
      <c r="GS49" s="310"/>
      <c r="GT49" s="310"/>
      <c r="GU49" s="310">
        <v>3</v>
      </c>
      <c r="GV49" s="310"/>
      <c r="GW49" s="310"/>
      <c r="GX49" s="310"/>
      <c r="GY49" s="310">
        <v>2.4</v>
      </c>
      <c r="GZ49" s="310"/>
      <c r="HA49" s="8">
        <f t="shared" si="39"/>
        <v>5.4</v>
      </c>
      <c r="HB49" s="8">
        <f t="shared" si="40"/>
        <v>0</v>
      </c>
      <c r="HC49" s="4"/>
      <c r="HD49" s="4"/>
      <c r="HE49" s="4"/>
      <c r="HF49" s="4"/>
      <c r="HG49" s="4"/>
      <c r="HH49" s="4"/>
      <c r="HI49" s="4">
        <f t="shared" si="94"/>
        <v>0</v>
      </c>
      <c r="HJ49" s="4">
        <f t="shared" si="95"/>
        <v>0</v>
      </c>
      <c r="HK49" s="8"/>
      <c r="HL49" s="8"/>
      <c r="HM49" s="8"/>
      <c r="HN49" s="303"/>
      <c r="HO49" s="8">
        <f t="shared" si="41"/>
        <v>0</v>
      </c>
      <c r="HP49" s="8">
        <f t="shared" si="42"/>
        <v>0</v>
      </c>
      <c r="HQ49" s="91">
        <v>400</v>
      </c>
      <c r="HR49" s="285"/>
      <c r="HS49" s="91"/>
      <c r="HT49" s="8"/>
      <c r="HU49" s="8">
        <f t="shared" si="43"/>
        <v>400</v>
      </c>
      <c r="HV49" s="8">
        <f t="shared" si="44"/>
        <v>0</v>
      </c>
      <c r="HW49" s="8"/>
      <c r="HX49" s="8"/>
      <c r="HY49" s="196">
        <v>3</v>
      </c>
      <c r="HZ49" s="335">
        <v>0.75</v>
      </c>
      <c r="IA49" s="312"/>
      <c r="IB49" s="304"/>
      <c r="IC49" s="337">
        <v>12</v>
      </c>
      <c r="ID49" s="130">
        <v>3</v>
      </c>
      <c r="IE49" s="313"/>
      <c r="IF49" s="313"/>
      <c r="IG49" s="8">
        <f t="shared" si="84"/>
        <v>15</v>
      </c>
      <c r="IH49" s="8">
        <f t="shared" si="45"/>
        <v>3.75</v>
      </c>
      <c r="II49" s="8"/>
      <c r="IJ49" s="8"/>
      <c r="IK49" s="8"/>
      <c r="IL49" s="8"/>
      <c r="IM49" s="4"/>
      <c r="IN49" s="303"/>
      <c r="IO49" s="8"/>
      <c r="IP49" s="8"/>
      <c r="IQ49" s="8"/>
      <c r="IR49" s="8"/>
      <c r="IS49" s="8"/>
      <c r="IT49" s="8"/>
      <c r="IU49" s="8">
        <f t="shared" si="96"/>
        <v>0</v>
      </c>
      <c r="IV49" s="8">
        <f t="shared" si="97"/>
        <v>0</v>
      </c>
      <c r="IW49" s="8"/>
      <c r="IX49" s="8"/>
      <c r="IY49" s="71">
        <v>10.31</v>
      </c>
      <c r="IZ49" s="71">
        <v>0</v>
      </c>
      <c r="JA49" s="71">
        <v>0</v>
      </c>
      <c r="JB49" s="71">
        <v>0</v>
      </c>
      <c r="JC49" s="285"/>
      <c r="JD49" s="285"/>
      <c r="JE49" s="8">
        <f t="shared" si="46"/>
        <v>10.31</v>
      </c>
      <c r="JF49" s="8">
        <f t="shared" si="47"/>
        <v>0</v>
      </c>
      <c r="JG49" s="335">
        <v>4.7801999999999998</v>
      </c>
      <c r="JH49" s="335">
        <v>1</v>
      </c>
      <c r="JI49" s="335">
        <v>4.7801999999999998</v>
      </c>
      <c r="JJ49" s="335">
        <v>1</v>
      </c>
      <c r="JK49" s="335"/>
      <c r="JL49" s="335"/>
      <c r="JM49" s="91">
        <v>51.55</v>
      </c>
      <c r="JN49" s="335">
        <v>11</v>
      </c>
      <c r="JO49" s="91">
        <v>0</v>
      </c>
      <c r="JP49" s="335">
        <v>0</v>
      </c>
      <c r="JQ49" s="71">
        <v>0</v>
      </c>
      <c r="JR49" s="71">
        <v>0</v>
      </c>
      <c r="JS49" s="8"/>
      <c r="JT49" s="8"/>
      <c r="JU49" s="8">
        <f t="shared" si="85"/>
        <v>61.110399999999998</v>
      </c>
      <c r="JV49" s="8">
        <f t="shared" si="86"/>
        <v>13</v>
      </c>
      <c r="JW49" s="8"/>
      <c r="JX49" s="8"/>
      <c r="JY49" s="285"/>
      <c r="JZ49" s="285"/>
      <c r="KA49" s="8">
        <f t="shared" si="48"/>
        <v>0</v>
      </c>
      <c r="KB49" s="8">
        <f t="shared" si="49"/>
        <v>0</v>
      </c>
      <c r="KC49" s="4"/>
      <c r="KD49" s="4"/>
      <c r="KE49" s="4"/>
      <c r="KF49" s="4"/>
      <c r="KG49" s="4">
        <f t="shared" si="98"/>
        <v>0</v>
      </c>
      <c r="KH49" s="4">
        <f t="shared" si="99"/>
        <v>0</v>
      </c>
      <c r="KI49" s="4"/>
      <c r="KJ49" s="4"/>
      <c r="KK49" s="4"/>
      <c r="KL49" s="4"/>
      <c r="KM49" s="4">
        <f t="shared" si="50"/>
        <v>0</v>
      </c>
      <c r="KN49" s="4">
        <f t="shared" si="50"/>
        <v>0</v>
      </c>
      <c r="KO49" s="326"/>
      <c r="KP49" s="4"/>
      <c r="KQ49" s="4"/>
      <c r="KR49" s="4"/>
      <c r="KS49" s="1">
        <f t="shared" si="51"/>
        <v>0</v>
      </c>
      <c r="KT49" s="1">
        <f t="shared" si="52"/>
        <v>0</v>
      </c>
      <c r="KU49" s="4"/>
      <c r="KV49" s="4"/>
      <c r="KW49" s="4">
        <f t="shared" si="53"/>
        <v>0</v>
      </c>
      <c r="KX49" s="4">
        <f t="shared" si="54"/>
        <v>0</v>
      </c>
      <c r="KY49" s="4"/>
      <c r="KZ49" s="4"/>
      <c r="LA49" s="4"/>
      <c r="LB49" s="4"/>
      <c r="LC49" s="4">
        <f t="shared" si="55"/>
        <v>0</v>
      </c>
      <c r="LD49" s="4">
        <f t="shared" si="56"/>
        <v>0</v>
      </c>
      <c r="LE49" s="4"/>
      <c r="LF49" s="4"/>
      <c r="LG49" s="4">
        <f t="shared" si="57"/>
        <v>0</v>
      </c>
      <c r="LH49" s="4">
        <f t="shared" si="58"/>
        <v>0</v>
      </c>
      <c r="LI49" s="71">
        <v>25</v>
      </c>
      <c r="LJ49" s="335">
        <v>0</v>
      </c>
      <c r="LK49" s="79">
        <v>3.4</v>
      </c>
      <c r="LL49" s="358">
        <v>0</v>
      </c>
      <c r="LM49" s="79">
        <v>3.8730000000000002</v>
      </c>
      <c r="LN49" s="339">
        <v>0</v>
      </c>
      <c r="LO49" s="75"/>
      <c r="LP49" s="352"/>
      <c r="LQ49" s="322"/>
      <c r="LR49" s="322"/>
      <c r="LS49" s="4">
        <f t="shared" si="105"/>
        <v>32.272999999999996</v>
      </c>
      <c r="LT49" s="4">
        <f t="shared" si="60"/>
        <v>0</v>
      </c>
      <c r="LU49" s="323"/>
      <c r="LV49" s="4"/>
      <c r="LW49" s="4"/>
      <c r="LX49" s="4"/>
      <c r="LY49" s="4">
        <f t="shared" si="61"/>
        <v>0</v>
      </c>
      <c r="LZ49" s="4">
        <f t="shared" si="62"/>
        <v>0</v>
      </c>
      <c r="MA49" s="114"/>
      <c r="MB49" s="4"/>
      <c r="MC49" s="346"/>
      <c r="MD49" s="324"/>
      <c r="ME49" s="75"/>
      <c r="MF49" s="4"/>
      <c r="MG49" s="9"/>
      <c r="MH49" s="4"/>
      <c r="MI49" s="4">
        <f t="shared" si="63"/>
        <v>0</v>
      </c>
      <c r="MJ49" s="4">
        <f t="shared" si="64"/>
        <v>0</v>
      </c>
      <c r="MK49" s="340">
        <v>15.857999999999999</v>
      </c>
      <c r="ML49" s="92">
        <v>0</v>
      </c>
      <c r="MM49" s="114">
        <v>10.572000000000001</v>
      </c>
      <c r="MN49" s="341">
        <v>0</v>
      </c>
      <c r="MO49" s="4">
        <f t="shared" si="65"/>
        <v>26.43</v>
      </c>
      <c r="MP49" s="4">
        <f t="shared" si="66"/>
        <v>0</v>
      </c>
      <c r="MQ49" s="4"/>
      <c r="MR49" s="4"/>
      <c r="MS49" s="4">
        <f t="shared" si="67"/>
        <v>0</v>
      </c>
      <c r="MT49" s="4">
        <f t="shared" si="68"/>
        <v>0</v>
      </c>
      <c r="MU49" s="4"/>
      <c r="MV49" s="4"/>
      <c r="MW49" s="4">
        <f t="shared" si="69"/>
        <v>0</v>
      </c>
      <c r="MX49" s="4">
        <f t="shared" si="70"/>
        <v>0</v>
      </c>
      <c r="MY49" s="92">
        <v>0</v>
      </c>
      <c r="MZ49" s="342">
        <v>0</v>
      </c>
      <c r="NA49" s="4">
        <f t="shared" si="71"/>
        <v>0</v>
      </c>
      <c r="NB49" s="4">
        <f t="shared" si="72"/>
        <v>0</v>
      </c>
      <c r="NC49" s="301"/>
      <c r="ND49" s="301"/>
      <c r="NE49" s="301">
        <f t="shared" si="73"/>
        <v>0</v>
      </c>
      <c r="NF49" s="301">
        <f t="shared" si="74"/>
        <v>0</v>
      </c>
      <c r="NG49" s="301"/>
      <c r="NH49" s="301"/>
      <c r="NI49" s="301">
        <f t="shared" si="75"/>
        <v>0</v>
      </c>
      <c r="NJ49" s="301">
        <f t="shared" si="76"/>
        <v>0</v>
      </c>
      <c r="NK49" s="297"/>
      <c r="NL49" s="301"/>
      <c r="NM49" s="301">
        <f t="shared" si="77"/>
        <v>0</v>
      </c>
      <c r="NN49" s="301">
        <f t="shared" si="78"/>
        <v>0</v>
      </c>
      <c r="NO49" s="74">
        <v>3.33</v>
      </c>
      <c r="NP49" s="74"/>
      <c r="NQ49" s="74"/>
      <c r="NR49" s="74"/>
      <c r="NS49" s="74">
        <v>5.63</v>
      </c>
      <c r="NT49" s="74"/>
      <c r="NU49" s="351">
        <v>1.81</v>
      </c>
      <c r="NV49" s="351"/>
      <c r="NW49" s="4">
        <f t="shared" si="79"/>
        <v>10.770000000000001</v>
      </c>
      <c r="NX49" s="4">
        <f t="shared" si="100"/>
        <v>0</v>
      </c>
      <c r="NY49" s="74">
        <v>10</v>
      </c>
      <c r="NZ49" s="74"/>
      <c r="OA49" s="357">
        <v>4.66</v>
      </c>
      <c r="OB49" s="74"/>
      <c r="OC49" s="357">
        <v>2</v>
      </c>
      <c r="OD49" s="74"/>
      <c r="OE49" s="74">
        <v>1</v>
      </c>
      <c r="OF49" s="74"/>
      <c r="OG49" s="4">
        <f t="shared" si="80"/>
        <v>17.66</v>
      </c>
      <c r="OH49" s="4">
        <f t="shared" si="81"/>
        <v>0</v>
      </c>
      <c r="OI49" s="196">
        <v>4.32</v>
      </c>
      <c r="OJ49" s="301"/>
      <c r="OK49" s="347">
        <v>1.22</v>
      </c>
      <c r="OL49" s="301"/>
      <c r="OM49" s="196">
        <v>1.33</v>
      </c>
      <c r="ON49" s="301"/>
      <c r="OO49" s="301">
        <f t="shared" si="82"/>
        <v>5.54</v>
      </c>
      <c r="OP49" s="301">
        <f t="shared" si="83"/>
        <v>0</v>
      </c>
      <c r="OQ49" s="301"/>
      <c r="OR49" s="301"/>
      <c r="OS49" s="301">
        <f t="shared" si="101"/>
        <v>0</v>
      </c>
      <c r="OT49" s="301">
        <f t="shared" si="102"/>
        <v>0</v>
      </c>
    </row>
    <row r="50" spans="1:410" ht="12.75" customHeight="1">
      <c r="A50" s="146"/>
      <c r="B50" s="129">
        <v>40</v>
      </c>
      <c r="C50" s="147"/>
      <c r="D50" s="147"/>
      <c r="E50" s="74"/>
      <c r="F50" s="74"/>
      <c r="G50" s="74"/>
      <c r="H50" s="74"/>
      <c r="I50" s="78">
        <f t="shared" si="87"/>
        <v>0</v>
      </c>
      <c r="J50" s="78">
        <f t="shared" si="88"/>
        <v>0</v>
      </c>
      <c r="K50" s="2"/>
      <c r="L50" s="2"/>
      <c r="M50" s="71">
        <v>20.62</v>
      </c>
      <c r="N50" s="71">
        <v>4.1240000000000006</v>
      </c>
      <c r="O50" s="75">
        <v>0</v>
      </c>
      <c r="P50" s="71">
        <v>0</v>
      </c>
      <c r="Q50" s="1"/>
      <c r="R50" s="8"/>
      <c r="S50" s="2"/>
      <c r="T50" s="2"/>
      <c r="U50" s="8"/>
      <c r="V50" s="8"/>
      <c r="W50" s="8">
        <f t="shared" si="15"/>
        <v>20.62</v>
      </c>
      <c r="X50" s="8">
        <f t="shared" si="16"/>
        <v>20.62</v>
      </c>
      <c r="Y50" s="78"/>
      <c r="Z50" s="78"/>
      <c r="AA50" s="9"/>
      <c r="AB50" s="285"/>
      <c r="AC50" s="8">
        <f t="shared" si="17"/>
        <v>0</v>
      </c>
      <c r="AD50" s="8">
        <f t="shared" si="18"/>
        <v>0</v>
      </c>
      <c r="AE50" s="71"/>
      <c r="AF50" s="71"/>
      <c r="AG50" s="71"/>
      <c r="AH50" s="71"/>
      <c r="AI50" s="122">
        <v>5</v>
      </c>
      <c r="AJ50" s="122">
        <v>1.5</v>
      </c>
      <c r="AK50" s="359">
        <v>50</v>
      </c>
      <c r="AL50" s="360">
        <v>15</v>
      </c>
      <c r="AM50" s="293"/>
      <c r="AN50" s="293"/>
      <c r="AO50" s="294"/>
      <c r="AP50" s="294"/>
      <c r="AQ50" s="294"/>
      <c r="AR50" s="294"/>
      <c r="AS50" s="294"/>
      <c r="AT50" s="294"/>
      <c r="AU50" s="4">
        <f t="shared" si="89"/>
        <v>55</v>
      </c>
      <c r="AV50" s="4">
        <f t="shared" si="90"/>
        <v>16.5</v>
      </c>
      <c r="AW50" s="78"/>
      <c r="AX50" s="78"/>
      <c r="AY50" s="315"/>
      <c r="AZ50" s="8"/>
      <c r="BA50" s="8"/>
      <c r="BB50" s="8"/>
      <c r="BC50" s="8">
        <f t="shared" si="91"/>
        <v>0</v>
      </c>
      <c r="BD50" s="8">
        <f t="shared" si="92"/>
        <v>0</v>
      </c>
      <c r="BE50" s="8"/>
      <c r="BF50" s="8"/>
      <c r="BG50" s="295"/>
      <c r="BH50" s="296"/>
      <c r="BI50" s="295"/>
      <c r="BJ50" s="296"/>
      <c r="BK50" s="297"/>
      <c r="BL50" s="8"/>
      <c r="BM50" s="8"/>
      <c r="BN50" s="8"/>
      <c r="BO50" s="8"/>
      <c r="BP50" s="8"/>
      <c r="BQ50" s="8"/>
      <c r="BR50" s="8"/>
      <c r="BS50" s="2">
        <f t="shared" si="20"/>
        <v>0</v>
      </c>
      <c r="BT50" s="8">
        <f t="shared" si="21"/>
        <v>0</v>
      </c>
      <c r="BU50" s="8"/>
      <c r="BV50" s="8"/>
      <c r="BW50" s="4"/>
      <c r="BX50" s="4"/>
      <c r="BY50" s="4"/>
      <c r="BZ50" s="8"/>
      <c r="CA50" s="4"/>
      <c r="CB50" s="8"/>
      <c r="CC50" s="4">
        <f t="shared" si="93"/>
        <v>0</v>
      </c>
      <c r="CD50" s="4">
        <f t="shared" si="93"/>
        <v>0</v>
      </c>
      <c r="CE50" s="4"/>
      <c r="CF50" s="4"/>
      <c r="CG50" s="114"/>
      <c r="CH50" s="325"/>
      <c r="CI50" s="91">
        <v>20.6</v>
      </c>
      <c r="CJ50" s="325">
        <v>6.5</v>
      </c>
      <c r="CK50" s="299"/>
      <c r="CL50" s="299"/>
      <c r="CM50" s="326">
        <v>5.15</v>
      </c>
      <c r="CN50" s="327">
        <v>1.5</v>
      </c>
      <c r="CO50" s="8">
        <f t="shared" si="22"/>
        <v>25.75</v>
      </c>
      <c r="CP50" s="8">
        <f t="shared" si="23"/>
        <v>8</v>
      </c>
      <c r="CQ50" s="343">
        <v>247.40625</v>
      </c>
      <c r="CR50" s="343"/>
      <c r="CS50" s="343"/>
      <c r="CT50" s="356"/>
      <c r="CU50" s="344">
        <v>18.556701030927837</v>
      </c>
      <c r="CV50" s="196"/>
      <c r="CW50" s="345">
        <v>63.814432989690722</v>
      </c>
      <c r="CX50" s="300"/>
      <c r="CY50" s="300"/>
      <c r="CZ50" s="300"/>
      <c r="DA50" s="7">
        <f t="shared" si="103"/>
        <v>329.77738402061857</v>
      </c>
      <c r="DB50" s="4">
        <f t="shared" si="25"/>
        <v>0</v>
      </c>
      <c r="DC50" s="8"/>
      <c r="DD50" s="8"/>
      <c r="DE50" s="4"/>
      <c r="DF50" s="8"/>
      <c r="DG50" s="8"/>
      <c r="DH50" s="8"/>
      <c r="DI50" s="8">
        <f t="shared" si="26"/>
        <v>0</v>
      </c>
      <c r="DJ50" s="8">
        <f t="shared" si="27"/>
        <v>0</v>
      </c>
      <c r="DK50" s="328">
        <v>42.37</v>
      </c>
      <c r="DL50" s="328">
        <v>14.12</v>
      </c>
      <c r="DM50" s="78">
        <f t="shared" si="28"/>
        <v>42.37</v>
      </c>
      <c r="DN50" s="78">
        <f t="shared" si="29"/>
        <v>14.12</v>
      </c>
      <c r="DO50" s="328">
        <v>41.1</v>
      </c>
      <c r="DP50" s="328">
        <v>13.700000000000001</v>
      </c>
      <c r="DQ50" s="329"/>
      <c r="DR50" s="329"/>
      <c r="DS50" s="8"/>
      <c r="DT50" s="8"/>
      <c r="DU50" s="302"/>
      <c r="DV50" s="303"/>
      <c r="DW50" s="303"/>
      <c r="DX50" s="303"/>
      <c r="DY50" s="8"/>
      <c r="DZ50" s="8"/>
      <c r="EA50" s="4"/>
      <c r="EB50" s="8"/>
      <c r="EC50" s="8">
        <f t="shared" si="30"/>
        <v>0</v>
      </c>
      <c r="ED50" s="8">
        <f t="shared" si="30"/>
        <v>0</v>
      </c>
      <c r="EE50" s="4"/>
      <c r="EF50" s="4"/>
      <c r="EG50" s="330">
        <v>39.18</v>
      </c>
      <c r="EH50" s="331">
        <v>9.7949999999999999</v>
      </c>
      <c r="EI50" s="94">
        <v>154.63999999999999</v>
      </c>
      <c r="EJ50" s="94">
        <v>38.659999999999997</v>
      </c>
      <c r="EK50" s="326">
        <v>53.61</v>
      </c>
      <c r="EL50" s="332">
        <v>13.4025</v>
      </c>
      <c r="EM50" s="333"/>
      <c r="EN50" s="333"/>
      <c r="EO50" s="333"/>
      <c r="EP50" s="333"/>
      <c r="EQ50" s="8">
        <f t="shared" si="31"/>
        <v>247.43</v>
      </c>
      <c r="ER50" s="8">
        <f t="shared" si="104"/>
        <v>61.857500000000002</v>
      </c>
      <c r="ES50" s="301"/>
      <c r="ET50" s="301"/>
      <c r="EU50" s="6"/>
      <c r="EV50" s="6"/>
      <c r="EW50" s="4">
        <f t="shared" si="33"/>
        <v>0</v>
      </c>
      <c r="EX50" s="4">
        <f t="shared" si="34"/>
        <v>0</v>
      </c>
      <c r="EY50" s="8"/>
      <c r="EZ50" s="8"/>
      <c r="FA50" s="361">
        <v>28</v>
      </c>
      <c r="FB50" s="334"/>
      <c r="FC50" s="114">
        <v>0</v>
      </c>
      <c r="FD50" s="327"/>
      <c r="FE50" s="8"/>
      <c r="FF50" s="8"/>
      <c r="FG50" s="305"/>
      <c r="FH50" s="306"/>
      <c r="FI50" s="8"/>
      <c r="FJ50" s="8"/>
      <c r="FK50" s="8"/>
      <c r="FL50" s="8"/>
      <c r="FM50" s="327"/>
      <c r="FN50" s="327"/>
      <c r="FO50" s="4"/>
      <c r="FP50" s="8"/>
      <c r="FQ50" s="307">
        <f t="shared" si="35"/>
        <v>0</v>
      </c>
      <c r="FR50" s="8">
        <f t="shared" si="36"/>
        <v>0</v>
      </c>
      <c r="FS50" s="4"/>
      <c r="FT50" s="4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>
        <f t="shared" si="37"/>
        <v>0</v>
      </c>
      <c r="GH50" s="8">
        <f t="shared" si="38"/>
        <v>0</v>
      </c>
      <c r="GI50" s="308"/>
      <c r="GJ50" s="308"/>
      <c r="GK50" s="297">
        <v>0</v>
      </c>
      <c r="GL50" s="297"/>
      <c r="GM50" s="309"/>
      <c r="GN50" s="310"/>
      <c r="GO50" s="299"/>
      <c r="GP50" s="311"/>
      <c r="GQ50" s="311"/>
      <c r="GR50" s="311"/>
      <c r="GS50" s="310"/>
      <c r="GT50" s="310"/>
      <c r="GU50" s="310">
        <v>3</v>
      </c>
      <c r="GV50" s="310"/>
      <c r="GW50" s="310"/>
      <c r="GX50" s="310"/>
      <c r="GY50" s="310">
        <v>2.4</v>
      </c>
      <c r="GZ50" s="310"/>
      <c r="HA50" s="8">
        <f t="shared" si="39"/>
        <v>5.4</v>
      </c>
      <c r="HB50" s="8">
        <f t="shared" si="40"/>
        <v>0</v>
      </c>
      <c r="HC50" s="4"/>
      <c r="HD50" s="4"/>
      <c r="HE50" s="4"/>
      <c r="HF50" s="4"/>
      <c r="HG50" s="4"/>
      <c r="HH50" s="4"/>
      <c r="HI50" s="4">
        <f t="shared" si="94"/>
        <v>0</v>
      </c>
      <c r="HJ50" s="4">
        <f t="shared" si="95"/>
        <v>0</v>
      </c>
      <c r="HK50" s="8"/>
      <c r="HL50" s="8"/>
      <c r="HM50" s="8"/>
      <c r="HN50" s="303"/>
      <c r="HO50" s="8">
        <f t="shared" si="41"/>
        <v>0</v>
      </c>
      <c r="HP50" s="8">
        <f t="shared" si="42"/>
        <v>0</v>
      </c>
      <c r="HQ50" s="91">
        <v>400</v>
      </c>
      <c r="HR50" s="285"/>
      <c r="HS50" s="91"/>
      <c r="HT50" s="8"/>
      <c r="HU50" s="8">
        <f t="shared" si="43"/>
        <v>400</v>
      </c>
      <c r="HV50" s="8">
        <f t="shared" si="44"/>
        <v>0</v>
      </c>
      <c r="HW50" s="8"/>
      <c r="HX50" s="8"/>
      <c r="HY50" s="196">
        <v>3</v>
      </c>
      <c r="HZ50" s="335">
        <v>0.75</v>
      </c>
      <c r="IA50" s="312"/>
      <c r="IB50" s="304"/>
      <c r="IC50" s="337">
        <v>12</v>
      </c>
      <c r="ID50" s="130">
        <v>3</v>
      </c>
      <c r="IE50" s="313"/>
      <c r="IF50" s="313"/>
      <c r="IG50" s="8">
        <f t="shared" si="84"/>
        <v>15</v>
      </c>
      <c r="IH50" s="8">
        <f t="shared" si="45"/>
        <v>3.75</v>
      </c>
      <c r="II50" s="8"/>
      <c r="IJ50" s="8"/>
      <c r="IK50" s="8"/>
      <c r="IL50" s="8"/>
      <c r="IM50" s="4"/>
      <c r="IN50" s="303"/>
      <c r="IO50" s="8"/>
      <c r="IP50" s="8"/>
      <c r="IQ50" s="8"/>
      <c r="IR50" s="8"/>
      <c r="IS50" s="8"/>
      <c r="IT50" s="8"/>
      <c r="IU50" s="8">
        <f t="shared" si="96"/>
        <v>0</v>
      </c>
      <c r="IV50" s="8">
        <f t="shared" si="97"/>
        <v>0</v>
      </c>
      <c r="IW50" s="8"/>
      <c r="IX50" s="8"/>
      <c r="IY50" s="71">
        <v>10.31</v>
      </c>
      <c r="IZ50" s="71">
        <v>0</v>
      </c>
      <c r="JA50" s="71">
        <v>0</v>
      </c>
      <c r="JB50" s="71">
        <v>0</v>
      </c>
      <c r="JC50" s="285"/>
      <c r="JD50" s="285"/>
      <c r="JE50" s="8">
        <f t="shared" si="46"/>
        <v>10.31</v>
      </c>
      <c r="JF50" s="8">
        <f t="shared" si="47"/>
        <v>0</v>
      </c>
      <c r="JG50" s="335">
        <v>4.7801999999999998</v>
      </c>
      <c r="JH50" s="335">
        <v>1</v>
      </c>
      <c r="JI50" s="335">
        <v>4.7801999999999998</v>
      </c>
      <c r="JJ50" s="335">
        <v>1</v>
      </c>
      <c r="JK50" s="335"/>
      <c r="JL50" s="335"/>
      <c r="JM50" s="91">
        <v>51.55</v>
      </c>
      <c r="JN50" s="335">
        <v>11</v>
      </c>
      <c r="JO50" s="91">
        <v>0</v>
      </c>
      <c r="JP50" s="335">
        <v>0</v>
      </c>
      <c r="JQ50" s="71">
        <v>0</v>
      </c>
      <c r="JR50" s="71">
        <v>0</v>
      </c>
      <c r="JS50" s="8"/>
      <c r="JT50" s="8"/>
      <c r="JU50" s="8">
        <f t="shared" si="85"/>
        <v>61.110399999999998</v>
      </c>
      <c r="JV50" s="8">
        <f t="shared" si="86"/>
        <v>13</v>
      </c>
      <c r="JW50" s="8"/>
      <c r="JX50" s="8"/>
      <c r="JY50" s="285"/>
      <c r="JZ50" s="285"/>
      <c r="KA50" s="8">
        <f t="shared" si="48"/>
        <v>0</v>
      </c>
      <c r="KB50" s="8">
        <f t="shared" si="49"/>
        <v>0</v>
      </c>
      <c r="KC50" s="4"/>
      <c r="KD50" s="4"/>
      <c r="KE50" s="4"/>
      <c r="KF50" s="4"/>
      <c r="KG50" s="4">
        <f t="shared" si="98"/>
        <v>0</v>
      </c>
      <c r="KH50" s="4">
        <f t="shared" si="99"/>
        <v>0</v>
      </c>
      <c r="KI50" s="4"/>
      <c r="KJ50" s="4"/>
      <c r="KK50" s="4"/>
      <c r="KL50" s="4"/>
      <c r="KM50" s="4">
        <f t="shared" si="50"/>
        <v>0</v>
      </c>
      <c r="KN50" s="4">
        <f t="shared" si="50"/>
        <v>0</v>
      </c>
      <c r="KO50" s="326"/>
      <c r="KP50" s="4"/>
      <c r="KQ50" s="4"/>
      <c r="KR50" s="4"/>
      <c r="KS50" s="1">
        <f t="shared" si="51"/>
        <v>0</v>
      </c>
      <c r="KT50" s="1">
        <f t="shared" si="52"/>
        <v>0</v>
      </c>
      <c r="KU50" s="4"/>
      <c r="KV50" s="4"/>
      <c r="KW50" s="4">
        <f t="shared" si="53"/>
        <v>0</v>
      </c>
      <c r="KX50" s="4">
        <f t="shared" si="54"/>
        <v>0</v>
      </c>
      <c r="KY50" s="4"/>
      <c r="KZ50" s="4"/>
      <c r="LA50" s="4"/>
      <c r="LB50" s="4"/>
      <c r="LC50" s="4">
        <f t="shared" si="55"/>
        <v>0</v>
      </c>
      <c r="LD50" s="4">
        <f t="shared" si="56"/>
        <v>0</v>
      </c>
      <c r="LE50" s="4"/>
      <c r="LF50" s="4"/>
      <c r="LG50" s="4">
        <f t="shared" si="57"/>
        <v>0</v>
      </c>
      <c r="LH50" s="4">
        <f t="shared" si="58"/>
        <v>0</v>
      </c>
      <c r="LI50" s="71">
        <v>25</v>
      </c>
      <c r="LJ50" s="335">
        <v>0</v>
      </c>
      <c r="LK50" s="79">
        <v>3.4</v>
      </c>
      <c r="LL50" s="358">
        <v>0</v>
      </c>
      <c r="LM50" s="79">
        <v>3.8730000000000002</v>
      </c>
      <c r="LN50" s="339">
        <v>0</v>
      </c>
      <c r="LO50" s="75"/>
      <c r="LP50" s="352"/>
      <c r="LQ50" s="322"/>
      <c r="LR50" s="322"/>
      <c r="LS50" s="4">
        <f t="shared" si="105"/>
        <v>32.272999999999996</v>
      </c>
      <c r="LT50" s="4">
        <f t="shared" si="60"/>
        <v>0</v>
      </c>
      <c r="LU50" s="323"/>
      <c r="LV50" s="4"/>
      <c r="LW50" s="4"/>
      <c r="LX50" s="4"/>
      <c r="LY50" s="4">
        <f t="shared" si="61"/>
        <v>0</v>
      </c>
      <c r="LZ50" s="4">
        <f t="shared" si="62"/>
        <v>0</v>
      </c>
      <c r="MA50" s="114"/>
      <c r="MB50" s="4"/>
      <c r="MC50" s="346"/>
      <c r="MD50" s="324"/>
      <c r="ME50" s="75"/>
      <c r="MF50" s="4"/>
      <c r="MG50" s="9"/>
      <c r="MH50" s="4"/>
      <c r="MI50" s="4">
        <f t="shared" si="63"/>
        <v>0</v>
      </c>
      <c r="MJ50" s="4">
        <f t="shared" si="64"/>
        <v>0</v>
      </c>
      <c r="MK50" s="340">
        <v>16.896000000000001</v>
      </c>
      <c r="ML50" s="92">
        <v>0</v>
      </c>
      <c r="MM50" s="114">
        <v>11.264000000000001</v>
      </c>
      <c r="MN50" s="341">
        <v>0</v>
      </c>
      <c r="MO50" s="4">
        <f t="shared" si="65"/>
        <v>28.160000000000004</v>
      </c>
      <c r="MP50" s="4">
        <f t="shared" si="66"/>
        <v>0</v>
      </c>
      <c r="MQ50" s="4"/>
      <c r="MR50" s="4"/>
      <c r="MS50" s="4">
        <f t="shared" si="67"/>
        <v>0</v>
      </c>
      <c r="MT50" s="4">
        <f t="shared" si="68"/>
        <v>0</v>
      </c>
      <c r="MU50" s="4"/>
      <c r="MV50" s="4"/>
      <c r="MW50" s="4">
        <f t="shared" si="69"/>
        <v>0</v>
      </c>
      <c r="MX50" s="4">
        <f t="shared" si="70"/>
        <v>0</v>
      </c>
      <c r="MY50" s="92">
        <v>0</v>
      </c>
      <c r="MZ50" s="342">
        <v>0</v>
      </c>
      <c r="NA50" s="4">
        <f t="shared" si="71"/>
        <v>0</v>
      </c>
      <c r="NB50" s="4">
        <f t="shared" si="72"/>
        <v>0</v>
      </c>
      <c r="NC50" s="301"/>
      <c r="ND50" s="301"/>
      <c r="NE50" s="301">
        <f t="shared" si="73"/>
        <v>0</v>
      </c>
      <c r="NF50" s="301">
        <f t="shared" si="74"/>
        <v>0</v>
      </c>
      <c r="NG50" s="301"/>
      <c r="NH50" s="301"/>
      <c r="NI50" s="301">
        <f t="shared" si="75"/>
        <v>0</v>
      </c>
      <c r="NJ50" s="301">
        <f t="shared" si="76"/>
        <v>0</v>
      </c>
      <c r="NK50" s="297"/>
      <c r="NL50" s="301"/>
      <c r="NM50" s="301">
        <f t="shared" si="77"/>
        <v>0</v>
      </c>
      <c r="NN50" s="301">
        <f t="shared" si="78"/>
        <v>0</v>
      </c>
      <c r="NO50" s="74">
        <v>3.67</v>
      </c>
      <c r="NP50" s="74"/>
      <c r="NQ50" s="74"/>
      <c r="NR50" s="74"/>
      <c r="NS50" s="74">
        <v>6.2</v>
      </c>
      <c r="NT50" s="74"/>
      <c r="NU50" s="351">
        <v>2</v>
      </c>
      <c r="NV50" s="351"/>
      <c r="NW50" s="4">
        <f t="shared" si="79"/>
        <v>11.870000000000001</v>
      </c>
      <c r="NX50" s="4">
        <f t="shared" si="100"/>
        <v>0</v>
      </c>
      <c r="NY50" s="74">
        <v>10</v>
      </c>
      <c r="NZ50" s="74"/>
      <c r="OA50" s="357">
        <v>4.66</v>
      </c>
      <c r="OB50" s="74"/>
      <c r="OC50" s="357">
        <v>2</v>
      </c>
      <c r="OD50" s="74"/>
      <c r="OE50" s="74">
        <v>1</v>
      </c>
      <c r="OF50" s="74"/>
      <c r="OG50" s="4">
        <f t="shared" si="80"/>
        <v>17.66</v>
      </c>
      <c r="OH50" s="4">
        <f t="shared" si="81"/>
        <v>0</v>
      </c>
      <c r="OI50" s="196">
        <v>3.24</v>
      </c>
      <c r="OJ50" s="301"/>
      <c r="OK50" s="347">
        <v>0.91</v>
      </c>
      <c r="OL50" s="301"/>
      <c r="OM50" s="196">
        <v>1</v>
      </c>
      <c r="ON50" s="301"/>
      <c r="OO50" s="301">
        <f t="shared" si="82"/>
        <v>4.1500000000000004</v>
      </c>
      <c r="OP50" s="301">
        <f t="shared" si="83"/>
        <v>0</v>
      </c>
      <c r="OQ50" s="301"/>
      <c r="OR50" s="301"/>
      <c r="OS50" s="301">
        <f t="shared" si="101"/>
        <v>0</v>
      </c>
      <c r="OT50" s="301">
        <f t="shared" si="102"/>
        <v>0</v>
      </c>
    </row>
    <row r="51" spans="1:410" ht="12.75" customHeight="1">
      <c r="A51" s="153" t="s">
        <v>146</v>
      </c>
      <c r="B51" s="129">
        <v>41</v>
      </c>
      <c r="C51" s="147"/>
      <c r="D51" s="147"/>
      <c r="E51" s="74"/>
      <c r="F51" s="74"/>
      <c r="G51" s="74"/>
      <c r="H51" s="74"/>
      <c r="I51" s="78">
        <f t="shared" si="87"/>
        <v>0</v>
      </c>
      <c r="J51" s="78">
        <f t="shared" si="88"/>
        <v>0</v>
      </c>
      <c r="K51" s="2"/>
      <c r="L51" s="2"/>
      <c r="M51" s="71">
        <v>20.62</v>
      </c>
      <c r="N51" s="71">
        <v>4.1240000000000006</v>
      </c>
      <c r="O51" s="75">
        <v>0</v>
      </c>
      <c r="P51" s="71">
        <v>0</v>
      </c>
      <c r="Q51" s="1"/>
      <c r="R51" s="8"/>
      <c r="S51" s="2"/>
      <c r="T51" s="2"/>
      <c r="U51" s="8"/>
      <c r="V51" s="8"/>
      <c r="W51" s="8">
        <f t="shared" si="15"/>
        <v>20.62</v>
      </c>
      <c r="X51" s="8">
        <f t="shared" si="16"/>
        <v>20.62</v>
      </c>
      <c r="Y51" s="78"/>
      <c r="Z51" s="78"/>
      <c r="AA51" s="9"/>
      <c r="AB51" s="285"/>
      <c r="AC51" s="8">
        <f t="shared" si="17"/>
        <v>0</v>
      </c>
      <c r="AD51" s="8">
        <f t="shared" si="18"/>
        <v>0</v>
      </c>
      <c r="AE51" s="71"/>
      <c r="AF51" s="71"/>
      <c r="AG51" s="71"/>
      <c r="AH51" s="71"/>
      <c r="AI51" s="122">
        <v>5</v>
      </c>
      <c r="AJ51" s="122">
        <v>1.5</v>
      </c>
      <c r="AK51" s="359">
        <v>50</v>
      </c>
      <c r="AL51" s="360">
        <v>15</v>
      </c>
      <c r="AM51" s="293"/>
      <c r="AN51" s="293"/>
      <c r="AO51" s="294"/>
      <c r="AP51" s="294"/>
      <c r="AQ51" s="294"/>
      <c r="AR51" s="294"/>
      <c r="AS51" s="294"/>
      <c r="AT51" s="294"/>
      <c r="AU51" s="4">
        <f t="shared" si="89"/>
        <v>55</v>
      </c>
      <c r="AV51" s="4">
        <f t="shared" si="90"/>
        <v>16.5</v>
      </c>
      <c r="AW51" s="78"/>
      <c r="AX51" s="78"/>
      <c r="AY51" s="315"/>
      <c r="AZ51" s="8"/>
      <c r="BA51" s="8"/>
      <c r="BB51" s="8"/>
      <c r="BC51" s="8">
        <f t="shared" si="91"/>
        <v>0</v>
      </c>
      <c r="BD51" s="8">
        <f t="shared" si="92"/>
        <v>0</v>
      </c>
      <c r="BE51" s="8"/>
      <c r="BF51" s="8"/>
      <c r="BG51" s="295"/>
      <c r="BH51" s="296"/>
      <c r="BI51" s="295"/>
      <c r="BJ51" s="296"/>
      <c r="BK51" s="297"/>
      <c r="BL51" s="8"/>
      <c r="BM51" s="8"/>
      <c r="BN51" s="8"/>
      <c r="BO51" s="8"/>
      <c r="BP51" s="8"/>
      <c r="BQ51" s="8"/>
      <c r="BR51" s="8"/>
      <c r="BS51" s="2">
        <f t="shared" si="20"/>
        <v>0</v>
      </c>
      <c r="BT51" s="8">
        <f t="shared" si="21"/>
        <v>0</v>
      </c>
      <c r="BU51" s="8"/>
      <c r="BV51" s="8"/>
      <c r="BW51" s="4"/>
      <c r="BX51" s="4"/>
      <c r="BY51" s="4"/>
      <c r="BZ51" s="8"/>
      <c r="CA51" s="4"/>
      <c r="CB51" s="8"/>
      <c r="CC51" s="4">
        <f t="shared" si="93"/>
        <v>0</v>
      </c>
      <c r="CD51" s="4">
        <f t="shared" si="93"/>
        <v>0</v>
      </c>
      <c r="CE51" s="4"/>
      <c r="CF51" s="4"/>
      <c r="CG51" s="114"/>
      <c r="CH51" s="325"/>
      <c r="CI51" s="91">
        <v>20.6</v>
      </c>
      <c r="CJ51" s="325">
        <v>6.5</v>
      </c>
      <c r="CK51" s="299"/>
      <c r="CL51" s="299"/>
      <c r="CM51" s="326">
        <v>5.15</v>
      </c>
      <c r="CN51" s="327">
        <v>1.5</v>
      </c>
      <c r="CO51" s="8">
        <f t="shared" si="22"/>
        <v>25.75</v>
      </c>
      <c r="CP51" s="8">
        <f t="shared" si="23"/>
        <v>8</v>
      </c>
      <c r="CQ51" s="343">
        <v>247.40625</v>
      </c>
      <c r="CR51" s="343"/>
      <c r="CS51" s="343"/>
      <c r="CT51" s="356"/>
      <c r="CU51" s="344">
        <v>18.556701030927837</v>
      </c>
      <c r="CV51" s="196"/>
      <c r="CW51" s="345">
        <v>63.814432989690722</v>
      </c>
      <c r="CX51" s="300"/>
      <c r="CY51" s="300"/>
      <c r="CZ51" s="300"/>
      <c r="DA51" s="7">
        <f t="shared" si="103"/>
        <v>329.77738402061857</v>
      </c>
      <c r="DB51" s="4">
        <f t="shared" si="25"/>
        <v>0</v>
      </c>
      <c r="DC51" s="8"/>
      <c r="DD51" s="8"/>
      <c r="DE51" s="4"/>
      <c r="DF51" s="8"/>
      <c r="DG51" s="8"/>
      <c r="DH51" s="8"/>
      <c r="DI51" s="8">
        <f t="shared" si="26"/>
        <v>0</v>
      </c>
      <c r="DJ51" s="8">
        <f t="shared" si="27"/>
        <v>0</v>
      </c>
      <c r="DK51" s="328">
        <v>42.37</v>
      </c>
      <c r="DL51" s="328">
        <v>14.12</v>
      </c>
      <c r="DM51" s="78">
        <f t="shared" si="28"/>
        <v>42.37</v>
      </c>
      <c r="DN51" s="78">
        <f t="shared" si="29"/>
        <v>14.12</v>
      </c>
      <c r="DO51" s="328">
        <v>41.1</v>
      </c>
      <c r="DP51" s="328">
        <v>13.700000000000001</v>
      </c>
      <c r="DQ51" s="329"/>
      <c r="DR51" s="329"/>
      <c r="DS51" s="8"/>
      <c r="DT51" s="8"/>
      <c r="DU51" s="302"/>
      <c r="DV51" s="303"/>
      <c r="DW51" s="303"/>
      <c r="DX51" s="303"/>
      <c r="DY51" s="8"/>
      <c r="DZ51" s="8"/>
      <c r="EA51" s="4"/>
      <c r="EB51" s="8"/>
      <c r="EC51" s="8">
        <f t="shared" si="30"/>
        <v>0</v>
      </c>
      <c r="ED51" s="8">
        <f t="shared" si="30"/>
        <v>0</v>
      </c>
      <c r="EE51" s="4"/>
      <c r="EF51" s="4"/>
      <c r="EG51" s="330">
        <v>39.18</v>
      </c>
      <c r="EH51" s="331">
        <v>9.7949999999999999</v>
      </c>
      <c r="EI51" s="94">
        <v>154.63999999999999</v>
      </c>
      <c r="EJ51" s="94">
        <v>38.659999999999997</v>
      </c>
      <c r="EK51" s="326">
        <v>53.61</v>
      </c>
      <c r="EL51" s="332">
        <v>13.4025</v>
      </c>
      <c r="EM51" s="333"/>
      <c r="EN51" s="333"/>
      <c r="EO51" s="333"/>
      <c r="EP51" s="333"/>
      <c r="EQ51" s="8">
        <f t="shared" si="31"/>
        <v>247.43</v>
      </c>
      <c r="ER51" s="8">
        <f t="shared" si="104"/>
        <v>61.857500000000002</v>
      </c>
      <c r="ES51" s="301"/>
      <c r="ET51" s="301"/>
      <c r="EU51" s="6"/>
      <c r="EV51" s="6"/>
      <c r="EW51" s="4">
        <f t="shared" si="33"/>
        <v>0</v>
      </c>
      <c r="EX51" s="4">
        <f t="shared" si="34"/>
        <v>0</v>
      </c>
      <c r="EY51" s="8"/>
      <c r="EZ51" s="8"/>
      <c r="FA51" s="361">
        <v>28</v>
      </c>
      <c r="FB51" s="334"/>
      <c r="FC51" s="114">
        <v>0</v>
      </c>
      <c r="FD51" s="327"/>
      <c r="FE51" s="8"/>
      <c r="FF51" s="8"/>
      <c r="FG51" s="305"/>
      <c r="FH51" s="306"/>
      <c r="FI51" s="8"/>
      <c r="FJ51" s="8"/>
      <c r="FK51" s="8"/>
      <c r="FL51" s="8"/>
      <c r="FM51" s="327"/>
      <c r="FN51" s="327"/>
      <c r="FO51" s="4"/>
      <c r="FP51" s="8"/>
      <c r="FQ51" s="307">
        <f t="shared" si="35"/>
        <v>0</v>
      </c>
      <c r="FR51" s="8">
        <f t="shared" si="36"/>
        <v>0</v>
      </c>
      <c r="FS51" s="4"/>
      <c r="FT51" s="4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>
        <f t="shared" si="37"/>
        <v>0</v>
      </c>
      <c r="GH51" s="8">
        <f t="shared" si="38"/>
        <v>0</v>
      </c>
      <c r="GI51" s="308"/>
      <c r="GJ51" s="308"/>
      <c r="GK51" s="297">
        <v>0</v>
      </c>
      <c r="GL51" s="297"/>
      <c r="GM51" s="309"/>
      <c r="GN51" s="310"/>
      <c r="GO51" s="299"/>
      <c r="GP51" s="311"/>
      <c r="GQ51" s="311"/>
      <c r="GR51" s="311"/>
      <c r="GS51" s="310"/>
      <c r="GT51" s="310"/>
      <c r="GU51" s="310">
        <v>3</v>
      </c>
      <c r="GV51" s="310"/>
      <c r="GW51" s="310"/>
      <c r="GX51" s="310"/>
      <c r="GY51" s="310">
        <v>2.4</v>
      </c>
      <c r="GZ51" s="310"/>
      <c r="HA51" s="8">
        <f t="shared" si="39"/>
        <v>5.4</v>
      </c>
      <c r="HB51" s="8">
        <f t="shared" si="40"/>
        <v>0</v>
      </c>
      <c r="HC51" s="4"/>
      <c r="HD51" s="4"/>
      <c r="HE51" s="4"/>
      <c r="HF51" s="4"/>
      <c r="HG51" s="4"/>
      <c r="HH51" s="4"/>
      <c r="HI51" s="4">
        <f t="shared" si="94"/>
        <v>0</v>
      </c>
      <c r="HJ51" s="4">
        <f t="shared" si="95"/>
        <v>0</v>
      </c>
      <c r="HK51" s="8"/>
      <c r="HL51" s="8"/>
      <c r="HM51" s="8"/>
      <c r="HN51" s="303"/>
      <c r="HO51" s="8">
        <f t="shared" si="41"/>
        <v>0</v>
      </c>
      <c r="HP51" s="8">
        <f t="shared" si="42"/>
        <v>0</v>
      </c>
      <c r="HQ51" s="91">
        <v>400</v>
      </c>
      <c r="HR51" s="285"/>
      <c r="HS51" s="91"/>
      <c r="HT51" s="8"/>
      <c r="HU51" s="8">
        <f t="shared" si="43"/>
        <v>400</v>
      </c>
      <c r="HV51" s="8">
        <f t="shared" si="44"/>
        <v>0</v>
      </c>
      <c r="HW51" s="8"/>
      <c r="HX51" s="8"/>
      <c r="HY51" s="196">
        <v>3</v>
      </c>
      <c r="HZ51" s="335">
        <v>0.75</v>
      </c>
      <c r="IA51" s="312"/>
      <c r="IB51" s="304"/>
      <c r="IC51" s="337">
        <v>12</v>
      </c>
      <c r="ID51" s="130">
        <v>3</v>
      </c>
      <c r="IE51" s="313"/>
      <c r="IF51" s="313"/>
      <c r="IG51" s="8">
        <f t="shared" si="84"/>
        <v>15</v>
      </c>
      <c r="IH51" s="8">
        <f t="shared" si="45"/>
        <v>3.75</v>
      </c>
      <c r="II51" s="8"/>
      <c r="IJ51" s="8"/>
      <c r="IK51" s="8"/>
      <c r="IL51" s="8"/>
      <c r="IM51" s="4"/>
      <c r="IN51" s="303"/>
      <c r="IO51" s="8"/>
      <c r="IP51" s="8"/>
      <c r="IQ51" s="8"/>
      <c r="IR51" s="8"/>
      <c r="IS51" s="8"/>
      <c r="IT51" s="8"/>
      <c r="IU51" s="8">
        <f t="shared" si="96"/>
        <v>0</v>
      </c>
      <c r="IV51" s="8">
        <f t="shared" si="97"/>
        <v>0</v>
      </c>
      <c r="IW51" s="8"/>
      <c r="IX51" s="8"/>
      <c r="IY51" s="71">
        <v>10.31</v>
      </c>
      <c r="IZ51" s="71">
        <v>0</v>
      </c>
      <c r="JA51" s="71">
        <v>0</v>
      </c>
      <c r="JB51" s="71">
        <v>0</v>
      </c>
      <c r="JC51" s="285"/>
      <c r="JD51" s="285"/>
      <c r="JE51" s="8">
        <f t="shared" si="46"/>
        <v>10.31</v>
      </c>
      <c r="JF51" s="8">
        <f t="shared" si="47"/>
        <v>0</v>
      </c>
      <c r="JG51" s="335">
        <v>4.7801999999999998</v>
      </c>
      <c r="JH51" s="335">
        <v>1</v>
      </c>
      <c r="JI51" s="335">
        <v>4.7801999999999998</v>
      </c>
      <c r="JJ51" s="335">
        <v>1</v>
      </c>
      <c r="JK51" s="335"/>
      <c r="JL51" s="335"/>
      <c r="JM51" s="91">
        <v>51.55</v>
      </c>
      <c r="JN51" s="335">
        <v>11</v>
      </c>
      <c r="JO51" s="91">
        <v>0</v>
      </c>
      <c r="JP51" s="335">
        <v>0</v>
      </c>
      <c r="JQ51" s="71">
        <v>0</v>
      </c>
      <c r="JR51" s="71">
        <v>0</v>
      </c>
      <c r="JS51" s="8"/>
      <c r="JT51" s="8"/>
      <c r="JU51" s="8">
        <f t="shared" si="85"/>
        <v>61.110399999999998</v>
      </c>
      <c r="JV51" s="8">
        <f t="shared" si="86"/>
        <v>13</v>
      </c>
      <c r="JW51" s="8"/>
      <c r="JX51" s="8"/>
      <c r="JY51" s="285"/>
      <c r="JZ51" s="285"/>
      <c r="KA51" s="8">
        <f t="shared" si="48"/>
        <v>0</v>
      </c>
      <c r="KB51" s="8">
        <f t="shared" si="49"/>
        <v>0</v>
      </c>
      <c r="KC51" s="4"/>
      <c r="KD51" s="4"/>
      <c r="KE51" s="4"/>
      <c r="KF51" s="4"/>
      <c r="KG51" s="4">
        <f t="shared" si="98"/>
        <v>0</v>
      </c>
      <c r="KH51" s="4">
        <f t="shared" si="99"/>
        <v>0</v>
      </c>
      <c r="KI51" s="4"/>
      <c r="KJ51" s="4"/>
      <c r="KK51" s="4"/>
      <c r="KL51" s="4"/>
      <c r="KM51" s="4">
        <f t="shared" si="50"/>
        <v>0</v>
      </c>
      <c r="KN51" s="4">
        <f t="shared" si="50"/>
        <v>0</v>
      </c>
      <c r="KO51" s="326"/>
      <c r="KP51" s="4"/>
      <c r="KQ51" s="4"/>
      <c r="KR51" s="4"/>
      <c r="KS51" s="1">
        <f t="shared" si="51"/>
        <v>0</v>
      </c>
      <c r="KT51" s="1">
        <f t="shared" si="52"/>
        <v>0</v>
      </c>
      <c r="KU51" s="4"/>
      <c r="KV51" s="4"/>
      <c r="KW51" s="4">
        <f t="shared" si="53"/>
        <v>0</v>
      </c>
      <c r="KX51" s="4">
        <f t="shared" si="54"/>
        <v>0</v>
      </c>
      <c r="KY51" s="4"/>
      <c r="KZ51" s="4"/>
      <c r="LA51" s="4"/>
      <c r="LB51" s="4"/>
      <c r="LC51" s="4">
        <f t="shared" si="55"/>
        <v>0</v>
      </c>
      <c r="LD51" s="4">
        <f t="shared" si="56"/>
        <v>0</v>
      </c>
      <c r="LE51" s="4"/>
      <c r="LF51" s="4"/>
      <c r="LG51" s="4">
        <f t="shared" si="57"/>
        <v>0</v>
      </c>
      <c r="LH51" s="4">
        <f t="shared" si="58"/>
        <v>0</v>
      </c>
      <c r="LI51" s="71">
        <v>25</v>
      </c>
      <c r="LJ51" s="335">
        <v>0</v>
      </c>
      <c r="LK51" s="79">
        <v>3.4</v>
      </c>
      <c r="LL51" s="358">
        <v>0</v>
      </c>
      <c r="LM51" s="79">
        <v>3.8730000000000002</v>
      </c>
      <c r="LN51" s="339">
        <v>0</v>
      </c>
      <c r="LO51" s="75"/>
      <c r="LP51" s="352"/>
      <c r="LQ51" s="322"/>
      <c r="LR51" s="322"/>
      <c r="LS51" s="4">
        <f t="shared" si="105"/>
        <v>32.272999999999996</v>
      </c>
      <c r="LT51" s="4">
        <f t="shared" si="60"/>
        <v>0</v>
      </c>
      <c r="LU51" s="323"/>
      <c r="LV51" s="4"/>
      <c r="LW51" s="4"/>
      <c r="LX51" s="4"/>
      <c r="LY51" s="4">
        <f t="shared" si="61"/>
        <v>0</v>
      </c>
      <c r="LZ51" s="4">
        <f t="shared" si="62"/>
        <v>0</v>
      </c>
      <c r="MA51" s="114"/>
      <c r="MB51" s="4"/>
      <c r="MC51" s="346"/>
      <c r="MD51" s="324"/>
      <c r="ME51" s="75"/>
      <c r="MF51" s="4"/>
      <c r="MG51" s="9"/>
      <c r="MH51" s="4"/>
      <c r="MI51" s="4">
        <f t="shared" si="63"/>
        <v>0</v>
      </c>
      <c r="MJ51" s="4">
        <f t="shared" si="64"/>
        <v>0</v>
      </c>
      <c r="MK51" s="340">
        <v>17.358000000000001</v>
      </c>
      <c r="ML51" s="92">
        <v>0</v>
      </c>
      <c r="MM51" s="114">
        <v>11.572000000000001</v>
      </c>
      <c r="MN51" s="341">
        <v>0</v>
      </c>
      <c r="MO51" s="4">
        <f t="shared" si="65"/>
        <v>28.93</v>
      </c>
      <c r="MP51" s="4">
        <f t="shared" si="66"/>
        <v>0</v>
      </c>
      <c r="MQ51" s="4"/>
      <c r="MR51" s="4"/>
      <c r="MS51" s="4">
        <f t="shared" si="67"/>
        <v>0</v>
      </c>
      <c r="MT51" s="4">
        <f t="shared" si="68"/>
        <v>0</v>
      </c>
      <c r="MU51" s="4"/>
      <c r="MV51" s="4"/>
      <c r="MW51" s="4">
        <f t="shared" si="69"/>
        <v>0</v>
      </c>
      <c r="MX51" s="4">
        <f t="shared" si="70"/>
        <v>0</v>
      </c>
      <c r="MY51" s="92">
        <v>0</v>
      </c>
      <c r="MZ51" s="342">
        <v>0</v>
      </c>
      <c r="NA51" s="4">
        <f t="shared" si="71"/>
        <v>0</v>
      </c>
      <c r="NB51" s="4">
        <f t="shared" si="72"/>
        <v>0</v>
      </c>
      <c r="NC51" s="301"/>
      <c r="ND51" s="301"/>
      <c r="NE51" s="301">
        <f t="shared" si="73"/>
        <v>0</v>
      </c>
      <c r="NF51" s="301">
        <f t="shared" si="74"/>
        <v>0</v>
      </c>
      <c r="NG51" s="301"/>
      <c r="NH51" s="301"/>
      <c r="NI51" s="301">
        <f t="shared" si="75"/>
        <v>0</v>
      </c>
      <c r="NJ51" s="301">
        <f t="shared" si="76"/>
        <v>0</v>
      </c>
      <c r="NK51" s="297"/>
      <c r="NL51" s="301"/>
      <c r="NM51" s="301">
        <f t="shared" si="77"/>
        <v>0</v>
      </c>
      <c r="NN51" s="301">
        <f t="shared" si="78"/>
        <v>0</v>
      </c>
      <c r="NO51" s="74">
        <v>3.67</v>
      </c>
      <c r="NP51" s="74"/>
      <c r="NQ51" s="74"/>
      <c r="NR51" s="74"/>
      <c r="NS51" s="74">
        <v>6.2</v>
      </c>
      <c r="NT51" s="74"/>
      <c r="NU51" s="351">
        <v>2</v>
      </c>
      <c r="NV51" s="351"/>
      <c r="NW51" s="4">
        <f t="shared" si="79"/>
        <v>11.870000000000001</v>
      </c>
      <c r="NX51" s="4">
        <f t="shared" si="100"/>
        <v>0</v>
      </c>
      <c r="NY51" s="74">
        <v>10</v>
      </c>
      <c r="NZ51" s="74"/>
      <c r="OA51" s="357">
        <v>4.66</v>
      </c>
      <c r="OB51" s="74"/>
      <c r="OC51" s="357">
        <v>2</v>
      </c>
      <c r="OD51" s="74"/>
      <c r="OE51" s="74">
        <v>1</v>
      </c>
      <c r="OF51" s="74"/>
      <c r="OG51" s="4">
        <f t="shared" si="80"/>
        <v>17.66</v>
      </c>
      <c r="OH51" s="4">
        <f t="shared" si="81"/>
        <v>0</v>
      </c>
      <c r="OI51" s="196">
        <v>4.4800000000000004</v>
      </c>
      <c r="OJ51" s="301"/>
      <c r="OK51" s="347">
        <v>1.26</v>
      </c>
      <c r="OL51" s="301"/>
      <c r="OM51" s="196">
        <v>1.38</v>
      </c>
      <c r="ON51" s="301"/>
      <c r="OO51" s="301">
        <f t="shared" si="82"/>
        <v>5.74</v>
      </c>
      <c r="OP51" s="301">
        <f t="shared" si="83"/>
        <v>0</v>
      </c>
      <c r="OQ51" s="301"/>
      <c r="OR51" s="301"/>
      <c r="OS51" s="301">
        <f t="shared" si="101"/>
        <v>0</v>
      </c>
      <c r="OT51" s="301">
        <f t="shared" si="102"/>
        <v>0</v>
      </c>
    </row>
    <row r="52" spans="1:410" ht="12.75" customHeight="1">
      <c r="A52" s="145"/>
      <c r="B52" s="129">
        <v>42</v>
      </c>
      <c r="C52" s="147"/>
      <c r="D52" s="147"/>
      <c r="E52" s="74"/>
      <c r="F52" s="74"/>
      <c r="G52" s="74"/>
      <c r="H52" s="74"/>
      <c r="I52" s="78">
        <f t="shared" si="87"/>
        <v>0</v>
      </c>
      <c r="J52" s="78">
        <f t="shared" si="88"/>
        <v>0</v>
      </c>
      <c r="K52" s="2"/>
      <c r="L52" s="2"/>
      <c r="M52" s="71">
        <v>20.62</v>
      </c>
      <c r="N52" s="71">
        <v>4.1240000000000006</v>
      </c>
      <c r="O52" s="75">
        <v>0</v>
      </c>
      <c r="P52" s="71">
        <v>0</v>
      </c>
      <c r="Q52" s="1"/>
      <c r="R52" s="8"/>
      <c r="S52" s="2"/>
      <c r="T52" s="2"/>
      <c r="U52" s="8"/>
      <c r="V52" s="8"/>
      <c r="W52" s="8">
        <f t="shared" si="15"/>
        <v>20.62</v>
      </c>
      <c r="X52" s="8">
        <f t="shared" si="16"/>
        <v>20.62</v>
      </c>
      <c r="Y52" s="78"/>
      <c r="Z52" s="78"/>
      <c r="AA52" s="9"/>
      <c r="AB52" s="285"/>
      <c r="AC52" s="8">
        <f t="shared" si="17"/>
        <v>0</v>
      </c>
      <c r="AD52" s="8">
        <f t="shared" si="18"/>
        <v>0</v>
      </c>
      <c r="AE52" s="71"/>
      <c r="AF52" s="71"/>
      <c r="AG52" s="71"/>
      <c r="AH52" s="71"/>
      <c r="AI52" s="122">
        <v>5</v>
      </c>
      <c r="AJ52" s="122">
        <v>1.5</v>
      </c>
      <c r="AK52" s="359">
        <v>50</v>
      </c>
      <c r="AL52" s="360">
        <v>15</v>
      </c>
      <c r="AM52" s="293"/>
      <c r="AN52" s="293"/>
      <c r="AO52" s="294"/>
      <c r="AP52" s="294"/>
      <c r="AQ52" s="294"/>
      <c r="AR52" s="294"/>
      <c r="AS52" s="294"/>
      <c r="AT52" s="294"/>
      <c r="AU52" s="4">
        <f t="shared" si="89"/>
        <v>55</v>
      </c>
      <c r="AV52" s="4">
        <f t="shared" si="90"/>
        <v>16.5</v>
      </c>
      <c r="AW52" s="78"/>
      <c r="AX52" s="78"/>
      <c r="AY52" s="315"/>
      <c r="AZ52" s="8"/>
      <c r="BA52" s="8"/>
      <c r="BB52" s="8"/>
      <c r="BC52" s="8">
        <f t="shared" si="91"/>
        <v>0</v>
      </c>
      <c r="BD52" s="8">
        <f t="shared" si="92"/>
        <v>0</v>
      </c>
      <c r="BE52" s="8"/>
      <c r="BF52" s="8"/>
      <c r="BG52" s="295"/>
      <c r="BH52" s="296"/>
      <c r="BI52" s="295"/>
      <c r="BJ52" s="296"/>
      <c r="BK52" s="297"/>
      <c r="BL52" s="8"/>
      <c r="BM52" s="8"/>
      <c r="BN52" s="8"/>
      <c r="BO52" s="8"/>
      <c r="BP52" s="8"/>
      <c r="BQ52" s="8"/>
      <c r="BR52" s="8"/>
      <c r="BS52" s="2">
        <f t="shared" si="20"/>
        <v>0</v>
      </c>
      <c r="BT52" s="8">
        <f t="shared" si="21"/>
        <v>0</v>
      </c>
      <c r="BU52" s="8"/>
      <c r="BV52" s="8"/>
      <c r="BW52" s="4"/>
      <c r="BX52" s="4"/>
      <c r="BY52" s="4"/>
      <c r="BZ52" s="8"/>
      <c r="CA52" s="4"/>
      <c r="CB52" s="8"/>
      <c r="CC52" s="4">
        <f t="shared" si="93"/>
        <v>0</v>
      </c>
      <c r="CD52" s="4">
        <f t="shared" si="93"/>
        <v>0</v>
      </c>
      <c r="CE52" s="4"/>
      <c r="CF52" s="4"/>
      <c r="CG52" s="114"/>
      <c r="CH52" s="325"/>
      <c r="CI52" s="91">
        <v>20.6</v>
      </c>
      <c r="CJ52" s="325">
        <v>6.5</v>
      </c>
      <c r="CK52" s="299"/>
      <c r="CL52" s="299"/>
      <c r="CM52" s="326">
        <v>5.15</v>
      </c>
      <c r="CN52" s="327">
        <v>1.5</v>
      </c>
      <c r="CO52" s="8">
        <f t="shared" si="22"/>
        <v>25.75</v>
      </c>
      <c r="CP52" s="8">
        <f t="shared" si="23"/>
        <v>8</v>
      </c>
      <c r="CQ52" s="343">
        <v>247.40625</v>
      </c>
      <c r="CR52" s="343"/>
      <c r="CS52" s="343"/>
      <c r="CT52" s="356"/>
      <c r="CU52" s="344">
        <v>18.556701030927837</v>
      </c>
      <c r="CV52" s="196"/>
      <c r="CW52" s="345">
        <v>63.814432989690722</v>
      </c>
      <c r="CX52" s="300"/>
      <c r="CY52" s="300"/>
      <c r="CZ52" s="300"/>
      <c r="DA52" s="7">
        <f t="shared" si="103"/>
        <v>329.77738402061857</v>
      </c>
      <c r="DB52" s="4">
        <f t="shared" si="25"/>
        <v>0</v>
      </c>
      <c r="DC52" s="8"/>
      <c r="DD52" s="8"/>
      <c r="DE52" s="4"/>
      <c r="DF52" s="8"/>
      <c r="DG52" s="8"/>
      <c r="DH52" s="8"/>
      <c r="DI52" s="8">
        <f t="shared" si="26"/>
        <v>0</v>
      </c>
      <c r="DJ52" s="8">
        <f t="shared" si="27"/>
        <v>0</v>
      </c>
      <c r="DK52" s="328">
        <v>42.37</v>
      </c>
      <c r="DL52" s="328">
        <v>14.12</v>
      </c>
      <c r="DM52" s="78">
        <f t="shared" si="28"/>
        <v>42.37</v>
      </c>
      <c r="DN52" s="78">
        <f t="shared" si="29"/>
        <v>14.12</v>
      </c>
      <c r="DO52" s="328">
        <v>41.1</v>
      </c>
      <c r="DP52" s="328">
        <v>13.700000000000001</v>
      </c>
      <c r="DQ52" s="329"/>
      <c r="DR52" s="329"/>
      <c r="DS52" s="8"/>
      <c r="DT52" s="8"/>
      <c r="DU52" s="302"/>
      <c r="DV52" s="303"/>
      <c r="DW52" s="303"/>
      <c r="DX52" s="303"/>
      <c r="DY52" s="8"/>
      <c r="DZ52" s="8"/>
      <c r="EA52" s="4"/>
      <c r="EB52" s="8"/>
      <c r="EC52" s="8">
        <f t="shared" si="30"/>
        <v>0</v>
      </c>
      <c r="ED52" s="8">
        <f t="shared" si="30"/>
        <v>0</v>
      </c>
      <c r="EE52" s="4"/>
      <c r="EF52" s="4"/>
      <c r="EG52" s="330">
        <v>39.18</v>
      </c>
      <c r="EH52" s="331">
        <v>9.7949999999999999</v>
      </c>
      <c r="EI52" s="94">
        <v>154.63999999999999</v>
      </c>
      <c r="EJ52" s="94">
        <v>38.659999999999997</v>
      </c>
      <c r="EK52" s="326">
        <v>53.61</v>
      </c>
      <c r="EL52" s="332">
        <v>13.4025</v>
      </c>
      <c r="EM52" s="333"/>
      <c r="EN52" s="333"/>
      <c r="EO52" s="333"/>
      <c r="EP52" s="333"/>
      <c r="EQ52" s="8">
        <f t="shared" si="31"/>
        <v>247.43</v>
      </c>
      <c r="ER52" s="8">
        <f t="shared" si="104"/>
        <v>61.857500000000002</v>
      </c>
      <c r="ES52" s="301"/>
      <c r="ET52" s="301"/>
      <c r="EU52" s="6"/>
      <c r="EV52" s="6"/>
      <c r="EW52" s="4">
        <f t="shared" si="33"/>
        <v>0</v>
      </c>
      <c r="EX52" s="4">
        <f t="shared" si="34"/>
        <v>0</v>
      </c>
      <c r="EY52" s="8"/>
      <c r="EZ52" s="8"/>
      <c r="FA52" s="361">
        <v>28</v>
      </c>
      <c r="FB52" s="334"/>
      <c r="FC52" s="114">
        <v>0</v>
      </c>
      <c r="FD52" s="327"/>
      <c r="FE52" s="8"/>
      <c r="FF52" s="8"/>
      <c r="FG52" s="305"/>
      <c r="FH52" s="306"/>
      <c r="FI52" s="8"/>
      <c r="FJ52" s="8"/>
      <c r="FK52" s="8"/>
      <c r="FL52" s="8"/>
      <c r="FM52" s="327"/>
      <c r="FN52" s="327"/>
      <c r="FO52" s="4"/>
      <c r="FP52" s="8"/>
      <c r="FQ52" s="307">
        <f t="shared" si="35"/>
        <v>0</v>
      </c>
      <c r="FR52" s="8">
        <f t="shared" si="36"/>
        <v>0</v>
      </c>
      <c r="FS52" s="4"/>
      <c r="FT52" s="4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>
        <f t="shared" si="37"/>
        <v>0</v>
      </c>
      <c r="GH52" s="8">
        <f t="shared" si="38"/>
        <v>0</v>
      </c>
      <c r="GI52" s="308"/>
      <c r="GJ52" s="308"/>
      <c r="GK52" s="297">
        <v>0</v>
      </c>
      <c r="GL52" s="297"/>
      <c r="GM52" s="309"/>
      <c r="GN52" s="310"/>
      <c r="GO52" s="299"/>
      <c r="GP52" s="311"/>
      <c r="GQ52" s="311"/>
      <c r="GR52" s="311"/>
      <c r="GS52" s="310"/>
      <c r="GT52" s="310"/>
      <c r="GU52" s="310">
        <v>3</v>
      </c>
      <c r="GV52" s="310"/>
      <c r="GW52" s="310"/>
      <c r="GX52" s="310"/>
      <c r="GY52" s="310">
        <v>2.4</v>
      </c>
      <c r="GZ52" s="310"/>
      <c r="HA52" s="8">
        <f t="shared" si="39"/>
        <v>5.4</v>
      </c>
      <c r="HB52" s="8">
        <f t="shared" si="40"/>
        <v>0</v>
      </c>
      <c r="HC52" s="4"/>
      <c r="HD52" s="4"/>
      <c r="HE52" s="4"/>
      <c r="HF52" s="4"/>
      <c r="HG52" s="4"/>
      <c r="HH52" s="4"/>
      <c r="HI52" s="4">
        <f t="shared" si="94"/>
        <v>0</v>
      </c>
      <c r="HJ52" s="4">
        <f t="shared" si="95"/>
        <v>0</v>
      </c>
      <c r="HK52" s="8"/>
      <c r="HL52" s="8"/>
      <c r="HM52" s="8"/>
      <c r="HN52" s="303"/>
      <c r="HO52" s="8">
        <f t="shared" si="41"/>
        <v>0</v>
      </c>
      <c r="HP52" s="8">
        <f t="shared" si="42"/>
        <v>0</v>
      </c>
      <c r="HQ52" s="91">
        <v>400</v>
      </c>
      <c r="HR52" s="285"/>
      <c r="HS52" s="91"/>
      <c r="HT52" s="8"/>
      <c r="HU52" s="8">
        <f t="shared" si="43"/>
        <v>400</v>
      </c>
      <c r="HV52" s="8">
        <f t="shared" si="44"/>
        <v>0</v>
      </c>
      <c r="HW52" s="8"/>
      <c r="HX52" s="8"/>
      <c r="HY52" s="196">
        <v>3</v>
      </c>
      <c r="HZ52" s="335">
        <v>0.75</v>
      </c>
      <c r="IA52" s="312"/>
      <c r="IB52" s="304"/>
      <c r="IC52" s="337">
        <v>12</v>
      </c>
      <c r="ID52" s="130">
        <v>3</v>
      </c>
      <c r="IE52" s="313"/>
      <c r="IF52" s="313"/>
      <c r="IG52" s="8">
        <f t="shared" si="84"/>
        <v>15</v>
      </c>
      <c r="IH52" s="8">
        <f t="shared" si="45"/>
        <v>3.75</v>
      </c>
      <c r="II52" s="8"/>
      <c r="IJ52" s="8"/>
      <c r="IK52" s="8"/>
      <c r="IL52" s="8"/>
      <c r="IM52" s="4"/>
      <c r="IN52" s="303"/>
      <c r="IO52" s="8"/>
      <c r="IP52" s="8"/>
      <c r="IQ52" s="8"/>
      <c r="IR52" s="8"/>
      <c r="IS52" s="8"/>
      <c r="IT52" s="8"/>
      <c r="IU52" s="8">
        <f t="shared" si="96"/>
        <v>0</v>
      </c>
      <c r="IV52" s="8">
        <f t="shared" si="97"/>
        <v>0</v>
      </c>
      <c r="IW52" s="8"/>
      <c r="IX52" s="8"/>
      <c r="IY52" s="71">
        <v>10.31</v>
      </c>
      <c r="IZ52" s="71">
        <v>0</v>
      </c>
      <c r="JA52" s="71">
        <v>0</v>
      </c>
      <c r="JB52" s="71">
        <v>0</v>
      </c>
      <c r="JC52" s="285"/>
      <c r="JD52" s="285"/>
      <c r="JE52" s="8">
        <f t="shared" si="46"/>
        <v>10.31</v>
      </c>
      <c r="JF52" s="8">
        <f t="shared" si="47"/>
        <v>0</v>
      </c>
      <c r="JG52" s="335">
        <v>4.7801999999999998</v>
      </c>
      <c r="JH52" s="335">
        <v>1</v>
      </c>
      <c r="JI52" s="335">
        <v>4.7801999999999998</v>
      </c>
      <c r="JJ52" s="335">
        <v>1</v>
      </c>
      <c r="JK52" s="335"/>
      <c r="JL52" s="335"/>
      <c r="JM52" s="91">
        <v>51.55</v>
      </c>
      <c r="JN52" s="335">
        <v>11</v>
      </c>
      <c r="JO52" s="91">
        <v>0</v>
      </c>
      <c r="JP52" s="335">
        <v>0</v>
      </c>
      <c r="JQ52" s="71">
        <v>0</v>
      </c>
      <c r="JR52" s="71">
        <v>0</v>
      </c>
      <c r="JS52" s="8"/>
      <c r="JT52" s="8"/>
      <c r="JU52" s="8">
        <f t="shared" si="85"/>
        <v>61.110399999999998</v>
      </c>
      <c r="JV52" s="8">
        <f t="shared" si="86"/>
        <v>13</v>
      </c>
      <c r="JW52" s="8"/>
      <c r="JX52" s="8"/>
      <c r="JY52" s="285"/>
      <c r="JZ52" s="285"/>
      <c r="KA52" s="8">
        <f t="shared" si="48"/>
        <v>0</v>
      </c>
      <c r="KB52" s="8">
        <f t="shared" si="49"/>
        <v>0</v>
      </c>
      <c r="KC52" s="4"/>
      <c r="KD52" s="4"/>
      <c r="KE52" s="4"/>
      <c r="KF52" s="4"/>
      <c r="KG52" s="4">
        <f t="shared" si="98"/>
        <v>0</v>
      </c>
      <c r="KH52" s="4">
        <f t="shared" si="99"/>
        <v>0</v>
      </c>
      <c r="KI52" s="4"/>
      <c r="KJ52" s="4"/>
      <c r="KK52" s="4"/>
      <c r="KL52" s="4"/>
      <c r="KM52" s="4">
        <f t="shared" si="50"/>
        <v>0</v>
      </c>
      <c r="KN52" s="4">
        <f t="shared" si="50"/>
        <v>0</v>
      </c>
      <c r="KO52" s="326"/>
      <c r="KP52" s="4"/>
      <c r="KQ52" s="4"/>
      <c r="KR52" s="4"/>
      <c r="KS52" s="1">
        <f t="shared" si="51"/>
        <v>0</v>
      </c>
      <c r="KT52" s="1">
        <f t="shared" si="52"/>
        <v>0</v>
      </c>
      <c r="KU52" s="4"/>
      <c r="KV52" s="4"/>
      <c r="KW52" s="4">
        <f t="shared" si="53"/>
        <v>0</v>
      </c>
      <c r="KX52" s="4">
        <f t="shared" si="54"/>
        <v>0</v>
      </c>
      <c r="KY52" s="4"/>
      <c r="KZ52" s="4"/>
      <c r="LA52" s="4"/>
      <c r="LB52" s="4"/>
      <c r="LC52" s="4">
        <f t="shared" si="55"/>
        <v>0</v>
      </c>
      <c r="LD52" s="4">
        <f t="shared" si="56"/>
        <v>0</v>
      </c>
      <c r="LE52" s="4"/>
      <c r="LF52" s="4"/>
      <c r="LG52" s="4">
        <f t="shared" si="57"/>
        <v>0</v>
      </c>
      <c r="LH52" s="4">
        <f t="shared" si="58"/>
        <v>0</v>
      </c>
      <c r="LI52" s="71">
        <v>25</v>
      </c>
      <c r="LJ52" s="335">
        <v>0</v>
      </c>
      <c r="LK52" s="79">
        <v>3.4</v>
      </c>
      <c r="LL52" s="358">
        <v>0</v>
      </c>
      <c r="LM52" s="79">
        <v>3.8730000000000002</v>
      </c>
      <c r="LN52" s="339">
        <v>0</v>
      </c>
      <c r="LO52" s="75"/>
      <c r="LP52" s="352"/>
      <c r="LQ52" s="322"/>
      <c r="LR52" s="322"/>
      <c r="LS52" s="4">
        <f t="shared" si="105"/>
        <v>32.272999999999996</v>
      </c>
      <c r="LT52" s="4">
        <f t="shared" si="60"/>
        <v>0</v>
      </c>
      <c r="LU52" s="323"/>
      <c r="LV52" s="4"/>
      <c r="LW52" s="4"/>
      <c r="LX52" s="4"/>
      <c r="LY52" s="4">
        <f t="shared" si="61"/>
        <v>0</v>
      </c>
      <c r="LZ52" s="4">
        <f t="shared" si="62"/>
        <v>0</v>
      </c>
      <c r="MA52" s="114"/>
      <c r="MB52" s="4"/>
      <c r="MC52" s="346"/>
      <c r="MD52" s="324"/>
      <c r="ME52" s="75"/>
      <c r="MF52" s="4"/>
      <c r="MG52" s="9"/>
      <c r="MH52" s="4"/>
      <c r="MI52" s="4">
        <f t="shared" si="63"/>
        <v>0</v>
      </c>
      <c r="MJ52" s="4">
        <f t="shared" si="64"/>
        <v>0</v>
      </c>
      <c r="MK52" s="340">
        <v>17.856000000000002</v>
      </c>
      <c r="ML52" s="92">
        <v>0</v>
      </c>
      <c r="MM52" s="114">
        <v>11.904000000000002</v>
      </c>
      <c r="MN52" s="341">
        <v>0</v>
      </c>
      <c r="MO52" s="4">
        <f t="shared" si="65"/>
        <v>29.760000000000005</v>
      </c>
      <c r="MP52" s="4">
        <f t="shared" si="66"/>
        <v>0</v>
      </c>
      <c r="MQ52" s="4"/>
      <c r="MR52" s="4"/>
      <c r="MS52" s="4">
        <f t="shared" si="67"/>
        <v>0</v>
      </c>
      <c r="MT52" s="4">
        <f t="shared" si="68"/>
        <v>0</v>
      </c>
      <c r="MU52" s="4"/>
      <c r="MV52" s="4"/>
      <c r="MW52" s="4">
        <f t="shared" si="69"/>
        <v>0</v>
      </c>
      <c r="MX52" s="4">
        <f t="shared" si="70"/>
        <v>0</v>
      </c>
      <c r="MY52" s="92">
        <v>0</v>
      </c>
      <c r="MZ52" s="342">
        <v>0</v>
      </c>
      <c r="NA52" s="4">
        <f t="shared" si="71"/>
        <v>0</v>
      </c>
      <c r="NB52" s="4">
        <f t="shared" si="72"/>
        <v>0</v>
      </c>
      <c r="NC52" s="301"/>
      <c r="ND52" s="301"/>
      <c r="NE52" s="301">
        <f t="shared" si="73"/>
        <v>0</v>
      </c>
      <c r="NF52" s="301">
        <f t="shared" si="74"/>
        <v>0</v>
      </c>
      <c r="NG52" s="301"/>
      <c r="NH52" s="301"/>
      <c r="NI52" s="301">
        <f t="shared" si="75"/>
        <v>0</v>
      </c>
      <c r="NJ52" s="301">
        <f t="shared" si="76"/>
        <v>0</v>
      </c>
      <c r="NK52" s="297"/>
      <c r="NL52" s="301"/>
      <c r="NM52" s="301">
        <f t="shared" si="77"/>
        <v>0</v>
      </c>
      <c r="NN52" s="301">
        <f t="shared" si="78"/>
        <v>0</v>
      </c>
      <c r="NO52" s="74">
        <v>3.67</v>
      </c>
      <c r="NP52" s="74"/>
      <c r="NQ52" s="74"/>
      <c r="NR52" s="74"/>
      <c r="NS52" s="74">
        <v>6.2</v>
      </c>
      <c r="NT52" s="74"/>
      <c r="NU52" s="351">
        <v>2</v>
      </c>
      <c r="NV52" s="351"/>
      <c r="NW52" s="4">
        <f t="shared" si="79"/>
        <v>11.870000000000001</v>
      </c>
      <c r="NX52" s="4">
        <f t="shared" si="100"/>
        <v>0</v>
      </c>
      <c r="NY52" s="74">
        <v>10</v>
      </c>
      <c r="NZ52" s="74"/>
      <c r="OA52" s="357">
        <v>4.66</v>
      </c>
      <c r="OB52" s="74"/>
      <c r="OC52" s="357">
        <v>2</v>
      </c>
      <c r="OD52" s="74"/>
      <c r="OE52" s="74">
        <v>1</v>
      </c>
      <c r="OF52" s="74"/>
      <c r="OG52" s="4">
        <f t="shared" si="80"/>
        <v>17.66</v>
      </c>
      <c r="OH52" s="4">
        <f t="shared" si="81"/>
        <v>0</v>
      </c>
      <c r="OI52" s="196">
        <v>4.38</v>
      </c>
      <c r="OJ52" s="301"/>
      <c r="OK52" s="347">
        <v>1.24</v>
      </c>
      <c r="OL52" s="301"/>
      <c r="OM52" s="196">
        <v>1.35</v>
      </c>
      <c r="ON52" s="301"/>
      <c r="OO52" s="301">
        <f t="shared" si="82"/>
        <v>5.62</v>
      </c>
      <c r="OP52" s="301">
        <f t="shared" si="83"/>
        <v>0</v>
      </c>
      <c r="OQ52" s="301"/>
      <c r="OR52" s="301"/>
      <c r="OS52" s="301">
        <f t="shared" si="101"/>
        <v>0</v>
      </c>
      <c r="OT52" s="301">
        <f t="shared" si="102"/>
        <v>0</v>
      </c>
    </row>
    <row r="53" spans="1:410" ht="12.75" customHeight="1">
      <c r="A53" s="145"/>
      <c r="B53" s="129">
        <v>43</v>
      </c>
      <c r="C53" s="147"/>
      <c r="D53" s="147"/>
      <c r="E53" s="74"/>
      <c r="F53" s="74"/>
      <c r="G53" s="74"/>
      <c r="H53" s="74"/>
      <c r="I53" s="78">
        <f t="shared" si="87"/>
        <v>0</v>
      </c>
      <c r="J53" s="78">
        <f t="shared" si="88"/>
        <v>0</v>
      </c>
      <c r="K53" s="2"/>
      <c r="L53" s="2"/>
      <c r="M53" s="71">
        <v>20.62</v>
      </c>
      <c r="N53" s="71">
        <v>4.1240000000000006</v>
      </c>
      <c r="O53" s="75">
        <v>0</v>
      </c>
      <c r="P53" s="71">
        <v>0</v>
      </c>
      <c r="Q53" s="1"/>
      <c r="R53" s="8"/>
      <c r="S53" s="2"/>
      <c r="T53" s="2"/>
      <c r="U53" s="8"/>
      <c r="V53" s="8"/>
      <c r="W53" s="8">
        <f t="shared" si="15"/>
        <v>20.62</v>
      </c>
      <c r="X53" s="8">
        <f t="shared" si="16"/>
        <v>20.62</v>
      </c>
      <c r="Y53" s="78"/>
      <c r="Z53" s="78"/>
      <c r="AA53" s="9"/>
      <c r="AB53" s="285"/>
      <c r="AC53" s="8">
        <f t="shared" si="17"/>
        <v>0</v>
      </c>
      <c r="AD53" s="8">
        <f t="shared" si="18"/>
        <v>0</v>
      </c>
      <c r="AE53" s="71"/>
      <c r="AF53" s="71"/>
      <c r="AG53" s="71"/>
      <c r="AH53" s="71"/>
      <c r="AI53" s="122">
        <v>5</v>
      </c>
      <c r="AJ53" s="122">
        <v>1.5</v>
      </c>
      <c r="AK53" s="359">
        <v>50</v>
      </c>
      <c r="AL53" s="360">
        <v>15</v>
      </c>
      <c r="AM53" s="293"/>
      <c r="AN53" s="293"/>
      <c r="AO53" s="294"/>
      <c r="AP53" s="294"/>
      <c r="AQ53" s="294"/>
      <c r="AR53" s="294"/>
      <c r="AS53" s="294"/>
      <c r="AT53" s="294"/>
      <c r="AU53" s="4">
        <f t="shared" si="89"/>
        <v>55</v>
      </c>
      <c r="AV53" s="4">
        <f t="shared" si="90"/>
        <v>16.5</v>
      </c>
      <c r="AW53" s="78"/>
      <c r="AX53" s="78"/>
      <c r="AY53" s="315"/>
      <c r="AZ53" s="8"/>
      <c r="BA53" s="8"/>
      <c r="BB53" s="8"/>
      <c r="BC53" s="8">
        <f t="shared" si="91"/>
        <v>0</v>
      </c>
      <c r="BD53" s="8">
        <f t="shared" si="92"/>
        <v>0</v>
      </c>
      <c r="BE53" s="8"/>
      <c r="BF53" s="8"/>
      <c r="BG53" s="295"/>
      <c r="BH53" s="296"/>
      <c r="BI53" s="295"/>
      <c r="BJ53" s="296"/>
      <c r="BK53" s="297"/>
      <c r="BL53" s="8"/>
      <c r="BM53" s="8"/>
      <c r="BN53" s="8"/>
      <c r="BO53" s="8"/>
      <c r="BP53" s="8"/>
      <c r="BQ53" s="8"/>
      <c r="BR53" s="8"/>
      <c r="BS53" s="2">
        <f t="shared" si="20"/>
        <v>0</v>
      </c>
      <c r="BT53" s="8">
        <f t="shared" si="21"/>
        <v>0</v>
      </c>
      <c r="BU53" s="8"/>
      <c r="BV53" s="8"/>
      <c r="BW53" s="4"/>
      <c r="BX53" s="4"/>
      <c r="BY53" s="4"/>
      <c r="BZ53" s="8"/>
      <c r="CA53" s="4"/>
      <c r="CB53" s="8"/>
      <c r="CC53" s="4">
        <f t="shared" si="93"/>
        <v>0</v>
      </c>
      <c r="CD53" s="4">
        <f t="shared" si="93"/>
        <v>0</v>
      </c>
      <c r="CE53" s="4"/>
      <c r="CF53" s="4"/>
      <c r="CG53" s="114"/>
      <c r="CH53" s="325"/>
      <c r="CI53" s="91">
        <v>20.6</v>
      </c>
      <c r="CJ53" s="325">
        <v>6.5</v>
      </c>
      <c r="CK53" s="299"/>
      <c r="CL53" s="299"/>
      <c r="CM53" s="326">
        <v>5.15</v>
      </c>
      <c r="CN53" s="327">
        <v>1.5</v>
      </c>
      <c r="CO53" s="8">
        <f t="shared" si="22"/>
        <v>25.75</v>
      </c>
      <c r="CP53" s="8">
        <f t="shared" si="23"/>
        <v>8</v>
      </c>
      <c r="CQ53" s="343">
        <v>247.40625</v>
      </c>
      <c r="CR53" s="343"/>
      <c r="CS53" s="343"/>
      <c r="CT53" s="356"/>
      <c r="CU53" s="344">
        <v>18.556701030927837</v>
      </c>
      <c r="CV53" s="196"/>
      <c r="CW53" s="345">
        <v>63.814432989690722</v>
      </c>
      <c r="CX53" s="300"/>
      <c r="CY53" s="300"/>
      <c r="CZ53" s="300"/>
      <c r="DA53" s="7">
        <f t="shared" si="103"/>
        <v>329.77738402061857</v>
      </c>
      <c r="DB53" s="4">
        <f t="shared" si="25"/>
        <v>0</v>
      </c>
      <c r="DC53" s="8"/>
      <c r="DD53" s="8"/>
      <c r="DE53" s="4"/>
      <c r="DF53" s="8"/>
      <c r="DG53" s="8"/>
      <c r="DH53" s="8"/>
      <c r="DI53" s="8">
        <f t="shared" si="26"/>
        <v>0</v>
      </c>
      <c r="DJ53" s="8">
        <f t="shared" si="27"/>
        <v>0</v>
      </c>
      <c r="DK53" s="328">
        <v>42.37</v>
      </c>
      <c r="DL53" s="328">
        <v>14.12</v>
      </c>
      <c r="DM53" s="78">
        <f t="shared" si="28"/>
        <v>42.37</v>
      </c>
      <c r="DN53" s="78">
        <f t="shared" si="29"/>
        <v>14.12</v>
      </c>
      <c r="DO53" s="328">
        <v>41.1</v>
      </c>
      <c r="DP53" s="328">
        <v>13.700000000000001</v>
      </c>
      <c r="DQ53" s="329"/>
      <c r="DR53" s="329"/>
      <c r="DS53" s="8"/>
      <c r="DT53" s="8"/>
      <c r="DU53" s="302"/>
      <c r="DV53" s="303"/>
      <c r="DW53" s="303"/>
      <c r="DX53" s="303"/>
      <c r="DY53" s="8"/>
      <c r="DZ53" s="8"/>
      <c r="EA53" s="4"/>
      <c r="EB53" s="8"/>
      <c r="EC53" s="8">
        <f t="shared" si="30"/>
        <v>0</v>
      </c>
      <c r="ED53" s="8">
        <f t="shared" si="30"/>
        <v>0</v>
      </c>
      <c r="EE53" s="4"/>
      <c r="EF53" s="4"/>
      <c r="EG53" s="330">
        <v>39.18</v>
      </c>
      <c r="EH53" s="331">
        <v>9.7949999999999999</v>
      </c>
      <c r="EI53" s="94">
        <v>154.63999999999999</v>
      </c>
      <c r="EJ53" s="94">
        <v>38.659999999999997</v>
      </c>
      <c r="EK53" s="326">
        <v>53.61</v>
      </c>
      <c r="EL53" s="332">
        <v>13.4025</v>
      </c>
      <c r="EM53" s="333"/>
      <c r="EN53" s="333"/>
      <c r="EO53" s="333"/>
      <c r="EP53" s="333"/>
      <c r="EQ53" s="8">
        <f t="shared" si="31"/>
        <v>247.43</v>
      </c>
      <c r="ER53" s="8">
        <f t="shared" si="104"/>
        <v>61.857500000000002</v>
      </c>
      <c r="ES53" s="301"/>
      <c r="ET53" s="301"/>
      <c r="EU53" s="6"/>
      <c r="EV53" s="6"/>
      <c r="EW53" s="4">
        <f t="shared" si="33"/>
        <v>0</v>
      </c>
      <c r="EX53" s="4">
        <f t="shared" si="34"/>
        <v>0</v>
      </c>
      <c r="EY53" s="8"/>
      <c r="EZ53" s="8"/>
      <c r="FA53" s="361">
        <v>28</v>
      </c>
      <c r="FB53" s="334"/>
      <c r="FC53" s="114">
        <v>0</v>
      </c>
      <c r="FD53" s="327"/>
      <c r="FE53" s="8"/>
      <c r="FF53" s="8"/>
      <c r="FG53" s="305"/>
      <c r="FH53" s="306"/>
      <c r="FI53" s="8"/>
      <c r="FJ53" s="8"/>
      <c r="FK53" s="8"/>
      <c r="FL53" s="8"/>
      <c r="FM53" s="327"/>
      <c r="FN53" s="327"/>
      <c r="FO53" s="4"/>
      <c r="FP53" s="8"/>
      <c r="FQ53" s="307">
        <f t="shared" si="35"/>
        <v>0</v>
      </c>
      <c r="FR53" s="8">
        <f t="shared" si="36"/>
        <v>0</v>
      </c>
      <c r="FS53" s="4"/>
      <c r="FT53" s="4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>
        <f t="shared" si="37"/>
        <v>0</v>
      </c>
      <c r="GH53" s="8">
        <f t="shared" si="38"/>
        <v>0</v>
      </c>
      <c r="GI53" s="308"/>
      <c r="GJ53" s="308"/>
      <c r="GK53" s="297">
        <v>0</v>
      </c>
      <c r="GL53" s="297"/>
      <c r="GM53" s="309"/>
      <c r="GN53" s="310"/>
      <c r="GO53" s="299"/>
      <c r="GP53" s="311"/>
      <c r="GQ53" s="311"/>
      <c r="GR53" s="311"/>
      <c r="GS53" s="310"/>
      <c r="GT53" s="310"/>
      <c r="GU53" s="310">
        <v>3</v>
      </c>
      <c r="GV53" s="310"/>
      <c r="GW53" s="310"/>
      <c r="GX53" s="310"/>
      <c r="GY53" s="310">
        <v>2.4</v>
      </c>
      <c r="GZ53" s="310"/>
      <c r="HA53" s="8">
        <f t="shared" si="39"/>
        <v>5.4</v>
      </c>
      <c r="HB53" s="8">
        <f t="shared" si="40"/>
        <v>0</v>
      </c>
      <c r="HC53" s="4"/>
      <c r="HD53" s="4"/>
      <c r="HE53" s="4"/>
      <c r="HF53" s="4"/>
      <c r="HG53" s="4"/>
      <c r="HH53" s="4"/>
      <c r="HI53" s="4">
        <f t="shared" si="94"/>
        <v>0</v>
      </c>
      <c r="HJ53" s="4">
        <f t="shared" si="95"/>
        <v>0</v>
      </c>
      <c r="HK53" s="8"/>
      <c r="HL53" s="8"/>
      <c r="HM53" s="8"/>
      <c r="HN53" s="303"/>
      <c r="HO53" s="8">
        <f t="shared" si="41"/>
        <v>0</v>
      </c>
      <c r="HP53" s="8">
        <f t="shared" si="42"/>
        <v>0</v>
      </c>
      <c r="HQ53" s="91">
        <v>400</v>
      </c>
      <c r="HR53" s="285"/>
      <c r="HS53" s="91"/>
      <c r="HT53" s="8"/>
      <c r="HU53" s="8">
        <f t="shared" si="43"/>
        <v>400</v>
      </c>
      <c r="HV53" s="8">
        <f t="shared" si="44"/>
        <v>0</v>
      </c>
      <c r="HW53" s="8"/>
      <c r="HX53" s="8"/>
      <c r="HY53" s="196">
        <v>3</v>
      </c>
      <c r="HZ53" s="335">
        <v>0.75</v>
      </c>
      <c r="IA53" s="312"/>
      <c r="IB53" s="304"/>
      <c r="IC53" s="337">
        <v>12</v>
      </c>
      <c r="ID53" s="130">
        <v>3</v>
      </c>
      <c r="IE53" s="313"/>
      <c r="IF53" s="313"/>
      <c r="IG53" s="8">
        <f t="shared" si="84"/>
        <v>15</v>
      </c>
      <c r="IH53" s="8">
        <f t="shared" si="45"/>
        <v>3.75</v>
      </c>
      <c r="II53" s="8"/>
      <c r="IJ53" s="8"/>
      <c r="IK53" s="8"/>
      <c r="IL53" s="8"/>
      <c r="IM53" s="4"/>
      <c r="IN53" s="303"/>
      <c r="IO53" s="8"/>
      <c r="IP53" s="8"/>
      <c r="IQ53" s="8"/>
      <c r="IR53" s="8"/>
      <c r="IS53" s="8"/>
      <c r="IT53" s="8"/>
      <c r="IU53" s="8">
        <f t="shared" si="96"/>
        <v>0</v>
      </c>
      <c r="IV53" s="8">
        <f t="shared" si="97"/>
        <v>0</v>
      </c>
      <c r="IW53" s="8"/>
      <c r="IX53" s="8"/>
      <c r="IY53" s="71">
        <v>10.31</v>
      </c>
      <c r="IZ53" s="71">
        <v>0</v>
      </c>
      <c r="JA53" s="71">
        <v>0</v>
      </c>
      <c r="JB53" s="71">
        <v>0</v>
      </c>
      <c r="JC53" s="285"/>
      <c r="JD53" s="285"/>
      <c r="JE53" s="8">
        <f t="shared" si="46"/>
        <v>10.31</v>
      </c>
      <c r="JF53" s="8">
        <f t="shared" si="47"/>
        <v>0</v>
      </c>
      <c r="JG53" s="335">
        <v>4.7801999999999998</v>
      </c>
      <c r="JH53" s="335">
        <v>1</v>
      </c>
      <c r="JI53" s="335">
        <v>4.7801999999999998</v>
      </c>
      <c r="JJ53" s="335">
        <v>1</v>
      </c>
      <c r="JK53" s="335"/>
      <c r="JL53" s="335"/>
      <c r="JM53" s="91">
        <v>51.55</v>
      </c>
      <c r="JN53" s="335">
        <v>11</v>
      </c>
      <c r="JO53" s="91">
        <v>0</v>
      </c>
      <c r="JP53" s="335">
        <v>0</v>
      </c>
      <c r="JQ53" s="71">
        <v>0</v>
      </c>
      <c r="JR53" s="71">
        <v>0</v>
      </c>
      <c r="JS53" s="8"/>
      <c r="JT53" s="8"/>
      <c r="JU53" s="8">
        <f t="shared" si="85"/>
        <v>61.110399999999998</v>
      </c>
      <c r="JV53" s="8">
        <f t="shared" si="86"/>
        <v>13</v>
      </c>
      <c r="JW53" s="8"/>
      <c r="JX53" s="8"/>
      <c r="JY53" s="285"/>
      <c r="JZ53" s="285"/>
      <c r="KA53" s="8">
        <f t="shared" si="48"/>
        <v>0</v>
      </c>
      <c r="KB53" s="8">
        <f t="shared" si="49"/>
        <v>0</v>
      </c>
      <c r="KC53" s="4"/>
      <c r="KD53" s="4"/>
      <c r="KE53" s="4"/>
      <c r="KF53" s="4"/>
      <c r="KG53" s="4">
        <f t="shared" si="98"/>
        <v>0</v>
      </c>
      <c r="KH53" s="4">
        <f t="shared" si="99"/>
        <v>0</v>
      </c>
      <c r="KI53" s="4"/>
      <c r="KJ53" s="4"/>
      <c r="KK53" s="4"/>
      <c r="KL53" s="4"/>
      <c r="KM53" s="4">
        <f t="shared" si="50"/>
        <v>0</v>
      </c>
      <c r="KN53" s="4">
        <f t="shared" si="50"/>
        <v>0</v>
      </c>
      <c r="KO53" s="326"/>
      <c r="KP53" s="4"/>
      <c r="KQ53" s="4"/>
      <c r="KR53" s="4"/>
      <c r="KS53" s="1">
        <f t="shared" si="51"/>
        <v>0</v>
      </c>
      <c r="KT53" s="1">
        <f t="shared" si="52"/>
        <v>0</v>
      </c>
      <c r="KU53" s="4"/>
      <c r="KV53" s="4"/>
      <c r="KW53" s="4">
        <f t="shared" si="53"/>
        <v>0</v>
      </c>
      <c r="KX53" s="4">
        <f t="shared" si="54"/>
        <v>0</v>
      </c>
      <c r="KY53" s="4"/>
      <c r="KZ53" s="4"/>
      <c r="LA53" s="4"/>
      <c r="LB53" s="4"/>
      <c r="LC53" s="4">
        <f t="shared" si="55"/>
        <v>0</v>
      </c>
      <c r="LD53" s="4">
        <f t="shared" si="56"/>
        <v>0</v>
      </c>
      <c r="LE53" s="4"/>
      <c r="LF53" s="4"/>
      <c r="LG53" s="4">
        <f t="shared" si="57"/>
        <v>0</v>
      </c>
      <c r="LH53" s="4">
        <f t="shared" si="58"/>
        <v>0</v>
      </c>
      <c r="LI53" s="71">
        <v>25</v>
      </c>
      <c r="LJ53" s="335">
        <v>0</v>
      </c>
      <c r="LK53" s="79">
        <v>3.4</v>
      </c>
      <c r="LL53" s="358">
        <v>0</v>
      </c>
      <c r="LM53" s="79">
        <v>3.8730000000000002</v>
      </c>
      <c r="LN53" s="339">
        <v>0</v>
      </c>
      <c r="LO53" s="75"/>
      <c r="LP53" s="352"/>
      <c r="LQ53" s="322"/>
      <c r="LR53" s="322"/>
      <c r="LS53" s="4">
        <f t="shared" si="105"/>
        <v>32.272999999999996</v>
      </c>
      <c r="LT53" s="4">
        <f t="shared" si="60"/>
        <v>0</v>
      </c>
      <c r="LU53" s="323"/>
      <c r="LV53" s="4"/>
      <c r="LW53" s="4"/>
      <c r="LX53" s="4"/>
      <c r="LY53" s="4">
        <f t="shared" si="61"/>
        <v>0</v>
      </c>
      <c r="LZ53" s="4">
        <f t="shared" si="62"/>
        <v>0</v>
      </c>
      <c r="MA53" s="114"/>
      <c r="MB53" s="4"/>
      <c r="MC53" s="346"/>
      <c r="MD53" s="324"/>
      <c r="ME53" s="75"/>
      <c r="MF53" s="4"/>
      <c r="MG53" s="9"/>
      <c r="MH53" s="4"/>
      <c r="MI53" s="4">
        <f t="shared" si="63"/>
        <v>0</v>
      </c>
      <c r="MJ53" s="4">
        <f t="shared" si="64"/>
        <v>0</v>
      </c>
      <c r="MK53" s="340">
        <v>19.271699999999999</v>
      </c>
      <c r="ML53" s="92">
        <v>0</v>
      </c>
      <c r="MM53" s="114">
        <v>11.318300000000001</v>
      </c>
      <c r="MN53" s="341">
        <v>0</v>
      </c>
      <c r="MO53" s="4">
        <f t="shared" si="65"/>
        <v>30.59</v>
      </c>
      <c r="MP53" s="4">
        <f t="shared" si="66"/>
        <v>0</v>
      </c>
      <c r="MQ53" s="4"/>
      <c r="MR53" s="4"/>
      <c r="MS53" s="4">
        <f t="shared" si="67"/>
        <v>0</v>
      </c>
      <c r="MT53" s="4">
        <f t="shared" si="68"/>
        <v>0</v>
      </c>
      <c r="MU53" s="4"/>
      <c r="MV53" s="4"/>
      <c r="MW53" s="4">
        <f t="shared" si="69"/>
        <v>0</v>
      </c>
      <c r="MX53" s="4">
        <f t="shared" si="70"/>
        <v>0</v>
      </c>
      <c r="MY53" s="92">
        <v>0</v>
      </c>
      <c r="MZ53" s="342">
        <v>0</v>
      </c>
      <c r="NA53" s="4">
        <f t="shared" si="71"/>
        <v>0</v>
      </c>
      <c r="NB53" s="4">
        <f t="shared" si="72"/>
        <v>0</v>
      </c>
      <c r="NC53" s="301"/>
      <c r="ND53" s="301"/>
      <c r="NE53" s="301">
        <f t="shared" si="73"/>
        <v>0</v>
      </c>
      <c r="NF53" s="301">
        <f t="shared" si="74"/>
        <v>0</v>
      </c>
      <c r="NG53" s="301"/>
      <c r="NH53" s="301"/>
      <c r="NI53" s="301">
        <f t="shared" si="75"/>
        <v>0</v>
      </c>
      <c r="NJ53" s="301">
        <f t="shared" si="76"/>
        <v>0</v>
      </c>
      <c r="NK53" s="297"/>
      <c r="NL53" s="301"/>
      <c r="NM53" s="301">
        <f t="shared" si="77"/>
        <v>0</v>
      </c>
      <c r="NN53" s="301">
        <f t="shared" si="78"/>
        <v>0</v>
      </c>
      <c r="NO53" s="74">
        <v>3.67</v>
      </c>
      <c r="NP53" s="74"/>
      <c r="NQ53" s="74"/>
      <c r="NR53" s="74"/>
      <c r="NS53" s="74">
        <v>6.2</v>
      </c>
      <c r="NT53" s="74"/>
      <c r="NU53" s="351">
        <v>2</v>
      </c>
      <c r="NV53" s="351"/>
      <c r="NW53" s="4">
        <f t="shared" si="79"/>
        <v>11.870000000000001</v>
      </c>
      <c r="NX53" s="4">
        <f t="shared" si="100"/>
        <v>0</v>
      </c>
      <c r="NY53" s="74">
        <v>10</v>
      </c>
      <c r="NZ53" s="74"/>
      <c r="OA53" s="357">
        <v>4.66</v>
      </c>
      <c r="OB53" s="74"/>
      <c r="OC53" s="357">
        <v>2</v>
      </c>
      <c r="OD53" s="74"/>
      <c r="OE53" s="74">
        <v>1</v>
      </c>
      <c r="OF53" s="74"/>
      <c r="OG53" s="4">
        <f t="shared" si="80"/>
        <v>17.66</v>
      </c>
      <c r="OH53" s="4">
        <f t="shared" si="81"/>
        <v>0</v>
      </c>
      <c r="OI53" s="196">
        <v>4.34</v>
      </c>
      <c r="OJ53" s="301"/>
      <c r="OK53" s="347">
        <v>1.23</v>
      </c>
      <c r="OL53" s="301"/>
      <c r="OM53" s="196">
        <v>1.34</v>
      </c>
      <c r="ON53" s="301"/>
      <c r="OO53" s="301">
        <f t="shared" si="82"/>
        <v>5.57</v>
      </c>
      <c r="OP53" s="301">
        <f t="shared" si="83"/>
        <v>0</v>
      </c>
      <c r="OQ53" s="301"/>
      <c r="OR53" s="301"/>
      <c r="OS53" s="301">
        <f t="shared" si="101"/>
        <v>0</v>
      </c>
      <c r="OT53" s="301">
        <f t="shared" si="102"/>
        <v>0</v>
      </c>
    </row>
    <row r="54" spans="1:410" ht="12.75" customHeight="1">
      <c r="A54" s="146"/>
      <c r="B54" s="129">
        <v>44</v>
      </c>
      <c r="C54" s="147"/>
      <c r="D54" s="147"/>
      <c r="E54" s="74"/>
      <c r="F54" s="74"/>
      <c r="G54" s="74"/>
      <c r="H54" s="74"/>
      <c r="I54" s="78">
        <f t="shared" si="87"/>
        <v>0</v>
      </c>
      <c r="J54" s="78">
        <f t="shared" si="88"/>
        <v>0</v>
      </c>
      <c r="K54" s="2"/>
      <c r="L54" s="2"/>
      <c r="M54" s="71">
        <v>20.62</v>
      </c>
      <c r="N54" s="71">
        <v>4.1240000000000006</v>
      </c>
      <c r="O54" s="75">
        <v>0</v>
      </c>
      <c r="P54" s="71">
        <v>0</v>
      </c>
      <c r="Q54" s="1"/>
      <c r="R54" s="8"/>
      <c r="S54" s="2"/>
      <c r="T54" s="2"/>
      <c r="U54" s="8"/>
      <c r="V54" s="8"/>
      <c r="W54" s="8">
        <f t="shared" si="15"/>
        <v>20.62</v>
      </c>
      <c r="X54" s="8">
        <f t="shared" si="16"/>
        <v>20.62</v>
      </c>
      <c r="Y54" s="78"/>
      <c r="Z54" s="78"/>
      <c r="AA54" s="9"/>
      <c r="AB54" s="285"/>
      <c r="AC54" s="8">
        <f t="shared" si="17"/>
        <v>0</v>
      </c>
      <c r="AD54" s="8">
        <f t="shared" si="18"/>
        <v>0</v>
      </c>
      <c r="AE54" s="71"/>
      <c r="AF54" s="71"/>
      <c r="AG54" s="71"/>
      <c r="AH54" s="71"/>
      <c r="AI54" s="122">
        <v>5</v>
      </c>
      <c r="AJ54" s="122">
        <v>1.5</v>
      </c>
      <c r="AK54" s="359">
        <v>50</v>
      </c>
      <c r="AL54" s="360">
        <v>15</v>
      </c>
      <c r="AM54" s="293"/>
      <c r="AN54" s="293"/>
      <c r="AO54" s="294"/>
      <c r="AP54" s="294"/>
      <c r="AQ54" s="294"/>
      <c r="AR54" s="294"/>
      <c r="AS54" s="294"/>
      <c r="AT54" s="294"/>
      <c r="AU54" s="4">
        <f t="shared" si="89"/>
        <v>55</v>
      </c>
      <c r="AV54" s="4">
        <f t="shared" si="90"/>
        <v>16.5</v>
      </c>
      <c r="AW54" s="78"/>
      <c r="AX54" s="78"/>
      <c r="AY54" s="315"/>
      <c r="AZ54" s="8"/>
      <c r="BA54" s="8"/>
      <c r="BB54" s="8"/>
      <c r="BC54" s="8">
        <f t="shared" si="91"/>
        <v>0</v>
      </c>
      <c r="BD54" s="8">
        <f t="shared" si="92"/>
        <v>0</v>
      </c>
      <c r="BE54" s="8"/>
      <c r="BF54" s="8"/>
      <c r="BG54" s="295"/>
      <c r="BH54" s="296"/>
      <c r="BI54" s="295"/>
      <c r="BJ54" s="296"/>
      <c r="BK54" s="297"/>
      <c r="BL54" s="8"/>
      <c r="BM54" s="8"/>
      <c r="BN54" s="8"/>
      <c r="BO54" s="8"/>
      <c r="BP54" s="8"/>
      <c r="BQ54" s="8"/>
      <c r="BR54" s="8"/>
      <c r="BS54" s="2">
        <f t="shared" si="20"/>
        <v>0</v>
      </c>
      <c r="BT54" s="8">
        <f t="shared" si="21"/>
        <v>0</v>
      </c>
      <c r="BU54" s="8"/>
      <c r="BV54" s="8"/>
      <c r="BW54" s="4"/>
      <c r="BX54" s="4"/>
      <c r="BY54" s="4"/>
      <c r="BZ54" s="8"/>
      <c r="CA54" s="4"/>
      <c r="CB54" s="8"/>
      <c r="CC54" s="4">
        <f t="shared" si="93"/>
        <v>0</v>
      </c>
      <c r="CD54" s="4">
        <f t="shared" si="93"/>
        <v>0</v>
      </c>
      <c r="CE54" s="4"/>
      <c r="CF54" s="4"/>
      <c r="CG54" s="114"/>
      <c r="CH54" s="325"/>
      <c r="CI54" s="91">
        <v>20.6</v>
      </c>
      <c r="CJ54" s="325">
        <v>6.5</v>
      </c>
      <c r="CK54" s="299"/>
      <c r="CL54" s="299"/>
      <c r="CM54" s="326">
        <v>5.15</v>
      </c>
      <c r="CN54" s="327">
        <v>1.5</v>
      </c>
      <c r="CO54" s="8">
        <f t="shared" si="22"/>
        <v>25.75</v>
      </c>
      <c r="CP54" s="8">
        <f t="shared" si="23"/>
        <v>8</v>
      </c>
      <c r="CQ54" s="343">
        <v>247.40625</v>
      </c>
      <c r="CR54" s="343"/>
      <c r="CS54" s="343"/>
      <c r="CT54" s="356"/>
      <c r="CU54" s="344">
        <v>18.556701030927837</v>
      </c>
      <c r="CV54" s="196"/>
      <c r="CW54" s="345">
        <v>63.814432989690722</v>
      </c>
      <c r="CX54" s="300"/>
      <c r="CY54" s="300"/>
      <c r="CZ54" s="300"/>
      <c r="DA54" s="7">
        <f t="shared" si="103"/>
        <v>329.77738402061857</v>
      </c>
      <c r="DB54" s="4">
        <f t="shared" si="25"/>
        <v>0</v>
      </c>
      <c r="DC54" s="8"/>
      <c r="DD54" s="8"/>
      <c r="DE54" s="4"/>
      <c r="DF54" s="8"/>
      <c r="DG54" s="8"/>
      <c r="DH54" s="8"/>
      <c r="DI54" s="8">
        <f t="shared" si="26"/>
        <v>0</v>
      </c>
      <c r="DJ54" s="8">
        <f t="shared" si="27"/>
        <v>0</v>
      </c>
      <c r="DK54" s="328">
        <v>42.37</v>
      </c>
      <c r="DL54" s="328">
        <v>14.12</v>
      </c>
      <c r="DM54" s="78">
        <f t="shared" si="28"/>
        <v>42.37</v>
      </c>
      <c r="DN54" s="78">
        <f t="shared" si="29"/>
        <v>14.12</v>
      </c>
      <c r="DO54" s="328">
        <v>41.1</v>
      </c>
      <c r="DP54" s="328">
        <v>13.700000000000001</v>
      </c>
      <c r="DQ54" s="329"/>
      <c r="DR54" s="329"/>
      <c r="DS54" s="8"/>
      <c r="DT54" s="8"/>
      <c r="DU54" s="302"/>
      <c r="DV54" s="303"/>
      <c r="DW54" s="303"/>
      <c r="DX54" s="303"/>
      <c r="DY54" s="8"/>
      <c r="DZ54" s="8"/>
      <c r="EA54" s="4"/>
      <c r="EB54" s="8"/>
      <c r="EC54" s="8">
        <f t="shared" si="30"/>
        <v>0</v>
      </c>
      <c r="ED54" s="8">
        <f t="shared" si="30"/>
        <v>0</v>
      </c>
      <c r="EE54" s="4"/>
      <c r="EF54" s="4"/>
      <c r="EG54" s="330">
        <v>39.18</v>
      </c>
      <c r="EH54" s="331">
        <v>9.7949999999999999</v>
      </c>
      <c r="EI54" s="94">
        <v>154.63999999999999</v>
      </c>
      <c r="EJ54" s="94">
        <v>38.659999999999997</v>
      </c>
      <c r="EK54" s="326">
        <v>53.61</v>
      </c>
      <c r="EL54" s="332">
        <v>13.4025</v>
      </c>
      <c r="EM54" s="333"/>
      <c r="EN54" s="333"/>
      <c r="EO54" s="333"/>
      <c r="EP54" s="333"/>
      <c r="EQ54" s="8">
        <f t="shared" si="31"/>
        <v>247.43</v>
      </c>
      <c r="ER54" s="8">
        <f t="shared" si="104"/>
        <v>61.857500000000002</v>
      </c>
      <c r="ES54" s="301"/>
      <c r="ET54" s="301"/>
      <c r="EU54" s="6"/>
      <c r="EV54" s="6"/>
      <c r="EW54" s="4">
        <f t="shared" si="33"/>
        <v>0</v>
      </c>
      <c r="EX54" s="4">
        <f t="shared" si="34"/>
        <v>0</v>
      </c>
      <c r="EY54" s="8"/>
      <c r="EZ54" s="8"/>
      <c r="FA54" s="361">
        <v>28</v>
      </c>
      <c r="FB54" s="334"/>
      <c r="FC54" s="114">
        <v>0</v>
      </c>
      <c r="FD54" s="327"/>
      <c r="FE54" s="8"/>
      <c r="FF54" s="8"/>
      <c r="FG54" s="305"/>
      <c r="FH54" s="306"/>
      <c r="FI54" s="8"/>
      <c r="FJ54" s="8"/>
      <c r="FK54" s="8"/>
      <c r="FL54" s="8"/>
      <c r="FM54" s="327"/>
      <c r="FN54" s="327"/>
      <c r="FO54" s="4"/>
      <c r="FP54" s="8"/>
      <c r="FQ54" s="307">
        <f t="shared" si="35"/>
        <v>0</v>
      </c>
      <c r="FR54" s="8">
        <f t="shared" si="36"/>
        <v>0</v>
      </c>
      <c r="FS54" s="4"/>
      <c r="FT54" s="4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>
        <f t="shared" si="37"/>
        <v>0</v>
      </c>
      <c r="GH54" s="8">
        <f t="shared" si="38"/>
        <v>0</v>
      </c>
      <c r="GI54" s="308"/>
      <c r="GJ54" s="308"/>
      <c r="GK54" s="297">
        <v>0</v>
      </c>
      <c r="GL54" s="297"/>
      <c r="GM54" s="309"/>
      <c r="GN54" s="310"/>
      <c r="GO54" s="299"/>
      <c r="GP54" s="311"/>
      <c r="GQ54" s="311"/>
      <c r="GR54" s="311"/>
      <c r="GS54" s="310"/>
      <c r="GT54" s="310"/>
      <c r="GU54" s="310">
        <v>3</v>
      </c>
      <c r="GV54" s="310"/>
      <c r="GW54" s="310"/>
      <c r="GX54" s="310"/>
      <c r="GY54" s="310">
        <v>2.4</v>
      </c>
      <c r="GZ54" s="310"/>
      <c r="HA54" s="8">
        <f t="shared" si="39"/>
        <v>5.4</v>
      </c>
      <c r="HB54" s="8">
        <f t="shared" si="40"/>
        <v>0</v>
      </c>
      <c r="HC54" s="4"/>
      <c r="HD54" s="4"/>
      <c r="HE54" s="4"/>
      <c r="HF54" s="4"/>
      <c r="HG54" s="4"/>
      <c r="HH54" s="4"/>
      <c r="HI54" s="4">
        <f t="shared" si="94"/>
        <v>0</v>
      </c>
      <c r="HJ54" s="4">
        <f t="shared" si="95"/>
        <v>0</v>
      </c>
      <c r="HK54" s="8"/>
      <c r="HL54" s="8"/>
      <c r="HM54" s="8"/>
      <c r="HN54" s="303"/>
      <c r="HO54" s="8">
        <f t="shared" si="41"/>
        <v>0</v>
      </c>
      <c r="HP54" s="8">
        <f t="shared" si="42"/>
        <v>0</v>
      </c>
      <c r="HQ54" s="91">
        <v>400</v>
      </c>
      <c r="HR54" s="285"/>
      <c r="HS54" s="91"/>
      <c r="HT54" s="8"/>
      <c r="HU54" s="8">
        <f t="shared" si="43"/>
        <v>400</v>
      </c>
      <c r="HV54" s="8">
        <f t="shared" si="44"/>
        <v>0</v>
      </c>
      <c r="HW54" s="8"/>
      <c r="HX54" s="8"/>
      <c r="HY54" s="196">
        <v>3</v>
      </c>
      <c r="HZ54" s="335">
        <v>0.75</v>
      </c>
      <c r="IA54" s="312"/>
      <c r="IB54" s="304"/>
      <c r="IC54" s="337">
        <v>12</v>
      </c>
      <c r="ID54" s="130">
        <v>3</v>
      </c>
      <c r="IE54" s="313"/>
      <c r="IF54" s="313"/>
      <c r="IG54" s="8">
        <f t="shared" si="84"/>
        <v>15</v>
      </c>
      <c r="IH54" s="8">
        <f t="shared" si="45"/>
        <v>3.75</v>
      </c>
      <c r="II54" s="8"/>
      <c r="IJ54" s="8"/>
      <c r="IK54" s="8"/>
      <c r="IL54" s="8"/>
      <c r="IM54" s="4"/>
      <c r="IN54" s="303"/>
      <c r="IO54" s="8"/>
      <c r="IP54" s="8"/>
      <c r="IQ54" s="8"/>
      <c r="IR54" s="8"/>
      <c r="IS54" s="8"/>
      <c r="IT54" s="8"/>
      <c r="IU54" s="8">
        <f t="shared" si="96"/>
        <v>0</v>
      </c>
      <c r="IV54" s="8">
        <f t="shared" si="97"/>
        <v>0</v>
      </c>
      <c r="IW54" s="8"/>
      <c r="IX54" s="8"/>
      <c r="IY54" s="71">
        <v>10.31</v>
      </c>
      <c r="IZ54" s="71">
        <v>0</v>
      </c>
      <c r="JA54" s="71">
        <v>0</v>
      </c>
      <c r="JB54" s="71">
        <v>0</v>
      </c>
      <c r="JC54" s="285"/>
      <c r="JD54" s="285"/>
      <c r="JE54" s="8">
        <f t="shared" si="46"/>
        <v>10.31</v>
      </c>
      <c r="JF54" s="8">
        <f t="shared" si="47"/>
        <v>0</v>
      </c>
      <c r="JG54" s="335">
        <v>4.7801999999999998</v>
      </c>
      <c r="JH54" s="335">
        <v>1</v>
      </c>
      <c r="JI54" s="335">
        <v>4.7801999999999998</v>
      </c>
      <c r="JJ54" s="335">
        <v>1</v>
      </c>
      <c r="JK54" s="335"/>
      <c r="JL54" s="335"/>
      <c r="JM54" s="91">
        <v>51.55</v>
      </c>
      <c r="JN54" s="335">
        <v>11</v>
      </c>
      <c r="JO54" s="91">
        <v>0</v>
      </c>
      <c r="JP54" s="335">
        <v>0</v>
      </c>
      <c r="JQ54" s="71">
        <v>0</v>
      </c>
      <c r="JR54" s="71">
        <v>0</v>
      </c>
      <c r="JS54" s="8"/>
      <c r="JT54" s="8"/>
      <c r="JU54" s="8">
        <f t="shared" si="85"/>
        <v>61.110399999999998</v>
      </c>
      <c r="JV54" s="8">
        <f t="shared" si="86"/>
        <v>13</v>
      </c>
      <c r="JW54" s="8"/>
      <c r="JX54" s="8"/>
      <c r="JY54" s="285"/>
      <c r="JZ54" s="285"/>
      <c r="KA54" s="8">
        <f t="shared" si="48"/>
        <v>0</v>
      </c>
      <c r="KB54" s="8">
        <f t="shared" si="49"/>
        <v>0</v>
      </c>
      <c r="KC54" s="4"/>
      <c r="KD54" s="4"/>
      <c r="KE54" s="4"/>
      <c r="KF54" s="4"/>
      <c r="KG54" s="4">
        <f t="shared" si="98"/>
        <v>0</v>
      </c>
      <c r="KH54" s="4">
        <f t="shared" si="99"/>
        <v>0</v>
      </c>
      <c r="KI54" s="4"/>
      <c r="KJ54" s="4"/>
      <c r="KK54" s="4"/>
      <c r="KL54" s="4"/>
      <c r="KM54" s="4">
        <f t="shared" si="50"/>
        <v>0</v>
      </c>
      <c r="KN54" s="4">
        <f t="shared" si="50"/>
        <v>0</v>
      </c>
      <c r="KO54" s="326"/>
      <c r="KP54" s="4"/>
      <c r="KQ54" s="4"/>
      <c r="KR54" s="4"/>
      <c r="KS54" s="1">
        <f t="shared" si="51"/>
        <v>0</v>
      </c>
      <c r="KT54" s="1">
        <f t="shared" si="52"/>
        <v>0</v>
      </c>
      <c r="KU54" s="4"/>
      <c r="KV54" s="4"/>
      <c r="KW54" s="4">
        <f t="shared" si="53"/>
        <v>0</v>
      </c>
      <c r="KX54" s="4">
        <f t="shared" si="54"/>
        <v>0</v>
      </c>
      <c r="KY54" s="4"/>
      <c r="KZ54" s="4"/>
      <c r="LA54" s="4"/>
      <c r="LB54" s="4"/>
      <c r="LC54" s="4">
        <f t="shared" si="55"/>
        <v>0</v>
      </c>
      <c r="LD54" s="4">
        <f t="shared" si="56"/>
        <v>0</v>
      </c>
      <c r="LE54" s="4"/>
      <c r="LF54" s="4"/>
      <c r="LG54" s="4">
        <f t="shared" si="57"/>
        <v>0</v>
      </c>
      <c r="LH54" s="4">
        <f t="shared" si="58"/>
        <v>0</v>
      </c>
      <c r="LI54" s="71">
        <v>25</v>
      </c>
      <c r="LJ54" s="335">
        <v>0</v>
      </c>
      <c r="LK54" s="79">
        <v>3.4</v>
      </c>
      <c r="LL54" s="358">
        <v>0</v>
      </c>
      <c r="LM54" s="79">
        <v>3.8730000000000002</v>
      </c>
      <c r="LN54" s="339">
        <v>0</v>
      </c>
      <c r="LO54" s="75"/>
      <c r="LP54" s="352"/>
      <c r="LQ54" s="322"/>
      <c r="LR54" s="322"/>
      <c r="LS54" s="4">
        <f t="shared" si="105"/>
        <v>32.272999999999996</v>
      </c>
      <c r="LT54" s="4">
        <f t="shared" si="60"/>
        <v>0</v>
      </c>
      <c r="LU54" s="323"/>
      <c r="LV54" s="4"/>
      <c r="LW54" s="4"/>
      <c r="LX54" s="4"/>
      <c r="LY54" s="4">
        <f t="shared" si="61"/>
        <v>0</v>
      </c>
      <c r="LZ54" s="4">
        <f t="shared" si="62"/>
        <v>0</v>
      </c>
      <c r="MA54" s="114"/>
      <c r="MB54" s="4"/>
      <c r="MC54" s="346"/>
      <c r="MD54" s="324"/>
      <c r="ME54" s="75"/>
      <c r="MF54" s="4"/>
      <c r="MG54" s="9"/>
      <c r="MH54" s="4"/>
      <c r="MI54" s="4">
        <f t="shared" si="63"/>
        <v>0</v>
      </c>
      <c r="MJ54" s="4">
        <f t="shared" si="64"/>
        <v>0</v>
      </c>
      <c r="MK54" s="340">
        <v>19.593</v>
      </c>
      <c r="ML54" s="92">
        <v>0</v>
      </c>
      <c r="MM54" s="114">
        <v>11.507000000000001</v>
      </c>
      <c r="MN54" s="341">
        <v>0</v>
      </c>
      <c r="MO54" s="4">
        <f t="shared" si="65"/>
        <v>31.1</v>
      </c>
      <c r="MP54" s="4">
        <f t="shared" si="66"/>
        <v>0</v>
      </c>
      <c r="MQ54" s="4"/>
      <c r="MR54" s="4"/>
      <c r="MS54" s="4">
        <f t="shared" si="67"/>
        <v>0</v>
      </c>
      <c r="MT54" s="4">
        <f t="shared" si="68"/>
        <v>0</v>
      </c>
      <c r="MU54" s="4"/>
      <c r="MV54" s="4"/>
      <c r="MW54" s="4">
        <f t="shared" si="69"/>
        <v>0</v>
      </c>
      <c r="MX54" s="4">
        <f t="shared" si="70"/>
        <v>0</v>
      </c>
      <c r="MY54" s="92">
        <v>0</v>
      </c>
      <c r="MZ54" s="342">
        <v>0</v>
      </c>
      <c r="NA54" s="4">
        <f t="shared" si="71"/>
        <v>0</v>
      </c>
      <c r="NB54" s="4">
        <f t="shared" si="72"/>
        <v>0</v>
      </c>
      <c r="NC54" s="301"/>
      <c r="ND54" s="301"/>
      <c r="NE54" s="301">
        <f t="shared" si="73"/>
        <v>0</v>
      </c>
      <c r="NF54" s="301">
        <f t="shared" si="74"/>
        <v>0</v>
      </c>
      <c r="NG54" s="301"/>
      <c r="NH54" s="301"/>
      <c r="NI54" s="301">
        <f t="shared" si="75"/>
        <v>0</v>
      </c>
      <c r="NJ54" s="301">
        <f t="shared" si="76"/>
        <v>0</v>
      </c>
      <c r="NK54" s="297"/>
      <c r="NL54" s="301"/>
      <c r="NM54" s="301">
        <f t="shared" si="77"/>
        <v>0</v>
      </c>
      <c r="NN54" s="301">
        <f t="shared" si="78"/>
        <v>0</v>
      </c>
      <c r="NO54" s="74">
        <v>3.67</v>
      </c>
      <c r="NP54" s="74"/>
      <c r="NQ54" s="74"/>
      <c r="NR54" s="74"/>
      <c r="NS54" s="74">
        <v>6.2</v>
      </c>
      <c r="NT54" s="74"/>
      <c r="NU54" s="351">
        <v>2</v>
      </c>
      <c r="NV54" s="351"/>
      <c r="NW54" s="4">
        <f t="shared" si="79"/>
        <v>11.870000000000001</v>
      </c>
      <c r="NX54" s="4">
        <f t="shared" si="100"/>
        <v>0</v>
      </c>
      <c r="NY54" s="74">
        <v>10</v>
      </c>
      <c r="NZ54" s="74"/>
      <c r="OA54" s="357">
        <v>4.66</v>
      </c>
      <c r="OB54" s="74"/>
      <c r="OC54" s="357">
        <v>2</v>
      </c>
      <c r="OD54" s="74"/>
      <c r="OE54" s="74">
        <v>1</v>
      </c>
      <c r="OF54" s="74"/>
      <c r="OG54" s="4">
        <f t="shared" si="80"/>
        <v>17.66</v>
      </c>
      <c r="OH54" s="4">
        <f t="shared" si="81"/>
        <v>0</v>
      </c>
      <c r="OI54" s="196">
        <v>4.17</v>
      </c>
      <c r="OJ54" s="301"/>
      <c r="OK54" s="347">
        <v>1.17</v>
      </c>
      <c r="OL54" s="301"/>
      <c r="OM54" s="196">
        <v>1.28</v>
      </c>
      <c r="ON54" s="301"/>
      <c r="OO54" s="301">
        <f t="shared" si="82"/>
        <v>5.34</v>
      </c>
      <c r="OP54" s="301">
        <f t="shared" si="83"/>
        <v>0</v>
      </c>
      <c r="OQ54" s="301"/>
      <c r="OR54" s="301"/>
      <c r="OS54" s="301">
        <f t="shared" si="101"/>
        <v>0</v>
      </c>
      <c r="OT54" s="301">
        <f t="shared" si="102"/>
        <v>0</v>
      </c>
    </row>
    <row r="55" spans="1:410" ht="12.75" customHeight="1">
      <c r="A55" s="153" t="s">
        <v>147</v>
      </c>
      <c r="B55" s="129">
        <v>45</v>
      </c>
      <c r="C55" s="147"/>
      <c r="D55" s="147"/>
      <c r="E55" s="74"/>
      <c r="F55" s="74"/>
      <c r="G55" s="74"/>
      <c r="H55" s="74"/>
      <c r="I55" s="78">
        <f t="shared" si="87"/>
        <v>0</v>
      </c>
      <c r="J55" s="78">
        <f t="shared" si="88"/>
        <v>0</v>
      </c>
      <c r="K55" s="2"/>
      <c r="L55" s="2"/>
      <c r="M55" s="71">
        <v>20.62</v>
      </c>
      <c r="N55" s="71">
        <v>4.1240000000000006</v>
      </c>
      <c r="O55" s="75">
        <v>0</v>
      </c>
      <c r="P55" s="71">
        <v>0</v>
      </c>
      <c r="Q55" s="1"/>
      <c r="R55" s="8"/>
      <c r="S55" s="2"/>
      <c r="T55" s="2"/>
      <c r="U55" s="8"/>
      <c r="V55" s="8"/>
      <c r="W55" s="8">
        <f t="shared" si="15"/>
        <v>20.62</v>
      </c>
      <c r="X55" s="8">
        <f t="shared" si="16"/>
        <v>20.62</v>
      </c>
      <c r="Y55" s="78"/>
      <c r="Z55" s="78"/>
      <c r="AA55" s="9"/>
      <c r="AB55" s="285"/>
      <c r="AC55" s="8">
        <f t="shared" si="17"/>
        <v>0</v>
      </c>
      <c r="AD55" s="8">
        <f t="shared" si="18"/>
        <v>0</v>
      </c>
      <c r="AE55" s="71"/>
      <c r="AF55" s="71"/>
      <c r="AG55" s="71"/>
      <c r="AH55" s="71"/>
      <c r="AI55" s="122">
        <v>5</v>
      </c>
      <c r="AJ55" s="122">
        <v>1.5</v>
      </c>
      <c r="AK55" s="359">
        <v>50</v>
      </c>
      <c r="AL55" s="360">
        <v>15</v>
      </c>
      <c r="AM55" s="293"/>
      <c r="AN55" s="293"/>
      <c r="AO55" s="294"/>
      <c r="AP55" s="294"/>
      <c r="AQ55" s="294"/>
      <c r="AR55" s="294"/>
      <c r="AS55" s="294"/>
      <c r="AT55" s="294"/>
      <c r="AU55" s="4">
        <f t="shared" si="89"/>
        <v>55</v>
      </c>
      <c r="AV55" s="4">
        <f t="shared" si="90"/>
        <v>16.5</v>
      </c>
      <c r="AW55" s="78"/>
      <c r="AX55" s="78"/>
      <c r="AY55" s="315"/>
      <c r="AZ55" s="8"/>
      <c r="BA55" s="8"/>
      <c r="BB55" s="8"/>
      <c r="BC55" s="8">
        <f t="shared" si="91"/>
        <v>0</v>
      </c>
      <c r="BD55" s="8">
        <f t="shared" si="92"/>
        <v>0</v>
      </c>
      <c r="BE55" s="8"/>
      <c r="BF55" s="8"/>
      <c r="BG55" s="295"/>
      <c r="BH55" s="296"/>
      <c r="BI55" s="295"/>
      <c r="BJ55" s="296"/>
      <c r="BK55" s="297"/>
      <c r="BL55" s="8"/>
      <c r="BM55" s="8"/>
      <c r="BN55" s="8"/>
      <c r="BO55" s="8"/>
      <c r="BP55" s="8"/>
      <c r="BQ55" s="8"/>
      <c r="BR55" s="8"/>
      <c r="BS55" s="2">
        <f t="shared" si="20"/>
        <v>0</v>
      </c>
      <c r="BT55" s="8">
        <f t="shared" si="21"/>
        <v>0</v>
      </c>
      <c r="BU55" s="8"/>
      <c r="BV55" s="8"/>
      <c r="BW55" s="4"/>
      <c r="BX55" s="4"/>
      <c r="BY55" s="4"/>
      <c r="BZ55" s="8"/>
      <c r="CA55" s="4"/>
      <c r="CB55" s="8"/>
      <c r="CC55" s="4">
        <f t="shared" si="93"/>
        <v>0</v>
      </c>
      <c r="CD55" s="4">
        <f t="shared" si="93"/>
        <v>0</v>
      </c>
      <c r="CE55" s="4"/>
      <c r="CF55" s="4"/>
      <c r="CG55" s="114"/>
      <c r="CH55" s="325"/>
      <c r="CI55" s="91">
        <v>20.6</v>
      </c>
      <c r="CJ55" s="325">
        <v>6.5</v>
      </c>
      <c r="CK55" s="299"/>
      <c r="CL55" s="299"/>
      <c r="CM55" s="326">
        <v>5.15</v>
      </c>
      <c r="CN55" s="327">
        <v>1.5</v>
      </c>
      <c r="CO55" s="8">
        <f t="shared" si="22"/>
        <v>25.75</v>
      </c>
      <c r="CP55" s="8">
        <f t="shared" si="23"/>
        <v>8</v>
      </c>
      <c r="CQ55" s="343">
        <v>247.40625</v>
      </c>
      <c r="CR55" s="343"/>
      <c r="CS55" s="343"/>
      <c r="CT55" s="356"/>
      <c r="CU55" s="344">
        <v>18.556701030927837</v>
      </c>
      <c r="CV55" s="196"/>
      <c r="CW55" s="345">
        <v>63.814432989690722</v>
      </c>
      <c r="CX55" s="300"/>
      <c r="CY55" s="300"/>
      <c r="CZ55" s="300"/>
      <c r="DA55" s="7">
        <f t="shared" si="103"/>
        <v>329.77738402061857</v>
      </c>
      <c r="DB55" s="4">
        <f t="shared" si="25"/>
        <v>0</v>
      </c>
      <c r="DC55" s="8"/>
      <c r="DD55" s="8"/>
      <c r="DE55" s="4"/>
      <c r="DF55" s="8"/>
      <c r="DG55" s="8"/>
      <c r="DH55" s="8"/>
      <c r="DI55" s="8">
        <f t="shared" si="26"/>
        <v>0</v>
      </c>
      <c r="DJ55" s="8">
        <f t="shared" si="27"/>
        <v>0</v>
      </c>
      <c r="DK55" s="328">
        <v>42.37</v>
      </c>
      <c r="DL55" s="328">
        <v>14.12</v>
      </c>
      <c r="DM55" s="78">
        <f t="shared" si="28"/>
        <v>42.37</v>
      </c>
      <c r="DN55" s="78">
        <f t="shared" si="29"/>
        <v>14.12</v>
      </c>
      <c r="DO55" s="328">
        <v>41.1</v>
      </c>
      <c r="DP55" s="328">
        <v>13.700000000000001</v>
      </c>
      <c r="DQ55" s="329"/>
      <c r="DR55" s="329"/>
      <c r="DS55" s="8"/>
      <c r="DT55" s="8"/>
      <c r="DU55" s="302"/>
      <c r="DV55" s="303"/>
      <c r="DW55" s="303"/>
      <c r="DX55" s="303"/>
      <c r="DY55" s="8"/>
      <c r="DZ55" s="8"/>
      <c r="EA55" s="4"/>
      <c r="EB55" s="8"/>
      <c r="EC55" s="8">
        <f t="shared" si="30"/>
        <v>0</v>
      </c>
      <c r="ED55" s="8">
        <f t="shared" si="30"/>
        <v>0</v>
      </c>
      <c r="EE55" s="4"/>
      <c r="EF55" s="4"/>
      <c r="EG55" s="330">
        <v>39.18</v>
      </c>
      <c r="EH55" s="331">
        <v>9.7949999999999999</v>
      </c>
      <c r="EI55" s="94">
        <v>154.63999999999999</v>
      </c>
      <c r="EJ55" s="94">
        <v>38.659999999999997</v>
      </c>
      <c r="EK55" s="326">
        <v>53.61</v>
      </c>
      <c r="EL55" s="332">
        <v>13.4025</v>
      </c>
      <c r="EM55" s="333"/>
      <c r="EN55" s="333"/>
      <c r="EO55" s="333"/>
      <c r="EP55" s="333"/>
      <c r="EQ55" s="8">
        <f t="shared" si="31"/>
        <v>247.43</v>
      </c>
      <c r="ER55" s="8">
        <f t="shared" si="104"/>
        <v>61.857500000000002</v>
      </c>
      <c r="ES55" s="301"/>
      <c r="ET55" s="301"/>
      <c r="EU55" s="6"/>
      <c r="EV55" s="6"/>
      <c r="EW55" s="4">
        <f t="shared" si="33"/>
        <v>0</v>
      </c>
      <c r="EX55" s="4">
        <f t="shared" si="34"/>
        <v>0</v>
      </c>
      <c r="EY55" s="8"/>
      <c r="EZ55" s="8"/>
      <c r="FA55" s="361">
        <v>28</v>
      </c>
      <c r="FB55" s="334"/>
      <c r="FC55" s="114">
        <v>0</v>
      </c>
      <c r="FD55" s="327"/>
      <c r="FE55" s="8"/>
      <c r="FF55" s="8"/>
      <c r="FG55" s="305"/>
      <c r="FH55" s="306"/>
      <c r="FI55" s="8"/>
      <c r="FJ55" s="8"/>
      <c r="FK55" s="8"/>
      <c r="FL55" s="8"/>
      <c r="FM55" s="327"/>
      <c r="FN55" s="327"/>
      <c r="FO55" s="4"/>
      <c r="FP55" s="8"/>
      <c r="FQ55" s="307">
        <f t="shared" si="35"/>
        <v>0</v>
      </c>
      <c r="FR55" s="8">
        <f t="shared" si="36"/>
        <v>0</v>
      </c>
      <c r="FS55" s="4"/>
      <c r="FT55" s="4"/>
      <c r="FU55" s="8"/>
      <c r="FV55" s="8"/>
      <c r="FW55" s="8"/>
      <c r="FX55" s="8"/>
      <c r="FY55" s="8"/>
      <c r="FZ55" s="8"/>
      <c r="GA55" s="8"/>
      <c r="GB55" s="8"/>
      <c r="GC55" s="8"/>
      <c r="GD55" s="8"/>
      <c r="GE55" s="8"/>
      <c r="GF55" s="8"/>
      <c r="GG55" s="8">
        <f t="shared" si="37"/>
        <v>0</v>
      </c>
      <c r="GH55" s="8">
        <f t="shared" si="38"/>
        <v>0</v>
      </c>
      <c r="GI55" s="308"/>
      <c r="GJ55" s="308"/>
      <c r="GK55" s="297">
        <v>0</v>
      </c>
      <c r="GL55" s="297"/>
      <c r="GM55" s="309"/>
      <c r="GN55" s="310"/>
      <c r="GO55" s="299"/>
      <c r="GP55" s="311"/>
      <c r="GQ55" s="311"/>
      <c r="GR55" s="311"/>
      <c r="GS55" s="310"/>
      <c r="GT55" s="310"/>
      <c r="GU55" s="310">
        <v>3</v>
      </c>
      <c r="GV55" s="310"/>
      <c r="GW55" s="310"/>
      <c r="GX55" s="310"/>
      <c r="GY55" s="310">
        <v>2.4</v>
      </c>
      <c r="GZ55" s="310"/>
      <c r="HA55" s="8">
        <f t="shared" si="39"/>
        <v>5.4</v>
      </c>
      <c r="HB55" s="8">
        <f t="shared" si="40"/>
        <v>0</v>
      </c>
      <c r="HC55" s="4"/>
      <c r="HD55" s="4"/>
      <c r="HE55" s="4"/>
      <c r="HF55" s="4"/>
      <c r="HG55" s="4"/>
      <c r="HH55" s="4"/>
      <c r="HI55" s="4">
        <f t="shared" si="94"/>
        <v>0</v>
      </c>
      <c r="HJ55" s="4">
        <f t="shared" si="95"/>
        <v>0</v>
      </c>
      <c r="HK55" s="8"/>
      <c r="HL55" s="8"/>
      <c r="HM55" s="8"/>
      <c r="HN55" s="303"/>
      <c r="HO55" s="8">
        <f t="shared" si="41"/>
        <v>0</v>
      </c>
      <c r="HP55" s="8">
        <f t="shared" si="42"/>
        <v>0</v>
      </c>
      <c r="HQ55" s="91">
        <v>400</v>
      </c>
      <c r="HR55" s="285"/>
      <c r="HS55" s="91"/>
      <c r="HT55" s="8"/>
      <c r="HU55" s="8">
        <f t="shared" si="43"/>
        <v>400</v>
      </c>
      <c r="HV55" s="8">
        <f t="shared" si="44"/>
        <v>0</v>
      </c>
      <c r="HW55" s="8"/>
      <c r="HX55" s="8"/>
      <c r="HY55" s="196">
        <v>3</v>
      </c>
      <c r="HZ55" s="335">
        <v>0.75</v>
      </c>
      <c r="IA55" s="312"/>
      <c r="IB55" s="304"/>
      <c r="IC55" s="337">
        <v>12</v>
      </c>
      <c r="ID55" s="130">
        <v>3</v>
      </c>
      <c r="IE55" s="313"/>
      <c r="IF55" s="313"/>
      <c r="IG55" s="8">
        <f t="shared" si="84"/>
        <v>15</v>
      </c>
      <c r="IH55" s="8">
        <f t="shared" si="45"/>
        <v>3.75</v>
      </c>
      <c r="II55" s="8"/>
      <c r="IJ55" s="8"/>
      <c r="IK55" s="8"/>
      <c r="IL55" s="8"/>
      <c r="IM55" s="4"/>
      <c r="IN55" s="303"/>
      <c r="IO55" s="8"/>
      <c r="IP55" s="8"/>
      <c r="IQ55" s="8"/>
      <c r="IR55" s="8"/>
      <c r="IS55" s="8"/>
      <c r="IT55" s="8"/>
      <c r="IU55" s="8">
        <f t="shared" si="96"/>
        <v>0</v>
      </c>
      <c r="IV55" s="8">
        <f t="shared" si="97"/>
        <v>0</v>
      </c>
      <c r="IW55" s="8"/>
      <c r="IX55" s="8"/>
      <c r="IY55" s="71">
        <v>10.31</v>
      </c>
      <c r="IZ55" s="71">
        <v>0</v>
      </c>
      <c r="JA55" s="71">
        <v>0</v>
      </c>
      <c r="JB55" s="71">
        <v>0</v>
      </c>
      <c r="JC55" s="285"/>
      <c r="JD55" s="285"/>
      <c r="JE55" s="8">
        <f t="shared" si="46"/>
        <v>10.31</v>
      </c>
      <c r="JF55" s="8">
        <f t="shared" si="47"/>
        <v>0</v>
      </c>
      <c r="JG55" s="335">
        <v>4.7801999999999998</v>
      </c>
      <c r="JH55" s="335">
        <v>1</v>
      </c>
      <c r="JI55" s="335">
        <v>4.7801999999999998</v>
      </c>
      <c r="JJ55" s="335">
        <v>1</v>
      </c>
      <c r="JK55" s="335"/>
      <c r="JL55" s="335"/>
      <c r="JM55" s="91">
        <v>51.55</v>
      </c>
      <c r="JN55" s="335">
        <v>11</v>
      </c>
      <c r="JO55" s="91">
        <v>0</v>
      </c>
      <c r="JP55" s="335">
        <v>0</v>
      </c>
      <c r="JQ55" s="71">
        <v>0</v>
      </c>
      <c r="JR55" s="71">
        <v>0</v>
      </c>
      <c r="JS55" s="8"/>
      <c r="JT55" s="8"/>
      <c r="JU55" s="8">
        <f t="shared" si="85"/>
        <v>61.110399999999998</v>
      </c>
      <c r="JV55" s="8">
        <f t="shared" si="86"/>
        <v>13</v>
      </c>
      <c r="JW55" s="8"/>
      <c r="JX55" s="8"/>
      <c r="JY55" s="285"/>
      <c r="JZ55" s="285"/>
      <c r="KA55" s="8">
        <f t="shared" si="48"/>
        <v>0</v>
      </c>
      <c r="KB55" s="8">
        <f t="shared" si="49"/>
        <v>0</v>
      </c>
      <c r="KC55" s="4"/>
      <c r="KD55" s="4"/>
      <c r="KE55" s="4"/>
      <c r="KF55" s="4"/>
      <c r="KG55" s="4">
        <f t="shared" si="98"/>
        <v>0</v>
      </c>
      <c r="KH55" s="4">
        <f t="shared" si="99"/>
        <v>0</v>
      </c>
      <c r="KI55" s="4"/>
      <c r="KJ55" s="4"/>
      <c r="KK55" s="4"/>
      <c r="KL55" s="4"/>
      <c r="KM55" s="4">
        <f t="shared" si="50"/>
        <v>0</v>
      </c>
      <c r="KN55" s="4">
        <f t="shared" si="50"/>
        <v>0</v>
      </c>
      <c r="KO55" s="326"/>
      <c r="KP55" s="4"/>
      <c r="KQ55" s="4"/>
      <c r="KR55" s="4"/>
      <c r="KS55" s="1">
        <f t="shared" si="51"/>
        <v>0</v>
      </c>
      <c r="KT55" s="1">
        <f t="shared" si="52"/>
        <v>0</v>
      </c>
      <c r="KU55" s="4"/>
      <c r="KV55" s="4"/>
      <c r="KW55" s="4">
        <f t="shared" si="53"/>
        <v>0</v>
      </c>
      <c r="KX55" s="4">
        <f t="shared" si="54"/>
        <v>0</v>
      </c>
      <c r="KY55" s="4"/>
      <c r="KZ55" s="4"/>
      <c r="LA55" s="4"/>
      <c r="LB55" s="4"/>
      <c r="LC55" s="4">
        <f t="shared" si="55"/>
        <v>0</v>
      </c>
      <c r="LD55" s="4">
        <f t="shared" si="56"/>
        <v>0</v>
      </c>
      <c r="LE55" s="4"/>
      <c r="LF55" s="4"/>
      <c r="LG55" s="4">
        <f t="shared" si="57"/>
        <v>0</v>
      </c>
      <c r="LH55" s="4">
        <f t="shared" si="58"/>
        <v>0</v>
      </c>
      <c r="LI55" s="71">
        <v>25</v>
      </c>
      <c r="LJ55" s="335">
        <v>0</v>
      </c>
      <c r="LK55" s="79">
        <v>3.4</v>
      </c>
      <c r="LL55" s="358">
        <v>0</v>
      </c>
      <c r="LM55" s="79">
        <v>3.8730000000000002</v>
      </c>
      <c r="LN55" s="339">
        <v>0</v>
      </c>
      <c r="LO55" s="75"/>
      <c r="LP55" s="352"/>
      <c r="LQ55" s="322"/>
      <c r="LR55" s="322"/>
      <c r="LS55" s="4">
        <f t="shared" si="105"/>
        <v>32.272999999999996</v>
      </c>
      <c r="LT55" s="4">
        <f t="shared" si="60"/>
        <v>0</v>
      </c>
      <c r="LU55" s="323"/>
      <c r="LV55" s="4"/>
      <c r="LW55" s="4"/>
      <c r="LX55" s="4"/>
      <c r="LY55" s="4">
        <f t="shared" si="61"/>
        <v>0</v>
      </c>
      <c r="LZ55" s="4">
        <f t="shared" si="62"/>
        <v>0</v>
      </c>
      <c r="MA55" s="114"/>
      <c r="MB55" s="4"/>
      <c r="MC55" s="346"/>
      <c r="MD55" s="324"/>
      <c r="ME55" s="75"/>
      <c r="MF55" s="4"/>
      <c r="MG55" s="9"/>
      <c r="MH55" s="4"/>
      <c r="MI55" s="4">
        <f t="shared" si="63"/>
        <v>0</v>
      </c>
      <c r="MJ55" s="4">
        <f t="shared" si="64"/>
        <v>0</v>
      </c>
      <c r="MK55" s="340">
        <v>19.794600000000003</v>
      </c>
      <c r="ML55" s="92">
        <v>0</v>
      </c>
      <c r="MM55" s="114">
        <v>11.625399999999999</v>
      </c>
      <c r="MN55" s="341">
        <v>0</v>
      </c>
      <c r="MO55" s="4">
        <f t="shared" si="65"/>
        <v>31.42</v>
      </c>
      <c r="MP55" s="4">
        <f t="shared" si="66"/>
        <v>0</v>
      </c>
      <c r="MQ55" s="4"/>
      <c r="MR55" s="4"/>
      <c r="MS55" s="4">
        <f t="shared" si="67"/>
        <v>0</v>
      </c>
      <c r="MT55" s="4">
        <f t="shared" si="68"/>
        <v>0</v>
      </c>
      <c r="MU55" s="4"/>
      <c r="MV55" s="4"/>
      <c r="MW55" s="4">
        <f t="shared" si="69"/>
        <v>0</v>
      </c>
      <c r="MX55" s="4">
        <f t="shared" si="70"/>
        <v>0</v>
      </c>
      <c r="MY55" s="92">
        <v>0</v>
      </c>
      <c r="MZ55" s="342">
        <v>0</v>
      </c>
      <c r="NA55" s="4">
        <f t="shared" si="71"/>
        <v>0</v>
      </c>
      <c r="NB55" s="4">
        <f t="shared" si="72"/>
        <v>0</v>
      </c>
      <c r="NC55" s="301"/>
      <c r="ND55" s="301"/>
      <c r="NE55" s="301">
        <f t="shared" si="73"/>
        <v>0</v>
      </c>
      <c r="NF55" s="301">
        <f t="shared" si="74"/>
        <v>0</v>
      </c>
      <c r="NG55" s="301"/>
      <c r="NH55" s="301"/>
      <c r="NI55" s="301">
        <f t="shared" si="75"/>
        <v>0</v>
      </c>
      <c r="NJ55" s="301">
        <f t="shared" si="76"/>
        <v>0</v>
      </c>
      <c r="NK55" s="297"/>
      <c r="NL55" s="301"/>
      <c r="NM55" s="301">
        <f t="shared" si="77"/>
        <v>0</v>
      </c>
      <c r="NN55" s="301">
        <f t="shared" si="78"/>
        <v>0</v>
      </c>
      <c r="NO55" s="74">
        <v>3.67</v>
      </c>
      <c r="NP55" s="74"/>
      <c r="NQ55" s="74"/>
      <c r="NR55" s="74"/>
      <c r="NS55" s="74">
        <v>6.2</v>
      </c>
      <c r="NT55" s="74"/>
      <c r="NU55" s="351">
        <v>2</v>
      </c>
      <c r="NV55" s="351"/>
      <c r="NW55" s="4">
        <f t="shared" si="79"/>
        <v>11.870000000000001</v>
      </c>
      <c r="NX55" s="4">
        <f t="shared" si="100"/>
        <v>0</v>
      </c>
      <c r="NY55" s="74">
        <v>10</v>
      </c>
      <c r="NZ55" s="74"/>
      <c r="OA55" s="357">
        <v>4.66</v>
      </c>
      <c r="OB55" s="74"/>
      <c r="OC55" s="357">
        <v>2</v>
      </c>
      <c r="OD55" s="74"/>
      <c r="OE55" s="74">
        <v>1</v>
      </c>
      <c r="OF55" s="74"/>
      <c r="OG55" s="4">
        <f t="shared" si="80"/>
        <v>17.66</v>
      </c>
      <c r="OH55" s="4">
        <f t="shared" si="81"/>
        <v>0</v>
      </c>
      <c r="OI55" s="196">
        <v>2.86</v>
      </c>
      <c r="OJ55" s="301"/>
      <c r="OK55" s="347">
        <v>0.81</v>
      </c>
      <c r="OL55" s="301"/>
      <c r="OM55" s="196">
        <v>0.87</v>
      </c>
      <c r="ON55" s="301"/>
      <c r="OO55" s="301">
        <f t="shared" si="82"/>
        <v>3.67</v>
      </c>
      <c r="OP55" s="301">
        <f t="shared" si="83"/>
        <v>0</v>
      </c>
      <c r="OQ55" s="301"/>
      <c r="OR55" s="301"/>
      <c r="OS55" s="301">
        <f t="shared" si="101"/>
        <v>0</v>
      </c>
      <c r="OT55" s="301">
        <f t="shared" si="102"/>
        <v>0</v>
      </c>
    </row>
    <row r="56" spans="1:410" ht="12.75" customHeight="1">
      <c r="A56" s="146"/>
      <c r="B56" s="129">
        <v>46</v>
      </c>
      <c r="C56" s="147"/>
      <c r="D56" s="147"/>
      <c r="E56" s="74"/>
      <c r="F56" s="74"/>
      <c r="G56" s="74"/>
      <c r="H56" s="74"/>
      <c r="I56" s="78">
        <f t="shared" si="87"/>
        <v>0</v>
      </c>
      <c r="J56" s="78">
        <f t="shared" si="88"/>
        <v>0</v>
      </c>
      <c r="K56" s="2"/>
      <c r="L56" s="2"/>
      <c r="M56" s="71">
        <v>20.62</v>
      </c>
      <c r="N56" s="71">
        <v>4.1240000000000006</v>
      </c>
      <c r="O56" s="75">
        <v>0</v>
      </c>
      <c r="P56" s="71">
        <v>0</v>
      </c>
      <c r="Q56" s="1"/>
      <c r="R56" s="8"/>
      <c r="S56" s="2"/>
      <c r="T56" s="2"/>
      <c r="U56" s="8"/>
      <c r="V56" s="8"/>
      <c r="W56" s="8">
        <f t="shared" si="15"/>
        <v>20.62</v>
      </c>
      <c r="X56" s="8">
        <f t="shared" si="16"/>
        <v>20.62</v>
      </c>
      <c r="Y56" s="78"/>
      <c r="Z56" s="78"/>
      <c r="AA56" s="9"/>
      <c r="AB56" s="285"/>
      <c r="AC56" s="8">
        <f t="shared" si="17"/>
        <v>0</v>
      </c>
      <c r="AD56" s="8">
        <f t="shared" si="18"/>
        <v>0</v>
      </c>
      <c r="AE56" s="71"/>
      <c r="AF56" s="71"/>
      <c r="AG56" s="71"/>
      <c r="AH56" s="71"/>
      <c r="AI56" s="122">
        <v>5</v>
      </c>
      <c r="AJ56" s="122">
        <v>1.5</v>
      </c>
      <c r="AK56" s="359">
        <v>50</v>
      </c>
      <c r="AL56" s="360">
        <v>15</v>
      </c>
      <c r="AM56" s="293"/>
      <c r="AN56" s="293"/>
      <c r="AO56" s="294"/>
      <c r="AP56" s="294"/>
      <c r="AQ56" s="294"/>
      <c r="AR56" s="294"/>
      <c r="AS56" s="294"/>
      <c r="AT56" s="294"/>
      <c r="AU56" s="4">
        <f t="shared" si="89"/>
        <v>55</v>
      </c>
      <c r="AV56" s="4">
        <f t="shared" si="90"/>
        <v>16.5</v>
      </c>
      <c r="AW56" s="78"/>
      <c r="AX56" s="78"/>
      <c r="AY56" s="315"/>
      <c r="AZ56" s="8"/>
      <c r="BA56" s="8"/>
      <c r="BB56" s="8"/>
      <c r="BC56" s="8">
        <f t="shared" si="91"/>
        <v>0</v>
      </c>
      <c r="BD56" s="8">
        <f t="shared" si="92"/>
        <v>0</v>
      </c>
      <c r="BE56" s="8"/>
      <c r="BF56" s="8"/>
      <c r="BG56" s="295"/>
      <c r="BH56" s="296"/>
      <c r="BI56" s="295"/>
      <c r="BJ56" s="296"/>
      <c r="BK56" s="297"/>
      <c r="BL56" s="8"/>
      <c r="BM56" s="8"/>
      <c r="BN56" s="8"/>
      <c r="BO56" s="8"/>
      <c r="BP56" s="8"/>
      <c r="BQ56" s="8"/>
      <c r="BR56" s="8"/>
      <c r="BS56" s="2">
        <f t="shared" si="20"/>
        <v>0</v>
      </c>
      <c r="BT56" s="8">
        <f t="shared" si="21"/>
        <v>0</v>
      </c>
      <c r="BU56" s="8"/>
      <c r="BV56" s="8"/>
      <c r="BW56" s="4"/>
      <c r="BX56" s="4"/>
      <c r="BY56" s="4"/>
      <c r="BZ56" s="8"/>
      <c r="CA56" s="4"/>
      <c r="CB56" s="8"/>
      <c r="CC56" s="4">
        <f t="shared" si="93"/>
        <v>0</v>
      </c>
      <c r="CD56" s="4">
        <f t="shared" si="93"/>
        <v>0</v>
      </c>
      <c r="CE56" s="4"/>
      <c r="CF56" s="4"/>
      <c r="CG56" s="114"/>
      <c r="CH56" s="325"/>
      <c r="CI56" s="91">
        <v>20.6</v>
      </c>
      <c r="CJ56" s="325">
        <v>6.5</v>
      </c>
      <c r="CK56" s="299"/>
      <c r="CL56" s="299"/>
      <c r="CM56" s="326">
        <v>5.15</v>
      </c>
      <c r="CN56" s="327">
        <v>1.5</v>
      </c>
      <c r="CO56" s="8">
        <f t="shared" si="22"/>
        <v>25.75</v>
      </c>
      <c r="CP56" s="8">
        <f t="shared" si="23"/>
        <v>8</v>
      </c>
      <c r="CQ56" s="343">
        <v>247.40625</v>
      </c>
      <c r="CR56" s="343"/>
      <c r="CS56" s="343"/>
      <c r="CT56" s="356"/>
      <c r="CU56" s="344">
        <v>18.556701030927837</v>
      </c>
      <c r="CV56" s="196"/>
      <c r="CW56" s="345">
        <v>63.814432989690722</v>
      </c>
      <c r="CX56" s="300"/>
      <c r="CY56" s="300"/>
      <c r="CZ56" s="300"/>
      <c r="DA56" s="7">
        <f t="shared" si="103"/>
        <v>329.77738402061857</v>
      </c>
      <c r="DB56" s="4">
        <f t="shared" si="25"/>
        <v>0</v>
      </c>
      <c r="DC56" s="8"/>
      <c r="DD56" s="8"/>
      <c r="DE56" s="4"/>
      <c r="DF56" s="8"/>
      <c r="DG56" s="8"/>
      <c r="DH56" s="8"/>
      <c r="DI56" s="8">
        <f t="shared" si="26"/>
        <v>0</v>
      </c>
      <c r="DJ56" s="8">
        <f t="shared" si="27"/>
        <v>0</v>
      </c>
      <c r="DK56" s="328">
        <v>42.37</v>
      </c>
      <c r="DL56" s="328">
        <v>14.12</v>
      </c>
      <c r="DM56" s="78">
        <f t="shared" si="28"/>
        <v>42.37</v>
      </c>
      <c r="DN56" s="78">
        <f t="shared" si="29"/>
        <v>14.12</v>
      </c>
      <c r="DO56" s="328">
        <v>41.1</v>
      </c>
      <c r="DP56" s="328">
        <v>13.700000000000001</v>
      </c>
      <c r="DQ56" s="329"/>
      <c r="DR56" s="329"/>
      <c r="DS56" s="8"/>
      <c r="DT56" s="8"/>
      <c r="DU56" s="302"/>
      <c r="DV56" s="303"/>
      <c r="DW56" s="303"/>
      <c r="DX56" s="303"/>
      <c r="DY56" s="8"/>
      <c r="DZ56" s="8"/>
      <c r="EA56" s="4"/>
      <c r="EB56" s="8"/>
      <c r="EC56" s="8">
        <f t="shared" si="30"/>
        <v>0</v>
      </c>
      <c r="ED56" s="8">
        <f t="shared" si="30"/>
        <v>0</v>
      </c>
      <c r="EE56" s="4"/>
      <c r="EF56" s="4"/>
      <c r="EG56" s="330">
        <v>39.18</v>
      </c>
      <c r="EH56" s="331">
        <v>9.7949999999999999</v>
      </c>
      <c r="EI56" s="94">
        <v>154.63999999999999</v>
      </c>
      <c r="EJ56" s="94">
        <v>38.659999999999997</v>
      </c>
      <c r="EK56" s="326">
        <v>53.61</v>
      </c>
      <c r="EL56" s="332">
        <v>13.4025</v>
      </c>
      <c r="EM56" s="333"/>
      <c r="EN56" s="333"/>
      <c r="EO56" s="333"/>
      <c r="EP56" s="333"/>
      <c r="EQ56" s="8">
        <f t="shared" si="31"/>
        <v>247.43</v>
      </c>
      <c r="ER56" s="8">
        <f t="shared" si="104"/>
        <v>61.857500000000002</v>
      </c>
      <c r="ES56" s="301"/>
      <c r="ET56" s="301"/>
      <c r="EU56" s="6"/>
      <c r="EV56" s="6"/>
      <c r="EW56" s="4">
        <f t="shared" si="33"/>
        <v>0</v>
      </c>
      <c r="EX56" s="4">
        <f t="shared" si="34"/>
        <v>0</v>
      </c>
      <c r="EY56" s="8"/>
      <c r="EZ56" s="8"/>
      <c r="FA56" s="361">
        <v>28</v>
      </c>
      <c r="FB56" s="334"/>
      <c r="FC56" s="114">
        <v>0</v>
      </c>
      <c r="FD56" s="327"/>
      <c r="FE56" s="8"/>
      <c r="FF56" s="8"/>
      <c r="FG56" s="305"/>
      <c r="FH56" s="306"/>
      <c r="FI56" s="8"/>
      <c r="FJ56" s="8"/>
      <c r="FK56" s="8"/>
      <c r="FL56" s="8"/>
      <c r="FM56" s="327"/>
      <c r="FN56" s="327"/>
      <c r="FO56" s="4"/>
      <c r="FP56" s="8"/>
      <c r="FQ56" s="307">
        <f t="shared" si="35"/>
        <v>0</v>
      </c>
      <c r="FR56" s="8">
        <f t="shared" si="36"/>
        <v>0</v>
      </c>
      <c r="FS56" s="4"/>
      <c r="FT56" s="4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>
        <f t="shared" si="37"/>
        <v>0</v>
      </c>
      <c r="GH56" s="8">
        <f t="shared" si="38"/>
        <v>0</v>
      </c>
      <c r="GI56" s="308"/>
      <c r="GJ56" s="308"/>
      <c r="GK56" s="297">
        <v>0</v>
      </c>
      <c r="GL56" s="297"/>
      <c r="GM56" s="309"/>
      <c r="GN56" s="310"/>
      <c r="GO56" s="299"/>
      <c r="GP56" s="311"/>
      <c r="GQ56" s="311"/>
      <c r="GR56" s="311"/>
      <c r="GS56" s="310"/>
      <c r="GT56" s="310"/>
      <c r="GU56" s="310">
        <v>3</v>
      </c>
      <c r="GV56" s="310"/>
      <c r="GW56" s="310"/>
      <c r="GX56" s="310"/>
      <c r="GY56" s="310">
        <v>2.4</v>
      </c>
      <c r="GZ56" s="310"/>
      <c r="HA56" s="8">
        <f t="shared" si="39"/>
        <v>5.4</v>
      </c>
      <c r="HB56" s="8">
        <f t="shared" si="40"/>
        <v>0</v>
      </c>
      <c r="HC56" s="4"/>
      <c r="HD56" s="4"/>
      <c r="HE56" s="4"/>
      <c r="HF56" s="4"/>
      <c r="HG56" s="4"/>
      <c r="HH56" s="4"/>
      <c r="HI56" s="4">
        <f t="shared" si="94"/>
        <v>0</v>
      </c>
      <c r="HJ56" s="4">
        <f t="shared" si="95"/>
        <v>0</v>
      </c>
      <c r="HK56" s="8"/>
      <c r="HL56" s="8"/>
      <c r="HM56" s="8"/>
      <c r="HN56" s="303"/>
      <c r="HO56" s="8">
        <f t="shared" si="41"/>
        <v>0</v>
      </c>
      <c r="HP56" s="8">
        <f t="shared" si="42"/>
        <v>0</v>
      </c>
      <c r="HQ56" s="91">
        <v>400</v>
      </c>
      <c r="HR56" s="285"/>
      <c r="HS56" s="91"/>
      <c r="HT56" s="8"/>
      <c r="HU56" s="8">
        <f t="shared" si="43"/>
        <v>400</v>
      </c>
      <c r="HV56" s="8">
        <f t="shared" si="44"/>
        <v>0</v>
      </c>
      <c r="HW56" s="8"/>
      <c r="HX56" s="8"/>
      <c r="HY56" s="196">
        <v>3</v>
      </c>
      <c r="HZ56" s="335">
        <v>0.75</v>
      </c>
      <c r="IA56" s="312"/>
      <c r="IB56" s="304"/>
      <c r="IC56" s="337">
        <v>12</v>
      </c>
      <c r="ID56" s="130">
        <v>3</v>
      </c>
      <c r="IE56" s="313"/>
      <c r="IF56" s="313"/>
      <c r="IG56" s="8">
        <f t="shared" si="84"/>
        <v>15</v>
      </c>
      <c r="IH56" s="8">
        <f t="shared" si="45"/>
        <v>3.75</v>
      </c>
      <c r="II56" s="8"/>
      <c r="IJ56" s="8"/>
      <c r="IK56" s="8"/>
      <c r="IL56" s="8"/>
      <c r="IM56" s="4"/>
      <c r="IN56" s="303"/>
      <c r="IO56" s="8"/>
      <c r="IP56" s="8"/>
      <c r="IQ56" s="8"/>
      <c r="IR56" s="8"/>
      <c r="IS56" s="8"/>
      <c r="IT56" s="8"/>
      <c r="IU56" s="8">
        <f t="shared" si="96"/>
        <v>0</v>
      </c>
      <c r="IV56" s="8">
        <f t="shared" si="97"/>
        <v>0</v>
      </c>
      <c r="IW56" s="8"/>
      <c r="IX56" s="8"/>
      <c r="IY56" s="71">
        <v>10.31</v>
      </c>
      <c r="IZ56" s="71">
        <v>0</v>
      </c>
      <c r="JA56" s="71">
        <v>0</v>
      </c>
      <c r="JB56" s="71">
        <v>0</v>
      </c>
      <c r="JC56" s="285"/>
      <c r="JD56" s="285"/>
      <c r="JE56" s="8">
        <f t="shared" si="46"/>
        <v>10.31</v>
      </c>
      <c r="JF56" s="8">
        <f t="shared" si="47"/>
        <v>0</v>
      </c>
      <c r="JG56" s="335">
        <v>4.7801999999999998</v>
      </c>
      <c r="JH56" s="335">
        <v>1</v>
      </c>
      <c r="JI56" s="335">
        <v>4.7801999999999998</v>
      </c>
      <c r="JJ56" s="335">
        <v>1</v>
      </c>
      <c r="JK56" s="335"/>
      <c r="JL56" s="335"/>
      <c r="JM56" s="91">
        <v>51.55</v>
      </c>
      <c r="JN56" s="335">
        <v>11</v>
      </c>
      <c r="JO56" s="91">
        <v>0</v>
      </c>
      <c r="JP56" s="335">
        <v>0</v>
      </c>
      <c r="JQ56" s="71">
        <v>0</v>
      </c>
      <c r="JR56" s="71">
        <v>0</v>
      </c>
      <c r="JS56" s="8"/>
      <c r="JT56" s="8"/>
      <c r="JU56" s="8">
        <f t="shared" si="85"/>
        <v>61.110399999999998</v>
      </c>
      <c r="JV56" s="8">
        <f t="shared" si="86"/>
        <v>13</v>
      </c>
      <c r="JW56" s="8"/>
      <c r="JX56" s="8"/>
      <c r="JY56" s="285"/>
      <c r="JZ56" s="285"/>
      <c r="KA56" s="8">
        <f t="shared" si="48"/>
        <v>0</v>
      </c>
      <c r="KB56" s="8">
        <f t="shared" si="49"/>
        <v>0</v>
      </c>
      <c r="KC56" s="4"/>
      <c r="KD56" s="4"/>
      <c r="KE56" s="4"/>
      <c r="KF56" s="4"/>
      <c r="KG56" s="4">
        <f t="shared" si="98"/>
        <v>0</v>
      </c>
      <c r="KH56" s="4">
        <f t="shared" si="99"/>
        <v>0</v>
      </c>
      <c r="KI56" s="4"/>
      <c r="KJ56" s="4"/>
      <c r="KK56" s="4"/>
      <c r="KL56" s="4"/>
      <c r="KM56" s="4">
        <f t="shared" si="50"/>
        <v>0</v>
      </c>
      <c r="KN56" s="4">
        <f t="shared" si="50"/>
        <v>0</v>
      </c>
      <c r="KO56" s="326"/>
      <c r="KP56" s="4"/>
      <c r="KQ56" s="4"/>
      <c r="KR56" s="4"/>
      <c r="KS56" s="1">
        <f t="shared" si="51"/>
        <v>0</v>
      </c>
      <c r="KT56" s="1">
        <f t="shared" si="52"/>
        <v>0</v>
      </c>
      <c r="KU56" s="4"/>
      <c r="KV56" s="4"/>
      <c r="KW56" s="4">
        <f t="shared" si="53"/>
        <v>0</v>
      </c>
      <c r="KX56" s="4">
        <f t="shared" si="54"/>
        <v>0</v>
      </c>
      <c r="KY56" s="4"/>
      <c r="KZ56" s="4"/>
      <c r="LA56" s="4"/>
      <c r="LB56" s="4"/>
      <c r="LC56" s="4">
        <f t="shared" si="55"/>
        <v>0</v>
      </c>
      <c r="LD56" s="4">
        <f t="shared" si="56"/>
        <v>0</v>
      </c>
      <c r="LE56" s="4"/>
      <c r="LF56" s="4"/>
      <c r="LG56" s="4">
        <f t="shared" si="57"/>
        <v>0</v>
      </c>
      <c r="LH56" s="4">
        <f t="shared" si="58"/>
        <v>0</v>
      </c>
      <c r="LI56" s="71">
        <v>25</v>
      </c>
      <c r="LJ56" s="335">
        <v>0</v>
      </c>
      <c r="LK56" s="79">
        <v>3.4</v>
      </c>
      <c r="LL56" s="358">
        <v>0</v>
      </c>
      <c r="LM56" s="79">
        <v>3.8730000000000002</v>
      </c>
      <c r="LN56" s="339">
        <v>0</v>
      </c>
      <c r="LO56" s="75"/>
      <c r="LP56" s="352"/>
      <c r="LQ56" s="322"/>
      <c r="LR56" s="322"/>
      <c r="LS56" s="4">
        <f t="shared" si="105"/>
        <v>32.272999999999996</v>
      </c>
      <c r="LT56" s="4">
        <f t="shared" si="60"/>
        <v>0</v>
      </c>
      <c r="LU56" s="323"/>
      <c r="LV56" s="4"/>
      <c r="LW56" s="4"/>
      <c r="LX56" s="4"/>
      <c r="LY56" s="4">
        <f t="shared" si="61"/>
        <v>0</v>
      </c>
      <c r="LZ56" s="4">
        <f t="shared" si="62"/>
        <v>0</v>
      </c>
      <c r="MA56" s="114"/>
      <c r="MB56" s="4"/>
      <c r="MC56" s="346"/>
      <c r="MD56" s="324"/>
      <c r="ME56" s="75"/>
      <c r="MF56" s="4"/>
      <c r="MG56" s="9"/>
      <c r="MH56" s="4"/>
      <c r="MI56" s="4">
        <f t="shared" si="63"/>
        <v>0</v>
      </c>
      <c r="MJ56" s="4">
        <f t="shared" si="64"/>
        <v>0</v>
      </c>
      <c r="MK56" s="340">
        <v>19.996199999999998</v>
      </c>
      <c r="ML56" s="92">
        <v>0</v>
      </c>
      <c r="MM56" s="114">
        <v>11.7438</v>
      </c>
      <c r="MN56" s="341">
        <v>0</v>
      </c>
      <c r="MO56" s="4">
        <f t="shared" si="65"/>
        <v>31.74</v>
      </c>
      <c r="MP56" s="4">
        <f t="shared" si="66"/>
        <v>0</v>
      </c>
      <c r="MQ56" s="4"/>
      <c r="MR56" s="4"/>
      <c r="MS56" s="4">
        <f t="shared" si="67"/>
        <v>0</v>
      </c>
      <c r="MT56" s="4">
        <f t="shared" si="68"/>
        <v>0</v>
      </c>
      <c r="MU56" s="4"/>
      <c r="MV56" s="4"/>
      <c r="MW56" s="4">
        <f t="shared" si="69"/>
        <v>0</v>
      </c>
      <c r="MX56" s="4">
        <f t="shared" si="70"/>
        <v>0</v>
      </c>
      <c r="MY56" s="92">
        <v>0</v>
      </c>
      <c r="MZ56" s="342">
        <v>0</v>
      </c>
      <c r="NA56" s="4">
        <f t="shared" si="71"/>
        <v>0</v>
      </c>
      <c r="NB56" s="4">
        <f t="shared" si="72"/>
        <v>0</v>
      </c>
      <c r="NC56" s="301"/>
      <c r="ND56" s="301"/>
      <c r="NE56" s="301">
        <f t="shared" si="73"/>
        <v>0</v>
      </c>
      <c r="NF56" s="301">
        <f t="shared" si="74"/>
        <v>0</v>
      </c>
      <c r="NG56" s="301"/>
      <c r="NH56" s="301"/>
      <c r="NI56" s="301">
        <f t="shared" si="75"/>
        <v>0</v>
      </c>
      <c r="NJ56" s="301">
        <f t="shared" si="76"/>
        <v>0</v>
      </c>
      <c r="NK56" s="297"/>
      <c r="NL56" s="301"/>
      <c r="NM56" s="301">
        <f t="shared" si="77"/>
        <v>0</v>
      </c>
      <c r="NN56" s="301">
        <f t="shared" si="78"/>
        <v>0</v>
      </c>
      <c r="NO56" s="74">
        <v>3.67</v>
      </c>
      <c r="NP56" s="74"/>
      <c r="NQ56" s="74"/>
      <c r="NR56" s="74"/>
      <c r="NS56" s="74">
        <v>6.2</v>
      </c>
      <c r="NT56" s="74"/>
      <c r="NU56" s="351">
        <v>2</v>
      </c>
      <c r="NV56" s="351"/>
      <c r="NW56" s="4">
        <f t="shared" si="79"/>
        <v>11.870000000000001</v>
      </c>
      <c r="NX56" s="4">
        <f t="shared" si="100"/>
        <v>0</v>
      </c>
      <c r="NY56" s="74">
        <v>10</v>
      </c>
      <c r="NZ56" s="74"/>
      <c r="OA56" s="357">
        <v>4.66</v>
      </c>
      <c r="OB56" s="74"/>
      <c r="OC56" s="357">
        <v>2</v>
      </c>
      <c r="OD56" s="74"/>
      <c r="OE56" s="74">
        <v>1</v>
      </c>
      <c r="OF56" s="74"/>
      <c r="OG56" s="4">
        <f t="shared" si="80"/>
        <v>17.66</v>
      </c>
      <c r="OH56" s="4">
        <f t="shared" si="81"/>
        <v>0</v>
      </c>
      <c r="OI56" s="196">
        <v>2.77</v>
      </c>
      <c r="OJ56" s="301"/>
      <c r="OK56" s="347">
        <v>0.78</v>
      </c>
      <c r="OL56" s="301"/>
      <c r="OM56" s="196">
        <v>0.86</v>
      </c>
      <c r="ON56" s="301"/>
      <c r="OO56" s="301">
        <f t="shared" si="82"/>
        <v>3.55</v>
      </c>
      <c r="OP56" s="301">
        <f t="shared" si="83"/>
        <v>0</v>
      </c>
      <c r="OQ56" s="301"/>
      <c r="OR56" s="301"/>
      <c r="OS56" s="301">
        <f t="shared" si="101"/>
        <v>0</v>
      </c>
      <c r="OT56" s="301">
        <f t="shared" si="102"/>
        <v>0</v>
      </c>
    </row>
    <row r="57" spans="1:410" ht="12.75" customHeight="1">
      <c r="A57" s="146"/>
      <c r="B57" s="129">
        <v>47</v>
      </c>
      <c r="C57" s="147"/>
      <c r="D57" s="147"/>
      <c r="E57" s="74"/>
      <c r="F57" s="74"/>
      <c r="G57" s="74"/>
      <c r="H57" s="74"/>
      <c r="I57" s="78">
        <f t="shared" si="87"/>
        <v>0</v>
      </c>
      <c r="J57" s="78">
        <f t="shared" si="88"/>
        <v>0</v>
      </c>
      <c r="K57" s="2"/>
      <c r="L57" s="2"/>
      <c r="M57" s="71">
        <v>20.62</v>
      </c>
      <c r="N57" s="71">
        <v>4.1240000000000006</v>
      </c>
      <c r="O57" s="75">
        <v>0</v>
      </c>
      <c r="P57" s="71">
        <v>0</v>
      </c>
      <c r="Q57" s="1"/>
      <c r="R57" s="8"/>
      <c r="S57" s="2"/>
      <c r="T57" s="2"/>
      <c r="U57" s="8"/>
      <c r="V57" s="8"/>
      <c r="W57" s="8">
        <f t="shared" si="15"/>
        <v>20.62</v>
      </c>
      <c r="X57" s="8">
        <f t="shared" si="16"/>
        <v>20.62</v>
      </c>
      <c r="Y57" s="78"/>
      <c r="Z57" s="78"/>
      <c r="AA57" s="9"/>
      <c r="AB57" s="285"/>
      <c r="AC57" s="8">
        <f t="shared" si="17"/>
        <v>0</v>
      </c>
      <c r="AD57" s="8">
        <f t="shared" si="18"/>
        <v>0</v>
      </c>
      <c r="AE57" s="71"/>
      <c r="AF57" s="71"/>
      <c r="AG57" s="71"/>
      <c r="AH57" s="71"/>
      <c r="AI57" s="122">
        <v>5</v>
      </c>
      <c r="AJ57" s="122">
        <v>1.5</v>
      </c>
      <c r="AK57" s="359">
        <v>50</v>
      </c>
      <c r="AL57" s="360">
        <v>15</v>
      </c>
      <c r="AM57" s="293"/>
      <c r="AN57" s="293"/>
      <c r="AO57" s="294"/>
      <c r="AP57" s="294"/>
      <c r="AQ57" s="294"/>
      <c r="AR57" s="294"/>
      <c r="AS57" s="294"/>
      <c r="AT57" s="294"/>
      <c r="AU57" s="4">
        <f t="shared" si="89"/>
        <v>55</v>
      </c>
      <c r="AV57" s="4">
        <f t="shared" si="90"/>
        <v>16.5</v>
      </c>
      <c r="AW57" s="78"/>
      <c r="AX57" s="78"/>
      <c r="AY57" s="315"/>
      <c r="AZ57" s="8"/>
      <c r="BA57" s="8"/>
      <c r="BB57" s="8"/>
      <c r="BC57" s="8">
        <f t="shared" si="91"/>
        <v>0</v>
      </c>
      <c r="BD57" s="8">
        <f t="shared" si="92"/>
        <v>0</v>
      </c>
      <c r="BE57" s="8"/>
      <c r="BF57" s="8"/>
      <c r="BG57" s="295"/>
      <c r="BH57" s="296"/>
      <c r="BI57" s="295"/>
      <c r="BJ57" s="296"/>
      <c r="BK57" s="297"/>
      <c r="BL57" s="8"/>
      <c r="BM57" s="8"/>
      <c r="BN57" s="8"/>
      <c r="BO57" s="8"/>
      <c r="BP57" s="8"/>
      <c r="BQ57" s="8"/>
      <c r="BR57" s="8"/>
      <c r="BS57" s="2">
        <f t="shared" si="20"/>
        <v>0</v>
      </c>
      <c r="BT57" s="8">
        <f t="shared" si="21"/>
        <v>0</v>
      </c>
      <c r="BU57" s="8"/>
      <c r="BV57" s="8"/>
      <c r="BW57" s="4"/>
      <c r="BX57" s="4"/>
      <c r="BY57" s="4"/>
      <c r="BZ57" s="8"/>
      <c r="CA57" s="4"/>
      <c r="CB57" s="8"/>
      <c r="CC57" s="4">
        <f t="shared" si="93"/>
        <v>0</v>
      </c>
      <c r="CD57" s="4">
        <f t="shared" si="93"/>
        <v>0</v>
      </c>
      <c r="CE57" s="4"/>
      <c r="CF57" s="4"/>
      <c r="CG57" s="114"/>
      <c r="CH57" s="325"/>
      <c r="CI57" s="91">
        <v>20.6</v>
      </c>
      <c r="CJ57" s="325">
        <v>6.5</v>
      </c>
      <c r="CK57" s="299"/>
      <c r="CL57" s="299"/>
      <c r="CM57" s="326">
        <v>5.15</v>
      </c>
      <c r="CN57" s="327">
        <v>1.5</v>
      </c>
      <c r="CO57" s="8">
        <f t="shared" si="22"/>
        <v>25.75</v>
      </c>
      <c r="CP57" s="8">
        <f t="shared" si="23"/>
        <v>8</v>
      </c>
      <c r="CQ57" s="343">
        <v>247.40625</v>
      </c>
      <c r="CR57" s="343"/>
      <c r="CS57" s="343"/>
      <c r="CT57" s="356"/>
      <c r="CU57" s="344">
        <v>18.556701030927837</v>
      </c>
      <c r="CV57" s="196"/>
      <c r="CW57" s="345">
        <v>63.814432989690722</v>
      </c>
      <c r="CX57" s="300"/>
      <c r="CY57" s="300"/>
      <c r="CZ57" s="300"/>
      <c r="DA57" s="7">
        <f t="shared" si="103"/>
        <v>329.77738402061857</v>
      </c>
      <c r="DB57" s="4">
        <f t="shared" si="25"/>
        <v>0</v>
      </c>
      <c r="DC57" s="8"/>
      <c r="DD57" s="8"/>
      <c r="DE57" s="4"/>
      <c r="DF57" s="8"/>
      <c r="DG57" s="8"/>
      <c r="DH57" s="8"/>
      <c r="DI57" s="8">
        <f t="shared" si="26"/>
        <v>0</v>
      </c>
      <c r="DJ57" s="8">
        <f t="shared" si="27"/>
        <v>0</v>
      </c>
      <c r="DK57" s="328">
        <v>42.37</v>
      </c>
      <c r="DL57" s="328">
        <v>14.12</v>
      </c>
      <c r="DM57" s="78">
        <f t="shared" si="28"/>
        <v>42.37</v>
      </c>
      <c r="DN57" s="78">
        <f t="shared" si="29"/>
        <v>14.12</v>
      </c>
      <c r="DO57" s="328">
        <v>41.1</v>
      </c>
      <c r="DP57" s="328">
        <v>13.700000000000001</v>
      </c>
      <c r="DQ57" s="329"/>
      <c r="DR57" s="329"/>
      <c r="DS57" s="8"/>
      <c r="DT57" s="8"/>
      <c r="DU57" s="302"/>
      <c r="DV57" s="303"/>
      <c r="DW57" s="303"/>
      <c r="DX57" s="303"/>
      <c r="DY57" s="8"/>
      <c r="DZ57" s="8"/>
      <c r="EA57" s="4"/>
      <c r="EB57" s="8"/>
      <c r="EC57" s="8">
        <f t="shared" si="30"/>
        <v>0</v>
      </c>
      <c r="ED57" s="8">
        <f t="shared" si="30"/>
        <v>0</v>
      </c>
      <c r="EE57" s="4"/>
      <c r="EF57" s="4"/>
      <c r="EG57" s="330">
        <v>39.18</v>
      </c>
      <c r="EH57" s="331">
        <v>9.7949999999999999</v>
      </c>
      <c r="EI57" s="94">
        <v>154.63999999999999</v>
      </c>
      <c r="EJ57" s="94">
        <v>38.659999999999997</v>
      </c>
      <c r="EK57" s="326">
        <v>53.61</v>
      </c>
      <c r="EL57" s="332">
        <v>13.4025</v>
      </c>
      <c r="EM57" s="333"/>
      <c r="EN57" s="333"/>
      <c r="EO57" s="333"/>
      <c r="EP57" s="333"/>
      <c r="EQ57" s="8">
        <f t="shared" si="31"/>
        <v>247.43</v>
      </c>
      <c r="ER57" s="8">
        <f t="shared" si="104"/>
        <v>61.857500000000002</v>
      </c>
      <c r="ES57" s="301"/>
      <c r="ET57" s="301"/>
      <c r="EU57" s="6"/>
      <c r="EV57" s="6"/>
      <c r="EW57" s="4">
        <f t="shared" si="33"/>
        <v>0</v>
      </c>
      <c r="EX57" s="4">
        <f t="shared" si="34"/>
        <v>0</v>
      </c>
      <c r="EY57" s="8"/>
      <c r="EZ57" s="8"/>
      <c r="FA57" s="361">
        <v>28</v>
      </c>
      <c r="FB57" s="334"/>
      <c r="FC57" s="114">
        <v>0</v>
      </c>
      <c r="FD57" s="327"/>
      <c r="FE57" s="8"/>
      <c r="FF57" s="8"/>
      <c r="FG57" s="305"/>
      <c r="FH57" s="306"/>
      <c r="FI57" s="8"/>
      <c r="FJ57" s="8"/>
      <c r="FK57" s="8"/>
      <c r="FL57" s="8"/>
      <c r="FM57" s="327"/>
      <c r="FN57" s="327"/>
      <c r="FO57" s="4"/>
      <c r="FP57" s="8"/>
      <c r="FQ57" s="307">
        <f t="shared" si="35"/>
        <v>0</v>
      </c>
      <c r="FR57" s="8">
        <f t="shared" si="36"/>
        <v>0</v>
      </c>
      <c r="FS57" s="4"/>
      <c r="FT57" s="4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>
        <f t="shared" si="37"/>
        <v>0</v>
      </c>
      <c r="GH57" s="8">
        <f t="shared" si="38"/>
        <v>0</v>
      </c>
      <c r="GI57" s="308"/>
      <c r="GJ57" s="308"/>
      <c r="GK57" s="297">
        <v>0</v>
      </c>
      <c r="GL57" s="297"/>
      <c r="GM57" s="309"/>
      <c r="GN57" s="310"/>
      <c r="GO57" s="299"/>
      <c r="GP57" s="311"/>
      <c r="GQ57" s="311"/>
      <c r="GR57" s="311"/>
      <c r="GS57" s="310"/>
      <c r="GT57" s="310"/>
      <c r="GU57" s="310">
        <v>3</v>
      </c>
      <c r="GV57" s="310"/>
      <c r="GW57" s="310"/>
      <c r="GX57" s="310"/>
      <c r="GY57" s="310">
        <v>2.4</v>
      </c>
      <c r="GZ57" s="310"/>
      <c r="HA57" s="8">
        <f t="shared" si="39"/>
        <v>5.4</v>
      </c>
      <c r="HB57" s="8">
        <f t="shared" si="40"/>
        <v>0</v>
      </c>
      <c r="HC57" s="4"/>
      <c r="HD57" s="4"/>
      <c r="HE57" s="4"/>
      <c r="HF57" s="4"/>
      <c r="HG57" s="4"/>
      <c r="HH57" s="4"/>
      <c r="HI57" s="4">
        <f t="shared" si="94"/>
        <v>0</v>
      </c>
      <c r="HJ57" s="4">
        <f t="shared" si="95"/>
        <v>0</v>
      </c>
      <c r="HK57" s="8"/>
      <c r="HL57" s="8"/>
      <c r="HM57" s="8"/>
      <c r="HN57" s="303"/>
      <c r="HO57" s="8">
        <f t="shared" si="41"/>
        <v>0</v>
      </c>
      <c r="HP57" s="8">
        <f t="shared" si="42"/>
        <v>0</v>
      </c>
      <c r="HQ57" s="91">
        <v>400</v>
      </c>
      <c r="HR57" s="285"/>
      <c r="HS57" s="91"/>
      <c r="HT57" s="8"/>
      <c r="HU57" s="8">
        <f t="shared" si="43"/>
        <v>400</v>
      </c>
      <c r="HV57" s="8">
        <f t="shared" si="44"/>
        <v>0</v>
      </c>
      <c r="HW57" s="8"/>
      <c r="HX57" s="8"/>
      <c r="HY57" s="196">
        <v>3</v>
      </c>
      <c r="HZ57" s="335">
        <v>0.75</v>
      </c>
      <c r="IA57" s="312"/>
      <c r="IB57" s="304"/>
      <c r="IC57" s="337">
        <v>12</v>
      </c>
      <c r="ID57" s="130">
        <v>3</v>
      </c>
      <c r="IE57" s="313"/>
      <c r="IF57" s="313"/>
      <c r="IG57" s="8">
        <f t="shared" si="84"/>
        <v>15</v>
      </c>
      <c r="IH57" s="8">
        <f t="shared" si="45"/>
        <v>3.75</v>
      </c>
      <c r="II57" s="8"/>
      <c r="IJ57" s="8"/>
      <c r="IK57" s="8"/>
      <c r="IL57" s="8"/>
      <c r="IM57" s="4"/>
      <c r="IN57" s="303"/>
      <c r="IO57" s="8"/>
      <c r="IP57" s="8"/>
      <c r="IQ57" s="8"/>
      <c r="IR57" s="8"/>
      <c r="IS57" s="8"/>
      <c r="IT57" s="8"/>
      <c r="IU57" s="8">
        <f t="shared" si="96"/>
        <v>0</v>
      </c>
      <c r="IV57" s="8">
        <f t="shared" si="97"/>
        <v>0</v>
      </c>
      <c r="IW57" s="8"/>
      <c r="IX57" s="8"/>
      <c r="IY57" s="71">
        <v>10.31</v>
      </c>
      <c r="IZ57" s="71">
        <v>0</v>
      </c>
      <c r="JA57" s="71">
        <v>0</v>
      </c>
      <c r="JB57" s="71">
        <v>0</v>
      </c>
      <c r="JC57" s="285"/>
      <c r="JD57" s="285"/>
      <c r="JE57" s="8">
        <f t="shared" si="46"/>
        <v>10.31</v>
      </c>
      <c r="JF57" s="8">
        <f t="shared" si="47"/>
        <v>0</v>
      </c>
      <c r="JG57" s="335">
        <v>4.7801999999999998</v>
      </c>
      <c r="JH57" s="335">
        <v>1</v>
      </c>
      <c r="JI57" s="335">
        <v>4.7801999999999998</v>
      </c>
      <c r="JJ57" s="335">
        <v>1</v>
      </c>
      <c r="JK57" s="335"/>
      <c r="JL57" s="335"/>
      <c r="JM57" s="91">
        <v>51.55</v>
      </c>
      <c r="JN57" s="335">
        <v>11</v>
      </c>
      <c r="JO57" s="91">
        <v>0</v>
      </c>
      <c r="JP57" s="335">
        <v>0</v>
      </c>
      <c r="JQ57" s="71">
        <v>0</v>
      </c>
      <c r="JR57" s="71">
        <v>0</v>
      </c>
      <c r="JS57" s="8"/>
      <c r="JT57" s="8"/>
      <c r="JU57" s="8">
        <f t="shared" si="85"/>
        <v>61.110399999999998</v>
      </c>
      <c r="JV57" s="8">
        <f t="shared" si="86"/>
        <v>13</v>
      </c>
      <c r="JW57" s="8"/>
      <c r="JX57" s="8"/>
      <c r="JY57" s="285"/>
      <c r="JZ57" s="285"/>
      <c r="KA57" s="8">
        <f t="shared" si="48"/>
        <v>0</v>
      </c>
      <c r="KB57" s="8">
        <f t="shared" si="49"/>
        <v>0</v>
      </c>
      <c r="KC57" s="4"/>
      <c r="KD57" s="4"/>
      <c r="KE57" s="4"/>
      <c r="KF57" s="4"/>
      <c r="KG57" s="4">
        <f t="shared" si="98"/>
        <v>0</v>
      </c>
      <c r="KH57" s="4">
        <f t="shared" si="99"/>
        <v>0</v>
      </c>
      <c r="KI57" s="4"/>
      <c r="KJ57" s="4"/>
      <c r="KK57" s="4"/>
      <c r="KL57" s="4"/>
      <c r="KM57" s="4">
        <f t="shared" si="50"/>
        <v>0</v>
      </c>
      <c r="KN57" s="4">
        <f t="shared" si="50"/>
        <v>0</v>
      </c>
      <c r="KO57" s="326"/>
      <c r="KP57" s="4"/>
      <c r="KQ57" s="4"/>
      <c r="KR57" s="4"/>
      <c r="KS57" s="1">
        <f t="shared" si="51"/>
        <v>0</v>
      </c>
      <c r="KT57" s="1">
        <f t="shared" si="52"/>
        <v>0</v>
      </c>
      <c r="KU57" s="4"/>
      <c r="KV57" s="4"/>
      <c r="KW57" s="4">
        <f t="shared" si="53"/>
        <v>0</v>
      </c>
      <c r="KX57" s="4">
        <f t="shared" si="54"/>
        <v>0</v>
      </c>
      <c r="KY57" s="4"/>
      <c r="KZ57" s="4"/>
      <c r="LA57" s="4"/>
      <c r="LB57" s="4"/>
      <c r="LC57" s="4">
        <f t="shared" si="55"/>
        <v>0</v>
      </c>
      <c r="LD57" s="4">
        <f t="shared" si="56"/>
        <v>0</v>
      </c>
      <c r="LE57" s="4"/>
      <c r="LF57" s="4"/>
      <c r="LG57" s="4">
        <f t="shared" si="57"/>
        <v>0</v>
      </c>
      <c r="LH57" s="4">
        <f t="shared" si="58"/>
        <v>0</v>
      </c>
      <c r="LI57" s="71">
        <v>25</v>
      </c>
      <c r="LJ57" s="335">
        <v>0</v>
      </c>
      <c r="LK57" s="79">
        <v>3.4</v>
      </c>
      <c r="LL57" s="358">
        <v>0</v>
      </c>
      <c r="LM57" s="79">
        <v>3.8730000000000002</v>
      </c>
      <c r="LN57" s="339">
        <v>0</v>
      </c>
      <c r="LO57" s="75"/>
      <c r="LP57" s="352"/>
      <c r="LQ57" s="322"/>
      <c r="LR57" s="322"/>
      <c r="LS57" s="4">
        <f t="shared" si="105"/>
        <v>32.272999999999996</v>
      </c>
      <c r="LT57" s="4">
        <f t="shared" si="60"/>
        <v>0</v>
      </c>
      <c r="LU57" s="323"/>
      <c r="LV57" s="4"/>
      <c r="LW57" s="4"/>
      <c r="LX57" s="4"/>
      <c r="LY57" s="4">
        <f t="shared" si="61"/>
        <v>0</v>
      </c>
      <c r="LZ57" s="4">
        <f t="shared" si="62"/>
        <v>0</v>
      </c>
      <c r="MA57" s="114"/>
      <c r="MB57" s="4"/>
      <c r="MC57" s="346"/>
      <c r="MD57" s="324"/>
      <c r="ME57" s="75"/>
      <c r="MF57" s="4"/>
      <c r="MG57" s="9"/>
      <c r="MH57" s="4"/>
      <c r="MI57" s="4">
        <f t="shared" si="63"/>
        <v>0</v>
      </c>
      <c r="MJ57" s="4">
        <f t="shared" si="64"/>
        <v>0</v>
      </c>
      <c r="MK57" s="340">
        <v>20.040299999999998</v>
      </c>
      <c r="ML57" s="92">
        <v>0</v>
      </c>
      <c r="MM57" s="114">
        <v>11.7697</v>
      </c>
      <c r="MN57" s="341">
        <v>0</v>
      </c>
      <c r="MO57" s="4">
        <f t="shared" si="65"/>
        <v>31.81</v>
      </c>
      <c r="MP57" s="4">
        <f t="shared" si="66"/>
        <v>0</v>
      </c>
      <c r="MQ57" s="4"/>
      <c r="MR57" s="4"/>
      <c r="MS57" s="4">
        <f t="shared" si="67"/>
        <v>0</v>
      </c>
      <c r="MT57" s="4">
        <f t="shared" si="68"/>
        <v>0</v>
      </c>
      <c r="MU57" s="4"/>
      <c r="MV57" s="4"/>
      <c r="MW57" s="4">
        <f t="shared" si="69"/>
        <v>0</v>
      </c>
      <c r="MX57" s="4">
        <f t="shared" si="70"/>
        <v>0</v>
      </c>
      <c r="MY57" s="92">
        <v>0</v>
      </c>
      <c r="MZ57" s="342">
        <v>0</v>
      </c>
      <c r="NA57" s="4">
        <f t="shared" si="71"/>
        <v>0</v>
      </c>
      <c r="NB57" s="4">
        <f t="shared" si="72"/>
        <v>0</v>
      </c>
      <c r="NC57" s="301"/>
      <c r="ND57" s="301"/>
      <c r="NE57" s="301">
        <f t="shared" si="73"/>
        <v>0</v>
      </c>
      <c r="NF57" s="301">
        <f t="shared" si="74"/>
        <v>0</v>
      </c>
      <c r="NG57" s="301"/>
      <c r="NH57" s="301"/>
      <c r="NI57" s="301">
        <f t="shared" si="75"/>
        <v>0</v>
      </c>
      <c r="NJ57" s="301">
        <f t="shared" si="76"/>
        <v>0</v>
      </c>
      <c r="NK57" s="297"/>
      <c r="NL57" s="301"/>
      <c r="NM57" s="301">
        <f t="shared" si="77"/>
        <v>0</v>
      </c>
      <c r="NN57" s="301">
        <f t="shared" si="78"/>
        <v>0</v>
      </c>
      <c r="NO57" s="74">
        <v>3.67</v>
      </c>
      <c r="NP57" s="74"/>
      <c r="NQ57" s="74"/>
      <c r="NR57" s="74"/>
      <c r="NS57" s="74">
        <v>6.2</v>
      </c>
      <c r="NT57" s="74"/>
      <c r="NU57" s="351">
        <v>2</v>
      </c>
      <c r="NV57" s="351"/>
      <c r="NW57" s="4">
        <f t="shared" si="79"/>
        <v>11.870000000000001</v>
      </c>
      <c r="NX57" s="4">
        <f t="shared" si="100"/>
        <v>0</v>
      </c>
      <c r="NY57" s="74">
        <v>10</v>
      </c>
      <c r="NZ57" s="74"/>
      <c r="OA57" s="357">
        <v>4.66</v>
      </c>
      <c r="OB57" s="74"/>
      <c r="OC57" s="357">
        <v>2</v>
      </c>
      <c r="OD57" s="74"/>
      <c r="OE57" s="74">
        <v>1</v>
      </c>
      <c r="OF57" s="74"/>
      <c r="OG57" s="4">
        <f t="shared" si="80"/>
        <v>17.66</v>
      </c>
      <c r="OH57" s="4">
        <f t="shared" si="81"/>
        <v>0</v>
      </c>
      <c r="OI57" s="196">
        <v>4.93</v>
      </c>
      <c r="OJ57" s="301"/>
      <c r="OK57" s="347">
        <v>1.4</v>
      </c>
      <c r="OL57" s="301"/>
      <c r="OM57" s="196">
        <v>1.52</v>
      </c>
      <c r="ON57" s="301"/>
      <c r="OO57" s="301">
        <f t="shared" si="82"/>
        <v>6.33</v>
      </c>
      <c r="OP57" s="301">
        <f t="shared" si="83"/>
        <v>0</v>
      </c>
      <c r="OQ57" s="301"/>
      <c r="OR57" s="301"/>
      <c r="OS57" s="301">
        <f t="shared" si="101"/>
        <v>0</v>
      </c>
      <c r="OT57" s="301">
        <f t="shared" si="102"/>
        <v>0</v>
      </c>
    </row>
    <row r="58" spans="1:410" ht="12.75" customHeight="1">
      <c r="A58" s="146"/>
      <c r="B58" s="129">
        <v>48</v>
      </c>
      <c r="C58" s="147"/>
      <c r="D58" s="147"/>
      <c r="E58" s="74"/>
      <c r="F58" s="74"/>
      <c r="G58" s="74"/>
      <c r="H58" s="74"/>
      <c r="I58" s="78">
        <f t="shared" si="87"/>
        <v>0</v>
      </c>
      <c r="J58" s="78">
        <f t="shared" si="88"/>
        <v>0</v>
      </c>
      <c r="K58" s="2"/>
      <c r="L58" s="2"/>
      <c r="M58" s="71">
        <v>20.62</v>
      </c>
      <c r="N58" s="71">
        <v>4.1240000000000006</v>
      </c>
      <c r="O58" s="75">
        <v>0</v>
      </c>
      <c r="P58" s="71">
        <v>0</v>
      </c>
      <c r="Q58" s="1"/>
      <c r="R58" s="8"/>
      <c r="S58" s="2"/>
      <c r="T58" s="2"/>
      <c r="U58" s="8"/>
      <c r="V58" s="8"/>
      <c r="W58" s="8">
        <f t="shared" si="15"/>
        <v>20.62</v>
      </c>
      <c r="X58" s="8">
        <f t="shared" si="16"/>
        <v>20.62</v>
      </c>
      <c r="Y58" s="78"/>
      <c r="Z58" s="78"/>
      <c r="AA58" s="9"/>
      <c r="AB58" s="285"/>
      <c r="AC58" s="8">
        <f t="shared" si="17"/>
        <v>0</v>
      </c>
      <c r="AD58" s="8">
        <f t="shared" si="18"/>
        <v>0</v>
      </c>
      <c r="AE58" s="71"/>
      <c r="AF58" s="71"/>
      <c r="AG58" s="71"/>
      <c r="AH58" s="71"/>
      <c r="AI58" s="122">
        <v>5</v>
      </c>
      <c r="AJ58" s="122">
        <v>1.5</v>
      </c>
      <c r="AK58" s="359">
        <v>50</v>
      </c>
      <c r="AL58" s="360">
        <v>15</v>
      </c>
      <c r="AM58" s="293"/>
      <c r="AN58" s="293"/>
      <c r="AO58" s="294"/>
      <c r="AP58" s="294"/>
      <c r="AQ58" s="294"/>
      <c r="AR58" s="294"/>
      <c r="AS58" s="294"/>
      <c r="AT58" s="294"/>
      <c r="AU58" s="4">
        <f t="shared" si="89"/>
        <v>55</v>
      </c>
      <c r="AV58" s="4">
        <f t="shared" si="90"/>
        <v>16.5</v>
      </c>
      <c r="AW58" s="78"/>
      <c r="AX58" s="78"/>
      <c r="AY58" s="315"/>
      <c r="AZ58" s="8"/>
      <c r="BA58" s="8"/>
      <c r="BB58" s="8"/>
      <c r="BC58" s="8">
        <f t="shared" si="91"/>
        <v>0</v>
      </c>
      <c r="BD58" s="8">
        <f t="shared" si="92"/>
        <v>0</v>
      </c>
      <c r="BE58" s="8"/>
      <c r="BF58" s="8"/>
      <c r="BG58" s="295"/>
      <c r="BH58" s="296"/>
      <c r="BI58" s="295"/>
      <c r="BJ58" s="296"/>
      <c r="BK58" s="297"/>
      <c r="BL58" s="8"/>
      <c r="BM58" s="8"/>
      <c r="BN58" s="8"/>
      <c r="BO58" s="8"/>
      <c r="BP58" s="8"/>
      <c r="BQ58" s="8"/>
      <c r="BR58" s="8"/>
      <c r="BS58" s="2">
        <f t="shared" si="20"/>
        <v>0</v>
      </c>
      <c r="BT58" s="8">
        <f t="shared" si="21"/>
        <v>0</v>
      </c>
      <c r="BU58" s="8"/>
      <c r="BV58" s="8"/>
      <c r="BW58" s="4"/>
      <c r="BX58" s="4"/>
      <c r="BY58" s="4"/>
      <c r="BZ58" s="8"/>
      <c r="CA58" s="4"/>
      <c r="CB58" s="8"/>
      <c r="CC58" s="4">
        <f t="shared" si="93"/>
        <v>0</v>
      </c>
      <c r="CD58" s="4">
        <f t="shared" si="93"/>
        <v>0</v>
      </c>
      <c r="CE58" s="4"/>
      <c r="CF58" s="4"/>
      <c r="CG58" s="114"/>
      <c r="CH58" s="325"/>
      <c r="CI58" s="91">
        <v>20.6</v>
      </c>
      <c r="CJ58" s="325">
        <v>6.5</v>
      </c>
      <c r="CK58" s="299"/>
      <c r="CL58" s="299"/>
      <c r="CM58" s="326">
        <v>5.15</v>
      </c>
      <c r="CN58" s="327">
        <v>1.5</v>
      </c>
      <c r="CO58" s="8">
        <f t="shared" si="22"/>
        <v>25.75</v>
      </c>
      <c r="CP58" s="8">
        <f t="shared" si="23"/>
        <v>8</v>
      </c>
      <c r="CQ58" s="343">
        <v>247.40625</v>
      </c>
      <c r="CR58" s="343"/>
      <c r="CS58" s="343"/>
      <c r="CT58" s="356"/>
      <c r="CU58" s="344">
        <v>18.556701030927837</v>
      </c>
      <c r="CV58" s="196"/>
      <c r="CW58" s="345">
        <v>63.814432989690722</v>
      </c>
      <c r="CX58" s="300"/>
      <c r="CY58" s="300"/>
      <c r="CZ58" s="300"/>
      <c r="DA58" s="7">
        <f t="shared" si="103"/>
        <v>329.77738402061857</v>
      </c>
      <c r="DB58" s="4">
        <f t="shared" si="25"/>
        <v>0</v>
      </c>
      <c r="DC58" s="8"/>
      <c r="DD58" s="8"/>
      <c r="DE58" s="4"/>
      <c r="DF58" s="8"/>
      <c r="DG58" s="8"/>
      <c r="DH58" s="8"/>
      <c r="DI58" s="8">
        <f t="shared" si="26"/>
        <v>0</v>
      </c>
      <c r="DJ58" s="8">
        <f t="shared" si="27"/>
        <v>0</v>
      </c>
      <c r="DK58" s="328">
        <v>42.37</v>
      </c>
      <c r="DL58" s="328">
        <v>14.12</v>
      </c>
      <c r="DM58" s="78">
        <f t="shared" si="28"/>
        <v>42.37</v>
      </c>
      <c r="DN58" s="78">
        <f t="shared" si="29"/>
        <v>14.12</v>
      </c>
      <c r="DO58" s="328">
        <v>41.1</v>
      </c>
      <c r="DP58" s="328">
        <v>13.700000000000001</v>
      </c>
      <c r="DQ58" s="329"/>
      <c r="DR58" s="329"/>
      <c r="DS58" s="8"/>
      <c r="DT58" s="8"/>
      <c r="DU58" s="302"/>
      <c r="DV58" s="303"/>
      <c r="DW58" s="303"/>
      <c r="DX58" s="303"/>
      <c r="DY58" s="8"/>
      <c r="DZ58" s="8"/>
      <c r="EA58" s="4"/>
      <c r="EB58" s="8"/>
      <c r="EC58" s="8">
        <f t="shared" si="30"/>
        <v>0</v>
      </c>
      <c r="ED58" s="8">
        <f t="shared" si="30"/>
        <v>0</v>
      </c>
      <c r="EE58" s="4"/>
      <c r="EF58" s="4"/>
      <c r="EG58" s="330">
        <v>39.18</v>
      </c>
      <c r="EH58" s="331">
        <v>9.7949999999999999</v>
      </c>
      <c r="EI58" s="94">
        <v>154.63999999999999</v>
      </c>
      <c r="EJ58" s="94">
        <v>38.659999999999997</v>
      </c>
      <c r="EK58" s="326">
        <v>53.61</v>
      </c>
      <c r="EL58" s="332">
        <v>13.4025</v>
      </c>
      <c r="EM58" s="333"/>
      <c r="EN58" s="333"/>
      <c r="EO58" s="333"/>
      <c r="EP58" s="333"/>
      <c r="EQ58" s="8">
        <f t="shared" si="31"/>
        <v>247.43</v>
      </c>
      <c r="ER58" s="8">
        <f t="shared" si="104"/>
        <v>61.857500000000002</v>
      </c>
      <c r="ES58" s="301"/>
      <c r="ET58" s="301"/>
      <c r="EU58" s="6"/>
      <c r="EV58" s="6"/>
      <c r="EW58" s="4">
        <f t="shared" si="33"/>
        <v>0</v>
      </c>
      <c r="EX58" s="4">
        <f t="shared" si="34"/>
        <v>0</v>
      </c>
      <c r="EY58" s="8"/>
      <c r="EZ58" s="8"/>
      <c r="FA58" s="361">
        <v>28</v>
      </c>
      <c r="FB58" s="334"/>
      <c r="FC58" s="114">
        <v>0</v>
      </c>
      <c r="FD58" s="327"/>
      <c r="FE58" s="8"/>
      <c r="FF58" s="8"/>
      <c r="FG58" s="305"/>
      <c r="FH58" s="306"/>
      <c r="FI58" s="8"/>
      <c r="FJ58" s="8"/>
      <c r="FK58" s="8"/>
      <c r="FL58" s="8"/>
      <c r="FM58" s="327"/>
      <c r="FN58" s="327"/>
      <c r="FO58" s="4"/>
      <c r="FP58" s="8"/>
      <c r="FQ58" s="307">
        <f t="shared" si="35"/>
        <v>0</v>
      </c>
      <c r="FR58" s="8">
        <f t="shared" si="36"/>
        <v>0</v>
      </c>
      <c r="FS58" s="4"/>
      <c r="FT58" s="4"/>
      <c r="FU58" s="8"/>
      <c r="FV58" s="8"/>
      <c r="FW58" s="8"/>
      <c r="FX58" s="8"/>
      <c r="FY58" s="8"/>
      <c r="FZ58" s="8"/>
      <c r="GA58" s="8"/>
      <c r="GB58" s="8"/>
      <c r="GC58" s="8"/>
      <c r="GD58" s="8"/>
      <c r="GE58" s="8"/>
      <c r="GF58" s="8"/>
      <c r="GG58" s="8">
        <f t="shared" si="37"/>
        <v>0</v>
      </c>
      <c r="GH58" s="8">
        <f t="shared" si="38"/>
        <v>0</v>
      </c>
      <c r="GI58" s="308"/>
      <c r="GJ58" s="308"/>
      <c r="GK58" s="297">
        <v>0</v>
      </c>
      <c r="GL58" s="297"/>
      <c r="GM58" s="309"/>
      <c r="GN58" s="310"/>
      <c r="GO58" s="299"/>
      <c r="GP58" s="311"/>
      <c r="GQ58" s="311"/>
      <c r="GR58" s="311"/>
      <c r="GS58" s="310"/>
      <c r="GT58" s="310"/>
      <c r="GU58" s="310">
        <v>3</v>
      </c>
      <c r="GV58" s="310"/>
      <c r="GW58" s="310"/>
      <c r="GX58" s="310"/>
      <c r="GY58" s="310">
        <v>2.4</v>
      </c>
      <c r="GZ58" s="310"/>
      <c r="HA58" s="8">
        <f t="shared" si="39"/>
        <v>5.4</v>
      </c>
      <c r="HB58" s="8">
        <f t="shared" si="40"/>
        <v>0</v>
      </c>
      <c r="HC58" s="4"/>
      <c r="HD58" s="4"/>
      <c r="HE58" s="4"/>
      <c r="HF58" s="4"/>
      <c r="HG58" s="4"/>
      <c r="HH58" s="4"/>
      <c r="HI58" s="4">
        <f t="shared" si="94"/>
        <v>0</v>
      </c>
      <c r="HJ58" s="4">
        <f t="shared" si="95"/>
        <v>0</v>
      </c>
      <c r="HK58" s="8"/>
      <c r="HL58" s="8"/>
      <c r="HM58" s="8"/>
      <c r="HN58" s="303"/>
      <c r="HO58" s="8">
        <f t="shared" si="41"/>
        <v>0</v>
      </c>
      <c r="HP58" s="8">
        <f t="shared" si="42"/>
        <v>0</v>
      </c>
      <c r="HQ58" s="91">
        <v>400</v>
      </c>
      <c r="HR58" s="285"/>
      <c r="HS58" s="91"/>
      <c r="HT58" s="8"/>
      <c r="HU58" s="8">
        <f t="shared" si="43"/>
        <v>400</v>
      </c>
      <c r="HV58" s="8">
        <f t="shared" si="44"/>
        <v>0</v>
      </c>
      <c r="HW58" s="8"/>
      <c r="HX58" s="8"/>
      <c r="HY58" s="196">
        <v>3</v>
      </c>
      <c r="HZ58" s="335">
        <v>0.75</v>
      </c>
      <c r="IA58" s="312"/>
      <c r="IB58" s="304"/>
      <c r="IC58" s="337">
        <v>12</v>
      </c>
      <c r="ID58" s="130">
        <v>3</v>
      </c>
      <c r="IE58" s="313"/>
      <c r="IF58" s="313"/>
      <c r="IG58" s="8">
        <f t="shared" si="84"/>
        <v>15</v>
      </c>
      <c r="IH58" s="8">
        <f t="shared" si="45"/>
        <v>3.75</v>
      </c>
      <c r="II58" s="8"/>
      <c r="IJ58" s="8"/>
      <c r="IK58" s="8"/>
      <c r="IL58" s="8"/>
      <c r="IM58" s="4"/>
      <c r="IN58" s="303"/>
      <c r="IO58" s="8"/>
      <c r="IP58" s="8"/>
      <c r="IQ58" s="8"/>
      <c r="IR58" s="8"/>
      <c r="IS58" s="8"/>
      <c r="IT58" s="8"/>
      <c r="IU58" s="8">
        <f t="shared" si="96"/>
        <v>0</v>
      </c>
      <c r="IV58" s="8">
        <f t="shared" si="97"/>
        <v>0</v>
      </c>
      <c r="IW58" s="8"/>
      <c r="IX58" s="8"/>
      <c r="IY58" s="71">
        <v>10.31</v>
      </c>
      <c r="IZ58" s="71">
        <v>0</v>
      </c>
      <c r="JA58" s="71">
        <v>0</v>
      </c>
      <c r="JB58" s="71">
        <v>0</v>
      </c>
      <c r="JC58" s="285"/>
      <c r="JD58" s="285"/>
      <c r="JE58" s="8">
        <f t="shared" si="46"/>
        <v>10.31</v>
      </c>
      <c r="JF58" s="8">
        <f t="shared" si="47"/>
        <v>0</v>
      </c>
      <c r="JG58" s="335">
        <v>4.7801999999999998</v>
      </c>
      <c r="JH58" s="335">
        <v>1</v>
      </c>
      <c r="JI58" s="335">
        <v>4.7801999999999998</v>
      </c>
      <c r="JJ58" s="335">
        <v>1</v>
      </c>
      <c r="JK58" s="335"/>
      <c r="JL58" s="335"/>
      <c r="JM58" s="91">
        <v>51.55</v>
      </c>
      <c r="JN58" s="335">
        <v>11</v>
      </c>
      <c r="JO58" s="91">
        <v>0</v>
      </c>
      <c r="JP58" s="335">
        <v>0</v>
      </c>
      <c r="JQ58" s="71">
        <v>0</v>
      </c>
      <c r="JR58" s="71">
        <v>0</v>
      </c>
      <c r="JS58" s="8"/>
      <c r="JT58" s="8"/>
      <c r="JU58" s="8">
        <f t="shared" si="85"/>
        <v>61.110399999999998</v>
      </c>
      <c r="JV58" s="8">
        <f t="shared" si="86"/>
        <v>13</v>
      </c>
      <c r="JW58" s="8"/>
      <c r="JX58" s="8"/>
      <c r="JY58" s="285"/>
      <c r="JZ58" s="285"/>
      <c r="KA58" s="8">
        <f t="shared" si="48"/>
        <v>0</v>
      </c>
      <c r="KB58" s="8">
        <f t="shared" si="49"/>
        <v>0</v>
      </c>
      <c r="KC58" s="4"/>
      <c r="KD58" s="4"/>
      <c r="KE58" s="4"/>
      <c r="KF58" s="4"/>
      <c r="KG58" s="4">
        <f t="shared" si="98"/>
        <v>0</v>
      </c>
      <c r="KH58" s="4">
        <f t="shared" si="99"/>
        <v>0</v>
      </c>
      <c r="KI58" s="4"/>
      <c r="KJ58" s="4"/>
      <c r="KK58" s="4"/>
      <c r="KL58" s="4"/>
      <c r="KM58" s="4">
        <f t="shared" si="50"/>
        <v>0</v>
      </c>
      <c r="KN58" s="4">
        <f t="shared" si="50"/>
        <v>0</v>
      </c>
      <c r="KO58" s="326"/>
      <c r="KP58" s="4"/>
      <c r="KQ58" s="4"/>
      <c r="KR58" s="4"/>
      <c r="KS58" s="1">
        <f t="shared" si="51"/>
        <v>0</v>
      </c>
      <c r="KT58" s="1">
        <f t="shared" si="52"/>
        <v>0</v>
      </c>
      <c r="KU58" s="4"/>
      <c r="KV58" s="4"/>
      <c r="KW58" s="4">
        <f t="shared" si="53"/>
        <v>0</v>
      </c>
      <c r="KX58" s="4">
        <f t="shared" si="54"/>
        <v>0</v>
      </c>
      <c r="KY58" s="4"/>
      <c r="KZ58" s="4"/>
      <c r="LA58" s="4"/>
      <c r="LB58" s="4"/>
      <c r="LC58" s="4">
        <f t="shared" si="55"/>
        <v>0</v>
      </c>
      <c r="LD58" s="4">
        <f t="shared" si="56"/>
        <v>0</v>
      </c>
      <c r="LE58" s="4"/>
      <c r="LF58" s="4"/>
      <c r="LG58" s="4">
        <f t="shared" si="57"/>
        <v>0</v>
      </c>
      <c r="LH58" s="4">
        <f t="shared" si="58"/>
        <v>0</v>
      </c>
      <c r="LI58" s="71">
        <v>25</v>
      </c>
      <c r="LJ58" s="335">
        <v>0</v>
      </c>
      <c r="LK58" s="79">
        <v>3.4</v>
      </c>
      <c r="LL58" s="358">
        <v>0</v>
      </c>
      <c r="LM58" s="79">
        <v>3.8730000000000002</v>
      </c>
      <c r="LN58" s="339">
        <v>0</v>
      </c>
      <c r="LO58" s="75"/>
      <c r="LP58" s="352"/>
      <c r="LQ58" s="322"/>
      <c r="LR58" s="322"/>
      <c r="LS58" s="4">
        <f t="shared" si="105"/>
        <v>32.272999999999996</v>
      </c>
      <c r="LT58" s="4">
        <f t="shared" si="60"/>
        <v>0</v>
      </c>
      <c r="LU58" s="323"/>
      <c r="LV58" s="4"/>
      <c r="LW58" s="4"/>
      <c r="LX58" s="4"/>
      <c r="LY58" s="4">
        <f t="shared" si="61"/>
        <v>0</v>
      </c>
      <c r="LZ58" s="4">
        <f t="shared" si="62"/>
        <v>0</v>
      </c>
      <c r="MA58" s="114"/>
      <c r="MB58" s="4"/>
      <c r="MC58" s="346"/>
      <c r="MD58" s="324"/>
      <c r="ME58" s="75"/>
      <c r="MF58" s="4"/>
      <c r="MG58" s="9"/>
      <c r="MH58" s="4"/>
      <c r="MI58" s="4">
        <f t="shared" si="63"/>
        <v>0</v>
      </c>
      <c r="MJ58" s="4">
        <f t="shared" si="64"/>
        <v>0</v>
      </c>
      <c r="MK58" s="340">
        <v>20.16</v>
      </c>
      <c r="ML58" s="92">
        <v>0</v>
      </c>
      <c r="MM58" s="114">
        <v>11.84</v>
      </c>
      <c r="MN58" s="341">
        <v>0</v>
      </c>
      <c r="MO58" s="4">
        <f t="shared" si="65"/>
        <v>32</v>
      </c>
      <c r="MP58" s="4">
        <f t="shared" si="66"/>
        <v>0</v>
      </c>
      <c r="MQ58" s="4"/>
      <c r="MR58" s="4"/>
      <c r="MS58" s="4">
        <f t="shared" si="67"/>
        <v>0</v>
      </c>
      <c r="MT58" s="4">
        <f t="shared" si="68"/>
        <v>0</v>
      </c>
      <c r="MU58" s="4"/>
      <c r="MV58" s="4"/>
      <c r="MW58" s="4">
        <f t="shared" si="69"/>
        <v>0</v>
      </c>
      <c r="MX58" s="4">
        <f t="shared" si="70"/>
        <v>0</v>
      </c>
      <c r="MY58" s="92">
        <v>0</v>
      </c>
      <c r="MZ58" s="342">
        <v>0</v>
      </c>
      <c r="NA58" s="4">
        <f t="shared" si="71"/>
        <v>0</v>
      </c>
      <c r="NB58" s="4">
        <f t="shared" si="72"/>
        <v>0</v>
      </c>
      <c r="NC58" s="301"/>
      <c r="ND58" s="301"/>
      <c r="NE58" s="301">
        <f t="shared" si="73"/>
        <v>0</v>
      </c>
      <c r="NF58" s="301">
        <f t="shared" si="74"/>
        <v>0</v>
      </c>
      <c r="NG58" s="301"/>
      <c r="NH58" s="301"/>
      <c r="NI58" s="301">
        <f t="shared" si="75"/>
        <v>0</v>
      </c>
      <c r="NJ58" s="301">
        <f t="shared" si="76"/>
        <v>0</v>
      </c>
      <c r="NK58" s="297"/>
      <c r="NL58" s="301"/>
      <c r="NM58" s="301">
        <f t="shared" si="77"/>
        <v>0</v>
      </c>
      <c r="NN58" s="301">
        <f t="shared" si="78"/>
        <v>0</v>
      </c>
      <c r="NO58" s="74">
        <v>3.67</v>
      </c>
      <c r="NP58" s="74"/>
      <c r="NQ58" s="74"/>
      <c r="NR58" s="74"/>
      <c r="NS58" s="74">
        <v>6.2</v>
      </c>
      <c r="NT58" s="74"/>
      <c r="NU58" s="351">
        <v>2</v>
      </c>
      <c r="NV58" s="351"/>
      <c r="NW58" s="4">
        <f t="shared" si="79"/>
        <v>11.870000000000001</v>
      </c>
      <c r="NX58" s="4">
        <f t="shared" si="100"/>
        <v>0</v>
      </c>
      <c r="NY58" s="74">
        <v>10</v>
      </c>
      <c r="NZ58" s="74"/>
      <c r="OA58" s="357">
        <v>4.66</v>
      </c>
      <c r="OB58" s="74"/>
      <c r="OC58" s="357">
        <v>2</v>
      </c>
      <c r="OD58" s="74"/>
      <c r="OE58" s="74">
        <v>1</v>
      </c>
      <c r="OF58" s="74"/>
      <c r="OG58" s="4">
        <f t="shared" si="80"/>
        <v>17.66</v>
      </c>
      <c r="OH58" s="4">
        <f t="shared" si="81"/>
        <v>0</v>
      </c>
      <c r="OI58" s="196">
        <v>4.4400000000000004</v>
      </c>
      <c r="OJ58" s="301"/>
      <c r="OK58" s="347">
        <v>1.25</v>
      </c>
      <c r="OL58" s="301"/>
      <c r="OM58" s="196">
        <v>1.37</v>
      </c>
      <c r="ON58" s="301"/>
      <c r="OO58" s="301">
        <f t="shared" si="82"/>
        <v>5.69</v>
      </c>
      <c r="OP58" s="301">
        <f t="shared" si="83"/>
        <v>0</v>
      </c>
      <c r="OQ58" s="301"/>
      <c r="OR58" s="301"/>
      <c r="OS58" s="301">
        <f t="shared" si="101"/>
        <v>0</v>
      </c>
      <c r="OT58" s="301">
        <f t="shared" si="102"/>
        <v>0</v>
      </c>
    </row>
    <row r="59" spans="1:410" ht="12.75" customHeight="1">
      <c r="A59" s="153" t="s">
        <v>148</v>
      </c>
      <c r="B59" s="129">
        <v>49</v>
      </c>
      <c r="C59" s="147"/>
      <c r="D59" s="147"/>
      <c r="E59" s="74"/>
      <c r="F59" s="74"/>
      <c r="G59" s="74"/>
      <c r="H59" s="74"/>
      <c r="I59" s="78">
        <f t="shared" si="87"/>
        <v>0</v>
      </c>
      <c r="J59" s="78">
        <f t="shared" si="88"/>
        <v>0</v>
      </c>
      <c r="K59" s="2"/>
      <c r="L59" s="2"/>
      <c r="M59" s="71">
        <v>20.62</v>
      </c>
      <c r="N59" s="71">
        <v>4.1240000000000006</v>
      </c>
      <c r="O59" s="75">
        <v>0</v>
      </c>
      <c r="P59" s="71">
        <v>0</v>
      </c>
      <c r="Q59" s="1"/>
      <c r="R59" s="8"/>
      <c r="S59" s="2"/>
      <c r="T59" s="2"/>
      <c r="U59" s="8"/>
      <c r="V59" s="8"/>
      <c r="W59" s="8">
        <f t="shared" si="15"/>
        <v>20.62</v>
      </c>
      <c r="X59" s="8">
        <f t="shared" si="16"/>
        <v>20.62</v>
      </c>
      <c r="Y59" s="78"/>
      <c r="Z59" s="78"/>
      <c r="AA59" s="9"/>
      <c r="AB59" s="285"/>
      <c r="AC59" s="8">
        <f t="shared" si="17"/>
        <v>0</v>
      </c>
      <c r="AD59" s="8">
        <f t="shared" si="18"/>
        <v>0</v>
      </c>
      <c r="AE59" s="71"/>
      <c r="AF59" s="71"/>
      <c r="AG59" s="71"/>
      <c r="AH59" s="71"/>
      <c r="AI59" s="122">
        <v>5</v>
      </c>
      <c r="AJ59" s="122">
        <v>1.5</v>
      </c>
      <c r="AK59" s="359">
        <v>50</v>
      </c>
      <c r="AL59" s="360">
        <v>15</v>
      </c>
      <c r="AM59" s="293"/>
      <c r="AN59" s="293"/>
      <c r="AO59" s="294"/>
      <c r="AP59" s="294"/>
      <c r="AQ59" s="294"/>
      <c r="AR59" s="294"/>
      <c r="AS59" s="294"/>
      <c r="AT59" s="294"/>
      <c r="AU59" s="4">
        <f t="shared" si="89"/>
        <v>55</v>
      </c>
      <c r="AV59" s="4">
        <f t="shared" si="90"/>
        <v>16.5</v>
      </c>
      <c r="AW59" s="78"/>
      <c r="AX59" s="78"/>
      <c r="AY59" s="315"/>
      <c r="AZ59" s="8"/>
      <c r="BA59" s="8"/>
      <c r="BB59" s="8"/>
      <c r="BC59" s="8">
        <f t="shared" si="91"/>
        <v>0</v>
      </c>
      <c r="BD59" s="8">
        <f t="shared" si="92"/>
        <v>0</v>
      </c>
      <c r="BE59" s="8"/>
      <c r="BF59" s="8"/>
      <c r="BG59" s="295"/>
      <c r="BH59" s="296"/>
      <c r="BI59" s="295"/>
      <c r="BJ59" s="296"/>
      <c r="BK59" s="297"/>
      <c r="BL59" s="8"/>
      <c r="BM59" s="8"/>
      <c r="BN59" s="8"/>
      <c r="BO59" s="8"/>
      <c r="BP59" s="8"/>
      <c r="BQ59" s="8"/>
      <c r="BR59" s="8"/>
      <c r="BS59" s="2">
        <f t="shared" si="20"/>
        <v>0</v>
      </c>
      <c r="BT59" s="8">
        <f t="shared" si="21"/>
        <v>0</v>
      </c>
      <c r="BU59" s="8"/>
      <c r="BV59" s="8"/>
      <c r="BW59" s="4"/>
      <c r="BX59" s="4"/>
      <c r="BY59" s="4"/>
      <c r="BZ59" s="8"/>
      <c r="CA59" s="4"/>
      <c r="CB59" s="8"/>
      <c r="CC59" s="4">
        <f t="shared" si="93"/>
        <v>0</v>
      </c>
      <c r="CD59" s="4">
        <f t="shared" si="93"/>
        <v>0</v>
      </c>
      <c r="CE59" s="4"/>
      <c r="CF59" s="4"/>
      <c r="CG59" s="114"/>
      <c r="CH59" s="325"/>
      <c r="CI59" s="91">
        <v>20.6</v>
      </c>
      <c r="CJ59" s="325">
        <v>6.5</v>
      </c>
      <c r="CK59" s="299"/>
      <c r="CL59" s="299"/>
      <c r="CM59" s="326">
        <v>5.15</v>
      </c>
      <c r="CN59" s="327">
        <v>1.5</v>
      </c>
      <c r="CO59" s="8">
        <f t="shared" si="22"/>
        <v>25.75</v>
      </c>
      <c r="CP59" s="8">
        <f t="shared" si="23"/>
        <v>8</v>
      </c>
      <c r="CQ59" s="343">
        <v>247.40625</v>
      </c>
      <c r="CR59" s="343"/>
      <c r="CS59" s="343"/>
      <c r="CT59" s="356"/>
      <c r="CU59" s="344">
        <v>18.556701030927837</v>
      </c>
      <c r="CV59" s="196"/>
      <c r="CW59" s="345">
        <v>63.814432989690722</v>
      </c>
      <c r="CX59" s="300"/>
      <c r="CY59" s="300"/>
      <c r="CZ59" s="300"/>
      <c r="DA59" s="7">
        <f t="shared" si="103"/>
        <v>329.77738402061857</v>
      </c>
      <c r="DB59" s="4">
        <f t="shared" si="25"/>
        <v>0</v>
      </c>
      <c r="DC59" s="8"/>
      <c r="DD59" s="8"/>
      <c r="DE59" s="4"/>
      <c r="DF59" s="8"/>
      <c r="DG59" s="8"/>
      <c r="DH59" s="8"/>
      <c r="DI59" s="8">
        <f t="shared" si="26"/>
        <v>0</v>
      </c>
      <c r="DJ59" s="8">
        <f t="shared" si="27"/>
        <v>0</v>
      </c>
      <c r="DK59" s="328">
        <v>42.37</v>
      </c>
      <c r="DL59" s="328">
        <v>14.12</v>
      </c>
      <c r="DM59" s="78">
        <f t="shared" si="28"/>
        <v>42.37</v>
      </c>
      <c r="DN59" s="78">
        <f t="shared" si="29"/>
        <v>14.12</v>
      </c>
      <c r="DO59" s="328">
        <v>41.1</v>
      </c>
      <c r="DP59" s="328">
        <v>13.700000000000001</v>
      </c>
      <c r="DQ59" s="329"/>
      <c r="DR59" s="329"/>
      <c r="DS59" s="8"/>
      <c r="DT59" s="8"/>
      <c r="DU59" s="302"/>
      <c r="DV59" s="303"/>
      <c r="DW59" s="303"/>
      <c r="DX59" s="303"/>
      <c r="DY59" s="8"/>
      <c r="DZ59" s="8"/>
      <c r="EA59" s="4"/>
      <c r="EB59" s="8"/>
      <c r="EC59" s="8">
        <f t="shared" si="30"/>
        <v>0</v>
      </c>
      <c r="ED59" s="8">
        <f t="shared" si="30"/>
        <v>0</v>
      </c>
      <c r="EE59" s="4"/>
      <c r="EF59" s="4"/>
      <c r="EG59" s="330">
        <v>39.18</v>
      </c>
      <c r="EH59" s="331">
        <v>9.7949999999999999</v>
      </c>
      <c r="EI59" s="94">
        <v>154.63999999999999</v>
      </c>
      <c r="EJ59" s="94">
        <v>38.659999999999997</v>
      </c>
      <c r="EK59" s="326">
        <v>53.61</v>
      </c>
      <c r="EL59" s="332">
        <v>13.4025</v>
      </c>
      <c r="EM59" s="333"/>
      <c r="EN59" s="333"/>
      <c r="EO59" s="333"/>
      <c r="EP59" s="333"/>
      <c r="EQ59" s="8">
        <f t="shared" si="31"/>
        <v>247.43</v>
      </c>
      <c r="ER59" s="8">
        <f t="shared" si="104"/>
        <v>61.857500000000002</v>
      </c>
      <c r="ES59" s="301"/>
      <c r="ET59" s="301"/>
      <c r="EU59" s="6"/>
      <c r="EV59" s="6"/>
      <c r="EW59" s="4">
        <f t="shared" si="33"/>
        <v>0</v>
      </c>
      <c r="EX59" s="4">
        <f t="shared" si="34"/>
        <v>0</v>
      </c>
      <c r="EY59" s="8"/>
      <c r="EZ59" s="8"/>
      <c r="FA59" s="361">
        <v>28</v>
      </c>
      <c r="FB59" s="334"/>
      <c r="FC59" s="114">
        <v>0</v>
      </c>
      <c r="FD59" s="327"/>
      <c r="FE59" s="8"/>
      <c r="FF59" s="8"/>
      <c r="FG59" s="305"/>
      <c r="FH59" s="306"/>
      <c r="FI59" s="8"/>
      <c r="FJ59" s="8"/>
      <c r="FK59" s="8"/>
      <c r="FL59" s="8"/>
      <c r="FM59" s="327"/>
      <c r="FN59" s="327"/>
      <c r="FO59" s="4"/>
      <c r="FP59" s="8"/>
      <c r="FQ59" s="307">
        <f t="shared" si="35"/>
        <v>0</v>
      </c>
      <c r="FR59" s="8">
        <f t="shared" si="36"/>
        <v>0</v>
      </c>
      <c r="FS59" s="4"/>
      <c r="FT59" s="4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>
        <f t="shared" si="37"/>
        <v>0</v>
      </c>
      <c r="GH59" s="8">
        <f t="shared" si="38"/>
        <v>0</v>
      </c>
      <c r="GI59" s="308"/>
      <c r="GJ59" s="308"/>
      <c r="GK59" s="297">
        <v>0</v>
      </c>
      <c r="GL59" s="297"/>
      <c r="GM59" s="309"/>
      <c r="GN59" s="310"/>
      <c r="GO59" s="299"/>
      <c r="GP59" s="311"/>
      <c r="GQ59" s="311"/>
      <c r="GR59" s="311"/>
      <c r="GS59" s="310"/>
      <c r="GT59" s="310"/>
      <c r="GU59" s="310">
        <v>3</v>
      </c>
      <c r="GV59" s="310"/>
      <c r="GW59" s="310"/>
      <c r="GX59" s="310"/>
      <c r="GY59" s="310">
        <v>0</v>
      </c>
      <c r="GZ59" s="310"/>
      <c r="HA59" s="8">
        <f t="shared" si="39"/>
        <v>3</v>
      </c>
      <c r="HB59" s="8">
        <f t="shared" si="40"/>
        <v>0</v>
      </c>
      <c r="HC59" s="4"/>
      <c r="HD59" s="4"/>
      <c r="HE59" s="4"/>
      <c r="HF59" s="4"/>
      <c r="HG59" s="4"/>
      <c r="HH59" s="4"/>
      <c r="HI59" s="4">
        <f t="shared" si="94"/>
        <v>0</v>
      </c>
      <c r="HJ59" s="4">
        <f t="shared" si="95"/>
        <v>0</v>
      </c>
      <c r="HK59" s="8"/>
      <c r="HL59" s="8"/>
      <c r="HM59" s="8"/>
      <c r="HN59" s="303"/>
      <c r="HO59" s="8">
        <f t="shared" si="41"/>
        <v>0</v>
      </c>
      <c r="HP59" s="8">
        <f t="shared" si="42"/>
        <v>0</v>
      </c>
      <c r="HQ59" s="91">
        <v>400</v>
      </c>
      <c r="HR59" s="285"/>
      <c r="HS59" s="91"/>
      <c r="HT59" s="8"/>
      <c r="HU59" s="8">
        <f t="shared" si="43"/>
        <v>400</v>
      </c>
      <c r="HV59" s="8">
        <f t="shared" si="44"/>
        <v>0</v>
      </c>
      <c r="HW59" s="8"/>
      <c r="HX59" s="8"/>
      <c r="HY59" s="196">
        <v>3</v>
      </c>
      <c r="HZ59" s="335">
        <v>0.75</v>
      </c>
      <c r="IA59" s="312"/>
      <c r="IB59" s="304"/>
      <c r="IC59" s="337">
        <v>12</v>
      </c>
      <c r="ID59" s="130">
        <v>3</v>
      </c>
      <c r="IE59" s="313"/>
      <c r="IF59" s="313"/>
      <c r="IG59" s="8">
        <f t="shared" si="84"/>
        <v>15</v>
      </c>
      <c r="IH59" s="8">
        <f t="shared" si="45"/>
        <v>3.75</v>
      </c>
      <c r="II59" s="8"/>
      <c r="IJ59" s="8"/>
      <c r="IK59" s="8"/>
      <c r="IL59" s="8"/>
      <c r="IM59" s="4"/>
      <c r="IN59" s="303"/>
      <c r="IO59" s="8"/>
      <c r="IP59" s="8"/>
      <c r="IQ59" s="8"/>
      <c r="IR59" s="8"/>
      <c r="IS59" s="8"/>
      <c r="IT59" s="8"/>
      <c r="IU59" s="8">
        <f t="shared" si="96"/>
        <v>0</v>
      </c>
      <c r="IV59" s="8">
        <f t="shared" si="97"/>
        <v>0</v>
      </c>
      <c r="IW59" s="8"/>
      <c r="IX59" s="8"/>
      <c r="IY59" s="71">
        <v>10.31</v>
      </c>
      <c r="IZ59" s="71">
        <v>0</v>
      </c>
      <c r="JA59" s="71">
        <v>0</v>
      </c>
      <c r="JB59" s="71">
        <v>0</v>
      </c>
      <c r="JC59" s="285"/>
      <c r="JD59" s="285"/>
      <c r="JE59" s="8">
        <f t="shared" si="46"/>
        <v>10.31</v>
      </c>
      <c r="JF59" s="8">
        <f t="shared" si="47"/>
        <v>0</v>
      </c>
      <c r="JG59" s="335">
        <v>4.7801999999999998</v>
      </c>
      <c r="JH59" s="335">
        <v>1</v>
      </c>
      <c r="JI59" s="335">
        <v>4.7801999999999998</v>
      </c>
      <c r="JJ59" s="335">
        <v>1</v>
      </c>
      <c r="JK59" s="335"/>
      <c r="JL59" s="335"/>
      <c r="JM59" s="91">
        <v>51.55</v>
      </c>
      <c r="JN59" s="335">
        <v>11</v>
      </c>
      <c r="JO59" s="91">
        <v>0</v>
      </c>
      <c r="JP59" s="335">
        <v>0</v>
      </c>
      <c r="JQ59" s="71">
        <v>0</v>
      </c>
      <c r="JR59" s="71">
        <v>0</v>
      </c>
      <c r="JS59" s="8"/>
      <c r="JT59" s="8"/>
      <c r="JU59" s="8">
        <f t="shared" si="85"/>
        <v>61.110399999999998</v>
      </c>
      <c r="JV59" s="8">
        <f t="shared" si="86"/>
        <v>13</v>
      </c>
      <c r="JW59" s="8"/>
      <c r="JX59" s="8"/>
      <c r="JY59" s="285"/>
      <c r="JZ59" s="285"/>
      <c r="KA59" s="8">
        <f t="shared" si="48"/>
        <v>0</v>
      </c>
      <c r="KB59" s="8">
        <f t="shared" si="49"/>
        <v>0</v>
      </c>
      <c r="KC59" s="4"/>
      <c r="KD59" s="4"/>
      <c r="KE59" s="4"/>
      <c r="KF59" s="4"/>
      <c r="KG59" s="4">
        <f t="shared" si="98"/>
        <v>0</v>
      </c>
      <c r="KH59" s="4">
        <f t="shared" si="99"/>
        <v>0</v>
      </c>
      <c r="KI59" s="4"/>
      <c r="KJ59" s="4"/>
      <c r="KK59" s="4"/>
      <c r="KL59" s="4"/>
      <c r="KM59" s="4">
        <f t="shared" si="50"/>
        <v>0</v>
      </c>
      <c r="KN59" s="4">
        <f t="shared" si="50"/>
        <v>0</v>
      </c>
      <c r="KO59" s="326"/>
      <c r="KP59" s="4"/>
      <c r="KQ59" s="4"/>
      <c r="KR59" s="4"/>
      <c r="KS59" s="1">
        <f t="shared" si="51"/>
        <v>0</v>
      </c>
      <c r="KT59" s="1">
        <f t="shared" si="52"/>
        <v>0</v>
      </c>
      <c r="KU59" s="4"/>
      <c r="KV59" s="4"/>
      <c r="KW59" s="4">
        <f t="shared" si="53"/>
        <v>0</v>
      </c>
      <c r="KX59" s="4">
        <f t="shared" si="54"/>
        <v>0</v>
      </c>
      <c r="KY59" s="4"/>
      <c r="KZ59" s="4"/>
      <c r="LA59" s="4"/>
      <c r="LB59" s="4"/>
      <c r="LC59" s="4">
        <f t="shared" si="55"/>
        <v>0</v>
      </c>
      <c r="LD59" s="4">
        <f t="shared" si="56"/>
        <v>0</v>
      </c>
      <c r="LE59" s="4"/>
      <c r="LF59" s="4"/>
      <c r="LG59" s="4">
        <f t="shared" si="57"/>
        <v>0</v>
      </c>
      <c r="LH59" s="4">
        <f t="shared" si="58"/>
        <v>0</v>
      </c>
      <c r="LI59" s="71">
        <v>25</v>
      </c>
      <c r="LJ59" s="335">
        <v>0</v>
      </c>
      <c r="LK59" s="79">
        <v>3.4</v>
      </c>
      <c r="LL59" s="358">
        <v>0</v>
      </c>
      <c r="LM59" s="79">
        <v>3.8730000000000002</v>
      </c>
      <c r="LN59" s="339">
        <v>0</v>
      </c>
      <c r="LO59" s="75"/>
      <c r="LP59" s="352"/>
      <c r="LQ59" s="322"/>
      <c r="LR59" s="322"/>
      <c r="LS59" s="4">
        <f t="shared" si="105"/>
        <v>32.272999999999996</v>
      </c>
      <c r="LT59" s="4">
        <f t="shared" si="60"/>
        <v>0</v>
      </c>
      <c r="LU59" s="323"/>
      <c r="LV59" s="4"/>
      <c r="LW59" s="4"/>
      <c r="LX59" s="4"/>
      <c r="LY59" s="4">
        <f t="shared" si="61"/>
        <v>0</v>
      </c>
      <c r="LZ59" s="4">
        <f t="shared" si="62"/>
        <v>0</v>
      </c>
      <c r="MA59" s="114"/>
      <c r="MB59" s="4"/>
      <c r="MC59" s="346"/>
      <c r="MD59" s="324"/>
      <c r="ME59" s="75"/>
      <c r="MF59" s="4"/>
      <c r="MG59" s="9"/>
      <c r="MH59" s="4"/>
      <c r="MI59" s="4">
        <f t="shared" si="63"/>
        <v>0</v>
      </c>
      <c r="MJ59" s="4">
        <f t="shared" si="64"/>
        <v>0</v>
      </c>
      <c r="MK59" s="340">
        <v>19.215</v>
      </c>
      <c r="ML59" s="92">
        <v>0</v>
      </c>
      <c r="MM59" s="114">
        <v>11.285</v>
      </c>
      <c r="MN59" s="341">
        <v>0</v>
      </c>
      <c r="MO59" s="4">
        <f t="shared" si="65"/>
        <v>30.5</v>
      </c>
      <c r="MP59" s="4">
        <f t="shared" si="66"/>
        <v>0</v>
      </c>
      <c r="MQ59" s="4"/>
      <c r="MR59" s="4"/>
      <c r="MS59" s="4">
        <f t="shared" si="67"/>
        <v>0</v>
      </c>
      <c r="MT59" s="4">
        <f t="shared" si="68"/>
        <v>0</v>
      </c>
      <c r="MU59" s="4"/>
      <c r="MV59" s="4"/>
      <c r="MW59" s="4">
        <f t="shared" si="69"/>
        <v>0</v>
      </c>
      <c r="MX59" s="4">
        <f t="shared" si="70"/>
        <v>0</v>
      </c>
      <c r="MY59" s="92">
        <v>0</v>
      </c>
      <c r="MZ59" s="342">
        <v>0</v>
      </c>
      <c r="NA59" s="4">
        <f t="shared" si="71"/>
        <v>0</v>
      </c>
      <c r="NB59" s="4">
        <f t="shared" si="72"/>
        <v>0</v>
      </c>
      <c r="NC59" s="301"/>
      <c r="ND59" s="301"/>
      <c r="NE59" s="301">
        <f t="shared" si="73"/>
        <v>0</v>
      </c>
      <c r="NF59" s="301">
        <f t="shared" si="74"/>
        <v>0</v>
      </c>
      <c r="NG59" s="301"/>
      <c r="NH59" s="301"/>
      <c r="NI59" s="301">
        <f t="shared" si="75"/>
        <v>0</v>
      </c>
      <c r="NJ59" s="301">
        <f t="shared" si="76"/>
        <v>0</v>
      </c>
      <c r="NK59" s="297"/>
      <c r="NL59" s="301"/>
      <c r="NM59" s="301">
        <f t="shared" si="77"/>
        <v>0</v>
      </c>
      <c r="NN59" s="301">
        <f t="shared" si="78"/>
        <v>0</v>
      </c>
      <c r="NO59" s="74">
        <v>3.67</v>
      </c>
      <c r="NP59" s="74"/>
      <c r="NQ59" s="74"/>
      <c r="NR59" s="74"/>
      <c r="NS59" s="74">
        <v>6.2</v>
      </c>
      <c r="NT59" s="74"/>
      <c r="NU59" s="351">
        <v>2</v>
      </c>
      <c r="NV59" s="351"/>
      <c r="NW59" s="4">
        <f t="shared" si="79"/>
        <v>11.870000000000001</v>
      </c>
      <c r="NX59" s="4">
        <f t="shared" si="100"/>
        <v>0</v>
      </c>
      <c r="NY59" s="74">
        <v>10</v>
      </c>
      <c r="NZ59" s="74"/>
      <c r="OA59" s="357">
        <v>4.66</v>
      </c>
      <c r="OB59" s="74"/>
      <c r="OC59" s="357">
        <v>2</v>
      </c>
      <c r="OD59" s="74"/>
      <c r="OE59" s="74">
        <v>1</v>
      </c>
      <c r="OF59" s="74"/>
      <c r="OG59" s="4">
        <f t="shared" si="80"/>
        <v>17.66</v>
      </c>
      <c r="OH59" s="4">
        <f t="shared" si="81"/>
        <v>0</v>
      </c>
      <c r="OI59" s="196">
        <v>4.34</v>
      </c>
      <c r="OJ59" s="301"/>
      <c r="OK59" s="347">
        <v>1.23</v>
      </c>
      <c r="OL59" s="301"/>
      <c r="OM59" s="196">
        <v>1.34</v>
      </c>
      <c r="ON59" s="301"/>
      <c r="OO59" s="301">
        <f t="shared" si="82"/>
        <v>5.57</v>
      </c>
      <c r="OP59" s="301">
        <f t="shared" si="83"/>
        <v>0</v>
      </c>
      <c r="OQ59" s="301"/>
      <c r="OR59" s="301"/>
      <c r="OS59" s="301">
        <f t="shared" si="101"/>
        <v>0</v>
      </c>
      <c r="OT59" s="301">
        <f t="shared" si="102"/>
        <v>0</v>
      </c>
    </row>
    <row r="60" spans="1:410" ht="12.75" customHeight="1">
      <c r="A60" s="146"/>
      <c r="B60" s="129">
        <v>50</v>
      </c>
      <c r="C60" s="147"/>
      <c r="D60" s="147"/>
      <c r="E60" s="74"/>
      <c r="F60" s="74"/>
      <c r="G60" s="74"/>
      <c r="H60" s="74"/>
      <c r="I60" s="78">
        <f t="shared" si="87"/>
        <v>0</v>
      </c>
      <c r="J60" s="78">
        <f t="shared" si="88"/>
        <v>0</v>
      </c>
      <c r="K60" s="2"/>
      <c r="L60" s="2"/>
      <c r="M60" s="71">
        <v>20.62</v>
      </c>
      <c r="N60" s="71">
        <v>4.1240000000000006</v>
      </c>
      <c r="O60" s="75">
        <v>0</v>
      </c>
      <c r="P60" s="71">
        <v>0</v>
      </c>
      <c r="Q60" s="1"/>
      <c r="R60" s="8"/>
      <c r="S60" s="2"/>
      <c r="T60" s="2"/>
      <c r="U60" s="8"/>
      <c r="V60" s="8"/>
      <c r="W60" s="8">
        <f t="shared" si="15"/>
        <v>20.62</v>
      </c>
      <c r="X60" s="8">
        <f t="shared" si="16"/>
        <v>20.62</v>
      </c>
      <c r="Y60" s="78"/>
      <c r="Z60" s="78"/>
      <c r="AA60" s="9"/>
      <c r="AB60" s="285"/>
      <c r="AC60" s="8">
        <f t="shared" si="17"/>
        <v>0</v>
      </c>
      <c r="AD60" s="8">
        <f t="shared" si="18"/>
        <v>0</v>
      </c>
      <c r="AE60" s="71"/>
      <c r="AF60" s="71"/>
      <c r="AG60" s="71"/>
      <c r="AH60" s="71"/>
      <c r="AI60" s="122">
        <v>5</v>
      </c>
      <c r="AJ60" s="122">
        <v>1.5</v>
      </c>
      <c r="AK60" s="359">
        <v>50</v>
      </c>
      <c r="AL60" s="360">
        <v>15</v>
      </c>
      <c r="AM60" s="293"/>
      <c r="AN60" s="293"/>
      <c r="AO60" s="294"/>
      <c r="AP60" s="294"/>
      <c r="AQ60" s="294"/>
      <c r="AR60" s="294"/>
      <c r="AS60" s="294"/>
      <c r="AT60" s="294"/>
      <c r="AU60" s="4">
        <f t="shared" si="89"/>
        <v>55</v>
      </c>
      <c r="AV60" s="4">
        <f t="shared" si="90"/>
        <v>16.5</v>
      </c>
      <c r="AW60" s="78"/>
      <c r="AX60" s="78"/>
      <c r="AY60" s="315"/>
      <c r="AZ60" s="8"/>
      <c r="BA60" s="8"/>
      <c r="BB60" s="8"/>
      <c r="BC60" s="8">
        <f t="shared" si="91"/>
        <v>0</v>
      </c>
      <c r="BD60" s="8">
        <f t="shared" si="92"/>
        <v>0</v>
      </c>
      <c r="BE60" s="8"/>
      <c r="BF60" s="8"/>
      <c r="BG60" s="295"/>
      <c r="BH60" s="296"/>
      <c r="BI60" s="295"/>
      <c r="BJ60" s="296"/>
      <c r="BK60" s="297"/>
      <c r="BL60" s="8"/>
      <c r="BM60" s="8"/>
      <c r="BN60" s="8"/>
      <c r="BO60" s="8"/>
      <c r="BP60" s="8"/>
      <c r="BQ60" s="8"/>
      <c r="BR60" s="8"/>
      <c r="BS60" s="2">
        <f t="shared" si="20"/>
        <v>0</v>
      </c>
      <c r="BT60" s="8">
        <f t="shared" si="21"/>
        <v>0</v>
      </c>
      <c r="BU60" s="8"/>
      <c r="BV60" s="8"/>
      <c r="BW60" s="4"/>
      <c r="BX60" s="4"/>
      <c r="BY60" s="4"/>
      <c r="BZ60" s="8"/>
      <c r="CA60" s="4"/>
      <c r="CB60" s="8"/>
      <c r="CC60" s="4">
        <f t="shared" si="93"/>
        <v>0</v>
      </c>
      <c r="CD60" s="4">
        <f t="shared" si="93"/>
        <v>0</v>
      </c>
      <c r="CE60" s="4"/>
      <c r="CF60" s="4"/>
      <c r="CG60" s="114"/>
      <c r="CH60" s="325"/>
      <c r="CI60" s="91">
        <v>20.6</v>
      </c>
      <c r="CJ60" s="325">
        <v>6.5</v>
      </c>
      <c r="CK60" s="299"/>
      <c r="CL60" s="299"/>
      <c r="CM60" s="326">
        <v>5.15</v>
      </c>
      <c r="CN60" s="327">
        <v>1.5</v>
      </c>
      <c r="CO60" s="8">
        <f t="shared" si="22"/>
        <v>25.75</v>
      </c>
      <c r="CP60" s="8">
        <f t="shared" si="23"/>
        <v>8</v>
      </c>
      <c r="CQ60" s="343">
        <v>247.40625</v>
      </c>
      <c r="CR60" s="343"/>
      <c r="CS60" s="343"/>
      <c r="CT60" s="356"/>
      <c r="CU60" s="344">
        <v>18.556701030927837</v>
      </c>
      <c r="CV60" s="196"/>
      <c r="CW60" s="345">
        <v>63.814432989690722</v>
      </c>
      <c r="CX60" s="300"/>
      <c r="CY60" s="300"/>
      <c r="CZ60" s="300"/>
      <c r="DA60" s="7">
        <f t="shared" si="103"/>
        <v>329.77738402061857</v>
      </c>
      <c r="DB60" s="4">
        <f t="shared" si="25"/>
        <v>0</v>
      </c>
      <c r="DC60" s="8"/>
      <c r="DD60" s="8"/>
      <c r="DE60" s="4"/>
      <c r="DF60" s="8"/>
      <c r="DG60" s="8"/>
      <c r="DH60" s="8"/>
      <c r="DI60" s="8">
        <f t="shared" si="26"/>
        <v>0</v>
      </c>
      <c r="DJ60" s="8">
        <f t="shared" si="27"/>
        <v>0</v>
      </c>
      <c r="DK60" s="328">
        <v>42.37</v>
      </c>
      <c r="DL60" s="328">
        <v>14.12</v>
      </c>
      <c r="DM60" s="78">
        <f t="shared" si="28"/>
        <v>42.37</v>
      </c>
      <c r="DN60" s="78">
        <f t="shared" si="29"/>
        <v>14.12</v>
      </c>
      <c r="DO60" s="328">
        <v>41.1</v>
      </c>
      <c r="DP60" s="328">
        <v>13.700000000000001</v>
      </c>
      <c r="DQ60" s="329"/>
      <c r="DR60" s="329"/>
      <c r="DS60" s="8"/>
      <c r="DT60" s="8"/>
      <c r="DU60" s="302"/>
      <c r="DV60" s="303"/>
      <c r="DW60" s="303"/>
      <c r="DX60" s="303"/>
      <c r="DY60" s="8"/>
      <c r="DZ60" s="8"/>
      <c r="EA60" s="4"/>
      <c r="EB60" s="8"/>
      <c r="EC60" s="8">
        <f t="shared" si="30"/>
        <v>0</v>
      </c>
      <c r="ED60" s="8">
        <f t="shared" si="30"/>
        <v>0</v>
      </c>
      <c r="EE60" s="4"/>
      <c r="EF60" s="4"/>
      <c r="EG60" s="330">
        <v>39.18</v>
      </c>
      <c r="EH60" s="331">
        <v>9.7949999999999999</v>
      </c>
      <c r="EI60" s="94">
        <v>154.63999999999999</v>
      </c>
      <c r="EJ60" s="94">
        <v>38.659999999999997</v>
      </c>
      <c r="EK60" s="326">
        <v>53.61</v>
      </c>
      <c r="EL60" s="332">
        <v>13.4025</v>
      </c>
      <c r="EM60" s="333"/>
      <c r="EN60" s="333"/>
      <c r="EO60" s="333"/>
      <c r="EP60" s="333"/>
      <c r="EQ60" s="8">
        <f t="shared" si="31"/>
        <v>247.43</v>
      </c>
      <c r="ER60" s="8">
        <f t="shared" si="104"/>
        <v>61.857500000000002</v>
      </c>
      <c r="ES60" s="301"/>
      <c r="ET60" s="301"/>
      <c r="EU60" s="6"/>
      <c r="EV60" s="6"/>
      <c r="EW60" s="4">
        <f t="shared" si="33"/>
        <v>0</v>
      </c>
      <c r="EX60" s="4">
        <f t="shared" si="34"/>
        <v>0</v>
      </c>
      <c r="EY60" s="8"/>
      <c r="EZ60" s="8"/>
      <c r="FA60" s="361">
        <v>28</v>
      </c>
      <c r="FB60" s="334"/>
      <c r="FC60" s="114">
        <v>0</v>
      </c>
      <c r="FD60" s="327"/>
      <c r="FE60" s="8"/>
      <c r="FF60" s="8"/>
      <c r="FG60" s="305"/>
      <c r="FH60" s="306"/>
      <c r="FI60" s="8"/>
      <c r="FJ60" s="8"/>
      <c r="FK60" s="8"/>
      <c r="FL60" s="8"/>
      <c r="FM60" s="327"/>
      <c r="FN60" s="327"/>
      <c r="FO60" s="4"/>
      <c r="FP60" s="8"/>
      <c r="FQ60" s="307">
        <f t="shared" si="35"/>
        <v>0</v>
      </c>
      <c r="FR60" s="8">
        <f t="shared" si="36"/>
        <v>0</v>
      </c>
      <c r="FS60" s="4"/>
      <c r="FT60" s="4"/>
      <c r="FU60" s="8"/>
      <c r="FV60" s="8"/>
      <c r="FW60" s="8"/>
      <c r="FX60" s="8"/>
      <c r="FY60" s="8"/>
      <c r="FZ60" s="8"/>
      <c r="GA60" s="8"/>
      <c r="GB60" s="8"/>
      <c r="GC60" s="8"/>
      <c r="GD60" s="8"/>
      <c r="GE60" s="8"/>
      <c r="GF60" s="8"/>
      <c r="GG60" s="8">
        <f t="shared" si="37"/>
        <v>0</v>
      </c>
      <c r="GH60" s="8">
        <f t="shared" si="38"/>
        <v>0</v>
      </c>
      <c r="GI60" s="308"/>
      <c r="GJ60" s="308"/>
      <c r="GK60" s="297">
        <v>0</v>
      </c>
      <c r="GL60" s="297"/>
      <c r="GM60" s="309"/>
      <c r="GN60" s="310"/>
      <c r="GO60" s="299"/>
      <c r="GP60" s="311"/>
      <c r="GQ60" s="311"/>
      <c r="GR60" s="311"/>
      <c r="GS60" s="310"/>
      <c r="GT60" s="310"/>
      <c r="GU60" s="310">
        <v>3</v>
      </c>
      <c r="GV60" s="310"/>
      <c r="GW60" s="310"/>
      <c r="GX60" s="310"/>
      <c r="GY60" s="310">
        <v>0</v>
      </c>
      <c r="GZ60" s="310"/>
      <c r="HA60" s="8">
        <f t="shared" si="39"/>
        <v>3</v>
      </c>
      <c r="HB60" s="8">
        <f t="shared" si="40"/>
        <v>0</v>
      </c>
      <c r="HC60" s="4"/>
      <c r="HD60" s="4"/>
      <c r="HE60" s="4"/>
      <c r="HF60" s="4"/>
      <c r="HG60" s="4"/>
      <c r="HH60" s="4"/>
      <c r="HI60" s="4">
        <f t="shared" si="94"/>
        <v>0</v>
      </c>
      <c r="HJ60" s="4">
        <f t="shared" si="95"/>
        <v>0</v>
      </c>
      <c r="HK60" s="8"/>
      <c r="HL60" s="8"/>
      <c r="HM60" s="8"/>
      <c r="HN60" s="303"/>
      <c r="HO60" s="8">
        <f t="shared" si="41"/>
        <v>0</v>
      </c>
      <c r="HP60" s="8">
        <f t="shared" si="42"/>
        <v>0</v>
      </c>
      <c r="HQ60" s="91">
        <v>400</v>
      </c>
      <c r="HR60" s="285"/>
      <c r="HS60" s="91"/>
      <c r="HT60" s="8"/>
      <c r="HU60" s="8">
        <f t="shared" si="43"/>
        <v>400</v>
      </c>
      <c r="HV60" s="8">
        <f t="shared" si="44"/>
        <v>0</v>
      </c>
      <c r="HW60" s="8"/>
      <c r="HX60" s="8"/>
      <c r="HY60" s="196">
        <v>3</v>
      </c>
      <c r="HZ60" s="335">
        <v>0.75</v>
      </c>
      <c r="IA60" s="312"/>
      <c r="IB60" s="304"/>
      <c r="IC60" s="337">
        <v>12</v>
      </c>
      <c r="ID60" s="130">
        <v>3</v>
      </c>
      <c r="IE60" s="313"/>
      <c r="IF60" s="313"/>
      <c r="IG60" s="8">
        <f t="shared" si="84"/>
        <v>15</v>
      </c>
      <c r="IH60" s="8">
        <f t="shared" si="45"/>
        <v>3.75</v>
      </c>
      <c r="II60" s="8"/>
      <c r="IJ60" s="8"/>
      <c r="IK60" s="8"/>
      <c r="IL60" s="8"/>
      <c r="IM60" s="4"/>
      <c r="IN60" s="303"/>
      <c r="IO60" s="8"/>
      <c r="IP60" s="8"/>
      <c r="IQ60" s="8"/>
      <c r="IR60" s="8"/>
      <c r="IS60" s="8"/>
      <c r="IT60" s="8"/>
      <c r="IU60" s="8">
        <f t="shared" si="96"/>
        <v>0</v>
      </c>
      <c r="IV60" s="8">
        <f t="shared" si="97"/>
        <v>0</v>
      </c>
      <c r="IW60" s="8"/>
      <c r="IX60" s="8"/>
      <c r="IY60" s="71">
        <v>10.31</v>
      </c>
      <c r="IZ60" s="71">
        <v>0</v>
      </c>
      <c r="JA60" s="71">
        <v>0</v>
      </c>
      <c r="JB60" s="71">
        <v>0</v>
      </c>
      <c r="JC60" s="285"/>
      <c r="JD60" s="285"/>
      <c r="JE60" s="8">
        <f t="shared" si="46"/>
        <v>10.31</v>
      </c>
      <c r="JF60" s="8">
        <f t="shared" si="47"/>
        <v>0</v>
      </c>
      <c r="JG60" s="335">
        <v>4.7801999999999998</v>
      </c>
      <c r="JH60" s="335">
        <v>1</v>
      </c>
      <c r="JI60" s="335">
        <v>4.7801999999999998</v>
      </c>
      <c r="JJ60" s="335">
        <v>1</v>
      </c>
      <c r="JK60" s="335"/>
      <c r="JL60" s="335"/>
      <c r="JM60" s="91">
        <v>51.55</v>
      </c>
      <c r="JN60" s="335">
        <v>11</v>
      </c>
      <c r="JO60" s="91">
        <v>0</v>
      </c>
      <c r="JP60" s="335">
        <v>0</v>
      </c>
      <c r="JQ60" s="71">
        <v>0</v>
      </c>
      <c r="JR60" s="71">
        <v>0</v>
      </c>
      <c r="JS60" s="8"/>
      <c r="JT60" s="8"/>
      <c r="JU60" s="8">
        <f t="shared" si="85"/>
        <v>61.110399999999998</v>
      </c>
      <c r="JV60" s="8">
        <f t="shared" si="86"/>
        <v>13</v>
      </c>
      <c r="JW60" s="8"/>
      <c r="JX60" s="8"/>
      <c r="JY60" s="285"/>
      <c r="JZ60" s="285"/>
      <c r="KA60" s="8">
        <f t="shared" si="48"/>
        <v>0</v>
      </c>
      <c r="KB60" s="8">
        <f t="shared" si="49"/>
        <v>0</v>
      </c>
      <c r="KC60" s="4"/>
      <c r="KD60" s="4"/>
      <c r="KE60" s="4"/>
      <c r="KF60" s="4"/>
      <c r="KG60" s="4">
        <f t="shared" si="98"/>
        <v>0</v>
      </c>
      <c r="KH60" s="4">
        <f t="shared" si="99"/>
        <v>0</v>
      </c>
      <c r="KI60" s="4"/>
      <c r="KJ60" s="4"/>
      <c r="KK60" s="4"/>
      <c r="KL60" s="4"/>
      <c r="KM60" s="4">
        <f t="shared" si="50"/>
        <v>0</v>
      </c>
      <c r="KN60" s="4">
        <f t="shared" si="50"/>
        <v>0</v>
      </c>
      <c r="KO60" s="326"/>
      <c r="KP60" s="4"/>
      <c r="KQ60" s="4"/>
      <c r="KR60" s="4"/>
      <c r="KS60" s="1">
        <f t="shared" si="51"/>
        <v>0</v>
      </c>
      <c r="KT60" s="1">
        <f t="shared" si="52"/>
        <v>0</v>
      </c>
      <c r="KU60" s="4"/>
      <c r="KV60" s="4"/>
      <c r="KW60" s="4">
        <f t="shared" si="53"/>
        <v>0</v>
      </c>
      <c r="KX60" s="4">
        <f t="shared" si="54"/>
        <v>0</v>
      </c>
      <c r="KY60" s="4"/>
      <c r="KZ60" s="4"/>
      <c r="LA60" s="4"/>
      <c r="LB60" s="4"/>
      <c r="LC60" s="4">
        <f t="shared" si="55"/>
        <v>0</v>
      </c>
      <c r="LD60" s="4">
        <f t="shared" si="56"/>
        <v>0</v>
      </c>
      <c r="LE60" s="4"/>
      <c r="LF60" s="4"/>
      <c r="LG60" s="4">
        <f t="shared" si="57"/>
        <v>0</v>
      </c>
      <c r="LH60" s="4">
        <f t="shared" si="58"/>
        <v>0</v>
      </c>
      <c r="LI60" s="71">
        <v>25</v>
      </c>
      <c r="LJ60" s="335">
        <v>0</v>
      </c>
      <c r="LK60" s="79">
        <v>3.4</v>
      </c>
      <c r="LL60" s="358">
        <v>0</v>
      </c>
      <c r="LM60" s="79">
        <v>3.8730000000000002</v>
      </c>
      <c r="LN60" s="339">
        <v>0</v>
      </c>
      <c r="LO60" s="75"/>
      <c r="LP60" s="352"/>
      <c r="LQ60" s="322"/>
      <c r="LR60" s="322"/>
      <c r="LS60" s="4">
        <f t="shared" si="105"/>
        <v>32.272999999999996</v>
      </c>
      <c r="LT60" s="4">
        <f t="shared" si="60"/>
        <v>0</v>
      </c>
      <c r="LU60" s="323"/>
      <c r="LV60" s="4"/>
      <c r="LW60" s="4"/>
      <c r="LX60" s="4"/>
      <c r="LY60" s="4">
        <f t="shared" si="61"/>
        <v>0</v>
      </c>
      <c r="LZ60" s="4">
        <f t="shared" si="62"/>
        <v>0</v>
      </c>
      <c r="MA60" s="114"/>
      <c r="MB60" s="4"/>
      <c r="MC60" s="346"/>
      <c r="MD60" s="324"/>
      <c r="ME60" s="75"/>
      <c r="MF60" s="4"/>
      <c r="MG60" s="9"/>
      <c r="MH60" s="4"/>
      <c r="MI60" s="4">
        <f t="shared" si="63"/>
        <v>0</v>
      </c>
      <c r="MJ60" s="4">
        <f t="shared" si="64"/>
        <v>0</v>
      </c>
      <c r="MK60" s="340">
        <v>17.324999999999999</v>
      </c>
      <c r="ML60" s="92">
        <v>0</v>
      </c>
      <c r="MM60" s="114">
        <v>10.175000000000001</v>
      </c>
      <c r="MN60" s="341">
        <v>0</v>
      </c>
      <c r="MO60" s="4">
        <f t="shared" si="65"/>
        <v>27.5</v>
      </c>
      <c r="MP60" s="4">
        <f t="shared" si="66"/>
        <v>0</v>
      </c>
      <c r="MQ60" s="4"/>
      <c r="MR60" s="4"/>
      <c r="MS60" s="4">
        <f t="shared" si="67"/>
        <v>0</v>
      </c>
      <c r="MT60" s="4">
        <f t="shared" si="68"/>
        <v>0</v>
      </c>
      <c r="MU60" s="4"/>
      <c r="MV60" s="4"/>
      <c r="MW60" s="4">
        <f t="shared" si="69"/>
        <v>0</v>
      </c>
      <c r="MX60" s="4">
        <f t="shared" si="70"/>
        <v>0</v>
      </c>
      <c r="MY60" s="92">
        <v>0</v>
      </c>
      <c r="MZ60" s="342">
        <v>0</v>
      </c>
      <c r="NA60" s="4">
        <f t="shared" si="71"/>
        <v>0</v>
      </c>
      <c r="NB60" s="4">
        <f t="shared" si="72"/>
        <v>0</v>
      </c>
      <c r="NC60" s="301"/>
      <c r="ND60" s="301"/>
      <c r="NE60" s="301">
        <f t="shared" si="73"/>
        <v>0</v>
      </c>
      <c r="NF60" s="301">
        <f t="shared" si="74"/>
        <v>0</v>
      </c>
      <c r="NG60" s="301"/>
      <c r="NH60" s="301"/>
      <c r="NI60" s="301">
        <f t="shared" si="75"/>
        <v>0</v>
      </c>
      <c r="NJ60" s="301">
        <f t="shared" si="76"/>
        <v>0</v>
      </c>
      <c r="NK60" s="297"/>
      <c r="NL60" s="301"/>
      <c r="NM60" s="301">
        <f t="shared" si="77"/>
        <v>0</v>
      </c>
      <c r="NN60" s="301">
        <f t="shared" si="78"/>
        <v>0</v>
      </c>
      <c r="NO60" s="74">
        <v>3.67</v>
      </c>
      <c r="NP60" s="74"/>
      <c r="NQ60" s="74"/>
      <c r="NR60" s="74"/>
      <c r="NS60" s="74">
        <v>6.2</v>
      </c>
      <c r="NT60" s="74"/>
      <c r="NU60" s="351">
        <v>2</v>
      </c>
      <c r="NV60" s="351"/>
      <c r="NW60" s="4">
        <f t="shared" si="79"/>
        <v>11.870000000000001</v>
      </c>
      <c r="NX60" s="4">
        <f t="shared" si="100"/>
        <v>0</v>
      </c>
      <c r="NY60" s="74">
        <v>10</v>
      </c>
      <c r="NZ60" s="74"/>
      <c r="OA60" s="357">
        <v>4.66</v>
      </c>
      <c r="OB60" s="74"/>
      <c r="OC60" s="357">
        <v>2</v>
      </c>
      <c r="OD60" s="74"/>
      <c r="OE60" s="74">
        <v>1</v>
      </c>
      <c r="OF60" s="74"/>
      <c r="OG60" s="4">
        <f t="shared" si="80"/>
        <v>17.66</v>
      </c>
      <c r="OH60" s="4">
        <f t="shared" si="81"/>
        <v>0</v>
      </c>
      <c r="OI60" s="196">
        <v>5.61</v>
      </c>
      <c r="OJ60" s="301"/>
      <c r="OK60" s="347">
        <v>1.58</v>
      </c>
      <c r="OL60" s="301"/>
      <c r="OM60" s="196">
        <v>1.73</v>
      </c>
      <c r="ON60" s="301"/>
      <c r="OO60" s="301">
        <f t="shared" si="82"/>
        <v>7.19</v>
      </c>
      <c r="OP60" s="301">
        <f t="shared" si="83"/>
        <v>0</v>
      </c>
      <c r="OQ60" s="301"/>
      <c r="OR60" s="301"/>
      <c r="OS60" s="301">
        <f t="shared" si="101"/>
        <v>0</v>
      </c>
      <c r="OT60" s="301">
        <f t="shared" si="102"/>
        <v>0</v>
      </c>
    </row>
    <row r="61" spans="1:410" ht="13.5" customHeight="1">
      <c r="A61" s="146"/>
      <c r="B61" s="129">
        <v>51</v>
      </c>
      <c r="C61" s="147"/>
      <c r="D61" s="147"/>
      <c r="E61" s="74"/>
      <c r="F61" s="74"/>
      <c r="G61" s="74"/>
      <c r="H61" s="74"/>
      <c r="I61" s="78">
        <f t="shared" si="87"/>
        <v>0</v>
      </c>
      <c r="J61" s="78">
        <f t="shared" si="88"/>
        <v>0</v>
      </c>
      <c r="K61" s="2"/>
      <c r="L61" s="2"/>
      <c r="M61" s="71">
        <v>20.62</v>
      </c>
      <c r="N61" s="71">
        <v>4.1240000000000006</v>
      </c>
      <c r="O61" s="75">
        <v>0</v>
      </c>
      <c r="P61" s="71">
        <v>0</v>
      </c>
      <c r="Q61" s="1"/>
      <c r="R61" s="8"/>
      <c r="S61" s="2"/>
      <c r="T61" s="2"/>
      <c r="U61" s="8"/>
      <c r="V61" s="8"/>
      <c r="W61" s="8">
        <f t="shared" si="15"/>
        <v>20.62</v>
      </c>
      <c r="X61" s="8">
        <f t="shared" si="16"/>
        <v>20.62</v>
      </c>
      <c r="Y61" s="78"/>
      <c r="Z61" s="78"/>
      <c r="AA61" s="9"/>
      <c r="AB61" s="285"/>
      <c r="AC61" s="8">
        <f t="shared" si="17"/>
        <v>0</v>
      </c>
      <c r="AD61" s="8">
        <f t="shared" si="18"/>
        <v>0</v>
      </c>
      <c r="AE61" s="71"/>
      <c r="AF61" s="71"/>
      <c r="AG61" s="71"/>
      <c r="AH61" s="71"/>
      <c r="AI61" s="122">
        <v>5</v>
      </c>
      <c r="AJ61" s="122">
        <v>1.5</v>
      </c>
      <c r="AK61" s="359">
        <v>50</v>
      </c>
      <c r="AL61" s="360">
        <v>15</v>
      </c>
      <c r="AM61" s="293"/>
      <c r="AN61" s="293"/>
      <c r="AO61" s="294"/>
      <c r="AP61" s="294"/>
      <c r="AQ61" s="294"/>
      <c r="AR61" s="294"/>
      <c r="AS61" s="294"/>
      <c r="AT61" s="294"/>
      <c r="AU61" s="4">
        <f t="shared" si="89"/>
        <v>55</v>
      </c>
      <c r="AV61" s="4">
        <f t="shared" si="90"/>
        <v>16.5</v>
      </c>
      <c r="AW61" s="78"/>
      <c r="AX61" s="78"/>
      <c r="AY61" s="315"/>
      <c r="AZ61" s="8"/>
      <c r="BA61" s="8"/>
      <c r="BB61" s="8"/>
      <c r="BC61" s="8">
        <f t="shared" si="91"/>
        <v>0</v>
      </c>
      <c r="BD61" s="8">
        <f t="shared" si="92"/>
        <v>0</v>
      </c>
      <c r="BE61" s="8"/>
      <c r="BF61" s="8"/>
      <c r="BG61" s="295"/>
      <c r="BH61" s="296"/>
      <c r="BI61" s="295"/>
      <c r="BJ61" s="296"/>
      <c r="BK61" s="297"/>
      <c r="BL61" s="8"/>
      <c r="BM61" s="8"/>
      <c r="BN61" s="8"/>
      <c r="BO61" s="8"/>
      <c r="BP61" s="8"/>
      <c r="BQ61" s="8"/>
      <c r="BR61" s="8"/>
      <c r="BS61" s="2">
        <f t="shared" si="20"/>
        <v>0</v>
      </c>
      <c r="BT61" s="8">
        <f t="shared" si="21"/>
        <v>0</v>
      </c>
      <c r="BU61" s="8"/>
      <c r="BV61" s="8"/>
      <c r="BW61" s="4"/>
      <c r="BX61" s="4"/>
      <c r="BY61" s="4"/>
      <c r="BZ61" s="8"/>
      <c r="CA61" s="4"/>
      <c r="CB61" s="8"/>
      <c r="CC61" s="4">
        <f t="shared" si="93"/>
        <v>0</v>
      </c>
      <c r="CD61" s="4">
        <f t="shared" si="93"/>
        <v>0</v>
      </c>
      <c r="CE61" s="4"/>
      <c r="CF61" s="4"/>
      <c r="CG61" s="114"/>
      <c r="CH61" s="325"/>
      <c r="CI61" s="91">
        <v>20.6</v>
      </c>
      <c r="CJ61" s="325">
        <v>6.5</v>
      </c>
      <c r="CK61" s="299"/>
      <c r="CL61" s="299"/>
      <c r="CM61" s="326">
        <v>5.15</v>
      </c>
      <c r="CN61" s="327">
        <v>1.5</v>
      </c>
      <c r="CO61" s="8">
        <f t="shared" si="22"/>
        <v>25.75</v>
      </c>
      <c r="CP61" s="8">
        <f t="shared" si="23"/>
        <v>8</v>
      </c>
      <c r="CQ61" s="343">
        <v>247.40625</v>
      </c>
      <c r="CR61" s="343"/>
      <c r="CS61" s="343"/>
      <c r="CT61" s="356"/>
      <c r="CU61" s="344">
        <v>18.556701030927837</v>
      </c>
      <c r="CV61" s="196"/>
      <c r="CW61" s="345">
        <v>63.814432989690722</v>
      </c>
      <c r="CX61" s="300"/>
      <c r="CY61" s="300"/>
      <c r="CZ61" s="300"/>
      <c r="DA61" s="7">
        <f t="shared" si="103"/>
        <v>329.77738402061857</v>
      </c>
      <c r="DB61" s="4">
        <f t="shared" si="25"/>
        <v>0</v>
      </c>
      <c r="DC61" s="8"/>
      <c r="DD61" s="8"/>
      <c r="DE61" s="4"/>
      <c r="DF61" s="8"/>
      <c r="DG61" s="8"/>
      <c r="DH61" s="8"/>
      <c r="DI61" s="8">
        <f t="shared" si="26"/>
        <v>0</v>
      </c>
      <c r="DJ61" s="8">
        <f t="shared" si="27"/>
        <v>0</v>
      </c>
      <c r="DK61" s="328">
        <v>42.37</v>
      </c>
      <c r="DL61" s="328">
        <v>14.12</v>
      </c>
      <c r="DM61" s="78">
        <f t="shared" si="28"/>
        <v>42.37</v>
      </c>
      <c r="DN61" s="78">
        <f t="shared" si="29"/>
        <v>14.12</v>
      </c>
      <c r="DO61" s="328">
        <v>41.1</v>
      </c>
      <c r="DP61" s="328">
        <v>13.700000000000001</v>
      </c>
      <c r="DQ61" s="329"/>
      <c r="DR61" s="329"/>
      <c r="DS61" s="8"/>
      <c r="DT61" s="8"/>
      <c r="DU61" s="302"/>
      <c r="DV61" s="303"/>
      <c r="DW61" s="303"/>
      <c r="DX61" s="303"/>
      <c r="DY61" s="8"/>
      <c r="DZ61" s="8"/>
      <c r="EA61" s="4"/>
      <c r="EB61" s="8"/>
      <c r="EC61" s="8">
        <f t="shared" si="30"/>
        <v>0</v>
      </c>
      <c r="ED61" s="8">
        <f t="shared" si="30"/>
        <v>0</v>
      </c>
      <c r="EE61" s="4"/>
      <c r="EF61" s="4"/>
      <c r="EG61" s="330">
        <v>39.18</v>
      </c>
      <c r="EH61" s="331">
        <v>9.7949999999999999</v>
      </c>
      <c r="EI61" s="94">
        <v>154.63999999999999</v>
      </c>
      <c r="EJ61" s="94">
        <v>38.659999999999997</v>
      </c>
      <c r="EK61" s="326">
        <v>53.61</v>
      </c>
      <c r="EL61" s="332">
        <v>13.4025</v>
      </c>
      <c r="EM61" s="333"/>
      <c r="EN61" s="333"/>
      <c r="EO61" s="333"/>
      <c r="EP61" s="333"/>
      <c r="EQ61" s="8">
        <f t="shared" si="31"/>
        <v>247.43</v>
      </c>
      <c r="ER61" s="8">
        <f t="shared" si="104"/>
        <v>61.857500000000002</v>
      </c>
      <c r="ES61" s="301"/>
      <c r="ET61" s="301"/>
      <c r="EU61" s="6"/>
      <c r="EV61" s="6"/>
      <c r="EW61" s="4">
        <f t="shared" si="33"/>
        <v>0</v>
      </c>
      <c r="EX61" s="4">
        <f t="shared" si="34"/>
        <v>0</v>
      </c>
      <c r="EY61" s="8"/>
      <c r="EZ61" s="8"/>
      <c r="FA61" s="361">
        <v>28</v>
      </c>
      <c r="FB61" s="334"/>
      <c r="FC61" s="114">
        <v>0</v>
      </c>
      <c r="FD61" s="327"/>
      <c r="FE61" s="8"/>
      <c r="FF61" s="8"/>
      <c r="FG61" s="305"/>
      <c r="FH61" s="306"/>
      <c r="FI61" s="8"/>
      <c r="FJ61" s="8"/>
      <c r="FK61" s="8"/>
      <c r="FL61" s="8"/>
      <c r="FM61" s="327"/>
      <c r="FN61" s="327"/>
      <c r="FO61" s="4"/>
      <c r="FP61" s="8"/>
      <c r="FQ61" s="307">
        <f t="shared" si="35"/>
        <v>0</v>
      </c>
      <c r="FR61" s="8">
        <f t="shared" si="36"/>
        <v>0</v>
      </c>
      <c r="FS61" s="4"/>
      <c r="FT61" s="4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>
        <f t="shared" si="37"/>
        <v>0</v>
      </c>
      <c r="GH61" s="8">
        <f t="shared" si="38"/>
        <v>0</v>
      </c>
      <c r="GI61" s="308"/>
      <c r="GJ61" s="308"/>
      <c r="GK61" s="297">
        <v>0</v>
      </c>
      <c r="GL61" s="297"/>
      <c r="GM61" s="309"/>
      <c r="GN61" s="310"/>
      <c r="GO61" s="299"/>
      <c r="GP61" s="311"/>
      <c r="GQ61" s="311"/>
      <c r="GR61" s="311"/>
      <c r="GS61" s="310"/>
      <c r="GT61" s="310"/>
      <c r="GU61" s="310">
        <v>3</v>
      </c>
      <c r="GV61" s="310"/>
      <c r="GW61" s="310"/>
      <c r="GX61" s="310"/>
      <c r="GY61" s="310">
        <v>0</v>
      </c>
      <c r="GZ61" s="310"/>
      <c r="HA61" s="8">
        <f t="shared" si="39"/>
        <v>3</v>
      </c>
      <c r="HB61" s="8">
        <f t="shared" si="40"/>
        <v>0</v>
      </c>
      <c r="HC61" s="4"/>
      <c r="HD61" s="4"/>
      <c r="HE61" s="4"/>
      <c r="HF61" s="4"/>
      <c r="HG61" s="4"/>
      <c r="HH61" s="4"/>
      <c r="HI61" s="4">
        <f t="shared" si="94"/>
        <v>0</v>
      </c>
      <c r="HJ61" s="4">
        <f t="shared" si="95"/>
        <v>0</v>
      </c>
      <c r="HK61" s="8"/>
      <c r="HL61" s="8"/>
      <c r="HM61" s="8"/>
      <c r="HN61" s="303"/>
      <c r="HO61" s="8">
        <f t="shared" si="41"/>
        <v>0</v>
      </c>
      <c r="HP61" s="8">
        <f t="shared" si="42"/>
        <v>0</v>
      </c>
      <c r="HQ61" s="91">
        <v>400</v>
      </c>
      <c r="HR61" s="285"/>
      <c r="HS61" s="91"/>
      <c r="HT61" s="8"/>
      <c r="HU61" s="8">
        <f t="shared" si="43"/>
        <v>400</v>
      </c>
      <c r="HV61" s="8">
        <f t="shared" si="44"/>
        <v>0</v>
      </c>
      <c r="HW61" s="8"/>
      <c r="HX61" s="8"/>
      <c r="HY61" s="196">
        <v>3</v>
      </c>
      <c r="HZ61" s="335">
        <v>0.75</v>
      </c>
      <c r="IA61" s="312"/>
      <c r="IB61" s="304"/>
      <c r="IC61" s="337">
        <v>12</v>
      </c>
      <c r="ID61" s="130">
        <v>3</v>
      </c>
      <c r="IE61" s="313"/>
      <c r="IF61" s="313"/>
      <c r="IG61" s="8">
        <f t="shared" si="84"/>
        <v>15</v>
      </c>
      <c r="IH61" s="8">
        <f t="shared" si="45"/>
        <v>3.75</v>
      </c>
      <c r="II61" s="8"/>
      <c r="IJ61" s="8"/>
      <c r="IK61" s="8"/>
      <c r="IL61" s="8"/>
      <c r="IM61" s="4"/>
      <c r="IN61" s="303"/>
      <c r="IO61" s="8"/>
      <c r="IP61" s="8"/>
      <c r="IQ61" s="8"/>
      <c r="IR61" s="8"/>
      <c r="IS61" s="8"/>
      <c r="IT61" s="8"/>
      <c r="IU61" s="8">
        <f t="shared" si="96"/>
        <v>0</v>
      </c>
      <c r="IV61" s="8">
        <f t="shared" si="97"/>
        <v>0</v>
      </c>
      <c r="IW61" s="8"/>
      <c r="IX61" s="8"/>
      <c r="IY61" s="71">
        <v>10.31</v>
      </c>
      <c r="IZ61" s="71">
        <v>0</v>
      </c>
      <c r="JA61" s="71">
        <v>0</v>
      </c>
      <c r="JB61" s="71">
        <v>0</v>
      </c>
      <c r="JC61" s="285"/>
      <c r="JD61" s="285"/>
      <c r="JE61" s="8">
        <f t="shared" si="46"/>
        <v>10.31</v>
      </c>
      <c r="JF61" s="8">
        <f t="shared" si="47"/>
        <v>0</v>
      </c>
      <c r="JG61" s="335">
        <v>4.7801999999999998</v>
      </c>
      <c r="JH61" s="335">
        <v>1</v>
      </c>
      <c r="JI61" s="335">
        <v>4.7801999999999998</v>
      </c>
      <c r="JJ61" s="335">
        <v>1</v>
      </c>
      <c r="JK61" s="335"/>
      <c r="JL61" s="335"/>
      <c r="JM61" s="91">
        <v>51.55</v>
      </c>
      <c r="JN61" s="335">
        <v>11</v>
      </c>
      <c r="JO61" s="91">
        <v>0</v>
      </c>
      <c r="JP61" s="335">
        <v>0</v>
      </c>
      <c r="JQ61" s="71">
        <v>0</v>
      </c>
      <c r="JR61" s="71">
        <v>0</v>
      </c>
      <c r="JS61" s="8"/>
      <c r="JT61" s="8"/>
      <c r="JU61" s="8">
        <f t="shared" si="85"/>
        <v>61.110399999999998</v>
      </c>
      <c r="JV61" s="8">
        <f t="shared" si="86"/>
        <v>13</v>
      </c>
      <c r="JW61" s="8"/>
      <c r="JX61" s="8"/>
      <c r="JY61" s="285"/>
      <c r="JZ61" s="285"/>
      <c r="KA61" s="8">
        <f t="shared" si="48"/>
        <v>0</v>
      </c>
      <c r="KB61" s="8">
        <f t="shared" si="49"/>
        <v>0</v>
      </c>
      <c r="KC61" s="4"/>
      <c r="KD61" s="4"/>
      <c r="KE61" s="4"/>
      <c r="KF61" s="4"/>
      <c r="KG61" s="4">
        <f t="shared" si="98"/>
        <v>0</v>
      </c>
      <c r="KH61" s="4">
        <f t="shared" si="99"/>
        <v>0</v>
      </c>
      <c r="KI61" s="4"/>
      <c r="KJ61" s="4"/>
      <c r="KK61" s="4"/>
      <c r="KL61" s="4"/>
      <c r="KM61" s="4">
        <f t="shared" si="50"/>
        <v>0</v>
      </c>
      <c r="KN61" s="4">
        <f t="shared" si="50"/>
        <v>0</v>
      </c>
      <c r="KO61" s="326"/>
      <c r="KP61" s="4"/>
      <c r="KQ61" s="4"/>
      <c r="KR61" s="4"/>
      <c r="KS61" s="1">
        <f t="shared" si="51"/>
        <v>0</v>
      </c>
      <c r="KT61" s="1">
        <f t="shared" si="52"/>
        <v>0</v>
      </c>
      <c r="KU61" s="4"/>
      <c r="KV61" s="4"/>
      <c r="KW61" s="4">
        <f t="shared" si="53"/>
        <v>0</v>
      </c>
      <c r="KX61" s="4">
        <f t="shared" si="54"/>
        <v>0</v>
      </c>
      <c r="KY61" s="4"/>
      <c r="KZ61" s="4"/>
      <c r="LA61" s="4"/>
      <c r="LB61" s="4"/>
      <c r="LC61" s="4">
        <f t="shared" si="55"/>
        <v>0</v>
      </c>
      <c r="LD61" s="4">
        <f t="shared" si="56"/>
        <v>0</v>
      </c>
      <c r="LE61" s="4"/>
      <c r="LF61" s="4"/>
      <c r="LG61" s="4">
        <f t="shared" si="57"/>
        <v>0</v>
      </c>
      <c r="LH61" s="4">
        <f t="shared" si="58"/>
        <v>0</v>
      </c>
      <c r="LI61" s="71">
        <v>25</v>
      </c>
      <c r="LJ61" s="335">
        <v>0</v>
      </c>
      <c r="LK61" s="79">
        <v>3.4</v>
      </c>
      <c r="LL61" s="358">
        <v>0</v>
      </c>
      <c r="LM61" s="79">
        <v>3.8730000000000002</v>
      </c>
      <c r="LN61" s="339">
        <v>0</v>
      </c>
      <c r="LO61" s="75"/>
      <c r="LP61" s="352"/>
      <c r="LQ61" s="322"/>
      <c r="LR61" s="322"/>
      <c r="LS61" s="4">
        <f t="shared" si="105"/>
        <v>32.272999999999996</v>
      </c>
      <c r="LT61" s="4">
        <f t="shared" si="60"/>
        <v>0</v>
      </c>
      <c r="LU61" s="323"/>
      <c r="LV61" s="4"/>
      <c r="LW61" s="4"/>
      <c r="LX61" s="4"/>
      <c r="LY61" s="4">
        <f t="shared" si="61"/>
        <v>0</v>
      </c>
      <c r="LZ61" s="4">
        <f t="shared" si="62"/>
        <v>0</v>
      </c>
      <c r="MA61" s="114"/>
      <c r="MB61" s="4"/>
      <c r="MC61" s="346"/>
      <c r="MD61" s="324"/>
      <c r="ME61" s="75"/>
      <c r="MF61" s="4"/>
      <c r="MG61" s="9"/>
      <c r="MH61" s="4"/>
      <c r="MI61" s="4">
        <f t="shared" si="63"/>
        <v>0</v>
      </c>
      <c r="MJ61" s="4">
        <f t="shared" si="64"/>
        <v>0</v>
      </c>
      <c r="MK61" s="340">
        <v>15.939</v>
      </c>
      <c r="ML61" s="92">
        <v>0</v>
      </c>
      <c r="MM61" s="114">
        <v>9.3610000000000007</v>
      </c>
      <c r="MN61" s="341">
        <v>0</v>
      </c>
      <c r="MO61" s="4">
        <f t="shared" si="65"/>
        <v>25.3</v>
      </c>
      <c r="MP61" s="4">
        <f t="shared" si="66"/>
        <v>0</v>
      </c>
      <c r="MQ61" s="4"/>
      <c r="MR61" s="4"/>
      <c r="MS61" s="4">
        <f t="shared" si="67"/>
        <v>0</v>
      </c>
      <c r="MT61" s="4">
        <f t="shared" si="68"/>
        <v>0</v>
      </c>
      <c r="MU61" s="4"/>
      <c r="MV61" s="4"/>
      <c r="MW61" s="4">
        <f t="shared" si="69"/>
        <v>0</v>
      </c>
      <c r="MX61" s="4">
        <f t="shared" si="70"/>
        <v>0</v>
      </c>
      <c r="MY61" s="92">
        <v>0</v>
      </c>
      <c r="MZ61" s="342">
        <v>0</v>
      </c>
      <c r="NA61" s="4">
        <f t="shared" si="71"/>
        <v>0</v>
      </c>
      <c r="NB61" s="4">
        <f t="shared" si="72"/>
        <v>0</v>
      </c>
      <c r="NC61" s="301"/>
      <c r="ND61" s="301"/>
      <c r="NE61" s="301">
        <f t="shared" si="73"/>
        <v>0</v>
      </c>
      <c r="NF61" s="301">
        <f t="shared" si="74"/>
        <v>0</v>
      </c>
      <c r="NG61" s="301"/>
      <c r="NH61" s="301"/>
      <c r="NI61" s="301">
        <f t="shared" si="75"/>
        <v>0</v>
      </c>
      <c r="NJ61" s="301">
        <f t="shared" si="76"/>
        <v>0</v>
      </c>
      <c r="NK61" s="297"/>
      <c r="NL61" s="301"/>
      <c r="NM61" s="301">
        <f t="shared" si="77"/>
        <v>0</v>
      </c>
      <c r="NN61" s="301">
        <f t="shared" si="78"/>
        <v>0</v>
      </c>
      <c r="NO61" s="74">
        <v>3.67</v>
      </c>
      <c r="NP61" s="74"/>
      <c r="NQ61" s="74"/>
      <c r="NR61" s="74"/>
      <c r="NS61" s="74">
        <v>6.2</v>
      </c>
      <c r="NT61" s="74"/>
      <c r="NU61" s="351">
        <v>2</v>
      </c>
      <c r="NV61" s="351"/>
      <c r="NW61" s="4">
        <f t="shared" si="79"/>
        <v>11.870000000000001</v>
      </c>
      <c r="NX61" s="4">
        <f t="shared" si="100"/>
        <v>0</v>
      </c>
      <c r="NY61" s="74">
        <v>10</v>
      </c>
      <c r="NZ61" s="74"/>
      <c r="OA61" s="357">
        <v>4.66</v>
      </c>
      <c r="OB61" s="74"/>
      <c r="OC61" s="357">
        <v>2</v>
      </c>
      <c r="OD61" s="74"/>
      <c r="OE61" s="74">
        <v>1</v>
      </c>
      <c r="OF61" s="74"/>
      <c r="OG61" s="4">
        <f t="shared" si="80"/>
        <v>17.66</v>
      </c>
      <c r="OH61" s="4">
        <f t="shared" si="81"/>
        <v>0</v>
      </c>
      <c r="OI61" s="196">
        <v>5.67</v>
      </c>
      <c r="OJ61" s="301"/>
      <c r="OK61" s="347">
        <v>1.6</v>
      </c>
      <c r="OL61" s="301"/>
      <c r="OM61" s="196">
        <v>1.75</v>
      </c>
      <c r="ON61" s="301"/>
      <c r="OO61" s="301">
        <f t="shared" si="82"/>
        <v>7.27</v>
      </c>
      <c r="OP61" s="301">
        <f t="shared" si="83"/>
        <v>0</v>
      </c>
      <c r="OQ61" s="301"/>
      <c r="OR61" s="301"/>
      <c r="OS61" s="301">
        <f t="shared" si="101"/>
        <v>0</v>
      </c>
      <c r="OT61" s="301">
        <f t="shared" si="102"/>
        <v>0</v>
      </c>
    </row>
    <row r="62" spans="1:410" ht="12.75" customHeight="1">
      <c r="A62" s="146"/>
      <c r="B62" s="129">
        <v>52</v>
      </c>
      <c r="C62" s="147"/>
      <c r="D62" s="147"/>
      <c r="E62" s="74"/>
      <c r="F62" s="74"/>
      <c r="G62" s="74"/>
      <c r="H62" s="74"/>
      <c r="I62" s="78">
        <f t="shared" si="87"/>
        <v>0</v>
      </c>
      <c r="J62" s="78">
        <f t="shared" si="88"/>
        <v>0</v>
      </c>
      <c r="K62" s="2"/>
      <c r="L62" s="2"/>
      <c r="M62" s="71">
        <v>20.62</v>
      </c>
      <c r="N62" s="71">
        <v>4.1240000000000006</v>
      </c>
      <c r="O62" s="75">
        <v>0</v>
      </c>
      <c r="P62" s="71">
        <v>0</v>
      </c>
      <c r="Q62" s="1"/>
      <c r="R62" s="8"/>
      <c r="S62" s="2"/>
      <c r="T62" s="2"/>
      <c r="U62" s="8"/>
      <c r="V62" s="8"/>
      <c r="W62" s="8">
        <f t="shared" si="15"/>
        <v>20.62</v>
      </c>
      <c r="X62" s="8">
        <f t="shared" si="16"/>
        <v>20.62</v>
      </c>
      <c r="Y62" s="78"/>
      <c r="Z62" s="78"/>
      <c r="AA62" s="9"/>
      <c r="AB62" s="285"/>
      <c r="AC62" s="8">
        <f t="shared" si="17"/>
        <v>0</v>
      </c>
      <c r="AD62" s="8">
        <f t="shared" si="18"/>
        <v>0</v>
      </c>
      <c r="AE62" s="71"/>
      <c r="AF62" s="71"/>
      <c r="AG62" s="71"/>
      <c r="AH62" s="71"/>
      <c r="AI62" s="122">
        <v>5</v>
      </c>
      <c r="AJ62" s="122">
        <v>1.5</v>
      </c>
      <c r="AK62" s="359">
        <v>50</v>
      </c>
      <c r="AL62" s="360">
        <v>15</v>
      </c>
      <c r="AM62" s="293"/>
      <c r="AN62" s="293"/>
      <c r="AO62" s="294"/>
      <c r="AP62" s="294"/>
      <c r="AQ62" s="294"/>
      <c r="AR62" s="294"/>
      <c r="AS62" s="294"/>
      <c r="AT62" s="294"/>
      <c r="AU62" s="4">
        <f t="shared" si="89"/>
        <v>55</v>
      </c>
      <c r="AV62" s="4">
        <f t="shared" si="90"/>
        <v>16.5</v>
      </c>
      <c r="AW62" s="78"/>
      <c r="AX62" s="78"/>
      <c r="AY62" s="315"/>
      <c r="AZ62" s="8"/>
      <c r="BA62" s="8"/>
      <c r="BB62" s="8"/>
      <c r="BC62" s="8">
        <f t="shared" si="91"/>
        <v>0</v>
      </c>
      <c r="BD62" s="8">
        <f t="shared" si="92"/>
        <v>0</v>
      </c>
      <c r="BE62" s="8"/>
      <c r="BF62" s="8"/>
      <c r="BG62" s="295"/>
      <c r="BH62" s="296"/>
      <c r="BI62" s="295"/>
      <c r="BJ62" s="296"/>
      <c r="BK62" s="297"/>
      <c r="BL62" s="8"/>
      <c r="BM62" s="8"/>
      <c r="BN62" s="8"/>
      <c r="BO62" s="8"/>
      <c r="BP62" s="8"/>
      <c r="BQ62" s="8"/>
      <c r="BR62" s="8"/>
      <c r="BS62" s="2">
        <f t="shared" si="20"/>
        <v>0</v>
      </c>
      <c r="BT62" s="8">
        <f t="shared" si="21"/>
        <v>0</v>
      </c>
      <c r="BU62" s="8"/>
      <c r="BV62" s="8"/>
      <c r="BW62" s="4"/>
      <c r="BX62" s="4"/>
      <c r="BY62" s="4"/>
      <c r="BZ62" s="8"/>
      <c r="CA62" s="4"/>
      <c r="CB62" s="8"/>
      <c r="CC62" s="4">
        <f t="shared" si="93"/>
        <v>0</v>
      </c>
      <c r="CD62" s="4">
        <f t="shared" si="93"/>
        <v>0</v>
      </c>
      <c r="CE62" s="4"/>
      <c r="CF62" s="4"/>
      <c r="CG62" s="114"/>
      <c r="CH62" s="325"/>
      <c r="CI62" s="91">
        <v>20.6</v>
      </c>
      <c r="CJ62" s="325">
        <v>6.5</v>
      </c>
      <c r="CK62" s="299"/>
      <c r="CL62" s="299"/>
      <c r="CM62" s="326">
        <v>5.15</v>
      </c>
      <c r="CN62" s="327">
        <v>1.5</v>
      </c>
      <c r="CO62" s="8">
        <f t="shared" si="22"/>
        <v>25.75</v>
      </c>
      <c r="CP62" s="8">
        <f t="shared" si="23"/>
        <v>8</v>
      </c>
      <c r="CQ62" s="343">
        <v>247.40625</v>
      </c>
      <c r="CR62" s="343"/>
      <c r="CS62" s="343"/>
      <c r="CT62" s="356"/>
      <c r="CU62" s="344">
        <v>18.556701030927837</v>
      </c>
      <c r="CV62" s="196"/>
      <c r="CW62" s="345">
        <v>63.814432989690722</v>
      </c>
      <c r="CX62" s="300"/>
      <c r="CY62" s="300"/>
      <c r="CZ62" s="300"/>
      <c r="DA62" s="7">
        <f t="shared" si="103"/>
        <v>329.77738402061857</v>
      </c>
      <c r="DB62" s="4">
        <f t="shared" si="25"/>
        <v>0</v>
      </c>
      <c r="DC62" s="8"/>
      <c r="DD62" s="8"/>
      <c r="DE62" s="4"/>
      <c r="DF62" s="8"/>
      <c r="DG62" s="8"/>
      <c r="DH62" s="8"/>
      <c r="DI62" s="8">
        <f t="shared" si="26"/>
        <v>0</v>
      </c>
      <c r="DJ62" s="8">
        <f t="shared" si="27"/>
        <v>0</v>
      </c>
      <c r="DK62" s="328">
        <v>42.37</v>
      </c>
      <c r="DL62" s="328">
        <v>14.12</v>
      </c>
      <c r="DM62" s="78">
        <f t="shared" si="28"/>
        <v>42.37</v>
      </c>
      <c r="DN62" s="78">
        <f t="shared" si="29"/>
        <v>14.12</v>
      </c>
      <c r="DO62" s="328">
        <v>41.1</v>
      </c>
      <c r="DP62" s="328">
        <v>13.700000000000001</v>
      </c>
      <c r="DQ62" s="329"/>
      <c r="DR62" s="329"/>
      <c r="DS62" s="8"/>
      <c r="DT62" s="8"/>
      <c r="DU62" s="302"/>
      <c r="DV62" s="303"/>
      <c r="DW62" s="303"/>
      <c r="DX62" s="303"/>
      <c r="DY62" s="8"/>
      <c r="DZ62" s="8"/>
      <c r="EA62" s="4"/>
      <c r="EB62" s="8"/>
      <c r="EC62" s="8">
        <f t="shared" si="30"/>
        <v>0</v>
      </c>
      <c r="ED62" s="8">
        <f t="shared" si="30"/>
        <v>0</v>
      </c>
      <c r="EE62" s="4"/>
      <c r="EF62" s="4"/>
      <c r="EG62" s="330">
        <v>39.18</v>
      </c>
      <c r="EH62" s="331">
        <v>9.7949999999999999</v>
      </c>
      <c r="EI62" s="94">
        <v>154.63999999999999</v>
      </c>
      <c r="EJ62" s="94">
        <v>38.659999999999997</v>
      </c>
      <c r="EK62" s="326">
        <v>53.61</v>
      </c>
      <c r="EL62" s="332">
        <v>13.4025</v>
      </c>
      <c r="EM62" s="333"/>
      <c r="EN62" s="333"/>
      <c r="EO62" s="333"/>
      <c r="EP62" s="333"/>
      <c r="EQ62" s="8">
        <f t="shared" si="31"/>
        <v>247.43</v>
      </c>
      <c r="ER62" s="8">
        <f t="shared" si="104"/>
        <v>61.857500000000002</v>
      </c>
      <c r="ES62" s="301"/>
      <c r="ET62" s="301"/>
      <c r="EU62" s="6"/>
      <c r="EV62" s="6"/>
      <c r="EW62" s="4">
        <f t="shared" si="33"/>
        <v>0</v>
      </c>
      <c r="EX62" s="4">
        <f t="shared" si="34"/>
        <v>0</v>
      </c>
      <c r="EY62" s="8"/>
      <c r="EZ62" s="8"/>
      <c r="FA62" s="361">
        <v>28</v>
      </c>
      <c r="FB62" s="334"/>
      <c r="FC62" s="114">
        <v>0</v>
      </c>
      <c r="FD62" s="327"/>
      <c r="FE62" s="8"/>
      <c r="FF62" s="8"/>
      <c r="FG62" s="305"/>
      <c r="FH62" s="306"/>
      <c r="FI62" s="8"/>
      <c r="FJ62" s="8"/>
      <c r="FK62" s="8"/>
      <c r="FL62" s="8"/>
      <c r="FM62" s="327"/>
      <c r="FN62" s="327"/>
      <c r="FO62" s="4"/>
      <c r="FP62" s="8"/>
      <c r="FQ62" s="307">
        <f t="shared" si="35"/>
        <v>0</v>
      </c>
      <c r="FR62" s="8">
        <f t="shared" si="36"/>
        <v>0</v>
      </c>
      <c r="FS62" s="4"/>
      <c r="FT62" s="4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>
        <f t="shared" si="37"/>
        <v>0</v>
      </c>
      <c r="GH62" s="8">
        <f t="shared" si="38"/>
        <v>0</v>
      </c>
      <c r="GI62" s="308"/>
      <c r="GJ62" s="308"/>
      <c r="GK62" s="297">
        <v>0</v>
      </c>
      <c r="GL62" s="297"/>
      <c r="GM62" s="309"/>
      <c r="GN62" s="310"/>
      <c r="GO62" s="299"/>
      <c r="GP62" s="311"/>
      <c r="GQ62" s="311"/>
      <c r="GR62" s="311"/>
      <c r="GS62" s="310"/>
      <c r="GT62" s="310"/>
      <c r="GU62" s="310">
        <v>3</v>
      </c>
      <c r="GV62" s="310"/>
      <c r="GW62" s="310"/>
      <c r="GX62" s="310"/>
      <c r="GY62" s="310">
        <v>0</v>
      </c>
      <c r="GZ62" s="310"/>
      <c r="HA62" s="8">
        <f t="shared" si="39"/>
        <v>3</v>
      </c>
      <c r="HB62" s="8">
        <f t="shared" si="40"/>
        <v>0</v>
      </c>
      <c r="HC62" s="4"/>
      <c r="HD62" s="4"/>
      <c r="HE62" s="4"/>
      <c r="HF62" s="4"/>
      <c r="HG62" s="4"/>
      <c r="HH62" s="4"/>
      <c r="HI62" s="4">
        <f t="shared" si="94"/>
        <v>0</v>
      </c>
      <c r="HJ62" s="4">
        <f t="shared" si="95"/>
        <v>0</v>
      </c>
      <c r="HK62" s="8"/>
      <c r="HL62" s="8"/>
      <c r="HM62" s="8"/>
      <c r="HN62" s="303"/>
      <c r="HO62" s="8">
        <f t="shared" si="41"/>
        <v>0</v>
      </c>
      <c r="HP62" s="8">
        <f t="shared" si="42"/>
        <v>0</v>
      </c>
      <c r="HQ62" s="91">
        <v>400</v>
      </c>
      <c r="HR62" s="285"/>
      <c r="HS62" s="91"/>
      <c r="HT62" s="8"/>
      <c r="HU62" s="8">
        <f t="shared" si="43"/>
        <v>400</v>
      </c>
      <c r="HV62" s="8">
        <f t="shared" si="44"/>
        <v>0</v>
      </c>
      <c r="HW62" s="8"/>
      <c r="HX62" s="8"/>
      <c r="HY62" s="196">
        <v>3</v>
      </c>
      <c r="HZ62" s="335">
        <v>0.75</v>
      </c>
      <c r="IA62" s="312"/>
      <c r="IB62" s="304"/>
      <c r="IC62" s="337">
        <v>12</v>
      </c>
      <c r="ID62" s="130">
        <v>3</v>
      </c>
      <c r="IE62" s="313"/>
      <c r="IF62" s="313"/>
      <c r="IG62" s="8">
        <f t="shared" si="84"/>
        <v>15</v>
      </c>
      <c r="IH62" s="8">
        <f t="shared" si="45"/>
        <v>3.75</v>
      </c>
      <c r="II62" s="8"/>
      <c r="IJ62" s="8"/>
      <c r="IK62" s="8"/>
      <c r="IL62" s="8"/>
      <c r="IM62" s="4"/>
      <c r="IN62" s="303"/>
      <c r="IO62" s="8"/>
      <c r="IP62" s="8"/>
      <c r="IQ62" s="8"/>
      <c r="IR62" s="8"/>
      <c r="IS62" s="8"/>
      <c r="IT62" s="8"/>
      <c r="IU62" s="8">
        <f t="shared" si="96"/>
        <v>0</v>
      </c>
      <c r="IV62" s="8">
        <f t="shared" si="97"/>
        <v>0</v>
      </c>
      <c r="IW62" s="8"/>
      <c r="IX62" s="8"/>
      <c r="IY62" s="71">
        <v>10.31</v>
      </c>
      <c r="IZ62" s="71">
        <v>0</v>
      </c>
      <c r="JA62" s="71">
        <v>0</v>
      </c>
      <c r="JB62" s="71">
        <v>0</v>
      </c>
      <c r="JC62" s="285"/>
      <c r="JD62" s="285"/>
      <c r="JE62" s="8">
        <f t="shared" si="46"/>
        <v>10.31</v>
      </c>
      <c r="JF62" s="8">
        <f t="shared" si="47"/>
        <v>0</v>
      </c>
      <c r="JG62" s="335">
        <v>4.7801999999999998</v>
      </c>
      <c r="JH62" s="335">
        <v>1</v>
      </c>
      <c r="JI62" s="335">
        <v>4.7801999999999998</v>
      </c>
      <c r="JJ62" s="335">
        <v>1</v>
      </c>
      <c r="JK62" s="335"/>
      <c r="JL62" s="335"/>
      <c r="JM62" s="91">
        <v>51.55</v>
      </c>
      <c r="JN62" s="335">
        <v>11</v>
      </c>
      <c r="JO62" s="91">
        <v>0</v>
      </c>
      <c r="JP62" s="335">
        <v>0</v>
      </c>
      <c r="JQ62" s="71">
        <v>0</v>
      </c>
      <c r="JR62" s="71">
        <v>0</v>
      </c>
      <c r="JS62" s="8"/>
      <c r="JT62" s="8"/>
      <c r="JU62" s="8">
        <f t="shared" si="85"/>
        <v>61.110399999999998</v>
      </c>
      <c r="JV62" s="8">
        <f t="shared" si="86"/>
        <v>13</v>
      </c>
      <c r="JW62" s="8"/>
      <c r="JX62" s="8"/>
      <c r="JY62" s="285"/>
      <c r="JZ62" s="285"/>
      <c r="KA62" s="8">
        <f t="shared" si="48"/>
        <v>0</v>
      </c>
      <c r="KB62" s="8">
        <f t="shared" si="49"/>
        <v>0</v>
      </c>
      <c r="KC62" s="4"/>
      <c r="KD62" s="4"/>
      <c r="KE62" s="4"/>
      <c r="KF62" s="4"/>
      <c r="KG62" s="4">
        <f t="shared" si="98"/>
        <v>0</v>
      </c>
      <c r="KH62" s="4">
        <f t="shared" si="99"/>
        <v>0</v>
      </c>
      <c r="KI62" s="4"/>
      <c r="KJ62" s="4"/>
      <c r="KK62" s="4"/>
      <c r="KL62" s="4"/>
      <c r="KM62" s="4">
        <f t="shared" si="50"/>
        <v>0</v>
      </c>
      <c r="KN62" s="4">
        <f t="shared" si="50"/>
        <v>0</v>
      </c>
      <c r="KO62" s="326"/>
      <c r="KP62" s="4"/>
      <c r="KQ62" s="4"/>
      <c r="KR62" s="4"/>
      <c r="KS62" s="1">
        <f t="shared" si="51"/>
        <v>0</v>
      </c>
      <c r="KT62" s="1">
        <f t="shared" si="52"/>
        <v>0</v>
      </c>
      <c r="KU62" s="4"/>
      <c r="KV62" s="4"/>
      <c r="KW62" s="4">
        <f t="shared" si="53"/>
        <v>0</v>
      </c>
      <c r="KX62" s="4">
        <f t="shared" si="54"/>
        <v>0</v>
      </c>
      <c r="KY62" s="4"/>
      <c r="KZ62" s="4"/>
      <c r="LA62" s="4"/>
      <c r="LB62" s="4"/>
      <c r="LC62" s="4">
        <f t="shared" si="55"/>
        <v>0</v>
      </c>
      <c r="LD62" s="4">
        <f t="shared" si="56"/>
        <v>0</v>
      </c>
      <c r="LE62" s="4"/>
      <c r="LF62" s="4"/>
      <c r="LG62" s="4">
        <f t="shared" si="57"/>
        <v>0</v>
      </c>
      <c r="LH62" s="4">
        <f t="shared" si="58"/>
        <v>0</v>
      </c>
      <c r="LI62" s="71">
        <v>25</v>
      </c>
      <c r="LJ62" s="335">
        <v>0</v>
      </c>
      <c r="LK62" s="79">
        <v>3.4</v>
      </c>
      <c r="LL62" s="358">
        <v>0</v>
      </c>
      <c r="LM62" s="79">
        <v>3.8730000000000002</v>
      </c>
      <c r="LN62" s="339">
        <v>0</v>
      </c>
      <c r="LO62" s="75"/>
      <c r="LP62" s="352"/>
      <c r="LQ62" s="322"/>
      <c r="LR62" s="322"/>
      <c r="LS62" s="4">
        <f t="shared" si="105"/>
        <v>32.272999999999996</v>
      </c>
      <c r="LT62" s="4">
        <f t="shared" si="60"/>
        <v>0</v>
      </c>
      <c r="LU62" s="323"/>
      <c r="LV62" s="4"/>
      <c r="LW62" s="4"/>
      <c r="LX62" s="4"/>
      <c r="LY62" s="4">
        <f t="shared" si="61"/>
        <v>0</v>
      </c>
      <c r="LZ62" s="4">
        <f t="shared" si="62"/>
        <v>0</v>
      </c>
      <c r="MA62" s="114"/>
      <c r="MB62" s="4"/>
      <c r="MC62" s="346"/>
      <c r="MD62" s="324"/>
      <c r="ME62" s="75"/>
      <c r="MF62" s="4"/>
      <c r="MG62" s="9"/>
      <c r="MH62" s="4"/>
      <c r="MI62" s="4">
        <f t="shared" si="63"/>
        <v>0</v>
      </c>
      <c r="MJ62" s="4">
        <f t="shared" si="64"/>
        <v>0</v>
      </c>
      <c r="MK62" s="340">
        <v>14.553000000000001</v>
      </c>
      <c r="ML62" s="92">
        <v>0</v>
      </c>
      <c r="MM62" s="114">
        <v>8.5470000000000006</v>
      </c>
      <c r="MN62" s="341">
        <v>0</v>
      </c>
      <c r="MO62" s="4">
        <f t="shared" si="65"/>
        <v>23.1</v>
      </c>
      <c r="MP62" s="4">
        <f t="shared" si="66"/>
        <v>0</v>
      </c>
      <c r="MQ62" s="4"/>
      <c r="MR62" s="4"/>
      <c r="MS62" s="4">
        <f t="shared" si="67"/>
        <v>0</v>
      </c>
      <c r="MT62" s="4">
        <f t="shared" si="68"/>
        <v>0</v>
      </c>
      <c r="MU62" s="4"/>
      <c r="MV62" s="4"/>
      <c r="MW62" s="4">
        <f t="shared" si="69"/>
        <v>0</v>
      </c>
      <c r="MX62" s="4">
        <f t="shared" si="70"/>
        <v>0</v>
      </c>
      <c r="MY62" s="92">
        <v>0</v>
      </c>
      <c r="MZ62" s="342">
        <v>0</v>
      </c>
      <c r="NA62" s="4">
        <f t="shared" si="71"/>
        <v>0</v>
      </c>
      <c r="NB62" s="4">
        <f t="shared" si="72"/>
        <v>0</v>
      </c>
      <c r="NC62" s="301"/>
      <c r="ND62" s="301"/>
      <c r="NE62" s="301">
        <f t="shared" si="73"/>
        <v>0</v>
      </c>
      <c r="NF62" s="301">
        <f t="shared" si="74"/>
        <v>0</v>
      </c>
      <c r="NG62" s="301"/>
      <c r="NH62" s="301"/>
      <c r="NI62" s="301">
        <f t="shared" si="75"/>
        <v>0</v>
      </c>
      <c r="NJ62" s="301">
        <f t="shared" si="76"/>
        <v>0</v>
      </c>
      <c r="NK62" s="297"/>
      <c r="NL62" s="301"/>
      <c r="NM62" s="301">
        <f t="shared" si="77"/>
        <v>0</v>
      </c>
      <c r="NN62" s="301">
        <f t="shared" si="78"/>
        <v>0</v>
      </c>
      <c r="NO62" s="74">
        <v>3.67</v>
      </c>
      <c r="NP62" s="74"/>
      <c r="NQ62" s="74"/>
      <c r="NR62" s="74"/>
      <c r="NS62" s="74">
        <v>6.2</v>
      </c>
      <c r="NT62" s="74"/>
      <c r="NU62" s="351">
        <v>2</v>
      </c>
      <c r="NV62" s="351"/>
      <c r="NW62" s="4">
        <f t="shared" si="79"/>
        <v>11.870000000000001</v>
      </c>
      <c r="NX62" s="4">
        <f t="shared" si="100"/>
        <v>0</v>
      </c>
      <c r="NY62" s="74">
        <v>10</v>
      </c>
      <c r="NZ62" s="74"/>
      <c r="OA62" s="357">
        <v>4.66</v>
      </c>
      <c r="OB62" s="74"/>
      <c r="OC62" s="357">
        <v>2</v>
      </c>
      <c r="OD62" s="74"/>
      <c r="OE62" s="74">
        <v>1</v>
      </c>
      <c r="OF62" s="74"/>
      <c r="OG62" s="4">
        <f t="shared" si="80"/>
        <v>17.66</v>
      </c>
      <c r="OH62" s="4">
        <f t="shared" si="81"/>
        <v>0</v>
      </c>
      <c r="OI62" s="196">
        <v>5.69</v>
      </c>
      <c r="OJ62" s="301"/>
      <c r="OK62" s="347">
        <v>1.61</v>
      </c>
      <c r="OL62" s="301"/>
      <c r="OM62" s="196">
        <v>1.75</v>
      </c>
      <c r="ON62" s="301"/>
      <c r="OO62" s="301">
        <f t="shared" si="82"/>
        <v>7.3000000000000007</v>
      </c>
      <c r="OP62" s="301">
        <f t="shared" si="83"/>
        <v>0</v>
      </c>
      <c r="OQ62" s="301"/>
      <c r="OR62" s="301"/>
      <c r="OS62" s="301">
        <f t="shared" si="101"/>
        <v>0</v>
      </c>
      <c r="OT62" s="301">
        <f t="shared" si="102"/>
        <v>0</v>
      </c>
    </row>
    <row r="63" spans="1:410" ht="12.75" customHeight="1">
      <c r="A63" s="153" t="s">
        <v>149</v>
      </c>
      <c r="B63" s="129">
        <v>53</v>
      </c>
      <c r="C63" s="147"/>
      <c r="D63" s="147"/>
      <c r="E63" s="74"/>
      <c r="F63" s="74"/>
      <c r="G63" s="74"/>
      <c r="H63" s="74"/>
      <c r="I63" s="78">
        <f t="shared" si="87"/>
        <v>0</v>
      </c>
      <c r="J63" s="78">
        <f t="shared" si="88"/>
        <v>0</v>
      </c>
      <c r="K63" s="2"/>
      <c r="L63" s="2"/>
      <c r="M63" s="71">
        <v>20.62</v>
      </c>
      <c r="N63" s="71">
        <v>4.1240000000000006</v>
      </c>
      <c r="O63" s="75">
        <v>0</v>
      </c>
      <c r="P63" s="71">
        <v>0</v>
      </c>
      <c r="Q63" s="1"/>
      <c r="R63" s="8"/>
      <c r="S63" s="2"/>
      <c r="T63" s="2"/>
      <c r="U63" s="8"/>
      <c r="V63" s="8"/>
      <c r="W63" s="8">
        <f t="shared" si="15"/>
        <v>20.62</v>
      </c>
      <c r="X63" s="8">
        <f t="shared" si="16"/>
        <v>20.62</v>
      </c>
      <c r="Y63" s="78"/>
      <c r="Z63" s="78"/>
      <c r="AA63" s="9"/>
      <c r="AB63" s="285"/>
      <c r="AC63" s="8">
        <f t="shared" si="17"/>
        <v>0</v>
      </c>
      <c r="AD63" s="8">
        <f t="shared" si="18"/>
        <v>0</v>
      </c>
      <c r="AE63" s="71"/>
      <c r="AF63" s="71"/>
      <c r="AG63" s="71"/>
      <c r="AH63" s="71"/>
      <c r="AI63" s="122">
        <v>5</v>
      </c>
      <c r="AJ63" s="122">
        <v>1.5</v>
      </c>
      <c r="AK63" s="359">
        <v>50</v>
      </c>
      <c r="AL63" s="360">
        <v>15</v>
      </c>
      <c r="AM63" s="293"/>
      <c r="AN63" s="293"/>
      <c r="AO63" s="294"/>
      <c r="AP63" s="294"/>
      <c r="AQ63" s="294"/>
      <c r="AR63" s="294"/>
      <c r="AS63" s="294"/>
      <c r="AT63" s="294"/>
      <c r="AU63" s="4">
        <f t="shared" si="89"/>
        <v>55</v>
      </c>
      <c r="AV63" s="4">
        <f t="shared" si="90"/>
        <v>16.5</v>
      </c>
      <c r="AW63" s="78"/>
      <c r="AX63" s="78"/>
      <c r="AY63" s="315"/>
      <c r="AZ63" s="8"/>
      <c r="BA63" s="8"/>
      <c r="BB63" s="8"/>
      <c r="BC63" s="8">
        <f t="shared" si="91"/>
        <v>0</v>
      </c>
      <c r="BD63" s="8">
        <f t="shared" si="92"/>
        <v>0</v>
      </c>
      <c r="BE63" s="8"/>
      <c r="BF63" s="8"/>
      <c r="BG63" s="295"/>
      <c r="BH63" s="296"/>
      <c r="BI63" s="295"/>
      <c r="BJ63" s="296"/>
      <c r="BK63" s="297"/>
      <c r="BL63" s="8"/>
      <c r="BM63" s="8"/>
      <c r="BN63" s="8"/>
      <c r="BO63" s="8"/>
      <c r="BP63" s="8"/>
      <c r="BQ63" s="8"/>
      <c r="BR63" s="8"/>
      <c r="BS63" s="2">
        <f t="shared" si="20"/>
        <v>0</v>
      </c>
      <c r="BT63" s="8">
        <f t="shared" si="21"/>
        <v>0</v>
      </c>
      <c r="BU63" s="8"/>
      <c r="BV63" s="8"/>
      <c r="BW63" s="4"/>
      <c r="BX63" s="4"/>
      <c r="BY63" s="4"/>
      <c r="BZ63" s="8"/>
      <c r="CA63" s="4"/>
      <c r="CB63" s="8"/>
      <c r="CC63" s="4">
        <f t="shared" si="93"/>
        <v>0</v>
      </c>
      <c r="CD63" s="4">
        <f t="shared" si="93"/>
        <v>0</v>
      </c>
      <c r="CE63" s="4"/>
      <c r="CF63" s="4"/>
      <c r="CG63" s="114"/>
      <c r="CH63" s="325"/>
      <c r="CI63" s="91">
        <v>20.6</v>
      </c>
      <c r="CJ63" s="325">
        <v>6.5</v>
      </c>
      <c r="CK63" s="299"/>
      <c r="CL63" s="299"/>
      <c r="CM63" s="326">
        <v>5.15</v>
      </c>
      <c r="CN63" s="327">
        <v>1.5</v>
      </c>
      <c r="CO63" s="8">
        <f t="shared" si="22"/>
        <v>25.75</v>
      </c>
      <c r="CP63" s="8">
        <f t="shared" si="23"/>
        <v>8</v>
      </c>
      <c r="CQ63" s="343">
        <v>247.40625</v>
      </c>
      <c r="CR63" s="343"/>
      <c r="CS63" s="343"/>
      <c r="CT63" s="356"/>
      <c r="CU63" s="344">
        <v>18.556701030927837</v>
      </c>
      <c r="CV63" s="196"/>
      <c r="CW63" s="345">
        <v>63.814432989690722</v>
      </c>
      <c r="CX63" s="300"/>
      <c r="CY63" s="300"/>
      <c r="CZ63" s="300"/>
      <c r="DA63" s="7">
        <f t="shared" si="103"/>
        <v>329.77738402061857</v>
      </c>
      <c r="DB63" s="4">
        <f t="shared" si="25"/>
        <v>0</v>
      </c>
      <c r="DC63" s="8"/>
      <c r="DD63" s="8"/>
      <c r="DE63" s="4"/>
      <c r="DF63" s="8"/>
      <c r="DG63" s="8"/>
      <c r="DH63" s="8"/>
      <c r="DI63" s="8">
        <f t="shared" si="26"/>
        <v>0</v>
      </c>
      <c r="DJ63" s="8">
        <f t="shared" si="27"/>
        <v>0</v>
      </c>
      <c r="DK63" s="328">
        <v>42.37</v>
      </c>
      <c r="DL63" s="328">
        <v>14.12</v>
      </c>
      <c r="DM63" s="78">
        <f t="shared" si="28"/>
        <v>42.37</v>
      </c>
      <c r="DN63" s="78">
        <f t="shared" si="29"/>
        <v>14.12</v>
      </c>
      <c r="DO63" s="328">
        <v>41.1</v>
      </c>
      <c r="DP63" s="328">
        <v>13.700000000000001</v>
      </c>
      <c r="DQ63" s="329"/>
      <c r="DR63" s="329"/>
      <c r="DS63" s="8"/>
      <c r="DT63" s="8"/>
      <c r="DU63" s="302"/>
      <c r="DV63" s="303"/>
      <c r="DW63" s="303"/>
      <c r="DX63" s="303"/>
      <c r="DY63" s="8"/>
      <c r="DZ63" s="8"/>
      <c r="EA63" s="4"/>
      <c r="EB63" s="8"/>
      <c r="EC63" s="8">
        <f t="shared" si="30"/>
        <v>0</v>
      </c>
      <c r="ED63" s="8">
        <f t="shared" si="30"/>
        <v>0</v>
      </c>
      <c r="EE63" s="4"/>
      <c r="EF63" s="4"/>
      <c r="EG63" s="330">
        <v>39.18</v>
      </c>
      <c r="EH63" s="331">
        <v>9.7949999999999999</v>
      </c>
      <c r="EI63" s="94">
        <v>154.63999999999999</v>
      </c>
      <c r="EJ63" s="94">
        <v>38.659999999999997</v>
      </c>
      <c r="EK63" s="326">
        <v>53.61</v>
      </c>
      <c r="EL63" s="332">
        <v>13.4025</v>
      </c>
      <c r="EM63" s="333"/>
      <c r="EN63" s="333"/>
      <c r="EO63" s="333"/>
      <c r="EP63" s="333"/>
      <c r="EQ63" s="8">
        <f t="shared" si="31"/>
        <v>247.43</v>
      </c>
      <c r="ER63" s="8">
        <f t="shared" si="104"/>
        <v>61.857500000000002</v>
      </c>
      <c r="ES63" s="301"/>
      <c r="ET63" s="301"/>
      <c r="EU63" s="6"/>
      <c r="EV63" s="6"/>
      <c r="EW63" s="4">
        <f t="shared" si="33"/>
        <v>0</v>
      </c>
      <c r="EX63" s="4">
        <f t="shared" si="34"/>
        <v>0</v>
      </c>
      <c r="EY63" s="8"/>
      <c r="EZ63" s="8"/>
      <c r="FA63" s="361">
        <v>28</v>
      </c>
      <c r="FB63" s="334"/>
      <c r="FC63" s="114">
        <v>0</v>
      </c>
      <c r="FD63" s="327"/>
      <c r="FE63" s="8"/>
      <c r="FF63" s="8"/>
      <c r="FG63" s="305"/>
      <c r="FH63" s="306"/>
      <c r="FI63" s="8"/>
      <c r="FJ63" s="8"/>
      <c r="FK63" s="8"/>
      <c r="FL63" s="8"/>
      <c r="FM63" s="327"/>
      <c r="FN63" s="327"/>
      <c r="FO63" s="4"/>
      <c r="FP63" s="8"/>
      <c r="FQ63" s="307">
        <f t="shared" si="35"/>
        <v>0</v>
      </c>
      <c r="FR63" s="8">
        <f t="shared" si="36"/>
        <v>0</v>
      </c>
      <c r="FS63" s="4"/>
      <c r="FT63" s="4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>
        <f t="shared" si="37"/>
        <v>0</v>
      </c>
      <c r="GH63" s="8">
        <f t="shared" si="38"/>
        <v>0</v>
      </c>
      <c r="GI63" s="308"/>
      <c r="GJ63" s="308"/>
      <c r="GK63" s="297">
        <v>0</v>
      </c>
      <c r="GL63" s="297"/>
      <c r="GM63" s="309"/>
      <c r="GN63" s="310"/>
      <c r="GO63" s="299"/>
      <c r="GP63" s="311"/>
      <c r="GQ63" s="311"/>
      <c r="GR63" s="311"/>
      <c r="GS63" s="310"/>
      <c r="GT63" s="310"/>
      <c r="GU63" s="310">
        <v>3</v>
      </c>
      <c r="GV63" s="310"/>
      <c r="GW63" s="310"/>
      <c r="GX63" s="310"/>
      <c r="GY63" s="310">
        <v>2.4</v>
      </c>
      <c r="GZ63" s="310"/>
      <c r="HA63" s="8">
        <f t="shared" si="39"/>
        <v>5.4</v>
      </c>
      <c r="HB63" s="8">
        <f t="shared" si="40"/>
        <v>0</v>
      </c>
      <c r="HC63" s="4"/>
      <c r="HD63" s="4"/>
      <c r="HE63" s="4"/>
      <c r="HF63" s="4"/>
      <c r="HG63" s="4"/>
      <c r="HH63" s="4"/>
      <c r="HI63" s="4">
        <f t="shared" si="94"/>
        <v>0</v>
      </c>
      <c r="HJ63" s="4">
        <f t="shared" si="95"/>
        <v>0</v>
      </c>
      <c r="HK63" s="8"/>
      <c r="HL63" s="8"/>
      <c r="HM63" s="8"/>
      <c r="HN63" s="303"/>
      <c r="HO63" s="8">
        <f t="shared" si="41"/>
        <v>0</v>
      </c>
      <c r="HP63" s="8">
        <f t="shared" si="42"/>
        <v>0</v>
      </c>
      <c r="HQ63" s="91">
        <v>400</v>
      </c>
      <c r="HR63" s="285"/>
      <c r="HS63" s="91"/>
      <c r="HT63" s="8"/>
      <c r="HU63" s="8">
        <f t="shared" si="43"/>
        <v>400</v>
      </c>
      <c r="HV63" s="8">
        <f t="shared" si="44"/>
        <v>0</v>
      </c>
      <c r="HW63" s="8"/>
      <c r="HX63" s="8"/>
      <c r="HY63" s="196">
        <v>3</v>
      </c>
      <c r="HZ63" s="335">
        <v>0.75</v>
      </c>
      <c r="IA63" s="312"/>
      <c r="IB63" s="304"/>
      <c r="IC63" s="337">
        <v>12</v>
      </c>
      <c r="ID63" s="130">
        <v>3</v>
      </c>
      <c r="IE63" s="313"/>
      <c r="IF63" s="313"/>
      <c r="IG63" s="8">
        <f t="shared" si="84"/>
        <v>15</v>
      </c>
      <c r="IH63" s="8">
        <f t="shared" si="45"/>
        <v>3.75</v>
      </c>
      <c r="II63" s="8"/>
      <c r="IJ63" s="8"/>
      <c r="IK63" s="8"/>
      <c r="IL63" s="8"/>
      <c r="IM63" s="4"/>
      <c r="IN63" s="303"/>
      <c r="IO63" s="8"/>
      <c r="IP63" s="8"/>
      <c r="IQ63" s="8"/>
      <c r="IR63" s="8"/>
      <c r="IS63" s="8"/>
      <c r="IT63" s="8"/>
      <c r="IU63" s="8">
        <f t="shared" si="96"/>
        <v>0</v>
      </c>
      <c r="IV63" s="8">
        <f t="shared" si="97"/>
        <v>0</v>
      </c>
      <c r="IW63" s="8"/>
      <c r="IX63" s="8"/>
      <c r="IY63" s="71">
        <v>10.31</v>
      </c>
      <c r="IZ63" s="71">
        <v>0</v>
      </c>
      <c r="JA63" s="71">
        <v>0</v>
      </c>
      <c r="JB63" s="71">
        <v>0</v>
      </c>
      <c r="JC63" s="285"/>
      <c r="JD63" s="285"/>
      <c r="JE63" s="8">
        <f t="shared" si="46"/>
        <v>10.31</v>
      </c>
      <c r="JF63" s="8">
        <f t="shared" si="47"/>
        <v>0</v>
      </c>
      <c r="JG63" s="335">
        <v>4.7801999999999998</v>
      </c>
      <c r="JH63" s="335">
        <v>1</v>
      </c>
      <c r="JI63" s="335">
        <v>4.7801999999999998</v>
      </c>
      <c r="JJ63" s="335">
        <v>1</v>
      </c>
      <c r="JK63" s="335"/>
      <c r="JL63" s="335"/>
      <c r="JM63" s="91">
        <v>51.55</v>
      </c>
      <c r="JN63" s="335">
        <v>11</v>
      </c>
      <c r="JO63" s="91">
        <v>0</v>
      </c>
      <c r="JP63" s="335">
        <v>0</v>
      </c>
      <c r="JQ63" s="71">
        <v>0</v>
      </c>
      <c r="JR63" s="71">
        <v>0</v>
      </c>
      <c r="JS63" s="8"/>
      <c r="JT63" s="8"/>
      <c r="JU63" s="8">
        <f t="shared" si="85"/>
        <v>61.110399999999998</v>
      </c>
      <c r="JV63" s="8">
        <f t="shared" si="86"/>
        <v>13</v>
      </c>
      <c r="JW63" s="8"/>
      <c r="JX63" s="8"/>
      <c r="JY63" s="285"/>
      <c r="JZ63" s="285"/>
      <c r="KA63" s="8">
        <f t="shared" si="48"/>
        <v>0</v>
      </c>
      <c r="KB63" s="8">
        <f t="shared" si="49"/>
        <v>0</v>
      </c>
      <c r="KC63" s="4"/>
      <c r="KD63" s="4"/>
      <c r="KE63" s="4"/>
      <c r="KF63" s="4"/>
      <c r="KG63" s="4">
        <f t="shared" si="98"/>
        <v>0</v>
      </c>
      <c r="KH63" s="4">
        <f t="shared" si="99"/>
        <v>0</v>
      </c>
      <c r="KI63" s="4"/>
      <c r="KJ63" s="4"/>
      <c r="KK63" s="4"/>
      <c r="KL63" s="4"/>
      <c r="KM63" s="4">
        <f t="shared" si="50"/>
        <v>0</v>
      </c>
      <c r="KN63" s="4">
        <f t="shared" si="50"/>
        <v>0</v>
      </c>
      <c r="KO63" s="326"/>
      <c r="KP63" s="4"/>
      <c r="KQ63" s="4"/>
      <c r="KR63" s="4"/>
      <c r="KS63" s="1">
        <f t="shared" si="51"/>
        <v>0</v>
      </c>
      <c r="KT63" s="1">
        <f t="shared" si="52"/>
        <v>0</v>
      </c>
      <c r="KU63" s="4"/>
      <c r="KV63" s="4"/>
      <c r="KW63" s="4">
        <f t="shared" si="53"/>
        <v>0</v>
      </c>
      <c r="KX63" s="4">
        <f t="shared" si="54"/>
        <v>0</v>
      </c>
      <c r="KY63" s="4"/>
      <c r="KZ63" s="4"/>
      <c r="LA63" s="4"/>
      <c r="LB63" s="4"/>
      <c r="LC63" s="4">
        <f t="shared" si="55"/>
        <v>0</v>
      </c>
      <c r="LD63" s="4">
        <f t="shared" si="56"/>
        <v>0</v>
      </c>
      <c r="LE63" s="4"/>
      <c r="LF63" s="4"/>
      <c r="LG63" s="4">
        <f t="shared" si="57"/>
        <v>0</v>
      </c>
      <c r="LH63" s="4">
        <f t="shared" si="58"/>
        <v>0</v>
      </c>
      <c r="LI63" s="71">
        <v>25</v>
      </c>
      <c r="LJ63" s="335">
        <v>0</v>
      </c>
      <c r="LK63" s="79">
        <v>3.4</v>
      </c>
      <c r="LL63" s="358">
        <v>0</v>
      </c>
      <c r="LM63" s="79">
        <v>3.8730000000000002</v>
      </c>
      <c r="LN63" s="339">
        <v>0</v>
      </c>
      <c r="LO63" s="75"/>
      <c r="LP63" s="352"/>
      <c r="LQ63" s="322"/>
      <c r="LR63" s="322"/>
      <c r="LS63" s="4">
        <f t="shared" si="105"/>
        <v>32.272999999999996</v>
      </c>
      <c r="LT63" s="4">
        <f t="shared" si="60"/>
        <v>0</v>
      </c>
      <c r="LU63" s="323"/>
      <c r="LV63" s="4"/>
      <c r="LW63" s="4"/>
      <c r="LX63" s="4"/>
      <c r="LY63" s="4">
        <f t="shared" si="61"/>
        <v>0</v>
      </c>
      <c r="LZ63" s="4">
        <f t="shared" si="62"/>
        <v>0</v>
      </c>
      <c r="MA63" s="114"/>
      <c r="MB63" s="4"/>
      <c r="MC63" s="346"/>
      <c r="MD63" s="324"/>
      <c r="ME63" s="75"/>
      <c r="MF63" s="4"/>
      <c r="MG63" s="9"/>
      <c r="MH63" s="4"/>
      <c r="MI63" s="4">
        <f t="shared" si="63"/>
        <v>0</v>
      </c>
      <c r="MJ63" s="4">
        <f t="shared" si="64"/>
        <v>0</v>
      </c>
      <c r="MK63" s="340">
        <v>12.725999999999999</v>
      </c>
      <c r="ML63" s="92">
        <v>0</v>
      </c>
      <c r="MM63" s="114">
        <v>7.4740000000000002</v>
      </c>
      <c r="MN63" s="341">
        <v>0</v>
      </c>
      <c r="MO63" s="4">
        <f t="shared" si="65"/>
        <v>20.2</v>
      </c>
      <c r="MP63" s="4">
        <f t="shared" si="66"/>
        <v>0</v>
      </c>
      <c r="MQ63" s="4"/>
      <c r="MR63" s="4"/>
      <c r="MS63" s="4">
        <f t="shared" si="67"/>
        <v>0</v>
      </c>
      <c r="MT63" s="4">
        <f t="shared" si="68"/>
        <v>0</v>
      </c>
      <c r="MU63" s="4"/>
      <c r="MV63" s="4"/>
      <c r="MW63" s="4">
        <f t="shared" si="69"/>
        <v>0</v>
      </c>
      <c r="MX63" s="4">
        <f t="shared" si="70"/>
        <v>0</v>
      </c>
      <c r="MY63" s="92">
        <v>0</v>
      </c>
      <c r="MZ63" s="342">
        <v>0</v>
      </c>
      <c r="NA63" s="4">
        <f t="shared" si="71"/>
        <v>0</v>
      </c>
      <c r="NB63" s="4">
        <f t="shared" si="72"/>
        <v>0</v>
      </c>
      <c r="NC63" s="301"/>
      <c r="ND63" s="301"/>
      <c r="NE63" s="301">
        <f t="shared" si="73"/>
        <v>0</v>
      </c>
      <c r="NF63" s="301">
        <f t="shared" si="74"/>
        <v>0</v>
      </c>
      <c r="NG63" s="301"/>
      <c r="NH63" s="301"/>
      <c r="NI63" s="301">
        <f t="shared" si="75"/>
        <v>0</v>
      </c>
      <c r="NJ63" s="301">
        <f t="shared" si="76"/>
        <v>0</v>
      </c>
      <c r="NK63" s="297"/>
      <c r="NL63" s="301"/>
      <c r="NM63" s="301">
        <f t="shared" si="77"/>
        <v>0</v>
      </c>
      <c r="NN63" s="301">
        <f t="shared" si="78"/>
        <v>0</v>
      </c>
      <c r="NO63" s="74">
        <v>3.67</v>
      </c>
      <c r="NP63" s="74"/>
      <c r="NQ63" s="74"/>
      <c r="NR63" s="74"/>
      <c r="NS63" s="74">
        <v>6.2</v>
      </c>
      <c r="NT63" s="74"/>
      <c r="NU63" s="351">
        <v>2</v>
      </c>
      <c r="NV63" s="351"/>
      <c r="NW63" s="4">
        <f t="shared" si="79"/>
        <v>11.870000000000001</v>
      </c>
      <c r="NX63" s="4">
        <f t="shared" si="100"/>
        <v>0</v>
      </c>
      <c r="NY63" s="74">
        <v>10</v>
      </c>
      <c r="NZ63" s="74"/>
      <c r="OA63" s="357">
        <v>4.66</v>
      </c>
      <c r="OB63" s="74"/>
      <c r="OC63" s="357">
        <v>2</v>
      </c>
      <c r="OD63" s="74"/>
      <c r="OE63" s="74">
        <v>1</v>
      </c>
      <c r="OF63" s="74"/>
      <c r="OG63" s="4">
        <f t="shared" si="80"/>
        <v>17.66</v>
      </c>
      <c r="OH63" s="4">
        <f t="shared" si="81"/>
        <v>0</v>
      </c>
      <c r="OI63" s="196">
        <v>5.43</v>
      </c>
      <c r="OJ63" s="301"/>
      <c r="OK63" s="347">
        <v>1.53</v>
      </c>
      <c r="OL63" s="301"/>
      <c r="OM63" s="196">
        <v>1.67</v>
      </c>
      <c r="ON63" s="301"/>
      <c r="OO63" s="301">
        <f t="shared" si="82"/>
        <v>6.96</v>
      </c>
      <c r="OP63" s="301">
        <f t="shared" si="83"/>
        <v>0</v>
      </c>
      <c r="OQ63" s="301"/>
      <c r="OR63" s="301"/>
      <c r="OS63" s="301">
        <f t="shared" si="101"/>
        <v>0</v>
      </c>
      <c r="OT63" s="301">
        <f t="shared" si="102"/>
        <v>0</v>
      </c>
    </row>
    <row r="64" spans="1:410" ht="12.75" customHeight="1">
      <c r="A64" s="146"/>
      <c r="B64" s="129">
        <v>54</v>
      </c>
      <c r="C64" s="147"/>
      <c r="D64" s="147"/>
      <c r="E64" s="74"/>
      <c r="F64" s="74"/>
      <c r="G64" s="74"/>
      <c r="H64" s="74"/>
      <c r="I64" s="78">
        <f t="shared" si="87"/>
        <v>0</v>
      </c>
      <c r="J64" s="78">
        <f t="shared" si="88"/>
        <v>0</v>
      </c>
      <c r="K64" s="2"/>
      <c r="L64" s="2"/>
      <c r="M64" s="71">
        <v>20.62</v>
      </c>
      <c r="N64" s="71">
        <v>4.1240000000000006</v>
      </c>
      <c r="O64" s="75">
        <v>0</v>
      </c>
      <c r="P64" s="71">
        <v>0</v>
      </c>
      <c r="Q64" s="1"/>
      <c r="R64" s="8"/>
      <c r="S64" s="2"/>
      <c r="T64" s="2"/>
      <c r="U64" s="8"/>
      <c r="V64" s="8"/>
      <c r="W64" s="8">
        <f t="shared" si="15"/>
        <v>20.62</v>
      </c>
      <c r="X64" s="8">
        <f t="shared" si="16"/>
        <v>20.62</v>
      </c>
      <c r="Y64" s="78"/>
      <c r="Z64" s="78"/>
      <c r="AA64" s="9"/>
      <c r="AB64" s="285"/>
      <c r="AC64" s="8">
        <f t="shared" si="17"/>
        <v>0</v>
      </c>
      <c r="AD64" s="8">
        <f t="shared" si="18"/>
        <v>0</v>
      </c>
      <c r="AE64" s="71"/>
      <c r="AF64" s="71"/>
      <c r="AG64" s="71"/>
      <c r="AH64" s="71"/>
      <c r="AI64" s="122">
        <v>5</v>
      </c>
      <c r="AJ64" s="122">
        <v>1.5</v>
      </c>
      <c r="AK64" s="359">
        <v>50</v>
      </c>
      <c r="AL64" s="360">
        <v>15</v>
      </c>
      <c r="AM64" s="293"/>
      <c r="AN64" s="293"/>
      <c r="AO64" s="294"/>
      <c r="AP64" s="294"/>
      <c r="AQ64" s="294"/>
      <c r="AR64" s="294"/>
      <c r="AS64" s="294"/>
      <c r="AT64" s="294"/>
      <c r="AU64" s="4">
        <f t="shared" si="89"/>
        <v>55</v>
      </c>
      <c r="AV64" s="4">
        <f t="shared" si="90"/>
        <v>16.5</v>
      </c>
      <c r="AW64" s="78"/>
      <c r="AX64" s="78"/>
      <c r="AY64" s="315"/>
      <c r="AZ64" s="8"/>
      <c r="BA64" s="8"/>
      <c r="BB64" s="8"/>
      <c r="BC64" s="8">
        <f t="shared" si="91"/>
        <v>0</v>
      </c>
      <c r="BD64" s="8">
        <f t="shared" si="92"/>
        <v>0</v>
      </c>
      <c r="BE64" s="8"/>
      <c r="BF64" s="8"/>
      <c r="BG64" s="295"/>
      <c r="BH64" s="296"/>
      <c r="BI64" s="295"/>
      <c r="BJ64" s="296"/>
      <c r="BK64" s="297"/>
      <c r="BL64" s="8"/>
      <c r="BM64" s="8"/>
      <c r="BN64" s="8"/>
      <c r="BO64" s="8"/>
      <c r="BP64" s="8"/>
      <c r="BQ64" s="8"/>
      <c r="BR64" s="8"/>
      <c r="BS64" s="2">
        <f t="shared" si="20"/>
        <v>0</v>
      </c>
      <c r="BT64" s="8">
        <f t="shared" si="21"/>
        <v>0</v>
      </c>
      <c r="BU64" s="8"/>
      <c r="BV64" s="8"/>
      <c r="BW64" s="4"/>
      <c r="BX64" s="4"/>
      <c r="BY64" s="4"/>
      <c r="BZ64" s="8"/>
      <c r="CA64" s="4"/>
      <c r="CB64" s="8"/>
      <c r="CC64" s="4">
        <f t="shared" si="93"/>
        <v>0</v>
      </c>
      <c r="CD64" s="4">
        <f t="shared" si="93"/>
        <v>0</v>
      </c>
      <c r="CE64" s="4"/>
      <c r="CF64" s="4"/>
      <c r="CG64" s="114"/>
      <c r="CH64" s="325"/>
      <c r="CI64" s="91">
        <v>20.6</v>
      </c>
      <c r="CJ64" s="325">
        <v>6.5</v>
      </c>
      <c r="CK64" s="299"/>
      <c r="CL64" s="299"/>
      <c r="CM64" s="326">
        <v>5.15</v>
      </c>
      <c r="CN64" s="327">
        <v>1.5</v>
      </c>
      <c r="CO64" s="8">
        <f t="shared" si="22"/>
        <v>25.75</v>
      </c>
      <c r="CP64" s="8">
        <f t="shared" si="23"/>
        <v>8</v>
      </c>
      <c r="CQ64" s="343">
        <v>247.40625</v>
      </c>
      <c r="CR64" s="343"/>
      <c r="CS64" s="343"/>
      <c r="CT64" s="356"/>
      <c r="CU64" s="344">
        <v>18.556701030927837</v>
      </c>
      <c r="CV64" s="196"/>
      <c r="CW64" s="345">
        <v>63.814432989690722</v>
      </c>
      <c r="CX64" s="300"/>
      <c r="CY64" s="300"/>
      <c r="CZ64" s="300"/>
      <c r="DA64" s="7">
        <f t="shared" si="103"/>
        <v>329.77738402061857</v>
      </c>
      <c r="DB64" s="4">
        <f t="shared" si="25"/>
        <v>0</v>
      </c>
      <c r="DC64" s="8"/>
      <c r="DD64" s="8"/>
      <c r="DE64" s="4"/>
      <c r="DF64" s="8"/>
      <c r="DG64" s="8"/>
      <c r="DH64" s="8"/>
      <c r="DI64" s="8">
        <f t="shared" si="26"/>
        <v>0</v>
      </c>
      <c r="DJ64" s="8">
        <f t="shared" si="27"/>
        <v>0</v>
      </c>
      <c r="DK64" s="328">
        <v>42.37</v>
      </c>
      <c r="DL64" s="328">
        <v>14.12</v>
      </c>
      <c r="DM64" s="78">
        <f t="shared" si="28"/>
        <v>42.37</v>
      </c>
      <c r="DN64" s="78">
        <f t="shared" si="29"/>
        <v>14.12</v>
      </c>
      <c r="DO64" s="328">
        <v>41.1</v>
      </c>
      <c r="DP64" s="328">
        <v>13.700000000000001</v>
      </c>
      <c r="DQ64" s="329"/>
      <c r="DR64" s="329"/>
      <c r="DS64" s="8"/>
      <c r="DT64" s="8"/>
      <c r="DU64" s="302"/>
      <c r="DV64" s="303"/>
      <c r="DW64" s="303"/>
      <c r="DX64" s="303"/>
      <c r="DY64" s="8"/>
      <c r="DZ64" s="8"/>
      <c r="EA64" s="4"/>
      <c r="EB64" s="8"/>
      <c r="EC64" s="8">
        <f t="shared" si="30"/>
        <v>0</v>
      </c>
      <c r="ED64" s="8">
        <f t="shared" si="30"/>
        <v>0</v>
      </c>
      <c r="EE64" s="4"/>
      <c r="EF64" s="4"/>
      <c r="EG64" s="330">
        <v>39.18</v>
      </c>
      <c r="EH64" s="331">
        <v>9.7949999999999999</v>
      </c>
      <c r="EI64" s="94">
        <v>154.63999999999999</v>
      </c>
      <c r="EJ64" s="94">
        <v>38.659999999999997</v>
      </c>
      <c r="EK64" s="326">
        <v>53.61</v>
      </c>
      <c r="EL64" s="332">
        <v>13.4025</v>
      </c>
      <c r="EM64" s="333"/>
      <c r="EN64" s="333"/>
      <c r="EO64" s="333"/>
      <c r="EP64" s="333"/>
      <c r="EQ64" s="8">
        <f t="shared" si="31"/>
        <v>247.43</v>
      </c>
      <c r="ER64" s="8">
        <f t="shared" si="104"/>
        <v>61.857500000000002</v>
      </c>
      <c r="ES64" s="301"/>
      <c r="ET64" s="301"/>
      <c r="EU64" s="6"/>
      <c r="EV64" s="6"/>
      <c r="EW64" s="4">
        <f t="shared" si="33"/>
        <v>0</v>
      </c>
      <c r="EX64" s="4">
        <f t="shared" si="34"/>
        <v>0</v>
      </c>
      <c r="EY64" s="8"/>
      <c r="EZ64" s="8"/>
      <c r="FA64" s="361">
        <v>28</v>
      </c>
      <c r="FB64" s="334"/>
      <c r="FC64" s="114">
        <v>0</v>
      </c>
      <c r="FD64" s="327"/>
      <c r="FE64" s="8"/>
      <c r="FF64" s="8"/>
      <c r="FG64" s="305"/>
      <c r="FH64" s="306"/>
      <c r="FI64" s="8"/>
      <c r="FJ64" s="8"/>
      <c r="FK64" s="8"/>
      <c r="FL64" s="8"/>
      <c r="FM64" s="327"/>
      <c r="FN64" s="327"/>
      <c r="FO64" s="4"/>
      <c r="FP64" s="8"/>
      <c r="FQ64" s="307">
        <f t="shared" si="35"/>
        <v>0</v>
      </c>
      <c r="FR64" s="8">
        <f t="shared" si="36"/>
        <v>0</v>
      </c>
      <c r="FS64" s="4"/>
      <c r="FT64" s="4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>
        <f t="shared" si="37"/>
        <v>0</v>
      </c>
      <c r="GH64" s="8">
        <f t="shared" si="38"/>
        <v>0</v>
      </c>
      <c r="GI64" s="308"/>
      <c r="GJ64" s="308"/>
      <c r="GK64" s="297">
        <v>0</v>
      </c>
      <c r="GL64" s="297"/>
      <c r="GM64" s="309"/>
      <c r="GN64" s="310"/>
      <c r="GO64" s="299"/>
      <c r="GP64" s="311"/>
      <c r="GQ64" s="311"/>
      <c r="GR64" s="311"/>
      <c r="GS64" s="310"/>
      <c r="GT64" s="310"/>
      <c r="GU64" s="310">
        <v>3</v>
      </c>
      <c r="GV64" s="310"/>
      <c r="GW64" s="310"/>
      <c r="GX64" s="310"/>
      <c r="GY64" s="310">
        <v>2.4</v>
      </c>
      <c r="GZ64" s="310"/>
      <c r="HA64" s="8">
        <f t="shared" si="39"/>
        <v>5.4</v>
      </c>
      <c r="HB64" s="8">
        <f t="shared" si="40"/>
        <v>0</v>
      </c>
      <c r="HC64" s="4"/>
      <c r="HD64" s="4"/>
      <c r="HE64" s="4"/>
      <c r="HF64" s="4"/>
      <c r="HG64" s="4"/>
      <c r="HH64" s="4"/>
      <c r="HI64" s="4">
        <f t="shared" si="94"/>
        <v>0</v>
      </c>
      <c r="HJ64" s="4">
        <f t="shared" si="95"/>
        <v>0</v>
      </c>
      <c r="HK64" s="8"/>
      <c r="HL64" s="8"/>
      <c r="HM64" s="8"/>
      <c r="HN64" s="303"/>
      <c r="HO64" s="8">
        <f t="shared" si="41"/>
        <v>0</v>
      </c>
      <c r="HP64" s="8">
        <f t="shared" si="42"/>
        <v>0</v>
      </c>
      <c r="HQ64" s="91">
        <v>400</v>
      </c>
      <c r="HR64" s="285"/>
      <c r="HS64" s="91"/>
      <c r="HT64" s="8"/>
      <c r="HU64" s="8">
        <f t="shared" si="43"/>
        <v>400</v>
      </c>
      <c r="HV64" s="8">
        <f t="shared" si="44"/>
        <v>0</v>
      </c>
      <c r="HW64" s="8"/>
      <c r="HX64" s="8"/>
      <c r="HY64" s="196">
        <v>3</v>
      </c>
      <c r="HZ64" s="335">
        <v>0.75</v>
      </c>
      <c r="IA64" s="312"/>
      <c r="IB64" s="304"/>
      <c r="IC64" s="337">
        <v>12</v>
      </c>
      <c r="ID64" s="130">
        <v>3</v>
      </c>
      <c r="IE64" s="313"/>
      <c r="IF64" s="313"/>
      <c r="IG64" s="8">
        <f t="shared" si="84"/>
        <v>15</v>
      </c>
      <c r="IH64" s="8">
        <f t="shared" si="45"/>
        <v>3.75</v>
      </c>
      <c r="II64" s="8"/>
      <c r="IJ64" s="8"/>
      <c r="IK64" s="8"/>
      <c r="IL64" s="8"/>
      <c r="IM64" s="4"/>
      <c r="IN64" s="303"/>
      <c r="IO64" s="8"/>
      <c r="IP64" s="8"/>
      <c r="IQ64" s="8"/>
      <c r="IR64" s="8"/>
      <c r="IS64" s="8"/>
      <c r="IT64" s="8"/>
      <c r="IU64" s="8">
        <f t="shared" si="96"/>
        <v>0</v>
      </c>
      <c r="IV64" s="8">
        <f t="shared" si="97"/>
        <v>0</v>
      </c>
      <c r="IW64" s="8"/>
      <c r="IX64" s="8"/>
      <c r="IY64" s="71">
        <v>10.31</v>
      </c>
      <c r="IZ64" s="71">
        <v>0</v>
      </c>
      <c r="JA64" s="71">
        <v>0</v>
      </c>
      <c r="JB64" s="71">
        <v>0</v>
      </c>
      <c r="JC64" s="285"/>
      <c r="JD64" s="285"/>
      <c r="JE64" s="8">
        <f t="shared" si="46"/>
        <v>10.31</v>
      </c>
      <c r="JF64" s="8">
        <f t="shared" si="47"/>
        <v>0</v>
      </c>
      <c r="JG64" s="335">
        <v>4.7801999999999998</v>
      </c>
      <c r="JH64" s="335">
        <v>1</v>
      </c>
      <c r="JI64" s="335">
        <v>4.7801999999999998</v>
      </c>
      <c r="JJ64" s="335">
        <v>1</v>
      </c>
      <c r="JK64" s="335"/>
      <c r="JL64" s="335"/>
      <c r="JM64" s="91">
        <v>51.55</v>
      </c>
      <c r="JN64" s="335">
        <v>11</v>
      </c>
      <c r="JO64" s="91">
        <v>0</v>
      </c>
      <c r="JP64" s="335">
        <v>0</v>
      </c>
      <c r="JQ64" s="71">
        <v>0</v>
      </c>
      <c r="JR64" s="71">
        <v>0</v>
      </c>
      <c r="JS64" s="8"/>
      <c r="JT64" s="8"/>
      <c r="JU64" s="8">
        <f t="shared" si="85"/>
        <v>61.110399999999998</v>
      </c>
      <c r="JV64" s="8">
        <f t="shared" si="86"/>
        <v>13</v>
      </c>
      <c r="JW64" s="8"/>
      <c r="JX64" s="8"/>
      <c r="JY64" s="285"/>
      <c r="JZ64" s="285"/>
      <c r="KA64" s="8">
        <f t="shared" si="48"/>
        <v>0</v>
      </c>
      <c r="KB64" s="8">
        <f t="shared" si="49"/>
        <v>0</v>
      </c>
      <c r="KC64" s="4"/>
      <c r="KD64" s="4"/>
      <c r="KE64" s="4"/>
      <c r="KF64" s="4"/>
      <c r="KG64" s="4">
        <f t="shared" si="98"/>
        <v>0</v>
      </c>
      <c r="KH64" s="4">
        <f t="shared" si="99"/>
        <v>0</v>
      </c>
      <c r="KI64" s="4"/>
      <c r="KJ64" s="4"/>
      <c r="KK64" s="4"/>
      <c r="KL64" s="4"/>
      <c r="KM64" s="4">
        <f t="shared" si="50"/>
        <v>0</v>
      </c>
      <c r="KN64" s="4">
        <f t="shared" si="50"/>
        <v>0</v>
      </c>
      <c r="KO64" s="326"/>
      <c r="KP64" s="4"/>
      <c r="KQ64" s="4"/>
      <c r="KR64" s="4"/>
      <c r="KS64" s="1">
        <f t="shared" si="51"/>
        <v>0</v>
      </c>
      <c r="KT64" s="1">
        <f t="shared" si="52"/>
        <v>0</v>
      </c>
      <c r="KU64" s="4"/>
      <c r="KV64" s="4"/>
      <c r="KW64" s="4">
        <f t="shared" si="53"/>
        <v>0</v>
      </c>
      <c r="KX64" s="4">
        <f t="shared" si="54"/>
        <v>0</v>
      </c>
      <c r="KY64" s="4"/>
      <c r="KZ64" s="4"/>
      <c r="LA64" s="4"/>
      <c r="LB64" s="4"/>
      <c r="LC64" s="4">
        <f t="shared" si="55"/>
        <v>0</v>
      </c>
      <c r="LD64" s="4">
        <f t="shared" si="56"/>
        <v>0</v>
      </c>
      <c r="LE64" s="4"/>
      <c r="LF64" s="4"/>
      <c r="LG64" s="4">
        <f t="shared" si="57"/>
        <v>0</v>
      </c>
      <c r="LH64" s="4">
        <f t="shared" si="58"/>
        <v>0</v>
      </c>
      <c r="LI64" s="71">
        <v>25</v>
      </c>
      <c r="LJ64" s="335">
        <v>0</v>
      </c>
      <c r="LK64" s="79">
        <v>3.4</v>
      </c>
      <c r="LL64" s="358">
        <v>0</v>
      </c>
      <c r="LM64" s="79">
        <v>3.8730000000000002</v>
      </c>
      <c r="LN64" s="339">
        <v>0</v>
      </c>
      <c r="LO64" s="75"/>
      <c r="LP64" s="352"/>
      <c r="LQ64" s="322"/>
      <c r="LR64" s="322"/>
      <c r="LS64" s="4">
        <f t="shared" si="105"/>
        <v>32.272999999999996</v>
      </c>
      <c r="LT64" s="4">
        <f t="shared" si="60"/>
        <v>0</v>
      </c>
      <c r="LU64" s="323"/>
      <c r="LV64" s="4"/>
      <c r="LW64" s="4"/>
      <c r="LX64" s="4"/>
      <c r="LY64" s="4">
        <f t="shared" si="61"/>
        <v>0</v>
      </c>
      <c r="LZ64" s="4">
        <f t="shared" si="62"/>
        <v>0</v>
      </c>
      <c r="MA64" s="114"/>
      <c r="MB64" s="4"/>
      <c r="MC64" s="346"/>
      <c r="MD64" s="324"/>
      <c r="ME64" s="75"/>
      <c r="MF64" s="4"/>
      <c r="MG64" s="9"/>
      <c r="MH64" s="4"/>
      <c r="MI64" s="4">
        <f t="shared" si="63"/>
        <v>0</v>
      </c>
      <c r="MJ64" s="4">
        <f t="shared" si="64"/>
        <v>0</v>
      </c>
      <c r="MK64" s="340">
        <v>11.025</v>
      </c>
      <c r="ML64" s="92">
        <v>0</v>
      </c>
      <c r="MM64" s="114">
        <v>6.4749999999999996</v>
      </c>
      <c r="MN64" s="341">
        <v>0</v>
      </c>
      <c r="MO64" s="4">
        <f t="shared" si="65"/>
        <v>17.5</v>
      </c>
      <c r="MP64" s="4">
        <f t="shared" si="66"/>
        <v>0</v>
      </c>
      <c r="MQ64" s="4"/>
      <c r="MR64" s="4"/>
      <c r="MS64" s="4">
        <f t="shared" si="67"/>
        <v>0</v>
      </c>
      <c r="MT64" s="4">
        <f t="shared" si="68"/>
        <v>0</v>
      </c>
      <c r="MU64" s="4"/>
      <c r="MV64" s="4"/>
      <c r="MW64" s="4">
        <f t="shared" si="69"/>
        <v>0</v>
      </c>
      <c r="MX64" s="4">
        <f t="shared" si="70"/>
        <v>0</v>
      </c>
      <c r="MY64" s="92">
        <v>0</v>
      </c>
      <c r="MZ64" s="342">
        <v>0</v>
      </c>
      <c r="NA64" s="4">
        <f t="shared" si="71"/>
        <v>0</v>
      </c>
      <c r="NB64" s="4">
        <f t="shared" si="72"/>
        <v>0</v>
      </c>
      <c r="NC64" s="301"/>
      <c r="ND64" s="301"/>
      <c r="NE64" s="301">
        <f t="shared" si="73"/>
        <v>0</v>
      </c>
      <c r="NF64" s="301">
        <f t="shared" si="74"/>
        <v>0</v>
      </c>
      <c r="NG64" s="301"/>
      <c r="NH64" s="301"/>
      <c r="NI64" s="301">
        <f t="shared" si="75"/>
        <v>0</v>
      </c>
      <c r="NJ64" s="301">
        <f t="shared" si="76"/>
        <v>0</v>
      </c>
      <c r="NK64" s="297"/>
      <c r="NL64" s="301"/>
      <c r="NM64" s="301">
        <f t="shared" si="77"/>
        <v>0</v>
      </c>
      <c r="NN64" s="301">
        <f t="shared" si="78"/>
        <v>0</v>
      </c>
      <c r="NO64" s="74">
        <v>3.67</v>
      </c>
      <c r="NP64" s="74"/>
      <c r="NQ64" s="74"/>
      <c r="NR64" s="74"/>
      <c r="NS64" s="74">
        <v>6.2</v>
      </c>
      <c r="NT64" s="74"/>
      <c r="NU64" s="351">
        <v>2</v>
      </c>
      <c r="NV64" s="351"/>
      <c r="NW64" s="4">
        <f t="shared" si="79"/>
        <v>11.870000000000001</v>
      </c>
      <c r="NX64" s="4">
        <f t="shared" si="100"/>
        <v>0</v>
      </c>
      <c r="NY64" s="74">
        <v>10</v>
      </c>
      <c r="NZ64" s="74"/>
      <c r="OA64" s="357">
        <v>4.66</v>
      </c>
      <c r="OB64" s="74"/>
      <c r="OC64" s="357">
        <v>2</v>
      </c>
      <c r="OD64" s="74"/>
      <c r="OE64" s="74">
        <v>1</v>
      </c>
      <c r="OF64" s="74"/>
      <c r="OG64" s="4">
        <f t="shared" si="80"/>
        <v>17.66</v>
      </c>
      <c r="OH64" s="4">
        <f t="shared" si="81"/>
        <v>0</v>
      </c>
      <c r="OI64" s="196">
        <v>4.93</v>
      </c>
      <c r="OJ64" s="301"/>
      <c r="OK64" s="347">
        <v>1.39</v>
      </c>
      <c r="OL64" s="301"/>
      <c r="OM64" s="196">
        <v>1.52</v>
      </c>
      <c r="ON64" s="301"/>
      <c r="OO64" s="301">
        <f t="shared" si="82"/>
        <v>6.3199999999999994</v>
      </c>
      <c r="OP64" s="301">
        <f t="shared" si="83"/>
        <v>0</v>
      </c>
      <c r="OQ64" s="301"/>
      <c r="OR64" s="301"/>
      <c r="OS64" s="301">
        <f t="shared" si="101"/>
        <v>0</v>
      </c>
      <c r="OT64" s="301">
        <f t="shared" si="102"/>
        <v>0</v>
      </c>
    </row>
    <row r="65" spans="1:410" ht="12.75" customHeight="1">
      <c r="A65" s="146"/>
      <c r="B65" s="129">
        <v>55</v>
      </c>
      <c r="C65" s="147"/>
      <c r="D65" s="147"/>
      <c r="E65" s="74"/>
      <c r="F65" s="74"/>
      <c r="G65" s="74"/>
      <c r="H65" s="74"/>
      <c r="I65" s="78">
        <f t="shared" si="87"/>
        <v>0</v>
      </c>
      <c r="J65" s="78">
        <f t="shared" si="88"/>
        <v>0</v>
      </c>
      <c r="K65" s="2"/>
      <c r="L65" s="2"/>
      <c r="M65" s="71">
        <v>20.62</v>
      </c>
      <c r="N65" s="71">
        <v>4.1240000000000006</v>
      </c>
      <c r="O65" s="75">
        <v>0</v>
      </c>
      <c r="P65" s="71">
        <v>0</v>
      </c>
      <c r="Q65" s="1"/>
      <c r="R65" s="8"/>
      <c r="S65" s="2"/>
      <c r="T65" s="2"/>
      <c r="U65" s="8"/>
      <c r="V65" s="8"/>
      <c r="W65" s="8">
        <f t="shared" si="15"/>
        <v>20.62</v>
      </c>
      <c r="X65" s="8">
        <f t="shared" si="16"/>
        <v>20.62</v>
      </c>
      <c r="Y65" s="78"/>
      <c r="Z65" s="78"/>
      <c r="AA65" s="9"/>
      <c r="AB65" s="285"/>
      <c r="AC65" s="8">
        <f t="shared" si="17"/>
        <v>0</v>
      </c>
      <c r="AD65" s="8">
        <f t="shared" si="18"/>
        <v>0</v>
      </c>
      <c r="AE65" s="71"/>
      <c r="AF65" s="71"/>
      <c r="AG65" s="71"/>
      <c r="AH65" s="71"/>
      <c r="AI65" s="122">
        <v>5</v>
      </c>
      <c r="AJ65" s="122">
        <v>1.5</v>
      </c>
      <c r="AK65" s="359">
        <v>50</v>
      </c>
      <c r="AL65" s="360">
        <v>15</v>
      </c>
      <c r="AM65" s="293"/>
      <c r="AN65" s="293"/>
      <c r="AO65" s="294"/>
      <c r="AP65" s="294"/>
      <c r="AQ65" s="294"/>
      <c r="AR65" s="294"/>
      <c r="AS65" s="294"/>
      <c r="AT65" s="294"/>
      <c r="AU65" s="4">
        <f t="shared" si="89"/>
        <v>55</v>
      </c>
      <c r="AV65" s="4">
        <f t="shared" si="90"/>
        <v>16.5</v>
      </c>
      <c r="AW65" s="78"/>
      <c r="AX65" s="78"/>
      <c r="AY65" s="315"/>
      <c r="AZ65" s="8"/>
      <c r="BA65" s="8"/>
      <c r="BB65" s="8"/>
      <c r="BC65" s="8">
        <f t="shared" si="91"/>
        <v>0</v>
      </c>
      <c r="BD65" s="8">
        <f t="shared" si="92"/>
        <v>0</v>
      </c>
      <c r="BE65" s="8"/>
      <c r="BF65" s="8"/>
      <c r="BG65" s="295"/>
      <c r="BH65" s="296"/>
      <c r="BI65" s="295"/>
      <c r="BJ65" s="296"/>
      <c r="BK65" s="297"/>
      <c r="BL65" s="8"/>
      <c r="BM65" s="8"/>
      <c r="BN65" s="8"/>
      <c r="BO65" s="8"/>
      <c r="BP65" s="8"/>
      <c r="BQ65" s="8"/>
      <c r="BR65" s="8"/>
      <c r="BS65" s="2">
        <f t="shared" si="20"/>
        <v>0</v>
      </c>
      <c r="BT65" s="8">
        <f t="shared" si="21"/>
        <v>0</v>
      </c>
      <c r="BU65" s="8"/>
      <c r="BV65" s="8"/>
      <c r="BW65" s="4"/>
      <c r="BX65" s="4"/>
      <c r="BY65" s="4"/>
      <c r="BZ65" s="8"/>
      <c r="CA65" s="4"/>
      <c r="CB65" s="8"/>
      <c r="CC65" s="4">
        <f t="shared" si="93"/>
        <v>0</v>
      </c>
      <c r="CD65" s="4">
        <f t="shared" si="93"/>
        <v>0</v>
      </c>
      <c r="CE65" s="4"/>
      <c r="CF65" s="4"/>
      <c r="CG65" s="114"/>
      <c r="CH65" s="325"/>
      <c r="CI65" s="91">
        <v>20.6</v>
      </c>
      <c r="CJ65" s="325">
        <v>6.5</v>
      </c>
      <c r="CK65" s="299"/>
      <c r="CL65" s="299"/>
      <c r="CM65" s="326">
        <v>5.15</v>
      </c>
      <c r="CN65" s="327">
        <v>1.5</v>
      </c>
      <c r="CO65" s="8">
        <f t="shared" si="22"/>
        <v>25.75</v>
      </c>
      <c r="CP65" s="8">
        <f t="shared" si="23"/>
        <v>8</v>
      </c>
      <c r="CQ65" s="343">
        <v>247.40625</v>
      </c>
      <c r="CR65" s="343"/>
      <c r="CS65" s="343"/>
      <c r="CT65" s="356"/>
      <c r="CU65" s="344">
        <v>18.556701030927837</v>
      </c>
      <c r="CV65" s="196"/>
      <c r="CW65" s="345">
        <v>63.814432989690722</v>
      </c>
      <c r="CX65" s="300"/>
      <c r="CY65" s="300"/>
      <c r="CZ65" s="300"/>
      <c r="DA65" s="7">
        <f t="shared" si="103"/>
        <v>329.77738402061857</v>
      </c>
      <c r="DB65" s="4">
        <f t="shared" si="25"/>
        <v>0</v>
      </c>
      <c r="DC65" s="8"/>
      <c r="DD65" s="8"/>
      <c r="DE65" s="4"/>
      <c r="DF65" s="8"/>
      <c r="DG65" s="8"/>
      <c r="DH65" s="8"/>
      <c r="DI65" s="8">
        <f t="shared" si="26"/>
        <v>0</v>
      </c>
      <c r="DJ65" s="8">
        <f t="shared" si="27"/>
        <v>0</v>
      </c>
      <c r="DK65" s="328">
        <v>42.37</v>
      </c>
      <c r="DL65" s="328">
        <v>14.12</v>
      </c>
      <c r="DM65" s="78">
        <f t="shared" si="28"/>
        <v>42.37</v>
      </c>
      <c r="DN65" s="78">
        <f t="shared" si="29"/>
        <v>14.12</v>
      </c>
      <c r="DO65" s="328">
        <v>41.1</v>
      </c>
      <c r="DP65" s="328">
        <v>13.700000000000001</v>
      </c>
      <c r="DQ65" s="329"/>
      <c r="DR65" s="329"/>
      <c r="DS65" s="8"/>
      <c r="DT65" s="8"/>
      <c r="DU65" s="302"/>
      <c r="DV65" s="303"/>
      <c r="DW65" s="303"/>
      <c r="DX65" s="303"/>
      <c r="DY65" s="8"/>
      <c r="DZ65" s="8"/>
      <c r="EA65" s="4"/>
      <c r="EB65" s="8"/>
      <c r="EC65" s="8">
        <f t="shared" si="30"/>
        <v>0</v>
      </c>
      <c r="ED65" s="8">
        <f t="shared" si="30"/>
        <v>0</v>
      </c>
      <c r="EE65" s="4"/>
      <c r="EF65" s="4"/>
      <c r="EG65" s="330">
        <v>39.18</v>
      </c>
      <c r="EH65" s="331">
        <v>9.7949999999999999</v>
      </c>
      <c r="EI65" s="94">
        <v>154.63999999999999</v>
      </c>
      <c r="EJ65" s="94">
        <v>38.659999999999997</v>
      </c>
      <c r="EK65" s="326">
        <v>53.61</v>
      </c>
      <c r="EL65" s="332">
        <v>13.4025</v>
      </c>
      <c r="EM65" s="333"/>
      <c r="EN65" s="333"/>
      <c r="EO65" s="333"/>
      <c r="EP65" s="333"/>
      <c r="EQ65" s="8">
        <f t="shared" si="31"/>
        <v>247.43</v>
      </c>
      <c r="ER65" s="8">
        <f t="shared" si="104"/>
        <v>61.857500000000002</v>
      </c>
      <c r="ES65" s="301"/>
      <c r="ET65" s="301"/>
      <c r="EU65" s="6"/>
      <c r="EV65" s="6"/>
      <c r="EW65" s="4">
        <f t="shared" si="33"/>
        <v>0</v>
      </c>
      <c r="EX65" s="4">
        <f t="shared" si="34"/>
        <v>0</v>
      </c>
      <c r="EY65" s="8"/>
      <c r="EZ65" s="8"/>
      <c r="FA65" s="361">
        <v>28</v>
      </c>
      <c r="FB65" s="334"/>
      <c r="FC65" s="114">
        <v>0</v>
      </c>
      <c r="FD65" s="327"/>
      <c r="FE65" s="8"/>
      <c r="FF65" s="8"/>
      <c r="FG65" s="305"/>
      <c r="FH65" s="306"/>
      <c r="FI65" s="8"/>
      <c r="FJ65" s="8"/>
      <c r="FK65" s="8"/>
      <c r="FL65" s="8"/>
      <c r="FM65" s="327"/>
      <c r="FN65" s="327"/>
      <c r="FO65" s="4"/>
      <c r="FP65" s="8"/>
      <c r="FQ65" s="307">
        <f t="shared" si="35"/>
        <v>0</v>
      </c>
      <c r="FR65" s="8">
        <f t="shared" si="36"/>
        <v>0</v>
      </c>
      <c r="FS65" s="4"/>
      <c r="FT65" s="4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>
        <f t="shared" si="37"/>
        <v>0</v>
      </c>
      <c r="GH65" s="8">
        <f t="shared" si="38"/>
        <v>0</v>
      </c>
      <c r="GI65" s="308"/>
      <c r="GJ65" s="308"/>
      <c r="GK65" s="297">
        <v>0</v>
      </c>
      <c r="GL65" s="297"/>
      <c r="GM65" s="309"/>
      <c r="GN65" s="310"/>
      <c r="GO65" s="299"/>
      <c r="GP65" s="311"/>
      <c r="GQ65" s="311"/>
      <c r="GR65" s="311"/>
      <c r="GS65" s="310"/>
      <c r="GT65" s="310"/>
      <c r="GU65" s="310">
        <v>3</v>
      </c>
      <c r="GV65" s="310"/>
      <c r="GW65" s="310"/>
      <c r="GX65" s="310"/>
      <c r="GY65" s="310">
        <v>2.4</v>
      </c>
      <c r="GZ65" s="310"/>
      <c r="HA65" s="8">
        <f t="shared" si="39"/>
        <v>5.4</v>
      </c>
      <c r="HB65" s="8">
        <f t="shared" si="40"/>
        <v>0</v>
      </c>
      <c r="HC65" s="4"/>
      <c r="HD65" s="4"/>
      <c r="HE65" s="4"/>
      <c r="HF65" s="4"/>
      <c r="HG65" s="4"/>
      <c r="HH65" s="4"/>
      <c r="HI65" s="4">
        <f t="shared" si="94"/>
        <v>0</v>
      </c>
      <c r="HJ65" s="4">
        <f t="shared" si="95"/>
        <v>0</v>
      </c>
      <c r="HK65" s="8"/>
      <c r="HL65" s="8"/>
      <c r="HM65" s="8"/>
      <c r="HN65" s="303"/>
      <c r="HO65" s="8">
        <f t="shared" si="41"/>
        <v>0</v>
      </c>
      <c r="HP65" s="8">
        <f t="shared" si="42"/>
        <v>0</v>
      </c>
      <c r="HQ65" s="91">
        <v>400</v>
      </c>
      <c r="HR65" s="285"/>
      <c r="HS65" s="91"/>
      <c r="HT65" s="8"/>
      <c r="HU65" s="8">
        <f t="shared" si="43"/>
        <v>400</v>
      </c>
      <c r="HV65" s="8">
        <f t="shared" si="44"/>
        <v>0</v>
      </c>
      <c r="HW65" s="8"/>
      <c r="HX65" s="8"/>
      <c r="HY65" s="196">
        <v>3</v>
      </c>
      <c r="HZ65" s="335">
        <v>0.75</v>
      </c>
      <c r="IA65" s="312"/>
      <c r="IB65" s="304"/>
      <c r="IC65" s="337">
        <v>12</v>
      </c>
      <c r="ID65" s="130">
        <v>3</v>
      </c>
      <c r="IE65" s="313"/>
      <c r="IF65" s="313"/>
      <c r="IG65" s="8">
        <f t="shared" si="84"/>
        <v>15</v>
      </c>
      <c r="IH65" s="8">
        <f t="shared" si="45"/>
        <v>3.75</v>
      </c>
      <c r="II65" s="8"/>
      <c r="IJ65" s="8"/>
      <c r="IK65" s="8"/>
      <c r="IL65" s="8"/>
      <c r="IM65" s="4"/>
      <c r="IN65" s="303"/>
      <c r="IO65" s="8"/>
      <c r="IP65" s="8"/>
      <c r="IQ65" s="8"/>
      <c r="IR65" s="8"/>
      <c r="IS65" s="8"/>
      <c r="IT65" s="8"/>
      <c r="IU65" s="8">
        <f t="shared" si="96"/>
        <v>0</v>
      </c>
      <c r="IV65" s="8">
        <f t="shared" si="97"/>
        <v>0</v>
      </c>
      <c r="IW65" s="8"/>
      <c r="IX65" s="8"/>
      <c r="IY65" s="71">
        <v>10.31</v>
      </c>
      <c r="IZ65" s="71">
        <v>0</v>
      </c>
      <c r="JA65" s="71">
        <v>0</v>
      </c>
      <c r="JB65" s="71">
        <v>0</v>
      </c>
      <c r="JC65" s="285"/>
      <c r="JD65" s="285"/>
      <c r="JE65" s="8">
        <f t="shared" si="46"/>
        <v>10.31</v>
      </c>
      <c r="JF65" s="8">
        <f t="shared" si="47"/>
        <v>0</v>
      </c>
      <c r="JG65" s="335">
        <v>4.7801999999999998</v>
      </c>
      <c r="JH65" s="335">
        <v>1</v>
      </c>
      <c r="JI65" s="335">
        <v>4.7801999999999998</v>
      </c>
      <c r="JJ65" s="335">
        <v>1</v>
      </c>
      <c r="JK65" s="335"/>
      <c r="JL65" s="335"/>
      <c r="JM65" s="91">
        <v>51.55</v>
      </c>
      <c r="JN65" s="335">
        <v>11</v>
      </c>
      <c r="JO65" s="91">
        <v>0</v>
      </c>
      <c r="JP65" s="335">
        <v>0</v>
      </c>
      <c r="JQ65" s="71">
        <v>0</v>
      </c>
      <c r="JR65" s="71">
        <v>0</v>
      </c>
      <c r="JS65" s="8"/>
      <c r="JT65" s="8"/>
      <c r="JU65" s="8">
        <f t="shared" si="85"/>
        <v>61.110399999999998</v>
      </c>
      <c r="JV65" s="8">
        <f t="shared" si="86"/>
        <v>13</v>
      </c>
      <c r="JW65" s="8"/>
      <c r="JX65" s="8"/>
      <c r="JY65" s="285"/>
      <c r="JZ65" s="285"/>
      <c r="KA65" s="8">
        <f t="shared" si="48"/>
        <v>0</v>
      </c>
      <c r="KB65" s="8">
        <f t="shared" si="49"/>
        <v>0</v>
      </c>
      <c r="KC65" s="4"/>
      <c r="KD65" s="4"/>
      <c r="KE65" s="4"/>
      <c r="KF65" s="4"/>
      <c r="KG65" s="4">
        <f t="shared" si="98"/>
        <v>0</v>
      </c>
      <c r="KH65" s="4">
        <f t="shared" si="99"/>
        <v>0</v>
      </c>
      <c r="KI65" s="4"/>
      <c r="KJ65" s="4"/>
      <c r="KK65" s="4"/>
      <c r="KL65" s="4"/>
      <c r="KM65" s="4">
        <f t="shared" si="50"/>
        <v>0</v>
      </c>
      <c r="KN65" s="4">
        <f t="shared" si="50"/>
        <v>0</v>
      </c>
      <c r="KO65" s="326"/>
      <c r="KP65" s="4"/>
      <c r="KQ65" s="4"/>
      <c r="KR65" s="4"/>
      <c r="KS65" s="1">
        <f t="shared" si="51"/>
        <v>0</v>
      </c>
      <c r="KT65" s="1">
        <f t="shared" si="52"/>
        <v>0</v>
      </c>
      <c r="KU65" s="4"/>
      <c r="KV65" s="4"/>
      <c r="KW65" s="4">
        <f t="shared" si="53"/>
        <v>0</v>
      </c>
      <c r="KX65" s="4">
        <f t="shared" si="54"/>
        <v>0</v>
      </c>
      <c r="KY65" s="4"/>
      <c r="KZ65" s="4"/>
      <c r="LA65" s="4"/>
      <c r="LB65" s="4"/>
      <c r="LC65" s="4">
        <f t="shared" si="55"/>
        <v>0</v>
      </c>
      <c r="LD65" s="4">
        <f t="shared" si="56"/>
        <v>0</v>
      </c>
      <c r="LE65" s="4"/>
      <c r="LF65" s="4"/>
      <c r="LG65" s="4">
        <f t="shared" si="57"/>
        <v>0</v>
      </c>
      <c r="LH65" s="4">
        <f t="shared" si="58"/>
        <v>0</v>
      </c>
      <c r="LI65" s="71">
        <v>25</v>
      </c>
      <c r="LJ65" s="335">
        <v>0</v>
      </c>
      <c r="LK65" s="79">
        <v>3.4</v>
      </c>
      <c r="LL65" s="358">
        <v>0</v>
      </c>
      <c r="LM65" s="79">
        <v>3.8730000000000002</v>
      </c>
      <c r="LN65" s="339">
        <v>0</v>
      </c>
      <c r="LO65" s="75"/>
      <c r="LP65" s="352"/>
      <c r="LQ65" s="322"/>
      <c r="LR65" s="322"/>
      <c r="LS65" s="4">
        <f t="shared" si="105"/>
        <v>32.272999999999996</v>
      </c>
      <c r="LT65" s="4">
        <f t="shared" si="60"/>
        <v>0</v>
      </c>
      <c r="LU65" s="323"/>
      <c r="LV65" s="4"/>
      <c r="LW65" s="4"/>
      <c r="LX65" s="4"/>
      <c r="LY65" s="4">
        <f t="shared" si="61"/>
        <v>0</v>
      </c>
      <c r="LZ65" s="4">
        <f t="shared" si="62"/>
        <v>0</v>
      </c>
      <c r="MA65" s="114"/>
      <c r="MB65" s="4"/>
      <c r="MC65" s="346"/>
      <c r="MD65" s="324"/>
      <c r="ME65" s="75"/>
      <c r="MF65" s="4"/>
      <c r="MG65" s="9"/>
      <c r="MH65" s="4"/>
      <c r="MI65" s="4">
        <f t="shared" si="63"/>
        <v>0</v>
      </c>
      <c r="MJ65" s="4">
        <f t="shared" si="64"/>
        <v>0</v>
      </c>
      <c r="MK65" s="340">
        <v>9.7650000000000006</v>
      </c>
      <c r="ML65" s="92">
        <v>0</v>
      </c>
      <c r="MM65" s="114">
        <v>5.7349999999999994</v>
      </c>
      <c r="MN65" s="341">
        <v>0</v>
      </c>
      <c r="MO65" s="4">
        <f t="shared" si="65"/>
        <v>15.5</v>
      </c>
      <c r="MP65" s="4">
        <f t="shared" si="66"/>
        <v>0</v>
      </c>
      <c r="MQ65" s="4"/>
      <c r="MR65" s="4"/>
      <c r="MS65" s="4">
        <f t="shared" si="67"/>
        <v>0</v>
      </c>
      <c r="MT65" s="4">
        <f t="shared" si="68"/>
        <v>0</v>
      </c>
      <c r="MU65" s="4"/>
      <c r="MV65" s="4"/>
      <c r="MW65" s="4">
        <f t="shared" si="69"/>
        <v>0</v>
      </c>
      <c r="MX65" s="4">
        <f t="shared" si="70"/>
        <v>0</v>
      </c>
      <c r="MY65" s="92">
        <v>0</v>
      </c>
      <c r="MZ65" s="342">
        <v>0</v>
      </c>
      <c r="NA65" s="4">
        <f t="shared" si="71"/>
        <v>0</v>
      </c>
      <c r="NB65" s="4">
        <f t="shared" si="72"/>
        <v>0</v>
      </c>
      <c r="NC65" s="301"/>
      <c r="ND65" s="301"/>
      <c r="NE65" s="301">
        <f t="shared" si="73"/>
        <v>0</v>
      </c>
      <c r="NF65" s="301">
        <f t="shared" si="74"/>
        <v>0</v>
      </c>
      <c r="NG65" s="301"/>
      <c r="NH65" s="301"/>
      <c r="NI65" s="301">
        <f t="shared" si="75"/>
        <v>0</v>
      </c>
      <c r="NJ65" s="301">
        <f t="shared" si="76"/>
        <v>0</v>
      </c>
      <c r="NK65" s="297"/>
      <c r="NL65" s="301"/>
      <c r="NM65" s="301">
        <f t="shared" si="77"/>
        <v>0</v>
      </c>
      <c r="NN65" s="301">
        <f t="shared" si="78"/>
        <v>0</v>
      </c>
      <c r="NO65" s="74">
        <v>3.67</v>
      </c>
      <c r="NP65" s="74"/>
      <c r="NQ65" s="74"/>
      <c r="NR65" s="74"/>
      <c r="NS65" s="74">
        <v>6.2</v>
      </c>
      <c r="NT65" s="74"/>
      <c r="NU65" s="351">
        <v>2</v>
      </c>
      <c r="NV65" s="351"/>
      <c r="NW65" s="4">
        <f t="shared" si="79"/>
        <v>11.870000000000001</v>
      </c>
      <c r="NX65" s="4">
        <f t="shared" si="100"/>
        <v>0</v>
      </c>
      <c r="NY65" s="74">
        <v>10</v>
      </c>
      <c r="NZ65" s="74"/>
      <c r="OA65" s="357">
        <v>4.66</v>
      </c>
      <c r="OB65" s="74"/>
      <c r="OC65" s="357">
        <v>2</v>
      </c>
      <c r="OD65" s="74"/>
      <c r="OE65" s="74">
        <v>1</v>
      </c>
      <c r="OF65" s="74"/>
      <c r="OG65" s="4">
        <f t="shared" si="80"/>
        <v>17.66</v>
      </c>
      <c r="OH65" s="4">
        <f t="shared" si="81"/>
        <v>0</v>
      </c>
      <c r="OI65" s="196">
        <v>4.46</v>
      </c>
      <c r="OJ65" s="301"/>
      <c r="OK65" s="347">
        <v>1.26</v>
      </c>
      <c r="OL65" s="301"/>
      <c r="OM65" s="196">
        <v>1.38</v>
      </c>
      <c r="ON65" s="301"/>
      <c r="OO65" s="301">
        <f t="shared" si="82"/>
        <v>5.72</v>
      </c>
      <c r="OP65" s="301">
        <f t="shared" si="83"/>
        <v>0</v>
      </c>
      <c r="OQ65" s="301"/>
      <c r="OR65" s="301"/>
      <c r="OS65" s="301">
        <f t="shared" si="101"/>
        <v>0</v>
      </c>
      <c r="OT65" s="301">
        <f t="shared" si="102"/>
        <v>0</v>
      </c>
    </row>
    <row r="66" spans="1:410" ht="12.75" customHeight="1">
      <c r="A66" s="146"/>
      <c r="B66" s="129">
        <v>56</v>
      </c>
      <c r="C66" s="147"/>
      <c r="D66" s="147"/>
      <c r="E66" s="74"/>
      <c r="F66" s="74"/>
      <c r="G66" s="74"/>
      <c r="H66" s="74"/>
      <c r="I66" s="78">
        <f t="shared" si="87"/>
        <v>0</v>
      </c>
      <c r="J66" s="78">
        <f t="shared" si="88"/>
        <v>0</v>
      </c>
      <c r="K66" s="2"/>
      <c r="L66" s="2"/>
      <c r="M66" s="71">
        <v>20.62</v>
      </c>
      <c r="N66" s="71">
        <v>4.1240000000000006</v>
      </c>
      <c r="O66" s="75">
        <v>0</v>
      </c>
      <c r="P66" s="71">
        <v>0</v>
      </c>
      <c r="Q66" s="1"/>
      <c r="R66" s="8"/>
      <c r="S66" s="2"/>
      <c r="T66" s="2"/>
      <c r="U66" s="8"/>
      <c r="V66" s="8"/>
      <c r="W66" s="8">
        <f t="shared" si="15"/>
        <v>20.62</v>
      </c>
      <c r="X66" s="8">
        <f t="shared" si="16"/>
        <v>20.62</v>
      </c>
      <c r="Y66" s="78"/>
      <c r="Z66" s="78"/>
      <c r="AA66" s="9"/>
      <c r="AB66" s="285"/>
      <c r="AC66" s="8">
        <f t="shared" si="17"/>
        <v>0</v>
      </c>
      <c r="AD66" s="8">
        <f t="shared" si="18"/>
        <v>0</v>
      </c>
      <c r="AE66" s="71"/>
      <c r="AF66" s="71"/>
      <c r="AG66" s="71"/>
      <c r="AH66" s="71"/>
      <c r="AI66" s="122">
        <v>5</v>
      </c>
      <c r="AJ66" s="122">
        <v>1.5</v>
      </c>
      <c r="AK66" s="359">
        <v>50</v>
      </c>
      <c r="AL66" s="360">
        <v>15</v>
      </c>
      <c r="AM66" s="293"/>
      <c r="AN66" s="293"/>
      <c r="AO66" s="294"/>
      <c r="AP66" s="294"/>
      <c r="AQ66" s="294"/>
      <c r="AR66" s="294"/>
      <c r="AS66" s="294"/>
      <c r="AT66" s="294"/>
      <c r="AU66" s="4">
        <f t="shared" si="89"/>
        <v>55</v>
      </c>
      <c r="AV66" s="4">
        <f t="shared" si="90"/>
        <v>16.5</v>
      </c>
      <c r="AW66" s="78"/>
      <c r="AX66" s="78"/>
      <c r="AY66" s="315"/>
      <c r="AZ66" s="8"/>
      <c r="BA66" s="8"/>
      <c r="BB66" s="8"/>
      <c r="BC66" s="8">
        <f t="shared" si="91"/>
        <v>0</v>
      </c>
      <c r="BD66" s="8">
        <f t="shared" si="92"/>
        <v>0</v>
      </c>
      <c r="BE66" s="8"/>
      <c r="BF66" s="8"/>
      <c r="BG66" s="295"/>
      <c r="BH66" s="296"/>
      <c r="BI66" s="295"/>
      <c r="BJ66" s="296"/>
      <c r="BK66" s="297"/>
      <c r="BL66" s="8"/>
      <c r="BM66" s="8"/>
      <c r="BN66" s="8"/>
      <c r="BO66" s="8"/>
      <c r="BP66" s="8"/>
      <c r="BQ66" s="8"/>
      <c r="BR66" s="8"/>
      <c r="BS66" s="2">
        <f t="shared" si="20"/>
        <v>0</v>
      </c>
      <c r="BT66" s="8">
        <f t="shared" si="21"/>
        <v>0</v>
      </c>
      <c r="BU66" s="8"/>
      <c r="BV66" s="8"/>
      <c r="BW66" s="4"/>
      <c r="BX66" s="4"/>
      <c r="BY66" s="4"/>
      <c r="BZ66" s="8"/>
      <c r="CA66" s="4"/>
      <c r="CB66" s="8"/>
      <c r="CC66" s="4">
        <f t="shared" si="93"/>
        <v>0</v>
      </c>
      <c r="CD66" s="4">
        <f t="shared" si="93"/>
        <v>0</v>
      </c>
      <c r="CE66" s="4"/>
      <c r="CF66" s="4"/>
      <c r="CG66" s="114"/>
      <c r="CH66" s="325"/>
      <c r="CI66" s="91">
        <v>20.6</v>
      </c>
      <c r="CJ66" s="325">
        <v>6.5</v>
      </c>
      <c r="CK66" s="299"/>
      <c r="CL66" s="299"/>
      <c r="CM66" s="326">
        <v>5.15</v>
      </c>
      <c r="CN66" s="327">
        <v>1.5</v>
      </c>
      <c r="CO66" s="8">
        <f t="shared" si="22"/>
        <v>25.75</v>
      </c>
      <c r="CP66" s="8">
        <f t="shared" si="23"/>
        <v>8</v>
      </c>
      <c r="CQ66" s="343">
        <v>247.40625</v>
      </c>
      <c r="CR66" s="343"/>
      <c r="CS66" s="343"/>
      <c r="CT66" s="356"/>
      <c r="CU66" s="344">
        <v>18.556701030927837</v>
      </c>
      <c r="CV66" s="196"/>
      <c r="CW66" s="345">
        <v>63.814432989690722</v>
      </c>
      <c r="CX66" s="300"/>
      <c r="CY66" s="300"/>
      <c r="CZ66" s="300"/>
      <c r="DA66" s="7">
        <f t="shared" si="103"/>
        <v>329.77738402061857</v>
      </c>
      <c r="DB66" s="4">
        <f t="shared" si="25"/>
        <v>0</v>
      </c>
      <c r="DC66" s="8"/>
      <c r="DD66" s="8"/>
      <c r="DE66" s="4"/>
      <c r="DF66" s="8"/>
      <c r="DG66" s="8"/>
      <c r="DH66" s="8"/>
      <c r="DI66" s="8">
        <f t="shared" si="26"/>
        <v>0</v>
      </c>
      <c r="DJ66" s="8">
        <f t="shared" si="27"/>
        <v>0</v>
      </c>
      <c r="DK66" s="328">
        <v>42.37</v>
      </c>
      <c r="DL66" s="328">
        <v>14.12</v>
      </c>
      <c r="DM66" s="78">
        <f t="shared" si="28"/>
        <v>42.37</v>
      </c>
      <c r="DN66" s="78">
        <f t="shared" si="29"/>
        <v>14.12</v>
      </c>
      <c r="DO66" s="328">
        <v>41.1</v>
      </c>
      <c r="DP66" s="328">
        <v>13.700000000000001</v>
      </c>
      <c r="DQ66" s="329"/>
      <c r="DR66" s="329"/>
      <c r="DS66" s="8"/>
      <c r="DT66" s="8"/>
      <c r="DU66" s="302"/>
      <c r="DV66" s="303"/>
      <c r="DW66" s="303"/>
      <c r="DX66" s="303"/>
      <c r="DY66" s="8"/>
      <c r="DZ66" s="8"/>
      <c r="EA66" s="4"/>
      <c r="EB66" s="8"/>
      <c r="EC66" s="8">
        <f t="shared" si="30"/>
        <v>0</v>
      </c>
      <c r="ED66" s="8">
        <f t="shared" si="30"/>
        <v>0</v>
      </c>
      <c r="EE66" s="4"/>
      <c r="EF66" s="4"/>
      <c r="EG66" s="330">
        <v>39.18</v>
      </c>
      <c r="EH66" s="331">
        <v>9.7949999999999999</v>
      </c>
      <c r="EI66" s="94">
        <v>154.63999999999999</v>
      </c>
      <c r="EJ66" s="94">
        <v>38.659999999999997</v>
      </c>
      <c r="EK66" s="326">
        <v>53.61</v>
      </c>
      <c r="EL66" s="332">
        <v>13.4025</v>
      </c>
      <c r="EM66" s="333"/>
      <c r="EN66" s="333"/>
      <c r="EO66" s="333"/>
      <c r="EP66" s="333"/>
      <c r="EQ66" s="8">
        <f t="shared" si="31"/>
        <v>247.43</v>
      </c>
      <c r="ER66" s="8">
        <f t="shared" si="104"/>
        <v>61.857500000000002</v>
      </c>
      <c r="ES66" s="301"/>
      <c r="ET66" s="301"/>
      <c r="EU66" s="6"/>
      <c r="EV66" s="6"/>
      <c r="EW66" s="4">
        <f>ES66+EU66</f>
        <v>0</v>
      </c>
      <c r="EX66" s="4">
        <f>ET66+EV66</f>
        <v>0</v>
      </c>
      <c r="EY66" s="8"/>
      <c r="EZ66" s="8"/>
      <c r="FA66" s="361">
        <v>28</v>
      </c>
      <c r="FB66" s="334"/>
      <c r="FC66" s="114">
        <v>0</v>
      </c>
      <c r="FD66" s="327"/>
      <c r="FE66" s="8"/>
      <c r="FF66" s="8"/>
      <c r="FG66" s="305"/>
      <c r="FH66" s="306"/>
      <c r="FI66" s="8"/>
      <c r="FJ66" s="8"/>
      <c r="FK66" s="8"/>
      <c r="FL66" s="8"/>
      <c r="FM66" s="327"/>
      <c r="FN66" s="327"/>
      <c r="FO66" s="4"/>
      <c r="FP66" s="8"/>
      <c r="FQ66" s="307">
        <f t="shared" si="35"/>
        <v>0</v>
      </c>
      <c r="FR66" s="8">
        <f t="shared" si="36"/>
        <v>0</v>
      </c>
      <c r="FS66" s="4"/>
      <c r="FT66" s="4"/>
      <c r="FU66" s="8"/>
      <c r="FV66" s="8"/>
      <c r="FW66" s="8"/>
      <c r="FX66" s="8"/>
      <c r="FY66" s="8"/>
      <c r="FZ66" s="8"/>
      <c r="GA66" s="8"/>
      <c r="GB66" s="8"/>
      <c r="GC66" s="8"/>
      <c r="GD66" s="8"/>
      <c r="GE66" s="8"/>
      <c r="GF66" s="8"/>
      <c r="GG66" s="8">
        <f t="shared" si="37"/>
        <v>0</v>
      </c>
      <c r="GH66" s="8">
        <f t="shared" si="38"/>
        <v>0</v>
      </c>
      <c r="GI66" s="308"/>
      <c r="GJ66" s="308"/>
      <c r="GK66" s="297">
        <v>0</v>
      </c>
      <c r="GL66" s="297"/>
      <c r="GM66" s="309"/>
      <c r="GN66" s="310"/>
      <c r="GO66" s="299"/>
      <c r="GP66" s="311"/>
      <c r="GQ66" s="311"/>
      <c r="GR66" s="311"/>
      <c r="GS66" s="310"/>
      <c r="GT66" s="310"/>
      <c r="GU66" s="310">
        <v>3</v>
      </c>
      <c r="GV66" s="310"/>
      <c r="GW66" s="310"/>
      <c r="GX66" s="310"/>
      <c r="GY66" s="310">
        <v>2.4</v>
      </c>
      <c r="GZ66" s="310"/>
      <c r="HA66" s="8">
        <f t="shared" si="39"/>
        <v>5.4</v>
      </c>
      <c r="HB66" s="8">
        <f t="shared" si="40"/>
        <v>0</v>
      </c>
      <c r="HC66" s="4"/>
      <c r="HD66" s="4"/>
      <c r="HE66" s="4"/>
      <c r="HF66" s="4"/>
      <c r="HG66" s="4"/>
      <c r="HH66" s="4"/>
      <c r="HI66" s="4">
        <f t="shared" si="94"/>
        <v>0</v>
      </c>
      <c r="HJ66" s="4">
        <f t="shared" si="95"/>
        <v>0</v>
      </c>
      <c r="HK66" s="8"/>
      <c r="HL66" s="8"/>
      <c r="HM66" s="8"/>
      <c r="HN66" s="303"/>
      <c r="HO66" s="8">
        <f t="shared" si="41"/>
        <v>0</v>
      </c>
      <c r="HP66" s="8">
        <f t="shared" si="42"/>
        <v>0</v>
      </c>
      <c r="HQ66" s="91">
        <v>400</v>
      </c>
      <c r="HR66" s="285"/>
      <c r="HS66" s="91"/>
      <c r="HT66" s="8"/>
      <c r="HU66" s="8">
        <f t="shared" si="43"/>
        <v>400</v>
      </c>
      <c r="HV66" s="8">
        <f t="shared" si="44"/>
        <v>0</v>
      </c>
      <c r="HW66" s="8"/>
      <c r="HX66" s="8"/>
      <c r="HY66" s="196">
        <v>3</v>
      </c>
      <c r="HZ66" s="335">
        <v>0.75</v>
      </c>
      <c r="IA66" s="312"/>
      <c r="IB66" s="304"/>
      <c r="IC66" s="337">
        <v>12</v>
      </c>
      <c r="ID66" s="130">
        <v>3</v>
      </c>
      <c r="IE66" s="313"/>
      <c r="IF66" s="313"/>
      <c r="IG66" s="8">
        <f t="shared" si="84"/>
        <v>15</v>
      </c>
      <c r="IH66" s="8">
        <f t="shared" si="45"/>
        <v>3.75</v>
      </c>
      <c r="II66" s="8"/>
      <c r="IJ66" s="8"/>
      <c r="IK66" s="8"/>
      <c r="IL66" s="8"/>
      <c r="IM66" s="4"/>
      <c r="IN66" s="303"/>
      <c r="IO66" s="8"/>
      <c r="IP66" s="8"/>
      <c r="IQ66" s="8"/>
      <c r="IR66" s="8"/>
      <c r="IS66" s="8"/>
      <c r="IT66" s="8"/>
      <c r="IU66" s="8">
        <f t="shared" si="96"/>
        <v>0</v>
      </c>
      <c r="IV66" s="8">
        <f t="shared" si="97"/>
        <v>0</v>
      </c>
      <c r="IW66" s="8"/>
      <c r="IX66" s="8"/>
      <c r="IY66" s="71">
        <v>10.31</v>
      </c>
      <c r="IZ66" s="71">
        <v>0</v>
      </c>
      <c r="JA66" s="71">
        <v>0</v>
      </c>
      <c r="JB66" s="71">
        <v>0</v>
      </c>
      <c r="JC66" s="285"/>
      <c r="JD66" s="285"/>
      <c r="JE66" s="8">
        <f t="shared" si="46"/>
        <v>10.31</v>
      </c>
      <c r="JF66" s="8">
        <f t="shared" si="47"/>
        <v>0</v>
      </c>
      <c r="JG66" s="335">
        <v>4.7801999999999998</v>
      </c>
      <c r="JH66" s="335">
        <v>1</v>
      </c>
      <c r="JI66" s="335">
        <v>4.7801999999999998</v>
      </c>
      <c r="JJ66" s="335">
        <v>1</v>
      </c>
      <c r="JK66" s="335"/>
      <c r="JL66" s="335"/>
      <c r="JM66" s="91">
        <v>51.55</v>
      </c>
      <c r="JN66" s="335">
        <v>11</v>
      </c>
      <c r="JO66" s="91">
        <v>0</v>
      </c>
      <c r="JP66" s="335">
        <v>0</v>
      </c>
      <c r="JQ66" s="71">
        <v>0</v>
      </c>
      <c r="JR66" s="71">
        <v>0</v>
      </c>
      <c r="JS66" s="8"/>
      <c r="JT66" s="8"/>
      <c r="JU66" s="8">
        <f t="shared" si="85"/>
        <v>61.110399999999998</v>
      </c>
      <c r="JV66" s="8">
        <f t="shared" si="86"/>
        <v>13</v>
      </c>
      <c r="JW66" s="8"/>
      <c r="JX66" s="8"/>
      <c r="JY66" s="285"/>
      <c r="JZ66" s="285"/>
      <c r="KA66" s="8">
        <f t="shared" si="48"/>
        <v>0</v>
      </c>
      <c r="KB66" s="8">
        <f t="shared" si="49"/>
        <v>0</v>
      </c>
      <c r="KC66" s="4"/>
      <c r="KD66" s="4"/>
      <c r="KE66" s="4"/>
      <c r="KF66" s="4"/>
      <c r="KG66" s="4">
        <f t="shared" si="98"/>
        <v>0</v>
      </c>
      <c r="KH66" s="4">
        <f t="shared" si="99"/>
        <v>0</v>
      </c>
      <c r="KI66" s="4"/>
      <c r="KJ66" s="4"/>
      <c r="KK66" s="4"/>
      <c r="KL66" s="4"/>
      <c r="KM66" s="4">
        <f t="shared" si="50"/>
        <v>0</v>
      </c>
      <c r="KN66" s="4">
        <f t="shared" si="50"/>
        <v>0</v>
      </c>
      <c r="KO66" s="326"/>
      <c r="KP66" s="4"/>
      <c r="KQ66" s="4"/>
      <c r="KR66" s="4"/>
      <c r="KS66" s="1">
        <f t="shared" si="51"/>
        <v>0</v>
      </c>
      <c r="KT66" s="1">
        <f t="shared" si="52"/>
        <v>0</v>
      </c>
      <c r="KU66" s="4"/>
      <c r="KV66" s="4"/>
      <c r="KW66" s="4">
        <f t="shared" si="53"/>
        <v>0</v>
      </c>
      <c r="KX66" s="4">
        <f t="shared" si="54"/>
        <v>0</v>
      </c>
      <c r="KY66" s="4"/>
      <c r="KZ66" s="4"/>
      <c r="LA66" s="4"/>
      <c r="LB66" s="4"/>
      <c r="LC66" s="4">
        <f t="shared" si="55"/>
        <v>0</v>
      </c>
      <c r="LD66" s="4">
        <f t="shared" si="56"/>
        <v>0</v>
      </c>
      <c r="LE66" s="4"/>
      <c r="LF66" s="4"/>
      <c r="LG66" s="4">
        <f t="shared" si="57"/>
        <v>0</v>
      </c>
      <c r="LH66" s="4">
        <f t="shared" si="58"/>
        <v>0</v>
      </c>
      <c r="LI66" s="71">
        <v>25</v>
      </c>
      <c r="LJ66" s="335">
        <v>0</v>
      </c>
      <c r="LK66" s="79">
        <v>3.4</v>
      </c>
      <c r="LL66" s="358">
        <v>0</v>
      </c>
      <c r="LM66" s="79">
        <v>3.8730000000000002</v>
      </c>
      <c r="LN66" s="339">
        <v>0</v>
      </c>
      <c r="LO66" s="75"/>
      <c r="LP66" s="352"/>
      <c r="LQ66" s="322"/>
      <c r="LR66" s="322"/>
      <c r="LS66" s="4">
        <f t="shared" si="105"/>
        <v>32.272999999999996</v>
      </c>
      <c r="LT66" s="4">
        <f t="shared" si="60"/>
        <v>0</v>
      </c>
      <c r="LU66" s="323"/>
      <c r="LV66" s="4"/>
      <c r="LW66" s="4"/>
      <c r="LX66" s="4"/>
      <c r="LY66" s="4">
        <f t="shared" si="61"/>
        <v>0</v>
      </c>
      <c r="LZ66" s="4">
        <f t="shared" si="62"/>
        <v>0</v>
      </c>
      <c r="MA66" s="114"/>
      <c r="MB66" s="4"/>
      <c r="MC66" s="346"/>
      <c r="MD66" s="324"/>
      <c r="ME66" s="75"/>
      <c r="MF66" s="4"/>
      <c r="MG66" s="9"/>
      <c r="MH66" s="4"/>
      <c r="MI66" s="4">
        <f t="shared" si="63"/>
        <v>0</v>
      </c>
      <c r="MJ66" s="4">
        <f t="shared" si="64"/>
        <v>0</v>
      </c>
      <c r="MK66" s="340">
        <v>8.3727</v>
      </c>
      <c r="ML66" s="92">
        <v>0</v>
      </c>
      <c r="MM66" s="114">
        <v>4.9172999999999991</v>
      </c>
      <c r="MN66" s="341">
        <v>0</v>
      </c>
      <c r="MO66" s="4">
        <f t="shared" si="65"/>
        <v>13.29</v>
      </c>
      <c r="MP66" s="4">
        <f t="shared" si="66"/>
        <v>0</v>
      </c>
      <c r="MQ66" s="4"/>
      <c r="MR66" s="4"/>
      <c r="MS66" s="4">
        <f t="shared" si="67"/>
        <v>0</v>
      </c>
      <c r="MT66" s="4">
        <f t="shared" si="68"/>
        <v>0</v>
      </c>
      <c r="MU66" s="4"/>
      <c r="MV66" s="4"/>
      <c r="MW66" s="4">
        <f t="shared" si="69"/>
        <v>0</v>
      </c>
      <c r="MX66" s="4">
        <f t="shared" si="70"/>
        <v>0</v>
      </c>
      <c r="MY66" s="92">
        <v>0</v>
      </c>
      <c r="MZ66" s="342">
        <v>0</v>
      </c>
      <c r="NA66" s="4">
        <f t="shared" si="71"/>
        <v>0</v>
      </c>
      <c r="NB66" s="4">
        <f t="shared" si="72"/>
        <v>0</v>
      </c>
      <c r="NC66" s="301"/>
      <c r="ND66" s="301"/>
      <c r="NE66" s="301">
        <f t="shared" si="73"/>
        <v>0</v>
      </c>
      <c r="NF66" s="301">
        <f t="shared" si="74"/>
        <v>0</v>
      </c>
      <c r="NG66" s="301"/>
      <c r="NH66" s="301"/>
      <c r="NI66" s="301">
        <f t="shared" si="75"/>
        <v>0</v>
      </c>
      <c r="NJ66" s="301">
        <f t="shared" si="76"/>
        <v>0</v>
      </c>
      <c r="NK66" s="297"/>
      <c r="NL66" s="301"/>
      <c r="NM66" s="301">
        <f t="shared" si="77"/>
        <v>0</v>
      </c>
      <c r="NN66" s="301">
        <f t="shared" si="78"/>
        <v>0</v>
      </c>
      <c r="NO66" s="74">
        <v>3.67</v>
      </c>
      <c r="NP66" s="74"/>
      <c r="NQ66" s="74"/>
      <c r="NR66" s="74"/>
      <c r="NS66" s="74">
        <v>6.2</v>
      </c>
      <c r="NT66" s="74"/>
      <c r="NU66" s="351">
        <v>2</v>
      </c>
      <c r="NV66" s="351"/>
      <c r="NW66" s="4">
        <f t="shared" si="79"/>
        <v>11.870000000000001</v>
      </c>
      <c r="NX66" s="4">
        <f t="shared" si="100"/>
        <v>0</v>
      </c>
      <c r="NY66" s="74">
        <v>10</v>
      </c>
      <c r="NZ66" s="74"/>
      <c r="OA66" s="357">
        <v>4.66</v>
      </c>
      <c r="OB66" s="74"/>
      <c r="OC66" s="357">
        <v>2</v>
      </c>
      <c r="OD66" s="74"/>
      <c r="OE66" s="74">
        <v>1</v>
      </c>
      <c r="OF66" s="74"/>
      <c r="OG66" s="4">
        <f t="shared" si="80"/>
        <v>17.66</v>
      </c>
      <c r="OH66" s="4">
        <f t="shared" si="81"/>
        <v>0</v>
      </c>
      <c r="OI66" s="196">
        <v>4.13</v>
      </c>
      <c r="OJ66" s="301"/>
      <c r="OK66" s="347">
        <v>1.1599999999999999</v>
      </c>
      <c r="OL66" s="301"/>
      <c r="OM66" s="196">
        <v>1.27</v>
      </c>
      <c r="ON66" s="301"/>
      <c r="OO66" s="301">
        <f t="shared" si="82"/>
        <v>5.29</v>
      </c>
      <c r="OP66" s="301">
        <f t="shared" si="83"/>
        <v>0</v>
      </c>
      <c r="OQ66" s="301"/>
      <c r="OR66" s="301"/>
      <c r="OS66" s="301">
        <f t="shared" si="101"/>
        <v>0</v>
      </c>
      <c r="OT66" s="301">
        <f t="shared" si="102"/>
        <v>0</v>
      </c>
    </row>
    <row r="67" spans="1:410" s="97" customFormat="1" ht="12.75" customHeight="1">
      <c r="A67" s="154" t="s">
        <v>150</v>
      </c>
      <c r="B67" s="129">
        <v>57</v>
      </c>
      <c r="C67" s="147"/>
      <c r="D67" s="147"/>
      <c r="E67" s="74"/>
      <c r="F67" s="74"/>
      <c r="G67" s="74"/>
      <c r="H67" s="74"/>
      <c r="I67" s="78">
        <f t="shared" si="87"/>
        <v>0</v>
      </c>
      <c r="J67" s="78">
        <f t="shared" si="88"/>
        <v>0</v>
      </c>
      <c r="K67" s="2"/>
      <c r="L67" s="2"/>
      <c r="M67" s="71">
        <v>20.62</v>
      </c>
      <c r="N67" s="71">
        <v>4.1240000000000006</v>
      </c>
      <c r="O67" s="75">
        <v>0</v>
      </c>
      <c r="P67" s="71">
        <v>0</v>
      </c>
      <c r="Q67" s="1"/>
      <c r="R67" s="8"/>
      <c r="S67" s="2"/>
      <c r="T67" s="2"/>
      <c r="U67" s="8"/>
      <c r="V67" s="8"/>
      <c r="W67" s="8">
        <f t="shared" si="15"/>
        <v>20.62</v>
      </c>
      <c r="X67" s="8">
        <f t="shared" si="16"/>
        <v>20.62</v>
      </c>
      <c r="Y67" s="78"/>
      <c r="Z67" s="78"/>
      <c r="AA67" s="9"/>
      <c r="AB67" s="285"/>
      <c r="AC67" s="8">
        <f t="shared" si="17"/>
        <v>0</v>
      </c>
      <c r="AD67" s="8">
        <f t="shared" si="18"/>
        <v>0</v>
      </c>
      <c r="AE67" s="71"/>
      <c r="AF67" s="71"/>
      <c r="AG67" s="71"/>
      <c r="AH67" s="71"/>
      <c r="AI67" s="122">
        <v>5</v>
      </c>
      <c r="AJ67" s="122">
        <v>1.5</v>
      </c>
      <c r="AK67" s="359">
        <v>50</v>
      </c>
      <c r="AL67" s="360">
        <v>15</v>
      </c>
      <c r="AM67" s="293"/>
      <c r="AN67" s="293"/>
      <c r="AO67" s="294"/>
      <c r="AP67" s="294"/>
      <c r="AQ67" s="294"/>
      <c r="AR67" s="294"/>
      <c r="AS67" s="294"/>
      <c r="AT67" s="294"/>
      <c r="AU67" s="4">
        <f t="shared" si="89"/>
        <v>55</v>
      </c>
      <c r="AV67" s="4">
        <f t="shared" si="90"/>
        <v>16.5</v>
      </c>
      <c r="AW67" s="78"/>
      <c r="AX67" s="78"/>
      <c r="AY67" s="315"/>
      <c r="AZ67" s="8"/>
      <c r="BA67" s="8"/>
      <c r="BB67" s="8"/>
      <c r="BC67" s="8">
        <f t="shared" si="91"/>
        <v>0</v>
      </c>
      <c r="BD67" s="8">
        <f t="shared" si="92"/>
        <v>0</v>
      </c>
      <c r="BE67" s="8"/>
      <c r="BF67" s="8"/>
      <c r="BG67" s="295"/>
      <c r="BH67" s="296"/>
      <c r="BI67" s="295"/>
      <c r="BJ67" s="296"/>
      <c r="BK67" s="297"/>
      <c r="BL67" s="8"/>
      <c r="BM67" s="8"/>
      <c r="BN67" s="8"/>
      <c r="BO67" s="8"/>
      <c r="BP67" s="8"/>
      <c r="BQ67" s="8"/>
      <c r="BR67" s="8"/>
      <c r="BS67" s="2">
        <f t="shared" si="20"/>
        <v>0</v>
      </c>
      <c r="BT67" s="8">
        <f t="shared" si="21"/>
        <v>0</v>
      </c>
      <c r="BU67" s="8"/>
      <c r="BV67" s="8"/>
      <c r="BW67" s="4"/>
      <c r="BX67" s="4"/>
      <c r="BY67" s="4"/>
      <c r="BZ67" s="8"/>
      <c r="CA67" s="4"/>
      <c r="CB67" s="8"/>
      <c r="CC67" s="4">
        <f t="shared" si="93"/>
        <v>0</v>
      </c>
      <c r="CD67" s="4">
        <f t="shared" si="93"/>
        <v>0</v>
      </c>
      <c r="CE67" s="4"/>
      <c r="CF67" s="4"/>
      <c r="CG67" s="114"/>
      <c r="CH67" s="325"/>
      <c r="CI67" s="91">
        <v>20.6</v>
      </c>
      <c r="CJ67" s="325">
        <v>6.5</v>
      </c>
      <c r="CK67" s="299"/>
      <c r="CL67" s="299"/>
      <c r="CM67" s="326">
        <v>5.15</v>
      </c>
      <c r="CN67" s="327">
        <v>1.5</v>
      </c>
      <c r="CO67" s="8">
        <f t="shared" si="22"/>
        <v>25.75</v>
      </c>
      <c r="CP67" s="8">
        <f t="shared" si="23"/>
        <v>8</v>
      </c>
      <c r="CQ67" s="343">
        <v>247.40625</v>
      </c>
      <c r="CR67" s="343"/>
      <c r="CS67" s="343"/>
      <c r="CT67" s="356"/>
      <c r="CU67" s="344">
        <v>18.556701030927837</v>
      </c>
      <c r="CV67" s="196"/>
      <c r="CW67" s="345">
        <v>63.814432989690722</v>
      </c>
      <c r="CX67" s="300"/>
      <c r="CY67" s="300"/>
      <c r="CZ67" s="300"/>
      <c r="DA67" s="7">
        <f t="shared" si="103"/>
        <v>329.77738402061857</v>
      </c>
      <c r="DB67" s="4">
        <f t="shared" si="25"/>
        <v>0</v>
      </c>
      <c r="DC67" s="8"/>
      <c r="DD67" s="8"/>
      <c r="DE67" s="4"/>
      <c r="DF67" s="8"/>
      <c r="DG67" s="8"/>
      <c r="DH67" s="8"/>
      <c r="DI67" s="8">
        <f t="shared" si="26"/>
        <v>0</v>
      </c>
      <c r="DJ67" s="8">
        <f t="shared" si="27"/>
        <v>0</v>
      </c>
      <c r="DK67" s="328">
        <v>42.37</v>
      </c>
      <c r="DL67" s="328">
        <v>14.12</v>
      </c>
      <c r="DM67" s="78">
        <f t="shared" si="28"/>
        <v>42.37</v>
      </c>
      <c r="DN67" s="78">
        <f t="shared" si="29"/>
        <v>14.12</v>
      </c>
      <c r="DO67" s="328">
        <v>41.1</v>
      </c>
      <c r="DP67" s="328">
        <v>13.700000000000001</v>
      </c>
      <c r="DQ67" s="329"/>
      <c r="DR67" s="329"/>
      <c r="DS67" s="8"/>
      <c r="DT67" s="8"/>
      <c r="DU67" s="302"/>
      <c r="DV67" s="303"/>
      <c r="DW67" s="303"/>
      <c r="DX67" s="303"/>
      <c r="DY67" s="8"/>
      <c r="DZ67" s="8"/>
      <c r="EA67" s="4"/>
      <c r="EB67" s="8"/>
      <c r="EC67" s="8">
        <f t="shared" si="30"/>
        <v>0</v>
      </c>
      <c r="ED67" s="8">
        <f t="shared" si="30"/>
        <v>0</v>
      </c>
      <c r="EE67" s="4"/>
      <c r="EF67" s="4"/>
      <c r="EG67" s="330">
        <v>39.18</v>
      </c>
      <c r="EH67" s="331">
        <v>9.7949999999999999</v>
      </c>
      <c r="EI67" s="94">
        <v>154.63999999999999</v>
      </c>
      <c r="EJ67" s="94">
        <v>38.659999999999997</v>
      </c>
      <c r="EK67" s="326">
        <v>53.61</v>
      </c>
      <c r="EL67" s="332">
        <v>13.4025</v>
      </c>
      <c r="EM67" s="333"/>
      <c r="EN67" s="333"/>
      <c r="EO67" s="333"/>
      <c r="EP67" s="333"/>
      <c r="EQ67" s="8">
        <f t="shared" si="31"/>
        <v>247.43</v>
      </c>
      <c r="ER67" s="8">
        <f t="shared" si="104"/>
        <v>61.857500000000002</v>
      </c>
      <c r="ES67" s="301"/>
      <c r="ET67" s="301"/>
      <c r="EU67" s="6"/>
      <c r="EV67" s="6"/>
      <c r="EW67" s="4">
        <f>ES67+EU67</f>
        <v>0</v>
      </c>
      <c r="EX67" s="4">
        <f>ET67+EV67</f>
        <v>0</v>
      </c>
      <c r="EY67" s="8"/>
      <c r="EZ67" s="8"/>
      <c r="FA67" s="361">
        <v>28</v>
      </c>
      <c r="FB67" s="334"/>
      <c r="FC67" s="114">
        <v>0</v>
      </c>
      <c r="FD67" s="327"/>
      <c r="FE67" s="8"/>
      <c r="FF67" s="8"/>
      <c r="FG67" s="305"/>
      <c r="FH67" s="306"/>
      <c r="FI67" s="8"/>
      <c r="FJ67" s="8"/>
      <c r="FK67" s="8"/>
      <c r="FL67" s="8"/>
      <c r="FM67" s="327"/>
      <c r="FN67" s="327"/>
      <c r="FO67" s="4"/>
      <c r="FP67" s="8"/>
      <c r="FQ67" s="307">
        <f t="shared" si="35"/>
        <v>0</v>
      </c>
      <c r="FR67" s="8">
        <f t="shared" si="36"/>
        <v>0</v>
      </c>
      <c r="FS67" s="4"/>
      <c r="FT67" s="4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>
        <f t="shared" si="37"/>
        <v>0</v>
      </c>
      <c r="GH67" s="8">
        <f t="shared" si="38"/>
        <v>0</v>
      </c>
      <c r="GI67" s="308"/>
      <c r="GJ67" s="308"/>
      <c r="GK67" s="297">
        <v>0</v>
      </c>
      <c r="GL67" s="297"/>
      <c r="GM67" s="309"/>
      <c r="GN67" s="310"/>
      <c r="GO67" s="299"/>
      <c r="GP67" s="311"/>
      <c r="GQ67" s="311"/>
      <c r="GR67" s="311"/>
      <c r="GS67" s="310"/>
      <c r="GT67" s="310"/>
      <c r="GU67" s="310">
        <v>3</v>
      </c>
      <c r="GV67" s="310"/>
      <c r="GW67" s="310"/>
      <c r="GX67" s="310"/>
      <c r="GY67" s="310">
        <v>2.4</v>
      </c>
      <c r="GZ67" s="310"/>
      <c r="HA67" s="8">
        <f t="shared" si="39"/>
        <v>5.4</v>
      </c>
      <c r="HB67" s="8">
        <f t="shared" si="40"/>
        <v>0</v>
      </c>
      <c r="HC67" s="4"/>
      <c r="HD67" s="4"/>
      <c r="HE67" s="4"/>
      <c r="HF67" s="4"/>
      <c r="HG67" s="4"/>
      <c r="HH67" s="4"/>
      <c r="HI67" s="4">
        <f t="shared" si="94"/>
        <v>0</v>
      </c>
      <c r="HJ67" s="4">
        <f t="shared" si="95"/>
        <v>0</v>
      </c>
      <c r="HK67" s="8"/>
      <c r="HL67" s="8"/>
      <c r="HM67" s="8"/>
      <c r="HN67" s="303"/>
      <c r="HO67" s="8">
        <f t="shared" si="41"/>
        <v>0</v>
      </c>
      <c r="HP67" s="8">
        <f t="shared" si="42"/>
        <v>0</v>
      </c>
      <c r="HQ67" s="91">
        <v>400</v>
      </c>
      <c r="HR67" s="285"/>
      <c r="HS67" s="91"/>
      <c r="HT67" s="8"/>
      <c r="HU67" s="8">
        <f t="shared" si="43"/>
        <v>400</v>
      </c>
      <c r="HV67" s="8">
        <f t="shared" si="44"/>
        <v>0</v>
      </c>
      <c r="HW67" s="8"/>
      <c r="HX67" s="8"/>
      <c r="HY67" s="336">
        <v>3</v>
      </c>
      <c r="HZ67" s="335">
        <v>0.75</v>
      </c>
      <c r="IA67" s="312"/>
      <c r="IB67" s="304"/>
      <c r="IC67" s="337">
        <v>12</v>
      </c>
      <c r="ID67" s="130">
        <v>3</v>
      </c>
      <c r="IE67" s="313"/>
      <c r="IF67" s="313"/>
      <c r="IG67" s="8">
        <f t="shared" si="84"/>
        <v>15</v>
      </c>
      <c r="IH67" s="8">
        <f t="shared" si="45"/>
        <v>3.75</v>
      </c>
      <c r="II67" s="8"/>
      <c r="IJ67" s="8"/>
      <c r="IK67" s="8"/>
      <c r="IL67" s="8"/>
      <c r="IM67" s="4"/>
      <c r="IN67" s="303"/>
      <c r="IO67" s="8"/>
      <c r="IP67" s="8"/>
      <c r="IQ67" s="8"/>
      <c r="IR67" s="8"/>
      <c r="IS67" s="8"/>
      <c r="IT67" s="8"/>
      <c r="IU67" s="8">
        <f t="shared" si="96"/>
        <v>0</v>
      </c>
      <c r="IV67" s="8">
        <f t="shared" si="97"/>
        <v>0</v>
      </c>
      <c r="IW67" s="8"/>
      <c r="IX67" s="8"/>
      <c r="IY67" s="71">
        <v>10.31</v>
      </c>
      <c r="IZ67" s="71">
        <v>0</v>
      </c>
      <c r="JA67" s="71">
        <v>0</v>
      </c>
      <c r="JB67" s="71">
        <v>0</v>
      </c>
      <c r="JC67" s="285"/>
      <c r="JD67" s="285"/>
      <c r="JE67" s="8">
        <f t="shared" si="46"/>
        <v>10.31</v>
      </c>
      <c r="JF67" s="8">
        <f t="shared" si="47"/>
        <v>0</v>
      </c>
      <c r="JG67" s="335">
        <v>4.7801999999999998</v>
      </c>
      <c r="JH67" s="335">
        <v>1</v>
      </c>
      <c r="JI67" s="335">
        <v>4.7801999999999998</v>
      </c>
      <c r="JJ67" s="335">
        <v>1</v>
      </c>
      <c r="JK67" s="335"/>
      <c r="JL67" s="335"/>
      <c r="JM67" s="91">
        <v>51.55</v>
      </c>
      <c r="JN67" s="335">
        <v>11</v>
      </c>
      <c r="JO67" s="91">
        <v>0</v>
      </c>
      <c r="JP67" s="335">
        <v>0</v>
      </c>
      <c r="JQ67" s="71">
        <v>0</v>
      </c>
      <c r="JR67" s="71">
        <v>0</v>
      </c>
      <c r="JS67" s="8"/>
      <c r="JT67" s="8"/>
      <c r="JU67" s="8">
        <f t="shared" si="85"/>
        <v>61.110399999999998</v>
      </c>
      <c r="JV67" s="8">
        <f t="shared" si="86"/>
        <v>13</v>
      </c>
      <c r="JW67" s="8"/>
      <c r="JX67" s="8"/>
      <c r="JY67" s="285"/>
      <c r="JZ67" s="285"/>
      <c r="KA67" s="8">
        <f t="shared" si="48"/>
        <v>0</v>
      </c>
      <c r="KB67" s="8">
        <f t="shared" si="49"/>
        <v>0</v>
      </c>
      <c r="KC67" s="4"/>
      <c r="KD67" s="4"/>
      <c r="KE67" s="4"/>
      <c r="KF67" s="4"/>
      <c r="KG67" s="4">
        <f t="shared" si="98"/>
        <v>0</v>
      </c>
      <c r="KH67" s="4">
        <f t="shared" si="99"/>
        <v>0</v>
      </c>
      <c r="KI67" s="4"/>
      <c r="KJ67" s="4"/>
      <c r="KK67" s="4"/>
      <c r="KL67" s="4"/>
      <c r="KM67" s="4">
        <f t="shared" si="50"/>
        <v>0</v>
      </c>
      <c r="KN67" s="4">
        <f t="shared" si="50"/>
        <v>0</v>
      </c>
      <c r="KO67" s="326"/>
      <c r="KP67" s="4"/>
      <c r="KQ67" s="4"/>
      <c r="KR67" s="4"/>
      <c r="KS67" s="1">
        <f t="shared" si="51"/>
        <v>0</v>
      </c>
      <c r="KT67" s="1">
        <f t="shared" si="52"/>
        <v>0</v>
      </c>
      <c r="KU67" s="4"/>
      <c r="KV67" s="4"/>
      <c r="KW67" s="4">
        <f t="shared" si="53"/>
        <v>0</v>
      </c>
      <c r="KX67" s="4">
        <f t="shared" si="54"/>
        <v>0</v>
      </c>
      <c r="KY67" s="4"/>
      <c r="KZ67" s="4"/>
      <c r="LA67" s="4"/>
      <c r="LB67" s="4"/>
      <c r="LC67" s="4">
        <f t="shared" si="55"/>
        <v>0</v>
      </c>
      <c r="LD67" s="4">
        <f t="shared" si="56"/>
        <v>0</v>
      </c>
      <c r="LE67" s="4"/>
      <c r="LF67" s="4"/>
      <c r="LG67" s="4">
        <f t="shared" si="57"/>
        <v>0</v>
      </c>
      <c r="LH67" s="4">
        <f t="shared" si="58"/>
        <v>0</v>
      </c>
      <c r="LI67" s="71">
        <v>25</v>
      </c>
      <c r="LJ67" s="335">
        <v>0</v>
      </c>
      <c r="LK67" s="79">
        <v>3.4</v>
      </c>
      <c r="LL67" s="358">
        <v>0</v>
      </c>
      <c r="LM67" s="79">
        <v>3.8730000000000002</v>
      </c>
      <c r="LN67" s="339">
        <v>0</v>
      </c>
      <c r="LO67" s="75"/>
      <c r="LP67" s="352"/>
      <c r="LQ67" s="322"/>
      <c r="LR67" s="322"/>
      <c r="LS67" s="4">
        <f t="shared" si="105"/>
        <v>32.272999999999996</v>
      </c>
      <c r="LT67" s="4">
        <f t="shared" si="60"/>
        <v>0</v>
      </c>
      <c r="LU67" s="323"/>
      <c r="LV67" s="4"/>
      <c r="LW67" s="4"/>
      <c r="LX67" s="4"/>
      <c r="LY67" s="4">
        <f t="shared" si="61"/>
        <v>0</v>
      </c>
      <c r="LZ67" s="4">
        <f t="shared" si="62"/>
        <v>0</v>
      </c>
      <c r="MA67" s="114"/>
      <c r="MB67" s="4"/>
      <c r="MC67" s="346"/>
      <c r="MD67" s="324"/>
      <c r="ME67" s="75"/>
      <c r="MF67" s="4"/>
      <c r="MG67" s="9"/>
      <c r="MH67" s="4"/>
      <c r="MI67" s="4">
        <f t="shared" si="63"/>
        <v>0</v>
      </c>
      <c r="MJ67" s="4">
        <f t="shared" si="64"/>
        <v>0</v>
      </c>
      <c r="MK67" s="340">
        <v>8.0702999999999996</v>
      </c>
      <c r="ML67" s="92">
        <v>0</v>
      </c>
      <c r="MM67" s="114">
        <v>4.7397000000000009</v>
      </c>
      <c r="MN67" s="341">
        <v>0</v>
      </c>
      <c r="MO67" s="4">
        <f t="shared" si="65"/>
        <v>12.81</v>
      </c>
      <c r="MP67" s="4">
        <f t="shared" si="66"/>
        <v>0</v>
      </c>
      <c r="MQ67" s="4"/>
      <c r="MR67" s="4"/>
      <c r="MS67" s="4">
        <f t="shared" si="67"/>
        <v>0</v>
      </c>
      <c r="MT67" s="4">
        <f t="shared" si="68"/>
        <v>0</v>
      </c>
      <c r="MU67" s="4"/>
      <c r="MV67" s="4"/>
      <c r="MW67" s="4">
        <f t="shared" si="69"/>
        <v>0</v>
      </c>
      <c r="MX67" s="4">
        <f t="shared" si="70"/>
        <v>0</v>
      </c>
      <c r="MY67" s="92">
        <v>0</v>
      </c>
      <c r="MZ67" s="342">
        <v>0</v>
      </c>
      <c r="NA67" s="4">
        <f t="shared" si="71"/>
        <v>0</v>
      </c>
      <c r="NB67" s="4">
        <f t="shared" si="72"/>
        <v>0</v>
      </c>
      <c r="NC67" s="301"/>
      <c r="ND67" s="301"/>
      <c r="NE67" s="301">
        <f t="shared" si="73"/>
        <v>0</v>
      </c>
      <c r="NF67" s="301">
        <f t="shared" si="74"/>
        <v>0</v>
      </c>
      <c r="NG67" s="301"/>
      <c r="NH67" s="301"/>
      <c r="NI67" s="301">
        <f t="shared" si="75"/>
        <v>0</v>
      </c>
      <c r="NJ67" s="301">
        <f t="shared" si="76"/>
        <v>0</v>
      </c>
      <c r="NK67" s="297"/>
      <c r="NL67" s="301"/>
      <c r="NM67" s="301">
        <f t="shared" si="77"/>
        <v>0</v>
      </c>
      <c r="NN67" s="301">
        <f t="shared" si="78"/>
        <v>0</v>
      </c>
      <c r="NO67" s="74">
        <v>3.67</v>
      </c>
      <c r="NP67" s="74"/>
      <c r="NQ67" s="74"/>
      <c r="NR67" s="74"/>
      <c r="NS67" s="74">
        <v>6.2</v>
      </c>
      <c r="NT67" s="74"/>
      <c r="NU67" s="351">
        <v>2</v>
      </c>
      <c r="NV67" s="351"/>
      <c r="NW67" s="4">
        <f t="shared" si="79"/>
        <v>11.870000000000001</v>
      </c>
      <c r="NX67" s="4">
        <f t="shared" si="100"/>
        <v>0</v>
      </c>
      <c r="NY67" s="74">
        <v>10</v>
      </c>
      <c r="NZ67" s="74"/>
      <c r="OA67" s="357">
        <v>4.66</v>
      </c>
      <c r="OB67" s="74"/>
      <c r="OC67" s="357">
        <v>2</v>
      </c>
      <c r="OD67" s="74"/>
      <c r="OE67" s="74">
        <v>1</v>
      </c>
      <c r="OF67" s="74"/>
      <c r="OG67" s="4">
        <f t="shared" si="80"/>
        <v>17.66</v>
      </c>
      <c r="OH67" s="4">
        <f t="shared" si="81"/>
        <v>0</v>
      </c>
      <c r="OI67" s="196">
        <v>4.07</v>
      </c>
      <c r="OJ67" s="301"/>
      <c r="OK67" s="347">
        <v>1.1399999999999999</v>
      </c>
      <c r="OL67" s="301"/>
      <c r="OM67" s="196">
        <v>1.26</v>
      </c>
      <c r="ON67" s="301"/>
      <c r="OO67" s="301">
        <f t="shared" si="82"/>
        <v>5.21</v>
      </c>
      <c r="OP67" s="301">
        <f t="shared" si="83"/>
        <v>0</v>
      </c>
      <c r="OQ67" s="301"/>
      <c r="OR67" s="301"/>
      <c r="OS67" s="301">
        <f t="shared" si="101"/>
        <v>0</v>
      </c>
      <c r="OT67" s="301">
        <f t="shared" si="102"/>
        <v>0</v>
      </c>
    </row>
    <row r="68" spans="1:410" ht="12.75" customHeight="1">
      <c r="A68" s="146"/>
      <c r="B68" s="129">
        <v>58</v>
      </c>
      <c r="C68" s="147"/>
      <c r="D68" s="147"/>
      <c r="E68" s="74"/>
      <c r="F68" s="74"/>
      <c r="G68" s="74"/>
      <c r="H68" s="74"/>
      <c r="I68" s="78">
        <f t="shared" si="87"/>
        <v>0</v>
      </c>
      <c r="J68" s="78">
        <f t="shared" si="88"/>
        <v>0</v>
      </c>
      <c r="K68" s="2"/>
      <c r="L68" s="2"/>
      <c r="M68" s="71">
        <v>20.62</v>
      </c>
      <c r="N68" s="71">
        <v>4.1240000000000006</v>
      </c>
      <c r="O68" s="75">
        <v>0</v>
      </c>
      <c r="P68" s="71">
        <v>0</v>
      </c>
      <c r="Q68" s="1"/>
      <c r="R68" s="8"/>
      <c r="S68" s="2"/>
      <c r="T68" s="2"/>
      <c r="U68" s="8"/>
      <c r="V68" s="8"/>
      <c r="W68" s="8">
        <f t="shared" si="15"/>
        <v>20.62</v>
      </c>
      <c r="X68" s="8">
        <f t="shared" si="16"/>
        <v>20.62</v>
      </c>
      <c r="Y68" s="78"/>
      <c r="Z68" s="78"/>
      <c r="AA68" s="9"/>
      <c r="AB68" s="285"/>
      <c r="AC68" s="8">
        <f t="shared" si="17"/>
        <v>0</v>
      </c>
      <c r="AD68" s="8">
        <f t="shared" si="18"/>
        <v>0</v>
      </c>
      <c r="AE68" s="71"/>
      <c r="AF68" s="71"/>
      <c r="AG68" s="71"/>
      <c r="AH68" s="71"/>
      <c r="AI68" s="122">
        <v>5</v>
      </c>
      <c r="AJ68" s="122">
        <v>1.5</v>
      </c>
      <c r="AK68" s="359">
        <v>50</v>
      </c>
      <c r="AL68" s="360">
        <v>15</v>
      </c>
      <c r="AM68" s="293"/>
      <c r="AN68" s="293"/>
      <c r="AO68" s="294"/>
      <c r="AP68" s="294"/>
      <c r="AQ68" s="294"/>
      <c r="AR68" s="294"/>
      <c r="AS68" s="294"/>
      <c r="AT68" s="294"/>
      <c r="AU68" s="4">
        <f t="shared" si="89"/>
        <v>55</v>
      </c>
      <c r="AV68" s="4">
        <f t="shared" si="90"/>
        <v>16.5</v>
      </c>
      <c r="AW68" s="78"/>
      <c r="AX68" s="78"/>
      <c r="AY68" s="315"/>
      <c r="AZ68" s="8"/>
      <c r="BA68" s="8"/>
      <c r="BB68" s="8"/>
      <c r="BC68" s="8">
        <f t="shared" si="91"/>
        <v>0</v>
      </c>
      <c r="BD68" s="8">
        <f t="shared" si="92"/>
        <v>0</v>
      </c>
      <c r="BE68" s="8"/>
      <c r="BF68" s="8"/>
      <c r="BG68" s="295"/>
      <c r="BH68" s="296"/>
      <c r="BI68" s="295"/>
      <c r="BJ68" s="296"/>
      <c r="BK68" s="297"/>
      <c r="BL68" s="8"/>
      <c r="BM68" s="8"/>
      <c r="BN68" s="8"/>
      <c r="BO68" s="8"/>
      <c r="BP68" s="8"/>
      <c r="BQ68" s="8"/>
      <c r="BR68" s="8"/>
      <c r="BS68" s="2">
        <f t="shared" si="20"/>
        <v>0</v>
      </c>
      <c r="BT68" s="8">
        <f t="shared" si="21"/>
        <v>0</v>
      </c>
      <c r="BU68" s="8"/>
      <c r="BV68" s="8"/>
      <c r="BW68" s="4"/>
      <c r="BX68" s="4"/>
      <c r="BY68" s="4"/>
      <c r="BZ68" s="8"/>
      <c r="CA68" s="4"/>
      <c r="CB68" s="8"/>
      <c r="CC68" s="4">
        <f t="shared" si="93"/>
        <v>0</v>
      </c>
      <c r="CD68" s="4">
        <f t="shared" si="93"/>
        <v>0</v>
      </c>
      <c r="CE68" s="4"/>
      <c r="CF68" s="4"/>
      <c r="CG68" s="114"/>
      <c r="CH68" s="325"/>
      <c r="CI68" s="91">
        <v>20.6</v>
      </c>
      <c r="CJ68" s="325">
        <v>6.5</v>
      </c>
      <c r="CK68" s="299"/>
      <c r="CL68" s="299"/>
      <c r="CM68" s="326">
        <v>5.15</v>
      </c>
      <c r="CN68" s="327">
        <v>1.5</v>
      </c>
      <c r="CO68" s="8">
        <f t="shared" si="22"/>
        <v>25.75</v>
      </c>
      <c r="CP68" s="8">
        <f t="shared" si="23"/>
        <v>8</v>
      </c>
      <c r="CQ68" s="343">
        <v>247.40625</v>
      </c>
      <c r="CR68" s="343"/>
      <c r="CS68" s="343"/>
      <c r="CT68" s="356"/>
      <c r="CU68" s="344">
        <v>18.556701030927837</v>
      </c>
      <c r="CV68" s="196"/>
      <c r="CW68" s="345">
        <v>63.814432989690722</v>
      </c>
      <c r="CX68" s="300"/>
      <c r="CY68" s="300"/>
      <c r="CZ68" s="300"/>
      <c r="DA68" s="7">
        <f t="shared" si="103"/>
        <v>329.77738402061857</v>
      </c>
      <c r="DB68" s="4">
        <f t="shared" si="25"/>
        <v>0</v>
      </c>
      <c r="DC68" s="8"/>
      <c r="DD68" s="8"/>
      <c r="DE68" s="4"/>
      <c r="DF68" s="8"/>
      <c r="DG68" s="8"/>
      <c r="DH68" s="8"/>
      <c r="DI68" s="8">
        <f t="shared" si="26"/>
        <v>0</v>
      </c>
      <c r="DJ68" s="8">
        <f t="shared" si="27"/>
        <v>0</v>
      </c>
      <c r="DK68" s="328">
        <v>42.37</v>
      </c>
      <c r="DL68" s="328">
        <v>14.12</v>
      </c>
      <c r="DM68" s="78">
        <f t="shared" si="28"/>
        <v>42.37</v>
      </c>
      <c r="DN68" s="78">
        <f t="shared" si="29"/>
        <v>14.12</v>
      </c>
      <c r="DO68" s="328">
        <v>41.1</v>
      </c>
      <c r="DP68" s="328">
        <v>13.700000000000001</v>
      </c>
      <c r="DQ68" s="329"/>
      <c r="DR68" s="329"/>
      <c r="DS68" s="8"/>
      <c r="DT68" s="8"/>
      <c r="DU68" s="302"/>
      <c r="DV68" s="303"/>
      <c r="DW68" s="303"/>
      <c r="DX68" s="303"/>
      <c r="DY68" s="8"/>
      <c r="DZ68" s="8"/>
      <c r="EA68" s="4"/>
      <c r="EB68" s="8"/>
      <c r="EC68" s="8">
        <f t="shared" si="30"/>
        <v>0</v>
      </c>
      <c r="ED68" s="8">
        <f t="shared" si="30"/>
        <v>0</v>
      </c>
      <c r="EE68" s="4"/>
      <c r="EF68" s="4"/>
      <c r="EG68" s="330">
        <v>39.18</v>
      </c>
      <c r="EH68" s="331">
        <v>9.7949999999999999</v>
      </c>
      <c r="EI68" s="94">
        <v>154.63999999999999</v>
      </c>
      <c r="EJ68" s="94">
        <v>38.659999999999997</v>
      </c>
      <c r="EK68" s="326">
        <v>53.61</v>
      </c>
      <c r="EL68" s="332">
        <v>13.4025</v>
      </c>
      <c r="EM68" s="333"/>
      <c r="EN68" s="333"/>
      <c r="EO68" s="333"/>
      <c r="EP68" s="333"/>
      <c r="EQ68" s="8">
        <f t="shared" si="31"/>
        <v>247.43</v>
      </c>
      <c r="ER68" s="8">
        <f t="shared" si="104"/>
        <v>61.857500000000002</v>
      </c>
      <c r="ES68" s="301"/>
      <c r="ET68" s="301"/>
      <c r="EU68" s="6"/>
      <c r="EV68" s="6"/>
      <c r="EW68" s="4">
        <f t="shared" si="33"/>
        <v>0</v>
      </c>
      <c r="EX68" s="4">
        <f t="shared" si="34"/>
        <v>0</v>
      </c>
      <c r="EY68" s="8"/>
      <c r="EZ68" s="8"/>
      <c r="FA68" s="361">
        <v>28</v>
      </c>
      <c r="FB68" s="334"/>
      <c r="FC68" s="114">
        <v>0</v>
      </c>
      <c r="FD68" s="327"/>
      <c r="FE68" s="8"/>
      <c r="FF68" s="8"/>
      <c r="FG68" s="305"/>
      <c r="FH68" s="306"/>
      <c r="FI68" s="8"/>
      <c r="FJ68" s="8"/>
      <c r="FK68" s="8"/>
      <c r="FL68" s="8"/>
      <c r="FM68" s="327"/>
      <c r="FN68" s="327"/>
      <c r="FO68" s="4"/>
      <c r="FP68" s="8"/>
      <c r="FQ68" s="307">
        <f t="shared" si="35"/>
        <v>0</v>
      </c>
      <c r="FR68" s="8">
        <f t="shared" si="36"/>
        <v>0</v>
      </c>
      <c r="FS68" s="4"/>
      <c r="FT68" s="4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>
        <f t="shared" si="37"/>
        <v>0</v>
      </c>
      <c r="GH68" s="8">
        <f t="shared" si="38"/>
        <v>0</v>
      </c>
      <c r="GI68" s="308"/>
      <c r="GJ68" s="308"/>
      <c r="GK68" s="297">
        <v>0</v>
      </c>
      <c r="GL68" s="297"/>
      <c r="GM68" s="309"/>
      <c r="GN68" s="310"/>
      <c r="GO68" s="299"/>
      <c r="GP68" s="311"/>
      <c r="GQ68" s="311"/>
      <c r="GR68" s="311"/>
      <c r="GS68" s="310"/>
      <c r="GT68" s="310"/>
      <c r="GU68" s="310">
        <v>3</v>
      </c>
      <c r="GV68" s="310"/>
      <c r="GW68" s="310"/>
      <c r="GX68" s="310"/>
      <c r="GY68" s="310">
        <v>2.4</v>
      </c>
      <c r="GZ68" s="310"/>
      <c r="HA68" s="8">
        <f t="shared" si="39"/>
        <v>5.4</v>
      </c>
      <c r="HB68" s="8">
        <f t="shared" si="40"/>
        <v>0</v>
      </c>
      <c r="HC68" s="4"/>
      <c r="HD68" s="4"/>
      <c r="HE68" s="4"/>
      <c r="HF68" s="4"/>
      <c r="HG68" s="4"/>
      <c r="HH68" s="4"/>
      <c r="HI68" s="4">
        <f t="shared" si="94"/>
        <v>0</v>
      </c>
      <c r="HJ68" s="4">
        <f t="shared" si="95"/>
        <v>0</v>
      </c>
      <c r="HK68" s="8"/>
      <c r="HL68" s="8"/>
      <c r="HM68" s="8"/>
      <c r="HN68" s="303"/>
      <c r="HO68" s="8">
        <f t="shared" si="41"/>
        <v>0</v>
      </c>
      <c r="HP68" s="8">
        <f t="shared" si="42"/>
        <v>0</v>
      </c>
      <c r="HQ68" s="91">
        <v>400</v>
      </c>
      <c r="HR68" s="285"/>
      <c r="HS68" s="91"/>
      <c r="HT68" s="8"/>
      <c r="HU68" s="8">
        <f t="shared" si="43"/>
        <v>400</v>
      </c>
      <c r="HV68" s="8">
        <f t="shared" si="44"/>
        <v>0</v>
      </c>
      <c r="HW68" s="8"/>
      <c r="HX68" s="8"/>
      <c r="HY68" s="196">
        <v>3</v>
      </c>
      <c r="HZ68" s="335">
        <v>0.75</v>
      </c>
      <c r="IA68" s="312"/>
      <c r="IB68" s="304"/>
      <c r="IC68" s="337">
        <v>12</v>
      </c>
      <c r="ID68" s="130">
        <v>3</v>
      </c>
      <c r="IE68" s="313"/>
      <c r="IF68" s="313"/>
      <c r="IG68" s="8">
        <f t="shared" si="84"/>
        <v>15</v>
      </c>
      <c r="IH68" s="8">
        <f t="shared" si="45"/>
        <v>3.75</v>
      </c>
      <c r="II68" s="8"/>
      <c r="IJ68" s="8"/>
      <c r="IK68" s="8"/>
      <c r="IL68" s="8"/>
      <c r="IM68" s="4"/>
      <c r="IN68" s="303"/>
      <c r="IO68" s="8"/>
      <c r="IP68" s="8"/>
      <c r="IQ68" s="8"/>
      <c r="IR68" s="8"/>
      <c r="IS68" s="8"/>
      <c r="IT68" s="8"/>
      <c r="IU68" s="8">
        <f t="shared" si="96"/>
        <v>0</v>
      </c>
      <c r="IV68" s="8">
        <f t="shared" si="97"/>
        <v>0</v>
      </c>
      <c r="IW68" s="8"/>
      <c r="IX68" s="8"/>
      <c r="IY68" s="71">
        <v>10.31</v>
      </c>
      <c r="IZ68" s="71">
        <v>0</v>
      </c>
      <c r="JA68" s="71">
        <v>0</v>
      </c>
      <c r="JB68" s="71">
        <v>0</v>
      </c>
      <c r="JC68" s="285"/>
      <c r="JD68" s="285"/>
      <c r="JE68" s="8">
        <f t="shared" si="46"/>
        <v>10.31</v>
      </c>
      <c r="JF68" s="8">
        <f t="shared" si="47"/>
        <v>0</v>
      </c>
      <c r="JG68" s="335">
        <v>4.7801999999999998</v>
      </c>
      <c r="JH68" s="335">
        <v>1</v>
      </c>
      <c r="JI68" s="335">
        <v>4.7801999999999998</v>
      </c>
      <c r="JJ68" s="335">
        <v>1</v>
      </c>
      <c r="JK68" s="335"/>
      <c r="JL68" s="335"/>
      <c r="JM68" s="91">
        <v>51.55</v>
      </c>
      <c r="JN68" s="335">
        <v>11</v>
      </c>
      <c r="JO68" s="91">
        <v>0</v>
      </c>
      <c r="JP68" s="335">
        <v>0</v>
      </c>
      <c r="JQ68" s="71">
        <v>0</v>
      </c>
      <c r="JR68" s="71">
        <v>0</v>
      </c>
      <c r="JS68" s="8"/>
      <c r="JT68" s="8"/>
      <c r="JU68" s="8">
        <f t="shared" si="85"/>
        <v>61.110399999999998</v>
      </c>
      <c r="JV68" s="8">
        <f t="shared" si="86"/>
        <v>13</v>
      </c>
      <c r="JW68" s="8"/>
      <c r="JX68" s="8"/>
      <c r="JY68" s="285"/>
      <c r="JZ68" s="285"/>
      <c r="KA68" s="8">
        <f t="shared" si="48"/>
        <v>0</v>
      </c>
      <c r="KB68" s="8">
        <f t="shared" si="49"/>
        <v>0</v>
      </c>
      <c r="KC68" s="4"/>
      <c r="KD68" s="4"/>
      <c r="KE68" s="4"/>
      <c r="KF68" s="4"/>
      <c r="KG68" s="4">
        <f t="shared" si="98"/>
        <v>0</v>
      </c>
      <c r="KH68" s="4">
        <f t="shared" si="99"/>
        <v>0</v>
      </c>
      <c r="KI68" s="4"/>
      <c r="KJ68" s="4"/>
      <c r="KK68" s="4"/>
      <c r="KL68" s="4"/>
      <c r="KM68" s="4">
        <f t="shared" si="50"/>
        <v>0</v>
      </c>
      <c r="KN68" s="4">
        <f t="shared" si="50"/>
        <v>0</v>
      </c>
      <c r="KO68" s="326"/>
      <c r="KP68" s="4"/>
      <c r="KQ68" s="4"/>
      <c r="KR68" s="4"/>
      <c r="KS68" s="1">
        <f t="shared" si="51"/>
        <v>0</v>
      </c>
      <c r="KT68" s="1">
        <f t="shared" si="52"/>
        <v>0</v>
      </c>
      <c r="KU68" s="4"/>
      <c r="KV68" s="4"/>
      <c r="KW68" s="4">
        <f t="shared" si="53"/>
        <v>0</v>
      </c>
      <c r="KX68" s="4">
        <f t="shared" si="54"/>
        <v>0</v>
      </c>
      <c r="KY68" s="4"/>
      <c r="KZ68" s="4"/>
      <c r="LA68" s="4"/>
      <c r="LB68" s="4"/>
      <c r="LC68" s="4">
        <f t="shared" si="55"/>
        <v>0</v>
      </c>
      <c r="LD68" s="4">
        <f t="shared" si="56"/>
        <v>0</v>
      </c>
      <c r="LE68" s="4"/>
      <c r="LF68" s="4"/>
      <c r="LG68" s="4">
        <f t="shared" si="57"/>
        <v>0</v>
      </c>
      <c r="LH68" s="4">
        <f t="shared" si="58"/>
        <v>0</v>
      </c>
      <c r="LI68" s="71">
        <v>25</v>
      </c>
      <c r="LJ68" s="335">
        <v>0</v>
      </c>
      <c r="LK68" s="79">
        <v>3.4</v>
      </c>
      <c r="LL68" s="358">
        <v>0</v>
      </c>
      <c r="LM68" s="79">
        <v>3.8730000000000002</v>
      </c>
      <c r="LN68" s="339">
        <v>0</v>
      </c>
      <c r="LO68" s="75"/>
      <c r="LP68" s="352"/>
      <c r="LQ68" s="322"/>
      <c r="LR68" s="322"/>
      <c r="LS68" s="4">
        <f t="shared" si="105"/>
        <v>32.272999999999996</v>
      </c>
      <c r="LT68" s="4">
        <f t="shared" si="60"/>
        <v>0</v>
      </c>
      <c r="LU68" s="323"/>
      <c r="LV68" s="4"/>
      <c r="LW68" s="4"/>
      <c r="LX68" s="4"/>
      <c r="LY68" s="4">
        <f t="shared" si="61"/>
        <v>0</v>
      </c>
      <c r="LZ68" s="4">
        <f t="shared" si="62"/>
        <v>0</v>
      </c>
      <c r="MA68" s="114"/>
      <c r="MB68" s="4"/>
      <c r="MC68" s="346"/>
      <c r="MD68" s="324"/>
      <c r="ME68" s="75"/>
      <c r="MF68" s="4"/>
      <c r="MG68" s="9"/>
      <c r="MH68" s="4"/>
      <c r="MI68" s="4">
        <f t="shared" si="63"/>
        <v>0</v>
      </c>
      <c r="MJ68" s="4">
        <f t="shared" si="64"/>
        <v>0</v>
      </c>
      <c r="MK68" s="340">
        <v>7.6545000000000005</v>
      </c>
      <c r="ML68" s="92">
        <v>0</v>
      </c>
      <c r="MM68" s="114">
        <v>4.4954999999999998</v>
      </c>
      <c r="MN68" s="341">
        <v>0</v>
      </c>
      <c r="MO68" s="4">
        <f t="shared" si="65"/>
        <v>12.15</v>
      </c>
      <c r="MP68" s="4">
        <f t="shared" si="66"/>
        <v>0</v>
      </c>
      <c r="MQ68" s="4"/>
      <c r="MR68" s="4"/>
      <c r="MS68" s="4">
        <f t="shared" si="67"/>
        <v>0</v>
      </c>
      <c r="MT68" s="4">
        <f t="shared" si="68"/>
        <v>0</v>
      </c>
      <c r="MU68" s="4"/>
      <c r="MV68" s="4"/>
      <c r="MW68" s="4">
        <f t="shared" si="69"/>
        <v>0</v>
      </c>
      <c r="MX68" s="4">
        <f t="shared" si="70"/>
        <v>0</v>
      </c>
      <c r="MY68" s="92">
        <v>0</v>
      </c>
      <c r="MZ68" s="342">
        <v>0</v>
      </c>
      <c r="NA68" s="4">
        <f t="shared" si="71"/>
        <v>0</v>
      </c>
      <c r="NB68" s="4">
        <f t="shared" si="72"/>
        <v>0</v>
      </c>
      <c r="NC68" s="301"/>
      <c r="ND68" s="301"/>
      <c r="NE68" s="301">
        <f t="shared" si="73"/>
        <v>0</v>
      </c>
      <c r="NF68" s="301">
        <f t="shared" si="74"/>
        <v>0</v>
      </c>
      <c r="NG68" s="301"/>
      <c r="NH68" s="301"/>
      <c r="NI68" s="301">
        <f t="shared" si="75"/>
        <v>0</v>
      </c>
      <c r="NJ68" s="301">
        <f t="shared" si="76"/>
        <v>0</v>
      </c>
      <c r="NK68" s="297"/>
      <c r="NL68" s="301"/>
      <c r="NM68" s="301">
        <f t="shared" si="77"/>
        <v>0</v>
      </c>
      <c r="NN68" s="301">
        <f t="shared" si="78"/>
        <v>0</v>
      </c>
      <c r="NO68" s="74">
        <v>3.67</v>
      </c>
      <c r="NP68" s="74"/>
      <c r="NQ68" s="74"/>
      <c r="NR68" s="74"/>
      <c r="NS68" s="74">
        <v>6.2</v>
      </c>
      <c r="NT68" s="74"/>
      <c r="NU68" s="351">
        <v>2</v>
      </c>
      <c r="NV68" s="351"/>
      <c r="NW68" s="4">
        <f t="shared" si="79"/>
        <v>11.870000000000001</v>
      </c>
      <c r="NX68" s="4">
        <f t="shared" si="100"/>
        <v>0</v>
      </c>
      <c r="NY68" s="74">
        <v>10</v>
      </c>
      <c r="NZ68" s="74"/>
      <c r="OA68" s="357">
        <v>4.66</v>
      </c>
      <c r="OB68" s="74"/>
      <c r="OC68" s="357">
        <v>2</v>
      </c>
      <c r="OD68" s="74"/>
      <c r="OE68" s="74">
        <v>1</v>
      </c>
      <c r="OF68" s="74"/>
      <c r="OG68" s="4">
        <f t="shared" si="80"/>
        <v>17.66</v>
      </c>
      <c r="OH68" s="4">
        <f t="shared" si="81"/>
        <v>0</v>
      </c>
      <c r="OI68" s="196">
        <v>3.96</v>
      </c>
      <c r="OJ68" s="301"/>
      <c r="OK68" s="347">
        <v>1.1200000000000001</v>
      </c>
      <c r="OL68" s="301"/>
      <c r="OM68" s="196">
        <v>1.22</v>
      </c>
      <c r="ON68" s="301"/>
      <c r="OO68" s="301">
        <f t="shared" si="82"/>
        <v>5.08</v>
      </c>
      <c r="OP68" s="301">
        <f t="shared" si="83"/>
        <v>0</v>
      </c>
      <c r="OQ68" s="301"/>
      <c r="OR68" s="301"/>
      <c r="OS68" s="301">
        <f t="shared" si="101"/>
        <v>0</v>
      </c>
      <c r="OT68" s="301">
        <f t="shared" si="102"/>
        <v>0</v>
      </c>
    </row>
    <row r="69" spans="1:410" ht="12.75" customHeight="1">
      <c r="A69" s="146"/>
      <c r="B69" s="129">
        <v>59</v>
      </c>
      <c r="C69" s="147"/>
      <c r="D69" s="147"/>
      <c r="E69" s="74"/>
      <c r="F69" s="74"/>
      <c r="G69" s="74"/>
      <c r="H69" s="74"/>
      <c r="I69" s="78">
        <f t="shared" si="87"/>
        <v>0</v>
      </c>
      <c r="J69" s="78">
        <f t="shared" si="88"/>
        <v>0</v>
      </c>
      <c r="K69" s="2"/>
      <c r="L69" s="2"/>
      <c r="M69" s="71">
        <v>20.62</v>
      </c>
      <c r="N69" s="71">
        <v>4.1240000000000006</v>
      </c>
      <c r="O69" s="75">
        <v>0</v>
      </c>
      <c r="P69" s="71">
        <v>0</v>
      </c>
      <c r="Q69" s="1"/>
      <c r="R69" s="8"/>
      <c r="S69" s="2"/>
      <c r="T69" s="2"/>
      <c r="U69" s="8"/>
      <c r="V69" s="8"/>
      <c r="W69" s="8">
        <f t="shared" si="15"/>
        <v>20.62</v>
      </c>
      <c r="X69" s="8">
        <f t="shared" si="16"/>
        <v>20.62</v>
      </c>
      <c r="Y69" s="78"/>
      <c r="Z69" s="78"/>
      <c r="AA69" s="9"/>
      <c r="AB69" s="285"/>
      <c r="AC69" s="8">
        <f t="shared" si="17"/>
        <v>0</v>
      </c>
      <c r="AD69" s="8">
        <f t="shared" si="18"/>
        <v>0</v>
      </c>
      <c r="AE69" s="71"/>
      <c r="AF69" s="71"/>
      <c r="AG69" s="71"/>
      <c r="AH69" s="71"/>
      <c r="AI69" s="122">
        <v>5</v>
      </c>
      <c r="AJ69" s="122">
        <v>1.5</v>
      </c>
      <c r="AK69" s="359">
        <v>50</v>
      </c>
      <c r="AL69" s="360">
        <v>15</v>
      </c>
      <c r="AM69" s="293"/>
      <c r="AN69" s="293"/>
      <c r="AO69" s="294"/>
      <c r="AP69" s="294"/>
      <c r="AQ69" s="294"/>
      <c r="AR69" s="294"/>
      <c r="AS69" s="294"/>
      <c r="AT69" s="294"/>
      <c r="AU69" s="4">
        <f t="shared" si="89"/>
        <v>55</v>
      </c>
      <c r="AV69" s="4">
        <f t="shared" si="90"/>
        <v>16.5</v>
      </c>
      <c r="AW69" s="78"/>
      <c r="AX69" s="78"/>
      <c r="AY69" s="315"/>
      <c r="AZ69" s="8"/>
      <c r="BA69" s="8"/>
      <c r="BB69" s="8"/>
      <c r="BC69" s="8">
        <f t="shared" si="91"/>
        <v>0</v>
      </c>
      <c r="BD69" s="8">
        <f t="shared" si="92"/>
        <v>0</v>
      </c>
      <c r="BE69" s="8"/>
      <c r="BF69" s="8"/>
      <c r="BG69" s="295"/>
      <c r="BH69" s="296"/>
      <c r="BI69" s="295"/>
      <c r="BJ69" s="296"/>
      <c r="BK69" s="297"/>
      <c r="BL69" s="8"/>
      <c r="BM69" s="8"/>
      <c r="BN69" s="8"/>
      <c r="BO69" s="8"/>
      <c r="BP69" s="8"/>
      <c r="BQ69" s="8"/>
      <c r="BR69" s="8"/>
      <c r="BS69" s="2">
        <f t="shared" si="20"/>
        <v>0</v>
      </c>
      <c r="BT69" s="8">
        <f t="shared" si="21"/>
        <v>0</v>
      </c>
      <c r="BU69" s="8"/>
      <c r="BV69" s="8"/>
      <c r="BW69" s="4"/>
      <c r="BX69" s="4"/>
      <c r="BY69" s="4"/>
      <c r="BZ69" s="8"/>
      <c r="CA69" s="4"/>
      <c r="CB69" s="8"/>
      <c r="CC69" s="4">
        <f t="shared" si="93"/>
        <v>0</v>
      </c>
      <c r="CD69" s="4">
        <f t="shared" si="93"/>
        <v>0</v>
      </c>
      <c r="CE69" s="4"/>
      <c r="CF69" s="4"/>
      <c r="CG69" s="114"/>
      <c r="CH69" s="325"/>
      <c r="CI69" s="91">
        <v>20.6</v>
      </c>
      <c r="CJ69" s="325">
        <v>6.5</v>
      </c>
      <c r="CK69" s="299"/>
      <c r="CL69" s="299"/>
      <c r="CM69" s="326">
        <v>5.15</v>
      </c>
      <c r="CN69" s="327">
        <v>1.5</v>
      </c>
      <c r="CO69" s="8">
        <f t="shared" si="22"/>
        <v>25.75</v>
      </c>
      <c r="CP69" s="8">
        <f t="shared" si="23"/>
        <v>8</v>
      </c>
      <c r="CQ69" s="343">
        <v>247.40625</v>
      </c>
      <c r="CR69" s="343"/>
      <c r="CS69" s="343"/>
      <c r="CT69" s="356"/>
      <c r="CU69" s="344">
        <v>18.556701030927837</v>
      </c>
      <c r="CV69" s="196"/>
      <c r="CW69" s="345">
        <v>63.814432989690722</v>
      </c>
      <c r="CX69" s="300"/>
      <c r="CY69" s="300"/>
      <c r="CZ69" s="300"/>
      <c r="DA69" s="7">
        <f t="shared" si="103"/>
        <v>329.77738402061857</v>
      </c>
      <c r="DB69" s="4">
        <f t="shared" si="25"/>
        <v>0</v>
      </c>
      <c r="DC69" s="8"/>
      <c r="DD69" s="8"/>
      <c r="DE69" s="4"/>
      <c r="DF69" s="8"/>
      <c r="DG69" s="8"/>
      <c r="DH69" s="8"/>
      <c r="DI69" s="8">
        <f t="shared" si="26"/>
        <v>0</v>
      </c>
      <c r="DJ69" s="8">
        <f t="shared" si="27"/>
        <v>0</v>
      </c>
      <c r="DK69" s="328">
        <v>42.37</v>
      </c>
      <c r="DL69" s="328">
        <v>14.12</v>
      </c>
      <c r="DM69" s="78">
        <f t="shared" si="28"/>
        <v>42.37</v>
      </c>
      <c r="DN69" s="78">
        <f t="shared" si="29"/>
        <v>14.12</v>
      </c>
      <c r="DO69" s="328">
        <v>41.1</v>
      </c>
      <c r="DP69" s="328">
        <v>13.700000000000001</v>
      </c>
      <c r="DQ69" s="329"/>
      <c r="DR69" s="329"/>
      <c r="DS69" s="8"/>
      <c r="DT69" s="8"/>
      <c r="DU69" s="302"/>
      <c r="DV69" s="303"/>
      <c r="DW69" s="303"/>
      <c r="DX69" s="303"/>
      <c r="DY69" s="8"/>
      <c r="DZ69" s="8"/>
      <c r="EA69" s="4"/>
      <c r="EB69" s="8"/>
      <c r="EC69" s="8">
        <f t="shared" si="30"/>
        <v>0</v>
      </c>
      <c r="ED69" s="8">
        <f t="shared" si="30"/>
        <v>0</v>
      </c>
      <c r="EE69" s="4"/>
      <c r="EF69" s="4"/>
      <c r="EG69" s="330">
        <v>39.18</v>
      </c>
      <c r="EH69" s="331">
        <v>9.7949999999999999</v>
      </c>
      <c r="EI69" s="94">
        <v>154.63999999999999</v>
      </c>
      <c r="EJ69" s="94">
        <v>38.659999999999997</v>
      </c>
      <c r="EK69" s="326">
        <v>53.61</v>
      </c>
      <c r="EL69" s="332">
        <v>13.4025</v>
      </c>
      <c r="EM69" s="333"/>
      <c r="EN69" s="333"/>
      <c r="EO69" s="333"/>
      <c r="EP69" s="333"/>
      <c r="EQ69" s="8">
        <f t="shared" si="31"/>
        <v>247.43</v>
      </c>
      <c r="ER69" s="8">
        <f t="shared" si="104"/>
        <v>61.857500000000002</v>
      </c>
      <c r="ES69" s="301"/>
      <c r="ET69" s="301"/>
      <c r="EU69" s="6"/>
      <c r="EV69" s="6"/>
      <c r="EW69" s="4">
        <f t="shared" si="33"/>
        <v>0</v>
      </c>
      <c r="EX69" s="4">
        <f t="shared" si="34"/>
        <v>0</v>
      </c>
      <c r="EY69" s="8"/>
      <c r="EZ69" s="8"/>
      <c r="FA69" s="361">
        <v>28</v>
      </c>
      <c r="FB69" s="334"/>
      <c r="FC69" s="114">
        <v>0</v>
      </c>
      <c r="FD69" s="327"/>
      <c r="FE69" s="8"/>
      <c r="FF69" s="8"/>
      <c r="FG69" s="305"/>
      <c r="FH69" s="306"/>
      <c r="FI69" s="8"/>
      <c r="FJ69" s="8"/>
      <c r="FK69" s="8"/>
      <c r="FL69" s="8"/>
      <c r="FM69" s="327"/>
      <c r="FN69" s="327"/>
      <c r="FO69" s="4"/>
      <c r="FP69" s="8"/>
      <c r="FQ69" s="307">
        <f t="shared" si="35"/>
        <v>0</v>
      </c>
      <c r="FR69" s="8">
        <f t="shared" si="36"/>
        <v>0</v>
      </c>
      <c r="FS69" s="4"/>
      <c r="FT69" s="4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>
        <f t="shared" si="37"/>
        <v>0</v>
      </c>
      <c r="GH69" s="8">
        <f t="shared" si="38"/>
        <v>0</v>
      </c>
      <c r="GI69" s="308"/>
      <c r="GJ69" s="308"/>
      <c r="GK69" s="297">
        <v>0</v>
      </c>
      <c r="GL69" s="297"/>
      <c r="GM69" s="309"/>
      <c r="GN69" s="310"/>
      <c r="GO69" s="299"/>
      <c r="GP69" s="311"/>
      <c r="GQ69" s="311"/>
      <c r="GR69" s="311"/>
      <c r="GS69" s="310"/>
      <c r="GT69" s="310"/>
      <c r="GU69" s="310">
        <v>3</v>
      </c>
      <c r="GV69" s="310"/>
      <c r="GW69" s="310"/>
      <c r="GX69" s="310"/>
      <c r="GY69" s="310">
        <v>2.4</v>
      </c>
      <c r="GZ69" s="310"/>
      <c r="HA69" s="8">
        <f t="shared" si="39"/>
        <v>5.4</v>
      </c>
      <c r="HB69" s="8">
        <f t="shared" si="40"/>
        <v>0</v>
      </c>
      <c r="HC69" s="4"/>
      <c r="HD69" s="4"/>
      <c r="HE69" s="4"/>
      <c r="HF69" s="4"/>
      <c r="HG69" s="4"/>
      <c r="HH69" s="4"/>
      <c r="HI69" s="4">
        <f t="shared" si="94"/>
        <v>0</v>
      </c>
      <c r="HJ69" s="4">
        <f t="shared" si="95"/>
        <v>0</v>
      </c>
      <c r="HK69" s="8"/>
      <c r="HL69" s="8"/>
      <c r="HM69" s="8"/>
      <c r="HN69" s="303"/>
      <c r="HO69" s="8">
        <f t="shared" si="41"/>
        <v>0</v>
      </c>
      <c r="HP69" s="8">
        <f t="shared" si="42"/>
        <v>0</v>
      </c>
      <c r="HQ69" s="91">
        <v>400</v>
      </c>
      <c r="HR69" s="285"/>
      <c r="HS69" s="91"/>
      <c r="HT69" s="8"/>
      <c r="HU69" s="8">
        <f t="shared" si="43"/>
        <v>400</v>
      </c>
      <c r="HV69" s="8">
        <f t="shared" si="44"/>
        <v>0</v>
      </c>
      <c r="HW69" s="8"/>
      <c r="HX69" s="8"/>
      <c r="HY69" s="196">
        <v>3</v>
      </c>
      <c r="HZ69" s="335">
        <v>0.75</v>
      </c>
      <c r="IA69" s="312"/>
      <c r="IB69" s="304"/>
      <c r="IC69" s="337">
        <v>12</v>
      </c>
      <c r="ID69" s="130">
        <v>3</v>
      </c>
      <c r="IE69" s="313"/>
      <c r="IF69" s="313"/>
      <c r="IG69" s="8">
        <f t="shared" si="84"/>
        <v>15</v>
      </c>
      <c r="IH69" s="8">
        <f t="shared" si="45"/>
        <v>3.75</v>
      </c>
      <c r="II69" s="8"/>
      <c r="IJ69" s="8"/>
      <c r="IK69" s="8"/>
      <c r="IL69" s="8"/>
      <c r="IM69" s="4"/>
      <c r="IN69" s="303"/>
      <c r="IO69" s="8"/>
      <c r="IP69" s="8"/>
      <c r="IQ69" s="8"/>
      <c r="IR69" s="8"/>
      <c r="IS69" s="8"/>
      <c r="IT69" s="8"/>
      <c r="IU69" s="8">
        <f t="shared" si="96"/>
        <v>0</v>
      </c>
      <c r="IV69" s="8">
        <f t="shared" si="97"/>
        <v>0</v>
      </c>
      <c r="IW69" s="8"/>
      <c r="IX69" s="8"/>
      <c r="IY69" s="71">
        <v>10.31</v>
      </c>
      <c r="IZ69" s="71">
        <v>0</v>
      </c>
      <c r="JA69" s="71">
        <v>0</v>
      </c>
      <c r="JB69" s="71">
        <v>0</v>
      </c>
      <c r="JC69" s="285"/>
      <c r="JD69" s="285"/>
      <c r="JE69" s="8">
        <f t="shared" si="46"/>
        <v>10.31</v>
      </c>
      <c r="JF69" s="8">
        <f t="shared" si="47"/>
        <v>0</v>
      </c>
      <c r="JG69" s="335">
        <v>4.7801999999999998</v>
      </c>
      <c r="JH69" s="335">
        <v>1</v>
      </c>
      <c r="JI69" s="335">
        <v>4.7801999999999998</v>
      </c>
      <c r="JJ69" s="335">
        <v>1</v>
      </c>
      <c r="JK69" s="335"/>
      <c r="JL69" s="335"/>
      <c r="JM69" s="91">
        <v>51.55</v>
      </c>
      <c r="JN69" s="335">
        <v>11</v>
      </c>
      <c r="JO69" s="91">
        <v>0</v>
      </c>
      <c r="JP69" s="335">
        <v>0</v>
      </c>
      <c r="JQ69" s="71">
        <v>0</v>
      </c>
      <c r="JR69" s="71">
        <v>0</v>
      </c>
      <c r="JS69" s="8"/>
      <c r="JT69" s="8"/>
      <c r="JU69" s="8">
        <f t="shared" si="85"/>
        <v>61.110399999999998</v>
      </c>
      <c r="JV69" s="8">
        <f t="shared" si="86"/>
        <v>13</v>
      </c>
      <c r="JW69" s="8"/>
      <c r="JX69" s="8"/>
      <c r="JY69" s="285"/>
      <c r="JZ69" s="285"/>
      <c r="KA69" s="8">
        <f t="shared" si="48"/>
        <v>0</v>
      </c>
      <c r="KB69" s="8">
        <f t="shared" si="49"/>
        <v>0</v>
      </c>
      <c r="KC69" s="4"/>
      <c r="KD69" s="4"/>
      <c r="KE69" s="4"/>
      <c r="KF69" s="4"/>
      <c r="KG69" s="4">
        <f t="shared" si="98"/>
        <v>0</v>
      </c>
      <c r="KH69" s="4">
        <f t="shared" si="99"/>
        <v>0</v>
      </c>
      <c r="KI69" s="4"/>
      <c r="KJ69" s="4"/>
      <c r="KK69" s="4"/>
      <c r="KL69" s="4"/>
      <c r="KM69" s="4">
        <f t="shared" si="50"/>
        <v>0</v>
      </c>
      <c r="KN69" s="4">
        <f t="shared" si="50"/>
        <v>0</v>
      </c>
      <c r="KO69" s="326"/>
      <c r="KP69" s="4"/>
      <c r="KQ69" s="4"/>
      <c r="KR69" s="4"/>
      <c r="KS69" s="1">
        <f t="shared" si="51"/>
        <v>0</v>
      </c>
      <c r="KT69" s="1">
        <f t="shared" si="52"/>
        <v>0</v>
      </c>
      <c r="KU69" s="4"/>
      <c r="KV69" s="4"/>
      <c r="KW69" s="4">
        <f t="shared" si="53"/>
        <v>0</v>
      </c>
      <c r="KX69" s="4">
        <f t="shared" si="54"/>
        <v>0</v>
      </c>
      <c r="KY69" s="4"/>
      <c r="KZ69" s="4"/>
      <c r="LA69" s="4"/>
      <c r="LB69" s="4"/>
      <c r="LC69" s="4">
        <f t="shared" si="55"/>
        <v>0</v>
      </c>
      <c r="LD69" s="4">
        <f t="shared" si="56"/>
        <v>0</v>
      </c>
      <c r="LE69" s="4"/>
      <c r="LF69" s="4"/>
      <c r="LG69" s="4">
        <f t="shared" si="57"/>
        <v>0</v>
      </c>
      <c r="LH69" s="4">
        <f t="shared" si="58"/>
        <v>0</v>
      </c>
      <c r="LI69" s="71">
        <v>25</v>
      </c>
      <c r="LJ69" s="335">
        <v>0</v>
      </c>
      <c r="LK69" s="79">
        <v>3.4</v>
      </c>
      <c r="LL69" s="358">
        <v>0</v>
      </c>
      <c r="LM69" s="79">
        <v>3.8730000000000002</v>
      </c>
      <c r="LN69" s="339">
        <v>0</v>
      </c>
      <c r="LO69" s="75"/>
      <c r="LP69" s="352"/>
      <c r="LQ69" s="322"/>
      <c r="LR69" s="322"/>
      <c r="LS69" s="4">
        <f t="shared" si="105"/>
        <v>32.272999999999996</v>
      </c>
      <c r="LT69" s="4">
        <f t="shared" si="60"/>
        <v>0</v>
      </c>
      <c r="LU69" s="323"/>
      <c r="LV69" s="4"/>
      <c r="LW69" s="4"/>
      <c r="LX69" s="4"/>
      <c r="LY69" s="4">
        <f t="shared" si="61"/>
        <v>0</v>
      </c>
      <c r="LZ69" s="4">
        <f t="shared" si="62"/>
        <v>0</v>
      </c>
      <c r="MA69" s="114"/>
      <c r="MB69" s="4"/>
      <c r="MC69" s="346"/>
      <c r="MD69" s="324"/>
      <c r="ME69" s="75"/>
      <c r="MF69" s="4"/>
      <c r="MG69" s="9"/>
      <c r="MH69" s="4"/>
      <c r="MI69" s="4">
        <f t="shared" si="63"/>
        <v>0</v>
      </c>
      <c r="MJ69" s="4">
        <f t="shared" si="64"/>
        <v>0</v>
      </c>
      <c r="MK69" s="340">
        <v>7.3142999999999994</v>
      </c>
      <c r="ML69" s="92">
        <v>0</v>
      </c>
      <c r="MM69" s="114">
        <v>4.2957000000000001</v>
      </c>
      <c r="MN69" s="341">
        <v>0</v>
      </c>
      <c r="MO69" s="4">
        <f t="shared" si="65"/>
        <v>11.61</v>
      </c>
      <c r="MP69" s="4">
        <f t="shared" si="66"/>
        <v>0</v>
      </c>
      <c r="MQ69" s="4"/>
      <c r="MR69" s="4"/>
      <c r="MS69" s="4">
        <f t="shared" si="67"/>
        <v>0</v>
      </c>
      <c r="MT69" s="4">
        <f t="shared" si="68"/>
        <v>0</v>
      </c>
      <c r="MU69" s="4"/>
      <c r="MV69" s="4"/>
      <c r="MW69" s="4">
        <f t="shared" si="69"/>
        <v>0</v>
      </c>
      <c r="MX69" s="4">
        <f t="shared" si="70"/>
        <v>0</v>
      </c>
      <c r="MY69" s="92">
        <v>0</v>
      </c>
      <c r="MZ69" s="342">
        <v>0</v>
      </c>
      <c r="NA69" s="4">
        <f t="shared" si="71"/>
        <v>0</v>
      </c>
      <c r="NB69" s="4">
        <f t="shared" si="72"/>
        <v>0</v>
      </c>
      <c r="NC69" s="301"/>
      <c r="ND69" s="301"/>
      <c r="NE69" s="301">
        <f t="shared" si="73"/>
        <v>0</v>
      </c>
      <c r="NF69" s="301">
        <f t="shared" si="74"/>
        <v>0</v>
      </c>
      <c r="NG69" s="301"/>
      <c r="NH69" s="301"/>
      <c r="NI69" s="301">
        <f t="shared" si="75"/>
        <v>0</v>
      </c>
      <c r="NJ69" s="301">
        <f t="shared" si="76"/>
        <v>0</v>
      </c>
      <c r="NK69" s="297"/>
      <c r="NL69" s="301"/>
      <c r="NM69" s="301">
        <f t="shared" si="77"/>
        <v>0</v>
      </c>
      <c r="NN69" s="301">
        <f t="shared" si="78"/>
        <v>0</v>
      </c>
      <c r="NO69" s="74">
        <v>3.67</v>
      </c>
      <c r="NP69" s="74"/>
      <c r="NQ69" s="74"/>
      <c r="NR69" s="74"/>
      <c r="NS69" s="74">
        <v>6.2</v>
      </c>
      <c r="NT69" s="74"/>
      <c r="NU69" s="351">
        <v>2</v>
      </c>
      <c r="NV69" s="351"/>
      <c r="NW69" s="4">
        <f t="shared" si="79"/>
        <v>11.870000000000001</v>
      </c>
      <c r="NX69" s="4">
        <f t="shared" si="100"/>
        <v>0</v>
      </c>
      <c r="NY69" s="74">
        <v>10</v>
      </c>
      <c r="NZ69" s="74"/>
      <c r="OA69" s="357">
        <v>4.66</v>
      </c>
      <c r="OB69" s="74"/>
      <c r="OC69" s="357">
        <v>2</v>
      </c>
      <c r="OD69" s="74"/>
      <c r="OE69" s="74">
        <v>1</v>
      </c>
      <c r="OF69" s="74"/>
      <c r="OG69" s="4">
        <f t="shared" si="80"/>
        <v>17.66</v>
      </c>
      <c r="OH69" s="4">
        <f t="shared" si="81"/>
        <v>0</v>
      </c>
      <c r="OI69" s="196">
        <v>3.51</v>
      </c>
      <c r="OJ69" s="301"/>
      <c r="OK69" s="347">
        <v>0.99</v>
      </c>
      <c r="OL69" s="301"/>
      <c r="OM69" s="196">
        <v>1.08</v>
      </c>
      <c r="ON69" s="301"/>
      <c r="OO69" s="301">
        <f t="shared" si="82"/>
        <v>4.5</v>
      </c>
      <c r="OP69" s="301">
        <f t="shared" si="83"/>
        <v>0</v>
      </c>
      <c r="OQ69" s="301"/>
      <c r="OR69" s="301"/>
      <c r="OS69" s="301">
        <f t="shared" si="101"/>
        <v>0</v>
      </c>
      <c r="OT69" s="301">
        <f t="shared" si="102"/>
        <v>0</v>
      </c>
    </row>
    <row r="70" spans="1:410" ht="12.75" customHeight="1">
      <c r="A70" s="146"/>
      <c r="B70" s="129">
        <v>60</v>
      </c>
      <c r="C70" s="147"/>
      <c r="D70" s="147"/>
      <c r="E70" s="74"/>
      <c r="F70" s="74"/>
      <c r="G70" s="74"/>
      <c r="H70" s="74"/>
      <c r="I70" s="78">
        <f t="shared" si="87"/>
        <v>0</v>
      </c>
      <c r="J70" s="78">
        <f t="shared" si="88"/>
        <v>0</v>
      </c>
      <c r="K70" s="2"/>
      <c r="L70" s="2"/>
      <c r="M70" s="71">
        <v>20.62</v>
      </c>
      <c r="N70" s="71">
        <v>4.1240000000000006</v>
      </c>
      <c r="O70" s="75">
        <v>0</v>
      </c>
      <c r="P70" s="71">
        <v>0</v>
      </c>
      <c r="Q70" s="1"/>
      <c r="R70" s="8"/>
      <c r="S70" s="2"/>
      <c r="T70" s="2"/>
      <c r="U70" s="8"/>
      <c r="V70" s="8"/>
      <c r="W70" s="8">
        <f t="shared" si="15"/>
        <v>20.62</v>
      </c>
      <c r="X70" s="8">
        <f t="shared" si="16"/>
        <v>20.62</v>
      </c>
      <c r="Y70" s="78"/>
      <c r="Z70" s="78"/>
      <c r="AA70" s="9"/>
      <c r="AB70" s="285"/>
      <c r="AC70" s="8">
        <f t="shared" si="17"/>
        <v>0</v>
      </c>
      <c r="AD70" s="8">
        <f t="shared" si="18"/>
        <v>0</v>
      </c>
      <c r="AE70" s="71"/>
      <c r="AF70" s="71"/>
      <c r="AG70" s="71"/>
      <c r="AH70" s="71"/>
      <c r="AI70" s="122">
        <v>5</v>
      </c>
      <c r="AJ70" s="122">
        <v>1.5</v>
      </c>
      <c r="AK70" s="359">
        <v>50</v>
      </c>
      <c r="AL70" s="360">
        <v>15</v>
      </c>
      <c r="AM70" s="293"/>
      <c r="AN70" s="293"/>
      <c r="AO70" s="294"/>
      <c r="AP70" s="294"/>
      <c r="AQ70" s="294"/>
      <c r="AR70" s="294"/>
      <c r="AS70" s="294"/>
      <c r="AT70" s="294"/>
      <c r="AU70" s="4">
        <f t="shared" si="89"/>
        <v>55</v>
      </c>
      <c r="AV70" s="4">
        <f t="shared" si="90"/>
        <v>16.5</v>
      </c>
      <c r="AW70" s="78"/>
      <c r="AX70" s="78"/>
      <c r="AY70" s="315"/>
      <c r="AZ70" s="8"/>
      <c r="BA70" s="8"/>
      <c r="BB70" s="8"/>
      <c r="BC70" s="8">
        <f t="shared" si="91"/>
        <v>0</v>
      </c>
      <c r="BD70" s="8">
        <f t="shared" si="92"/>
        <v>0</v>
      </c>
      <c r="BE70" s="8"/>
      <c r="BF70" s="8"/>
      <c r="BG70" s="295"/>
      <c r="BH70" s="296"/>
      <c r="BI70" s="295"/>
      <c r="BJ70" s="296"/>
      <c r="BK70" s="297"/>
      <c r="BL70" s="8"/>
      <c r="BM70" s="8"/>
      <c r="BN70" s="8"/>
      <c r="BO70" s="8"/>
      <c r="BP70" s="8"/>
      <c r="BQ70" s="8"/>
      <c r="BR70" s="8"/>
      <c r="BS70" s="2">
        <f t="shared" si="20"/>
        <v>0</v>
      </c>
      <c r="BT70" s="8">
        <f t="shared" si="21"/>
        <v>0</v>
      </c>
      <c r="BU70" s="8"/>
      <c r="BV70" s="8"/>
      <c r="BW70" s="4"/>
      <c r="BX70" s="4"/>
      <c r="BY70" s="4"/>
      <c r="BZ70" s="8"/>
      <c r="CA70" s="4"/>
      <c r="CB70" s="8"/>
      <c r="CC70" s="4">
        <f t="shared" si="93"/>
        <v>0</v>
      </c>
      <c r="CD70" s="4">
        <f t="shared" si="93"/>
        <v>0</v>
      </c>
      <c r="CE70" s="4"/>
      <c r="CF70" s="4"/>
      <c r="CG70" s="114"/>
      <c r="CH70" s="325"/>
      <c r="CI70" s="91">
        <v>20.6</v>
      </c>
      <c r="CJ70" s="325">
        <v>6.5</v>
      </c>
      <c r="CK70" s="299"/>
      <c r="CL70" s="299"/>
      <c r="CM70" s="326">
        <v>5.15</v>
      </c>
      <c r="CN70" s="327">
        <v>1.5</v>
      </c>
      <c r="CO70" s="8">
        <f t="shared" si="22"/>
        <v>25.75</v>
      </c>
      <c r="CP70" s="8">
        <f t="shared" si="23"/>
        <v>8</v>
      </c>
      <c r="CQ70" s="343">
        <v>247.40625</v>
      </c>
      <c r="CR70" s="343"/>
      <c r="CS70" s="343"/>
      <c r="CT70" s="356"/>
      <c r="CU70" s="344">
        <v>18.556701030927837</v>
      </c>
      <c r="CV70" s="196"/>
      <c r="CW70" s="345">
        <v>63.814432989690722</v>
      </c>
      <c r="CX70" s="300"/>
      <c r="CY70" s="300"/>
      <c r="CZ70" s="300"/>
      <c r="DA70" s="7">
        <f t="shared" si="103"/>
        <v>329.77738402061857</v>
      </c>
      <c r="DB70" s="4">
        <f t="shared" si="25"/>
        <v>0</v>
      </c>
      <c r="DC70" s="8"/>
      <c r="DD70" s="8"/>
      <c r="DE70" s="4"/>
      <c r="DF70" s="8"/>
      <c r="DG70" s="8"/>
      <c r="DH70" s="8"/>
      <c r="DI70" s="8">
        <f t="shared" si="26"/>
        <v>0</v>
      </c>
      <c r="DJ70" s="8">
        <f t="shared" si="27"/>
        <v>0</v>
      </c>
      <c r="DK70" s="328">
        <v>42.37</v>
      </c>
      <c r="DL70" s="328">
        <v>14.12</v>
      </c>
      <c r="DM70" s="78">
        <f t="shared" si="28"/>
        <v>42.37</v>
      </c>
      <c r="DN70" s="78">
        <f t="shared" si="29"/>
        <v>14.12</v>
      </c>
      <c r="DO70" s="328">
        <v>41.1</v>
      </c>
      <c r="DP70" s="328">
        <v>13.700000000000001</v>
      </c>
      <c r="DQ70" s="329"/>
      <c r="DR70" s="329"/>
      <c r="DS70" s="8"/>
      <c r="DT70" s="8"/>
      <c r="DU70" s="302"/>
      <c r="DV70" s="303"/>
      <c r="DW70" s="303"/>
      <c r="DX70" s="303"/>
      <c r="DY70" s="8"/>
      <c r="DZ70" s="8"/>
      <c r="EA70" s="4"/>
      <c r="EB70" s="8"/>
      <c r="EC70" s="8">
        <f t="shared" si="30"/>
        <v>0</v>
      </c>
      <c r="ED70" s="8">
        <f t="shared" si="30"/>
        <v>0</v>
      </c>
      <c r="EE70" s="4"/>
      <c r="EF70" s="4"/>
      <c r="EG70" s="330">
        <v>39.18</v>
      </c>
      <c r="EH70" s="331">
        <v>9.7949999999999999</v>
      </c>
      <c r="EI70" s="94">
        <v>154.63999999999999</v>
      </c>
      <c r="EJ70" s="94">
        <v>38.659999999999997</v>
      </c>
      <c r="EK70" s="326">
        <v>53.61</v>
      </c>
      <c r="EL70" s="332">
        <v>13.4025</v>
      </c>
      <c r="EM70" s="333"/>
      <c r="EN70" s="333"/>
      <c r="EO70" s="333"/>
      <c r="EP70" s="333"/>
      <c r="EQ70" s="8">
        <f t="shared" si="31"/>
        <v>247.43</v>
      </c>
      <c r="ER70" s="8">
        <f t="shared" si="104"/>
        <v>61.857500000000002</v>
      </c>
      <c r="ES70" s="301"/>
      <c r="ET70" s="301"/>
      <c r="EU70" s="6"/>
      <c r="EV70" s="6"/>
      <c r="EW70" s="4">
        <f t="shared" si="33"/>
        <v>0</v>
      </c>
      <c r="EX70" s="4">
        <f t="shared" si="34"/>
        <v>0</v>
      </c>
      <c r="EY70" s="8"/>
      <c r="EZ70" s="8"/>
      <c r="FA70" s="361">
        <v>28</v>
      </c>
      <c r="FB70" s="334"/>
      <c r="FC70" s="114">
        <v>0</v>
      </c>
      <c r="FD70" s="327"/>
      <c r="FE70" s="8"/>
      <c r="FF70" s="8"/>
      <c r="FG70" s="305"/>
      <c r="FH70" s="306"/>
      <c r="FI70" s="8"/>
      <c r="FJ70" s="8"/>
      <c r="FK70" s="8"/>
      <c r="FL70" s="8"/>
      <c r="FM70" s="327"/>
      <c r="FN70" s="327"/>
      <c r="FO70" s="4"/>
      <c r="FP70" s="8"/>
      <c r="FQ70" s="307">
        <f t="shared" si="35"/>
        <v>0</v>
      </c>
      <c r="FR70" s="8">
        <f t="shared" si="36"/>
        <v>0</v>
      </c>
      <c r="FS70" s="4"/>
      <c r="FT70" s="4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>
        <f t="shared" si="37"/>
        <v>0</v>
      </c>
      <c r="GH70" s="8">
        <f t="shared" si="38"/>
        <v>0</v>
      </c>
      <c r="GI70" s="308"/>
      <c r="GJ70" s="308"/>
      <c r="GK70" s="297">
        <v>0</v>
      </c>
      <c r="GL70" s="297"/>
      <c r="GM70" s="309"/>
      <c r="GN70" s="310"/>
      <c r="GO70" s="299"/>
      <c r="GP70" s="311"/>
      <c r="GQ70" s="311"/>
      <c r="GR70" s="311"/>
      <c r="GS70" s="310"/>
      <c r="GT70" s="310"/>
      <c r="GU70" s="310">
        <v>3</v>
      </c>
      <c r="GV70" s="310"/>
      <c r="GW70" s="310"/>
      <c r="GX70" s="310"/>
      <c r="GY70" s="310">
        <v>2.4</v>
      </c>
      <c r="GZ70" s="310"/>
      <c r="HA70" s="8">
        <f t="shared" si="39"/>
        <v>5.4</v>
      </c>
      <c r="HB70" s="8">
        <f t="shared" si="40"/>
        <v>0</v>
      </c>
      <c r="HC70" s="4"/>
      <c r="HD70" s="4"/>
      <c r="HE70" s="4"/>
      <c r="HF70" s="4"/>
      <c r="HG70" s="4"/>
      <c r="HH70" s="4"/>
      <c r="HI70" s="4">
        <f t="shared" si="94"/>
        <v>0</v>
      </c>
      <c r="HJ70" s="4">
        <f t="shared" si="95"/>
        <v>0</v>
      </c>
      <c r="HK70" s="8"/>
      <c r="HL70" s="8"/>
      <c r="HM70" s="8"/>
      <c r="HN70" s="303"/>
      <c r="HO70" s="8">
        <f t="shared" si="41"/>
        <v>0</v>
      </c>
      <c r="HP70" s="8">
        <f t="shared" si="42"/>
        <v>0</v>
      </c>
      <c r="HQ70" s="91">
        <v>400</v>
      </c>
      <c r="HR70" s="285"/>
      <c r="HS70" s="91"/>
      <c r="HT70" s="8"/>
      <c r="HU70" s="8">
        <f t="shared" si="43"/>
        <v>400</v>
      </c>
      <c r="HV70" s="8">
        <f t="shared" si="44"/>
        <v>0</v>
      </c>
      <c r="HW70" s="8"/>
      <c r="HX70" s="8"/>
      <c r="HY70" s="196">
        <v>3</v>
      </c>
      <c r="HZ70" s="335">
        <v>0.75</v>
      </c>
      <c r="IA70" s="312"/>
      <c r="IB70" s="304"/>
      <c r="IC70" s="337">
        <v>12</v>
      </c>
      <c r="ID70" s="130">
        <v>3</v>
      </c>
      <c r="IE70" s="313"/>
      <c r="IF70" s="313"/>
      <c r="IG70" s="8">
        <f t="shared" si="84"/>
        <v>15</v>
      </c>
      <c r="IH70" s="8">
        <f t="shared" si="45"/>
        <v>3.75</v>
      </c>
      <c r="II70" s="8"/>
      <c r="IJ70" s="8"/>
      <c r="IK70" s="8"/>
      <c r="IL70" s="8"/>
      <c r="IM70" s="4"/>
      <c r="IN70" s="303"/>
      <c r="IO70" s="8"/>
      <c r="IP70" s="8"/>
      <c r="IQ70" s="8"/>
      <c r="IR70" s="8"/>
      <c r="IS70" s="8"/>
      <c r="IT70" s="8"/>
      <c r="IU70" s="8">
        <f t="shared" si="96"/>
        <v>0</v>
      </c>
      <c r="IV70" s="8">
        <f t="shared" si="97"/>
        <v>0</v>
      </c>
      <c r="IW70" s="8"/>
      <c r="IX70" s="8"/>
      <c r="IY70" s="71">
        <v>10.31</v>
      </c>
      <c r="IZ70" s="71">
        <v>0</v>
      </c>
      <c r="JA70" s="71">
        <v>0</v>
      </c>
      <c r="JB70" s="71">
        <v>0</v>
      </c>
      <c r="JC70" s="285"/>
      <c r="JD70" s="285"/>
      <c r="JE70" s="8">
        <f t="shared" si="46"/>
        <v>10.31</v>
      </c>
      <c r="JF70" s="8">
        <f t="shared" si="47"/>
        <v>0</v>
      </c>
      <c r="JG70" s="335">
        <v>4.7801999999999998</v>
      </c>
      <c r="JH70" s="335">
        <v>1</v>
      </c>
      <c r="JI70" s="335">
        <v>4.7801999999999998</v>
      </c>
      <c r="JJ70" s="335">
        <v>1</v>
      </c>
      <c r="JK70" s="335"/>
      <c r="JL70" s="335"/>
      <c r="JM70" s="91">
        <v>51.55</v>
      </c>
      <c r="JN70" s="335">
        <v>11</v>
      </c>
      <c r="JO70" s="91">
        <v>0</v>
      </c>
      <c r="JP70" s="335">
        <v>0</v>
      </c>
      <c r="JQ70" s="71">
        <v>0</v>
      </c>
      <c r="JR70" s="71">
        <v>0</v>
      </c>
      <c r="JS70" s="8"/>
      <c r="JT70" s="8"/>
      <c r="JU70" s="8">
        <f t="shared" si="85"/>
        <v>61.110399999999998</v>
      </c>
      <c r="JV70" s="8">
        <f t="shared" si="86"/>
        <v>13</v>
      </c>
      <c r="JW70" s="8"/>
      <c r="JX70" s="8"/>
      <c r="JY70" s="285"/>
      <c r="JZ70" s="285"/>
      <c r="KA70" s="8">
        <f t="shared" si="48"/>
        <v>0</v>
      </c>
      <c r="KB70" s="8">
        <f t="shared" si="49"/>
        <v>0</v>
      </c>
      <c r="KC70" s="4"/>
      <c r="KD70" s="4"/>
      <c r="KE70" s="4"/>
      <c r="KF70" s="4"/>
      <c r="KG70" s="4">
        <f t="shared" si="98"/>
        <v>0</v>
      </c>
      <c r="KH70" s="4">
        <f t="shared" si="99"/>
        <v>0</v>
      </c>
      <c r="KI70" s="4"/>
      <c r="KJ70" s="4"/>
      <c r="KK70" s="4"/>
      <c r="KL70" s="4"/>
      <c r="KM70" s="4">
        <f t="shared" si="50"/>
        <v>0</v>
      </c>
      <c r="KN70" s="4">
        <f t="shared" si="50"/>
        <v>0</v>
      </c>
      <c r="KO70" s="326"/>
      <c r="KP70" s="4"/>
      <c r="KQ70" s="4"/>
      <c r="KR70" s="4"/>
      <c r="KS70" s="1">
        <f t="shared" si="51"/>
        <v>0</v>
      </c>
      <c r="KT70" s="1">
        <f t="shared" si="52"/>
        <v>0</v>
      </c>
      <c r="KU70" s="4"/>
      <c r="KV70" s="4"/>
      <c r="KW70" s="4">
        <f t="shared" si="53"/>
        <v>0</v>
      </c>
      <c r="KX70" s="4">
        <f t="shared" si="54"/>
        <v>0</v>
      </c>
      <c r="KY70" s="4"/>
      <c r="KZ70" s="4"/>
      <c r="LA70" s="4"/>
      <c r="LB70" s="4"/>
      <c r="LC70" s="4">
        <f t="shared" si="55"/>
        <v>0</v>
      </c>
      <c r="LD70" s="4">
        <f t="shared" si="56"/>
        <v>0</v>
      </c>
      <c r="LE70" s="4"/>
      <c r="LF70" s="4"/>
      <c r="LG70" s="4">
        <f t="shared" si="57"/>
        <v>0</v>
      </c>
      <c r="LH70" s="4">
        <f t="shared" si="58"/>
        <v>0</v>
      </c>
      <c r="LI70" s="71">
        <v>25</v>
      </c>
      <c r="LJ70" s="335">
        <v>0</v>
      </c>
      <c r="LK70" s="79">
        <v>3.4</v>
      </c>
      <c r="LL70" s="358">
        <v>0</v>
      </c>
      <c r="LM70" s="79">
        <v>3.8730000000000002</v>
      </c>
      <c r="LN70" s="339">
        <v>0</v>
      </c>
      <c r="LO70" s="75"/>
      <c r="LP70" s="352"/>
      <c r="LQ70" s="322"/>
      <c r="LR70" s="322"/>
      <c r="LS70" s="4">
        <f t="shared" si="105"/>
        <v>32.272999999999996</v>
      </c>
      <c r="LT70" s="4">
        <f t="shared" si="60"/>
        <v>0</v>
      </c>
      <c r="LU70" s="323"/>
      <c r="LV70" s="4"/>
      <c r="LW70" s="4"/>
      <c r="LX70" s="4"/>
      <c r="LY70" s="4">
        <f t="shared" si="61"/>
        <v>0</v>
      </c>
      <c r="LZ70" s="4">
        <f t="shared" si="62"/>
        <v>0</v>
      </c>
      <c r="MA70" s="114"/>
      <c r="MB70" s="4"/>
      <c r="MC70" s="346"/>
      <c r="MD70" s="324"/>
      <c r="ME70" s="75"/>
      <c r="MF70" s="4"/>
      <c r="MG70" s="9"/>
      <c r="MH70" s="4"/>
      <c r="MI70" s="4">
        <f t="shared" si="63"/>
        <v>0</v>
      </c>
      <c r="MJ70" s="4">
        <f t="shared" si="64"/>
        <v>0</v>
      </c>
      <c r="MK70" s="340">
        <v>6.8228999999999997</v>
      </c>
      <c r="ML70" s="92">
        <v>0</v>
      </c>
      <c r="MM70" s="114">
        <v>4.0071000000000003</v>
      </c>
      <c r="MN70" s="341">
        <v>0</v>
      </c>
      <c r="MO70" s="4">
        <f t="shared" si="65"/>
        <v>10.83</v>
      </c>
      <c r="MP70" s="4">
        <f t="shared" si="66"/>
        <v>0</v>
      </c>
      <c r="MQ70" s="4"/>
      <c r="MR70" s="4"/>
      <c r="MS70" s="4">
        <f t="shared" si="67"/>
        <v>0</v>
      </c>
      <c r="MT70" s="4">
        <f t="shared" si="68"/>
        <v>0</v>
      </c>
      <c r="MU70" s="4"/>
      <c r="MV70" s="4"/>
      <c r="MW70" s="4">
        <f t="shared" si="69"/>
        <v>0</v>
      </c>
      <c r="MX70" s="4">
        <f t="shared" si="70"/>
        <v>0</v>
      </c>
      <c r="MY70" s="92">
        <v>0</v>
      </c>
      <c r="MZ70" s="342">
        <v>0</v>
      </c>
      <c r="NA70" s="4">
        <f t="shared" si="71"/>
        <v>0</v>
      </c>
      <c r="NB70" s="4">
        <f t="shared" si="72"/>
        <v>0</v>
      </c>
      <c r="NC70" s="301"/>
      <c r="ND70" s="301"/>
      <c r="NE70" s="301">
        <f t="shared" si="73"/>
        <v>0</v>
      </c>
      <c r="NF70" s="301">
        <f t="shared" si="74"/>
        <v>0</v>
      </c>
      <c r="NG70" s="301"/>
      <c r="NH70" s="301"/>
      <c r="NI70" s="301">
        <f t="shared" si="75"/>
        <v>0</v>
      </c>
      <c r="NJ70" s="301">
        <f t="shared" si="76"/>
        <v>0</v>
      </c>
      <c r="NK70" s="297"/>
      <c r="NL70" s="301"/>
      <c r="NM70" s="301">
        <f t="shared" si="77"/>
        <v>0</v>
      </c>
      <c r="NN70" s="301">
        <f t="shared" si="78"/>
        <v>0</v>
      </c>
      <c r="NO70" s="74">
        <v>3.67</v>
      </c>
      <c r="NP70" s="74"/>
      <c r="NQ70" s="74"/>
      <c r="NR70" s="74"/>
      <c r="NS70" s="74">
        <v>6.2</v>
      </c>
      <c r="NT70" s="74"/>
      <c r="NU70" s="351">
        <v>2</v>
      </c>
      <c r="NV70" s="351"/>
      <c r="NW70" s="4">
        <f t="shared" si="79"/>
        <v>11.870000000000001</v>
      </c>
      <c r="NX70" s="4">
        <f t="shared" si="100"/>
        <v>0</v>
      </c>
      <c r="NY70" s="74">
        <v>10</v>
      </c>
      <c r="NZ70" s="74"/>
      <c r="OA70" s="357">
        <v>3.8</v>
      </c>
      <c r="OB70" s="74"/>
      <c r="OC70" s="357">
        <v>1.63</v>
      </c>
      <c r="OD70" s="74"/>
      <c r="OE70" s="74">
        <v>0.81</v>
      </c>
      <c r="OF70" s="74"/>
      <c r="OG70" s="4">
        <f t="shared" si="80"/>
        <v>16.239999999999998</v>
      </c>
      <c r="OH70" s="4">
        <f t="shared" si="81"/>
        <v>0</v>
      </c>
      <c r="OI70" s="196">
        <v>3.06</v>
      </c>
      <c r="OJ70" s="301"/>
      <c r="OK70" s="347">
        <v>0.86</v>
      </c>
      <c r="OL70" s="301"/>
      <c r="OM70" s="196">
        <v>0.94</v>
      </c>
      <c r="ON70" s="301"/>
      <c r="OO70" s="301">
        <f t="shared" si="82"/>
        <v>3.92</v>
      </c>
      <c r="OP70" s="301">
        <f t="shared" si="83"/>
        <v>0</v>
      </c>
      <c r="OQ70" s="301"/>
      <c r="OR70" s="301"/>
      <c r="OS70" s="301">
        <f t="shared" si="101"/>
        <v>0</v>
      </c>
      <c r="OT70" s="301">
        <f t="shared" si="102"/>
        <v>0</v>
      </c>
    </row>
    <row r="71" spans="1:410" ht="12.75" customHeight="1">
      <c r="A71" s="154" t="s">
        <v>151</v>
      </c>
      <c r="B71" s="129">
        <v>61</v>
      </c>
      <c r="C71" s="147"/>
      <c r="D71" s="147"/>
      <c r="E71" s="74"/>
      <c r="F71" s="74"/>
      <c r="G71" s="74"/>
      <c r="H71" s="74"/>
      <c r="I71" s="78">
        <f t="shared" si="87"/>
        <v>0</v>
      </c>
      <c r="J71" s="78">
        <f t="shared" si="88"/>
        <v>0</v>
      </c>
      <c r="K71" s="2"/>
      <c r="L71" s="2"/>
      <c r="M71" s="71">
        <v>20.62</v>
      </c>
      <c r="N71" s="71">
        <v>4.1240000000000006</v>
      </c>
      <c r="O71" s="75">
        <v>0</v>
      </c>
      <c r="P71" s="71">
        <v>0</v>
      </c>
      <c r="Q71" s="1"/>
      <c r="R71" s="8"/>
      <c r="S71" s="2"/>
      <c r="T71" s="2"/>
      <c r="U71" s="8"/>
      <c r="V71" s="8"/>
      <c r="W71" s="8">
        <f t="shared" si="15"/>
        <v>20.62</v>
      </c>
      <c r="X71" s="8">
        <f t="shared" si="16"/>
        <v>20.62</v>
      </c>
      <c r="Y71" s="78"/>
      <c r="Z71" s="78"/>
      <c r="AA71" s="9"/>
      <c r="AB71" s="285"/>
      <c r="AC71" s="8">
        <f t="shared" si="17"/>
        <v>0</v>
      </c>
      <c r="AD71" s="8">
        <f t="shared" si="18"/>
        <v>0</v>
      </c>
      <c r="AE71" s="71"/>
      <c r="AF71" s="71"/>
      <c r="AG71" s="71"/>
      <c r="AH71" s="71"/>
      <c r="AI71" s="122">
        <v>5</v>
      </c>
      <c r="AJ71" s="122">
        <v>1.5</v>
      </c>
      <c r="AK71" s="359">
        <v>50</v>
      </c>
      <c r="AL71" s="360">
        <v>15</v>
      </c>
      <c r="AM71" s="293"/>
      <c r="AN71" s="293"/>
      <c r="AO71" s="294"/>
      <c r="AP71" s="294"/>
      <c r="AQ71" s="294"/>
      <c r="AR71" s="294"/>
      <c r="AS71" s="294"/>
      <c r="AT71" s="294"/>
      <c r="AU71" s="4">
        <f t="shared" si="89"/>
        <v>55</v>
      </c>
      <c r="AV71" s="4">
        <f t="shared" si="90"/>
        <v>16.5</v>
      </c>
      <c r="AW71" s="78"/>
      <c r="AX71" s="78"/>
      <c r="AY71" s="315"/>
      <c r="AZ71" s="8"/>
      <c r="BA71" s="8"/>
      <c r="BB71" s="8"/>
      <c r="BC71" s="8">
        <f t="shared" si="91"/>
        <v>0</v>
      </c>
      <c r="BD71" s="8">
        <f t="shared" si="92"/>
        <v>0</v>
      </c>
      <c r="BE71" s="8"/>
      <c r="BF71" s="8"/>
      <c r="BG71" s="295"/>
      <c r="BH71" s="296"/>
      <c r="BI71" s="295"/>
      <c r="BJ71" s="296"/>
      <c r="BK71" s="297"/>
      <c r="BL71" s="8"/>
      <c r="BM71" s="8"/>
      <c r="BN71" s="8"/>
      <c r="BO71" s="8"/>
      <c r="BP71" s="8"/>
      <c r="BQ71" s="8"/>
      <c r="BR71" s="8"/>
      <c r="BS71" s="2">
        <f t="shared" si="20"/>
        <v>0</v>
      </c>
      <c r="BT71" s="8">
        <f t="shared" si="21"/>
        <v>0</v>
      </c>
      <c r="BU71" s="8"/>
      <c r="BV71" s="8"/>
      <c r="BW71" s="4"/>
      <c r="BX71" s="4"/>
      <c r="BY71" s="4"/>
      <c r="BZ71" s="8"/>
      <c r="CA71" s="4"/>
      <c r="CB71" s="8"/>
      <c r="CC71" s="4">
        <f t="shared" si="93"/>
        <v>0</v>
      </c>
      <c r="CD71" s="4">
        <f t="shared" si="93"/>
        <v>0</v>
      </c>
      <c r="CE71" s="4"/>
      <c r="CF71" s="4"/>
      <c r="CG71" s="114"/>
      <c r="CH71" s="325"/>
      <c r="CI71" s="91">
        <v>20.6</v>
      </c>
      <c r="CJ71" s="325">
        <v>6.5</v>
      </c>
      <c r="CK71" s="299"/>
      <c r="CL71" s="299"/>
      <c r="CM71" s="326">
        <v>5.15</v>
      </c>
      <c r="CN71" s="327">
        <v>1.5</v>
      </c>
      <c r="CO71" s="8">
        <f t="shared" si="22"/>
        <v>25.75</v>
      </c>
      <c r="CP71" s="8">
        <f t="shared" si="23"/>
        <v>8</v>
      </c>
      <c r="CQ71" s="343">
        <v>247.40625</v>
      </c>
      <c r="CR71" s="343"/>
      <c r="CS71" s="343"/>
      <c r="CT71" s="356"/>
      <c r="CU71" s="344">
        <v>18.556701030927837</v>
      </c>
      <c r="CV71" s="196"/>
      <c r="CW71" s="345">
        <v>63.814432989690722</v>
      </c>
      <c r="CX71" s="300"/>
      <c r="CY71" s="300"/>
      <c r="CZ71" s="300"/>
      <c r="DA71" s="7">
        <f t="shared" si="103"/>
        <v>329.77738402061857</v>
      </c>
      <c r="DB71" s="4">
        <f t="shared" si="25"/>
        <v>0</v>
      </c>
      <c r="DC71" s="8"/>
      <c r="DD71" s="8"/>
      <c r="DE71" s="4"/>
      <c r="DF71" s="8"/>
      <c r="DG71" s="8"/>
      <c r="DH71" s="8"/>
      <c r="DI71" s="8">
        <f t="shared" si="26"/>
        <v>0</v>
      </c>
      <c r="DJ71" s="8">
        <f t="shared" si="27"/>
        <v>0</v>
      </c>
      <c r="DK71" s="328">
        <v>42.37</v>
      </c>
      <c r="DL71" s="328">
        <v>14.12</v>
      </c>
      <c r="DM71" s="78">
        <f t="shared" si="28"/>
        <v>42.37</v>
      </c>
      <c r="DN71" s="78">
        <f t="shared" si="29"/>
        <v>14.12</v>
      </c>
      <c r="DO71" s="328">
        <v>41.1</v>
      </c>
      <c r="DP71" s="328">
        <v>13.700000000000001</v>
      </c>
      <c r="DQ71" s="329"/>
      <c r="DR71" s="329"/>
      <c r="DS71" s="8"/>
      <c r="DT71" s="8"/>
      <c r="DU71" s="302"/>
      <c r="DV71" s="303"/>
      <c r="DW71" s="303"/>
      <c r="DX71" s="303"/>
      <c r="DY71" s="8"/>
      <c r="DZ71" s="8"/>
      <c r="EA71" s="4"/>
      <c r="EB71" s="8"/>
      <c r="EC71" s="8">
        <f t="shared" si="30"/>
        <v>0</v>
      </c>
      <c r="ED71" s="8">
        <f t="shared" si="30"/>
        <v>0</v>
      </c>
      <c r="EE71" s="4"/>
      <c r="EF71" s="4"/>
      <c r="EG71" s="330">
        <v>39.18</v>
      </c>
      <c r="EH71" s="331">
        <v>9.7949999999999999</v>
      </c>
      <c r="EI71" s="94">
        <v>154.63999999999999</v>
      </c>
      <c r="EJ71" s="94">
        <v>38.659999999999997</v>
      </c>
      <c r="EK71" s="326">
        <v>53.61</v>
      </c>
      <c r="EL71" s="332">
        <v>13.4025</v>
      </c>
      <c r="EM71" s="333"/>
      <c r="EN71" s="333"/>
      <c r="EO71" s="333"/>
      <c r="EP71" s="333"/>
      <c r="EQ71" s="8">
        <f t="shared" si="31"/>
        <v>247.43</v>
      </c>
      <c r="ER71" s="8">
        <f t="shared" si="104"/>
        <v>61.857500000000002</v>
      </c>
      <c r="ES71" s="301"/>
      <c r="ET71" s="301"/>
      <c r="EU71" s="6"/>
      <c r="EV71" s="6"/>
      <c r="EW71" s="4">
        <f t="shared" si="33"/>
        <v>0</v>
      </c>
      <c r="EX71" s="4">
        <f t="shared" si="34"/>
        <v>0</v>
      </c>
      <c r="EY71" s="8"/>
      <c r="EZ71" s="8"/>
      <c r="FA71" s="361">
        <v>28</v>
      </c>
      <c r="FB71" s="334"/>
      <c r="FC71" s="114">
        <v>0</v>
      </c>
      <c r="FD71" s="327"/>
      <c r="FE71" s="8"/>
      <c r="FF71" s="8"/>
      <c r="FG71" s="305"/>
      <c r="FH71" s="306"/>
      <c r="FI71" s="8"/>
      <c r="FJ71" s="8"/>
      <c r="FK71" s="8"/>
      <c r="FL71" s="8"/>
      <c r="FM71" s="327"/>
      <c r="FN71" s="327"/>
      <c r="FO71" s="4"/>
      <c r="FP71" s="8"/>
      <c r="FQ71" s="307">
        <f t="shared" si="35"/>
        <v>0</v>
      </c>
      <c r="FR71" s="8">
        <f t="shared" si="36"/>
        <v>0</v>
      </c>
      <c r="FS71" s="4"/>
      <c r="FT71" s="4"/>
      <c r="FU71" s="8"/>
      <c r="FV71" s="8"/>
      <c r="FW71" s="8"/>
      <c r="FX71" s="8"/>
      <c r="FY71" s="8"/>
      <c r="FZ71" s="8"/>
      <c r="GA71" s="8"/>
      <c r="GB71" s="8"/>
      <c r="GC71" s="8"/>
      <c r="GD71" s="8"/>
      <c r="GE71" s="8"/>
      <c r="GF71" s="8"/>
      <c r="GG71" s="8">
        <f t="shared" si="37"/>
        <v>0</v>
      </c>
      <c r="GH71" s="8">
        <f t="shared" si="38"/>
        <v>0</v>
      </c>
      <c r="GI71" s="308"/>
      <c r="GJ71" s="308"/>
      <c r="GK71" s="297">
        <v>0</v>
      </c>
      <c r="GL71" s="297"/>
      <c r="GM71" s="309"/>
      <c r="GN71" s="310"/>
      <c r="GO71" s="299"/>
      <c r="GP71" s="311"/>
      <c r="GQ71" s="311"/>
      <c r="GR71" s="311"/>
      <c r="GS71" s="310"/>
      <c r="GT71" s="310"/>
      <c r="GU71" s="310">
        <v>3</v>
      </c>
      <c r="GV71" s="310"/>
      <c r="GW71" s="310"/>
      <c r="GX71" s="310"/>
      <c r="GY71" s="310">
        <v>2.4</v>
      </c>
      <c r="GZ71" s="310"/>
      <c r="HA71" s="8">
        <f t="shared" si="39"/>
        <v>5.4</v>
      </c>
      <c r="HB71" s="8">
        <f t="shared" si="40"/>
        <v>0</v>
      </c>
      <c r="HC71" s="4"/>
      <c r="HD71" s="4"/>
      <c r="HE71" s="4"/>
      <c r="HF71" s="4"/>
      <c r="HG71" s="4"/>
      <c r="HH71" s="4"/>
      <c r="HI71" s="4">
        <f t="shared" si="94"/>
        <v>0</v>
      </c>
      <c r="HJ71" s="4">
        <f t="shared" si="95"/>
        <v>0</v>
      </c>
      <c r="HK71" s="8"/>
      <c r="HL71" s="8"/>
      <c r="HM71" s="8"/>
      <c r="HN71" s="303"/>
      <c r="HO71" s="8">
        <f t="shared" si="41"/>
        <v>0</v>
      </c>
      <c r="HP71" s="8">
        <f t="shared" si="42"/>
        <v>0</v>
      </c>
      <c r="HQ71" s="91">
        <v>400</v>
      </c>
      <c r="HR71" s="285"/>
      <c r="HS71" s="91"/>
      <c r="HT71" s="8"/>
      <c r="HU71" s="8">
        <f t="shared" si="43"/>
        <v>400</v>
      </c>
      <c r="HV71" s="8">
        <f t="shared" si="44"/>
        <v>0</v>
      </c>
      <c r="HW71" s="8"/>
      <c r="HX71" s="8"/>
      <c r="HY71" s="196">
        <v>3</v>
      </c>
      <c r="HZ71" s="335">
        <v>0.75</v>
      </c>
      <c r="IA71" s="312"/>
      <c r="IB71" s="304"/>
      <c r="IC71" s="337">
        <v>12</v>
      </c>
      <c r="ID71" s="130">
        <v>3</v>
      </c>
      <c r="IE71" s="313"/>
      <c r="IF71" s="313"/>
      <c r="IG71" s="8">
        <f t="shared" si="84"/>
        <v>15</v>
      </c>
      <c r="IH71" s="8">
        <f t="shared" si="45"/>
        <v>3.75</v>
      </c>
      <c r="II71" s="8"/>
      <c r="IJ71" s="8"/>
      <c r="IK71" s="8"/>
      <c r="IL71" s="8"/>
      <c r="IM71" s="4"/>
      <c r="IN71" s="303"/>
      <c r="IO71" s="8"/>
      <c r="IP71" s="8"/>
      <c r="IQ71" s="8"/>
      <c r="IR71" s="8"/>
      <c r="IS71" s="8"/>
      <c r="IT71" s="8"/>
      <c r="IU71" s="8">
        <f t="shared" si="96"/>
        <v>0</v>
      </c>
      <c r="IV71" s="8">
        <f t="shared" si="97"/>
        <v>0</v>
      </c>
      <c r="IW71" s="8"/>
      <c r="IX71" s="8"/>
      <c r="IY71" s="71">
        <v>10.31</v>
      </c>
      <c r="IZ71" s="71">
        <v>0</v>
      </c>
      <c r="JA71" s="71">
        <v>0</v>
      </c>
      <c r="JB71" s="71">
        <v>0</v>
      </c>
      <c r="JC71" s="285"/>
      <c r="JD71" s="285"/>
      <c r="JE71" s="8">
        <f t="shared" si="46"/>
        <v>10.31</v>
      </c>
      <c r="JF71" s="8">
        <f t="shared" si="47"/>
        <v>0</v>
      </c>
      <c r="JG71" s="335">
        <v>4.7801999999999998</v>
      </c>
      <c r="JH71" s="335">
        <v>1</v>
      </c>
      <c r="JI71" s="335">
        <v>4.7801999999999998</v>
      </c>
      <c r="JJ71" s="335">
        <v>1</v>
      </c>
      <c r="JK71" s="335"/>
      <c r="JL71" s="335"/>
      <c r="JM71" s="91">
        <v>51.55</v>
      </c>
      <c r="JN71" s="335">
        <v>11</v>
      </c>
      <c r="JO71" s="91">
        <v>0</v>
      </c>
      <c r="JP71" s="335">
        <v>0</v>
      </c>
      <c r="JQ71" s="71">
        <v>0</v>
      </c>
      <c r="JR71" s="71">
        <v>0</v>
      </c>
      <c r="JS71" s="8"/>
      <c r="JT71" s="8"/>
      <c r="JU71" s="8">
        <f t="shared" si="85"/>
        <v>61.110399999999998</v>
      </c>
      <c r="JV71" s="8">
        <f t="shared" si="86"/>
        <v>13</v>
      </c>
      <c r="JW71" s="8"/>
      <c r="JX71" s="8"/>
      <c r="JY71" s="285"/>
      <c r="JZ71" s="285"/>
      <c r="KA71" s="8">
        <f t="shared" si="48"/>
        <v>0</v>
      </c>
      <c r="KB71" s="8">
        <f t="shared" si="49"/>
        <v>0</v>
      </c>
      <c r="KC71" s="4"/>
      <c r="KD71" s="4"/>
      <c r="KE71" s="4"/>
      <c r="KF71" s="4"/>
      <c r="KG71" s="4">
        <f t="shared" si="98"/>
        <v>0</v>
      </c>
      <c r="KH71" s="4">
        <f t="shared" si="99"/>
        <v>0</v>
      </c>
      <c r="KI71" s="4"/>
      <c r="KJ71" s="4"/>
      <c r="KK71" s="4"/>
      <c r="KL71" s="4"/>
      <c r="KM71" s="4">
        <f t="shared" si="50"/>
        <v>0</v>
      </c>
      <c r="KN71" s="4">
        <f t="shared" si="50"/>
        <v>0</v>
      </c>
      <c r="KO71" s="326"/>
      <c r="KP71" s="4"/>
      <c r="KQ71" s="4"/>
      <c r="KR71" s="4"/>
      <c r="KS71" s="1">
        <f t="shared" si="51"/>
        <v>0</v>
      </c>
      <c r="KT71" s="1">
        <f t="shared" si="52"/>
        <v>0</v>
      </c>
      <c r="KU71" s="4"/>
      <c r="KV71" s="4"/>
      <c r="KW71" s="4">
        <f t="shared" si="53"/>
        <v>0</v>
      </c>
      <c r="KX71" s="4">
        <f t="shared" si="54"/>
        <v>0</v>
      </c>
      <c r="KY71" s="4"/>
      <c r="KZ71" s="4"/>
      <c r="LA71" s="4"/>
      <c r="LB71" s="4"/>
      <c r="LC71" s="4">
        <f t="shared" si="55"/>
        <v>0</v>
      </c>
      <c r="LD71" s="4">
        <f t="shared" si="56"/>
        <v>0</v>
      </c>
      <c r="LE71" s="4"/>
      <c r="LF71" s="4"/>
      <c r="LG71" s="4">
        <f t="shared" si="57"/>
        <v>0</v>
      </c>
      <c r="LH71" s="4">
        <f t="shared" si="58"/>
        <v>0</v>
      </c>
      <c r="LI71" s="71">
        <v>25</v>
      </c>
      <c r="LJ71" s="335">
        <v>0</v>
      </c>
      <c r="LK71" s="79">
        <v>3.4</v>
      </c>
      <c r="LL71" s="358">
        <v>0</v>
      </c>
      <c r="LM71" s="79">
        <v>3.8730000000000002</v>
      </c>
      <c r="LN71" s="339">
        <v>0</v>
      </c>
      <c r="LO71" s="75"/>
      <c r="LP71" s="352"/>
      <c r="LQ71" s="322"/>
      <c r="LR71" s="322"/>
      <c r="LS71" s="4">
        <f t="shared" si="105"/>
        <v>32.272999999999996</v>
      </c>
      <c r="LT71" s="4">
        <f t="shared" si="60"/>
        <v>0</v>
      </c>
      <c r="LU71" s="323"/>
      <c r="LV71" s="4"/>
      <c r="LW71" s="4"/>
      <c r="LX71" s="4"/>
      <c r="LY71" s="4">
        <f t="shared" si="61"/>
        <v>0</v>
      </c>
      <c r="LZ71" s="4">
        <f t="shared" si="62"/>
        <v>0</v>
      </c>
      <c r="MA71" s="114"/>
      <c r="MB71" s="4"/>
      <c r="MC71" s="346"/>
      <c r="MD71" s="324"/>
      <c r="ME71" s="75"/>
      <c r="MF71" s="4"/>
      <c r="MG71" s="9"/>
      <c r="MH71" s="4"/>
      <c r="MI71" s="4">
        <f t="shared" si="63"/>
        <v>0</v>
      </c>
      <c r="MJ71" s="4">
        <f t="shared" si="64"/>
        <v>0</v>
      </c>
      <c r="MK71" s="340">
        <v>5.97</v>
      </c>
      <c r="ML71" s="92">
        <v>0</v>
      </c>
      <c r="MM71" s="114">
        <v>3.98</v>
      </c>
      <c r="MN71" s="341">
        <v>0</v>
      </c>
      <c r="MO71" s="4">
        <f t="shared" si="65"/>
        <v>9.9499999999999993</v>
      </c>
      <c r="MP71" s="4">
        <f t="shared" si="66"/>
        <v>0</v>
      </c>
      <c r="MQ71" s="4"/>
      <c r="MR71" s="4"/>
      <c r="MS71" s="4">
        <f t="shared" si="67"/>
        <v>0</v>
      </c>
      <c r="MT71" s="4">
        <f t="shared" si="68"/>
        <v>0</v>
      </c>
      <c r="MU71" s="4"/>
      <c r="MV71" s="4"/>
      <c r="MW71" s="4">
        <f t="shared" si="69"/>
        <v>0</v>
      </c>
      <c r="MX71" s="4">
        <f t="shared" si="70"/>
        <v>0</v>
      </c>
      <c r="MY71" s="92">
        <v>0</v>
      </c>
      <c r="MZ71" s="342">
        <v>0</v>
      </c>
      <c r="NA71" s="4">
        <f t="shared" si="71"/>
        <v>0</v>
      </c>
      <c r="NB71" s="4">
        <f t="shared" si="72"/>
        <v>0</v>
      </c>
      <c r="NC71" s="301"/>
      <c r="ND71" s="301"/>
      <c r="NE71" s="301">
        <f t="shared" si="73"/>
        <v>0</v>
      </c>
      <c r="NF71" s="301">
        <f t="shared" si="74"/>
        <v>0</v>
      </c>
      <c r="NG71" s="301"/>
      <c r="NH71" s="301"/>
      <c r="NI71" s="301">
        <f t="shared" si="75"/>
        <v>0</v>
      </c>
      <c r="NJ71" s="301">
        <f t="shared" si="76"/>
        <v>0</v>
      </c>
      <c r="NK71" s="297"/>
      <c r="NL71" s="301"/>
      <c r="NM71" s="301">
        <f t="shared" si="77"/>
        <v>0</v>
      </c>
      <c r="NN71" s="301">
        <f t="shared" si="78"/>
        <v>0</v>
      </c>
      <c r="NO71" s="74">
        <v>3.67</v>
      </c>
      <c r="NP71" s="74"/>
      <c r="NQ71" s="74"/>
      <c r="NR71" s="74"/>
      <c r="NS71" s="74">
        <v>6.2</v>
      </c>
      <c r="NT71" s="74"/>
      <c r="NU71" s="351">
        <v>2</v>
      </c>
      <c r="NV71" s="351"/>
      <c r="NW71" s="4">
        <f t="shared" si="79"/>
        <v>11.870000000000001</v>
      </c>
      <c r="NX71" s="4">
        <f t="shared" si="100"/>
        <v>0</v>
      </c>
      <c r="NY71" s="74">
        <v>10</v>
      </c>
      <c r="NZ71" s="74"/>
      <c r="OA71" s="357">
        <v>3.45</v>
      </c>
      <c r="OB71" s="74"/>
      <c r="OC71" s="357">
        <v>1.48</v>
      </c>
      <c r="OD71" s="74"/>
      <c r="OE71" s="74">
        <v>0.74</v>
      </c>
      <c r="OF71" s="74"/>
      <c r="OG71" s="4">
        <f t="shared" si="80"/>
        <v>15.67</v>
      </c>
      <c r="OH71" s="4">
        <f t="shared" si="81"/>
        <v>0</v>
      </c>
      <c r="OI71" s="196">
        <v>2.89</v>
      </c>
      <c r="OJ71" s="301"/>
      <c r="OK71" s="347">
        <v>0.82</v>
      </c>
      <c r="OL71" s="301"/>
      <c r="OM71" s="196">
        <v>0.89</v>
      </c>
      <c r="ON71" s="301"/>
      <c r="OO71" s="301">
        <f t="shared" si="82"/>
        <v>3.71</v>
      </c>
      <c r="OP71" s="301">
        <f t="shared" si="83"/>
        <v>0</v>
      </c>
      <c r="OQ71" s="301"/>
      <c r="OR71" s="301"/>
      <c r="OS71" s="301">
        <f t="shared" si="101"/>
        <v>0</v>
      </c>
      <c r="OT71" s="301">
        <f t="shared" si="102"/>
        <v>0</v>
      </c>
    </row>
    <row r="72" spans="1:410" ht="12.75" customHeight="1">
      <c r="A72" s="146"/>
      <c r="B72" s="129">
        <v>62</v>
      </c>
      <c r="C72" s="147"/>
      <c r="D72" s="147"/>
      <c r="E72" s="74"/>
      <c r="F72" s="74"/>
      <c r="G72" s="74"/>
      <c r="H72" s="74"/>
      <c r="I72" s="78">
        <f t="shared" si="87"/>
        <v>0</v>
      </c>
      <c r="J72" s="78">
        <f t="shared" si="88"/>
        <v>0</v>
      </c>
      <c r="K72" s="2"/>
      <c r="L72" s="2"/>
      <c r="M72" s="71">
        <v>20.62</v>
      </c>
      <c r="N72" s="71">
        <v>4.1240000000000006</v>
      </c>
      <c r="O72" s="75">
        <v>0</v>
      </c>
      <c r="P72" s="71">
        <v>0</v>
      </c>
      <c r="Q72" s="1"/>
      <c r="R72" s="8"/>
      <c r="S72" s="2"/>
      <c r="T72" s="2"/>
      <c r="U72" s="8"/>
      <c r="V72" s="8"/>
      <c r="W72" s="8">
        <f t="shared" si="15"/>
        <v>20.62</v>
      </c>
      <c r="X72" s="8">
        <f t="shared" si="16"/>
        <v>20.62</v>
      </c>
      <c r="Y72" s="78"/>
      <c r="Z72" s="78"/>
      <c r="AA72" s="9"/>
      <c r="AB72" s="285"/>
      <c r="AC72" s="8">
        <f t="shared" si="17"/>
        <v>0</v>
      </c>
      <c r="AD72" s="8">
        <f t="shared" si="18"/>
        <v>0</v>
      </c>
      <c r="AE72" s="71"/>
      <c r="AF72" s="71"/>
      <c r="AG72" s="71"/>
      <c r="AH72" s="71"/>
      <c r="AI72" s="122">
        <v>5</v>
      </c>
      <c r="AJ72" s="122">
        <v>1.5</v>
      </c>
      <c r="AK72" s="359">
        <v>50</v>
      </c>
      <c r="AL72" s="360">
        <v>15</v>
      </c>
      <c r="AM72" s="293"/>
      <c r="AN72" s="293"/>
      <c r="AO72" s="294"/>
      <c r="AP72" s="294"/>
      <c r="AQ72" s="294"/>
      <c r="AR72" s="294"/>
      <c r="AS72" s="294"/>
      <c r="AT72" s="294"/>
      <c r="AU72" s="4">
        <f t="shared" si="89"/>
        <v>55</v>
      </c>
      <c r="AV72" s="4">
        <f t="shared" si="90"/>
        <v>16.5</v>
      </c>
      <c r="AW72" s="78"/>
      <c r="AX72" s="78"/>
      <c r="AY72" s="315"/>
      <c r="AZ72" s="8"/>
      <c r="BA72" s="8"/>
      <c r="BB72" s="8"/>
      <c r="BC72" s="8">
        <f t="shared" si="91"/>
        <v>0</v>
      </c>
      <c r="BD72" s="8">
        <f t="shared" si="92"/>
        <v>0</v>
      </c>
      <c r="BE72" s="8"/>
      <c r="BF72" s="8"/>
      <c r="BG72" s="295"/>
      <c r="BH72" s="296"/>
      <c r="BI72" s="295"/>
      <c r="BJ72" s="296"/>
      <c r="BK72" s="297"/>
      <c r="BL72" s="8"/>
      <c r="BM72" s="8"/>
      <c r="BN72" s="8"/>
      <c r="BO72" s="8"/>
      <c r="BP72" s="8"/>
      <c r="BQ72" s="8"/>
      <c r="BR72" s="8"/>
      <c r="BS72" s="2">
        <f t="shared" si="20"/>
        <v>0</v>
      </c>
      <c r="BT72" s="8">
        <f t="shared" si="21"/>
        <v>0</v>
      </c>
      <c r="BU72" s="8"/>
      <c r="BV72" s="8"/>
      <c r="BW72" s="4"/>
      <c r="BX72" s="4"/>
      <c r="BY72" s="4"/>
      <c r="BZ72" s="8"/>
      <c r="CA72" s="4"/>
      <c r="CB72" s="8"/>
      <c r="CC72" s="4">
        <f t="shared" si="93"/>
        <v>0</v>
      </c>
      <c r="CD72" s="4">
        <f t="shared" si="93"/>
        <v>0</v>
      </c>
      <c r="CE72" s="4"/>
      <c r="CF72" s="4"/>
      <c r="CG72" s="114"/>
      <c r="CH72" s="325"/>
      <c r="CI72" s="91">
        <v>20.6</v>
      </c>
      <c r="CJ72" s="325">
        <v>6.5</v>
      </c>
      <c r="CK72" s="299"/>
      <c r="CL72" s="299"/>
      <c r="CM72" s="326">
        <v>5.15</v>
      </c>
      <c r="CN72" s="327">
        <v>1.5</v>
      </c>
      <c r="CO72" s="8">
        <f t="shared" si="22"/>
        <v>25.75</v>
      </c>
      <c r="CP72" s="8">
        <f t="shared" si="23"/>
        <v>8</v>
      </c>
      <c r="CQ72" s="343">
        <v>247.40625</v>
      </c>
      <c r="CR72" s="343"/>
      <c r="CS72" s="343"/>
      <c r="CT72" s="356"/>
      <c r="CU72" s="344">
        <v>18.556701030927837</v>
      </c>
      <c r="CV72" s="196"/>
      <c r="CW72" s="345">
        <v>63.814432989690722</v>
      </c>
      <c r="CX72" s="300"/>
      <c r="CY72" s="300"/>
      <c r="CZ72" s="300"/>
      <c r="DA72" s="7">
        <f t="shared" si="103"/>
        <v>329.77738402061857</v>
      </c>
      <c r="DB72" s="4">
        <f t="shared" si="25"/>
        <v>0</v>
      </c>
      <c r="DC72" s="8"/>
      <c r="DD72" s="8"/>
      <c r="DE72" s="4"/>
      <c r="DF72" s="8"/>
      <c r="DG72" s="8"/>
      <c r="DH72" s="8"/>
      <c r="DI72" s="8">
        <f t="shared" si="26"/>
        <v>0</v>
      </c>
      <c r="DJ72" s="8">
        <f t="shared" si="27"/>
        <v>0</v>
      </c>
      <c r="DK72" s="328">
        <v>42.37</v>
      </c>
      <c r="DL72" s="328">
        <v>14.12</v>
      </c>
      <c r="DM72" s="78">
        <f t="shared" si="28"/>
        <v>42.37</v>
      </c>
      <c r="DN72" s="78">
        <f t="shared" si="29"/>
        <v>14.12</v>
      </c>
      <c r="DO72" s="328">
        <v>41.1</v>
      </c>
      <c r="DP72" s="328">
        <v>13.700000000000001</v>
      </c>
      <c r="DQ72" s="329"/>
      <c r="DR72" s="329"/>
      <c r="DS72" s="8"/>
      <c r="DT72" s="8"/>
      <c r="DU72" s="302"/>
      <c r="DV72" s="303"/>
      <c r="DW72" s="303"/>
      <c r="DX72" s="303"/>
      <c r="DY72" s="8"/>
      <c r="DZ72" s="8"/>
      <c r="EA72" s="4"/>
      <c r="EB72" s="8"/>
      <c r="EC72" s="8">
        <f t="shared" si="30"/>
        <v>0</v>
      </c>
      <c r="ED72" s="8">
        <f t="shared" si="30"/>
        <v>0</v>
      </c>
      <c r="EE72" s="4"/>
      <c r="EF72" s="4"/>
      <c r="EG72" s="330">
        <v>39.18</v>
      </c>
      <c r="EH72" s="331">
        <v>9.7949999999999999</v>
      </c>
      <c r="EI72" s="94">
        <v>154.63999999999999</v>
      </c>
      <c r="EJ72" s="94">
        <v>38.659999999999997</v>
      </c>
      <c r="EK72" s="326">
        <v>53.61</v>
      </c>
      <c r="EL72" s="332">
        <v>13.4025</v>
      </c>
      <c r="EM72" s="333"/>
      <c r="EN72" s="333"/>
      <c r="EO72" s="333"/>
      <c r="EP72" s="333"/>
      <c r="EQ72" s="8">
        <f t="shared" si="31"/>
        <v>247.43</v>
      </c>
      <c r="ER72" s="8">
        <f t="shared" si="104"/>
        <v>61.857500000000002</v>
      </c>
      <c r="ES72" s="301"/>
      <c r="ET72" s="301"/>
      <c r="EU72" s="6"/>
      <c r="EV72" s="6"/>
      <c r="EW72" s="4">
        <f t="shared" si="33"/>
        <v>0</v>
      </c>
      <c r="EX72" s="4">
        <f t="shared" si="34"/>
        <v>0</v>
      </c>
      <c r="EY72" s="8"/>
      <c r="EZ72" s="8"/>
      <c r="FA72" s="361">
        <v>28</v>
      </c>
      <c r="FB72" s="334"/>
      <c r="FC72" s="114">
        <v>0</v>
      </c>
      <c r="FD72" s="327"/>
      <c r="FE72" s="8"/>
      <c r="FF72" s="8"/>
      <c r="FG72" s="305"/>
      <c r="FH72" s="306"/>
      <c r="FI72" s="8"/>
      <c r="FJ72" s="8"/>
      <c r="FK72" s="8"/>
      <c r="FL72" s="8"/>
      <c r="FM72" s="327"/>
      <c r="FN72" s="327"/>
      <c r="FO72" s="4"/>
      <c r="FP72" s="8"/>
      <c r="FQ72" s="307">
        <f t="shared" si="35"/>
        <v>0</v>
      </c>
      <c r="FR72" s="8">
        <f t="shared" si="36"/>
        <v>0</v>
      </c>
      <c r="FS72" s="4"/>
      <c r="FT72" s="4"/>
      <c r="FU72" s="8"/>
      <c r="FV72" s="8"/>
      <c r="FW72" s="8"/>
      <c r="FX72" s="8"/>
      <c r="FY72" s="8"/>
      <c r="FZ72" s="8"/>
      <c r="GA72" s="8"/>
      <c r="GB72" s="8"/>
      <c r="GC72" s="8"/>
      <c r="GD72" s="8"/>
      <c r="GE72" s="8"/>
      <c r="GF72" s="8"/>
      <c r="GG72" s="8">
        <f t="shared" si="37"/>
        <v>0</v>
      </c>
      <c r="GH72" s="8">
        <f t="shared" si="38"/>
        <v>0</v>
      </c>
      <c r="GI72" s="308"/>
      <c r="GJ72" s="308"/>
      <c r="GK72" s="297">
        <v>0</v>
      </c>
      <c r="GL72" s="297"/>
      <c r="GM72" s="309"/>
      <c r="GN72" s="310"/>
      <c r="GO72" s="299"/>
      <c r="GP72" s="311"/>
      <c r="GQ72" s="311"/>
      <c r="GR72" s="311"/>
      <c r="GS72" s="310"/>
      <c r="GT72" s="310"/>
      <c r="GU72" s="310">
        <v>3</v>
      </c>
      <c r="GV72" s="310"/>
      <c r="GW72" s="310"/>
      <c r="GX72" s="310"/>
      <c r="GY72" s="310">
        <v>2.4</v>
      </c>
      <c r="GZ72" s="310"/>
      <c r="HA72" s="8">
        <f t="shared" si="39"/>
        <v>5.4</v>
      </c>
      <c r="HB72" s="8">
        <f t="shared" si="40"/>
        <v>0</v>
      </c>
      <c r="HC72" s="4"/>
      <c r="HD72" s="4"/>
      <c r="HE72" s="4"/>
      <c r="HF72" s="4"/>
      <c r="HG72" s="4"/>
      <c r="HH72" s="4"/>
      <c r="HI72" s="4">
        <f t="shared" si="94"/>
        <v>0</v>
      </c>
      <c r="HJ72" s="4">
        <f t="shared" si="95"/>
        <v>0</v>
      </c>
      <c r="HK72" s="8"/>
      <c r="HL72" s="8"/>
      <c r="HM72" s="8"/>
      <c r="HN72" s="303"/>
      <c r="HO72" s="8">
        <f t="shared" si="41"/>
        <v>0</v>
      </c>
      <c r="HP72" s="8">
        <f t="shared" si="42"/>
        <v>0</v>
      </c>
      <c r="HQ72" s="91">
        <v>400</v>
      </c>
      <c r="HR72" s="285"/>
      <c r="HS72" s="91"/>
      <c r="HT72" s="8"/>
      <c r="HU72" s="8">
        <f t="shared" si="43"/>
        <v>400</v>
      </c>
      <c r="HV72" s="8">
        <f t="shared" si="44"/>
        <v>0</v>
      </c>
      <c r="HW72" s="8"/>
      <c r="HX72" s="8"/>
      <c r="HY72" s="196">
        <v>3</v>
      </c>
      <c r="HZ72" s="335">
        <v>0.75</v>
      </c>
      <c r="IA72" s="312"/>
      <c r="IB72" s="304"/>
      <c r="IC72" s="337">
        <v>12</v>
      </c>
      <c r="ID72" s="130">
        <v>3</v>
      </c>
      <c r="IE72" s="313"/>
      <c r="IF72" s="313"/>
      <c r="IG72" s="8">
        <f t="shared" si="84"/>
        <v>15</v>
      </c>
      <c r="IH72" s="8">
        <f t="shared" si="45"/>
        <v>3.75</v>
      </c>
      <c r="II72" s="8"/>
      <c r="IJ72" s="8"/>
      <c r="IK72" s="8"/>
      <c r="IL72" s="8"/>
      <c r="IM72" s="4"/>
      <c r="IN72" s="303"/>
      <c r="IO72" s="8"/>
      <c r="IP72" s="8"/>
      <c r="IQ72" s="8"/>
      <c r="IR72" s="8"/>
      <c r="IS72" s="8"/>
      <c r="IT72" s="8"/>
      <c r="IU72" s="8">
        <f t="shared" si="96"/>
        <v>0</v>
      </c>
      <c r="IV72" s="8">
        <f t="shared" si="97"/>
        <v>0</v>
      </c>
      <c r="IW72" s="8"/>
      <c r="IX72" s="8"/>
      <c r="IY72" s="71">
        <v>10.31</v>
      </c>
      <c r="IZ72" s="71">
        <v>0</v>
      </c>
      <c r="JA72" s="71">
        <v>0</v>
      </c>
      <c r="JB72" s="71">
        <v>0</v>
      </c>
      <c r="JC72" s="285"/>
      <c r="JD72" s="285"/>
      <c r="JE72" s="8">
        <f t="shared" si="46"/>
        <v>10.31</v>
      </c>
      <c r="JF72" s="8">
        <f t="shared" si="47"/>
        <v>0</v>
      </c>
      <c r="JG72" s="335">
        <v>4.7801999999999998</v>
      </c>
      <c r="JH72" s="335">
        <v>1</v>
      </c>
      <c r="JI72" s="335">
        <v>4.7801999999999998</v>
      </c>
      <c r="JJ72" s="335">
        <v>1</v>
      </c>
      <c r="JK72" s="335"/>
      <c r="JL72" s="335"/>
      <c r="JM72" s="91">
        <v>51.55</v>
      </c>
      <c r="JN72" s="335">
        <v>11</v>
      </c>
      <c r="JO72" s="91">
        <v>0</v>
      </c>
      <c r="JP72" s="335">
        <v>0</v>
      </c>
      <c r="JQ72" s="71">
        <v>0</v>
      </c>
      <c r="JR72" s="71">
        <v>0</v>
      </c>
      <c r="JS72" s="8"/>
      <c r="JT72" s="8"/>
      <c r="JU72" s="8">
        <f t="shared" si="85"/>
        <v>61.110399999999998</v>
      </c>
      <c r="JV72" s="8">
        <f t="shared" si="86"/>
        <v>13</v>
      </c>
      <c r="JW72" s="8"/>
      <c r="JX72" s="8"/>
      <c r="JY72" s="285"/>
      <c r="JZ72" s="285"/>
      <c r="KA72" s="8">
        <f t="shared" si="48"/>
        <v>0</v>
      </c>
      <c r="KB72" s="8">
        <f t="shared" si="49"/>
        <v>0</v>
      </c>
      <c r="KC72" s="4"/>
      <c r="KD72" s="4"/>
      <c r="KE72" s="4"/>
      <c r="KF72" s="4"/>
      <c r="KG72" s="4">
        <f t="shared" si="98"/>
        <v>0</v>
      </c>
      <c r="KH72" s="4">
        <f t="shared" si="99"/>
        <v>0</v>
      </c>
      <c r="KI72" s="4"/>
      <c r="KJ72" s="4"/>
      <c r="KK72" s="4"/>
      <c r="KL72" s="4"/>
      <c r="KM72" s="4">
        <f t="shared" si="50"/>
        <v>0</v>
      </c>
      <c r="KN72" s="4">
        <f t="shared" si="50"/>
        <v>0</v>
      </c>
      <c r="KO72" s="326"/>
      <c r="KP72" s="4"/>
      <c r="KQ72" s="4"/>
      <c r="KR72" s="4"/>
      <c r="KS72" s="1">
        <f t="shared" si="51"/>
        <v>0</v>
      </c>
      <c r="KT72" s="1">
        <f t="shared" si="52"/>
        <v>0</v>
      </c>
      <c r="KU72" s="4"/>
      <c r="KV72" s="4"/>
      <c r="KW72" s="4">
        <f t="shared" si="53"/>
        <v>0</v>
      </c>
      <c r="KX72" s="4">
        <f t="shared" si="54"/>
        <v>0</v>
      </c>
      <c r="KY72" s="4"/>
      <c r="KZ72" s="4"/>
      <c r="LA72" s="4"/>
      <c r="LB72" s="4"/>
      <c r="LC72" s="4">
        <f t="shared" si="55"/>
        <v>0</v>
      </c>
      <c r="LD72" s="4">
        <f t="shared" si="56"/>
        <v>0</v>
      </c>
      <c r="LE72" s="4"/>
      <c r="LF72" s="4"/>
      <c r="LG72" s="4">
        <f t="shared" si="57"/>
        <v>0</v>
      </c>
      <c r="LH72" s="4">
        <f t="shared" si="58"/>
        <v>0</v>
      </c>
      <c r="LI72" s="71">
        <v>25</v>
      </c>
      <c r="LJ72" s="335">
        <v>0</v>
      </c>
      <c r="LK72" s="79">
        <v>8.56</v>
      </c>
      <c r="LL72" s="358">
        <v>0</v>
      </c>
      <c r="LM72" s="79">
        <v>4.5759999999999996</v>
      </c>
      <c r="LN72" s="339">
        <v>0</v>
      </c>
      <c r="LO72" s="75"/>
      <c r="LP72" s="352"/>
      <c r="LQ72" s="322"/>
      <c r="LR72" s="322"/>
      <c r="LS72" s="4">
        <f t="shared" si="105"/>
        <v>38.135999999999996</v>
      </c>
      <c r="LT72" s="4">
        <f t="shared" si="60"/>
        <v>0</v>
      </c>
      <c r="LU72" s="323"/>
      <c r="LV72" s="4"/>
      <c r="LW72" s="4"/>
      <c r="LX72" s="4"/>
      <c r="LY72" s="4">
        <f t="shared" si="61"/>
        <v>0</v>
      </c>
      <c r="LZ72" s="4">
        <f t="shared" si="62"/>
        <v>0</v>
      </c>
      <c r="MA72" s="114"/>
      <c r="MB72" s="4"/>
      <c r="MC72" s="346"/>
      <c r="MD72" s="324"/>
      <c r="ME72" s="75"/>
      <c r="MF72" s="4"/>
      <c r="MG72" s="9"/>
      <c r="MH72" s="4"/>
      <c r="MI72" s="4">
        <f t="shared" si="63"/>
        <v>0</v>
      </c>
      <c r="MJ72" s="4">
        <f t="shared" si="64"/>
        <v>0</v>
      </c>
      <c r="MK72" s="340">
        <v>5.4539999999999997</v>
      </c>
      <c r="ML72" s="92">
        <v>0</v>
      </c>
      <c r="MM72" s="114">
        <v>3.6360000000000001</v>
      </c>
      <c r="MN72" s="341">
        <v>0</v>
      </c>
      <c r="MO72" s="4">
        <f t="shared" si="65"/>
        <v>9.09</v>
      </c>
      <c r="MP72" s="4">
        <f t="shared" si="66"/>
        <v>0</v>
      </c>
      <c r="MQ72" s="4"/>
      <c r="MR72" s="4"/>
      <c r="MS72" s="4">
        <f t="shared" si="67"/>
        <v>0</v>
      </c>
      <c r="MT72" s="4">
        <f t="shared" si="68"/>
        <v>0</v>
      </c>
      <c r="MU72" s="4"/>
      <c r="MV72" s="4"/>
      <c r="MW72" s="4">
        <f t="shared" si="69"/>
        <v>0</v>
      </c>
      <c r="MX72" s="4">
        <f t="shared" si="70"/>
        <v>0</v>
      </c>
      <c r="MY72" s="92">
        <v>0</v>
      </c>
      <c r="MZ72" s="342">
        <v>0</v>
      </c>
      <c r="NA72" s="4">
        <f t="shared" si="71"/>
        <v>0</v>
      </c>
      <c r="NB72" s="4">
        <f t="shared" si="72"/>
        <v>0</v>
      </c>
      <c r="NC72" s="301"/>
      <c r="ND72" s="301"/>
      <c r="NE72" s="301">
        <f t="shared" si="73"/>
        <v>0</v>
      </c>
      <c r="NF72" s="301">
        <f t="shared" si="74"/>
        <v>0</v>
      </c>
      <c r="NG72" s="301"/>
      <c r="NH72" s="301"/>
      <c r="NI72" s="301">
        <f t="shared" si="75"/>
        <v>0</v>
      </c>
      <c r="NJ72" s="301">
        <f t="shared" si="76"/>
        <v>0</v>
      </c>
      <c r="NK72" s="297"/>
      <c r="NL72" s="301"/>
      <c r="NM72" s="301">
        <f t="shared" si="77"/>
        <v>0</v>
      </c>
      <c r="NN72" s="301">
        <f t="shared" si="78"/>
        <v>0</v>
      </c>
      <c r="NO72" s="74">
        <v>3.67</v>
      </c>
      <c r="NP72" s="74"/>
      <c r="NQ72" s="74"/>
      <c r="NR72" s="74"/>
      <c r="NS72" s="74">
        <v>6.2</v>
      </c>
      <c r="NT72" s="74"/>
      <c r="NU72" s="351">
        <v>2</v>
      </c>
      <c r="NV72" s="351"/>
      <c r="NW72" s="4">
        <f t="shared" si="79"/>
        <v>11.870000000000001</v>
      </c>
      <c r="NX72" s="4">
        <f t="shared" si="100"/>
        <v>0</v>
      </c>
      <c r="NY72" s="74">
        <v>10</v>
      </c>
      <c r="NZ72" s="74"/>
      <c r="OA72" s="357">
        <v>2.83</v>
      </c>
      <c r="OB72" s="74"/>
      <c r="OC72" s="357">
        <v>1.21</v>
      </c>
      <c r="OD72" s="74"/>
      <c r="OE72" s="74">
        <v>0.6</v>
      </c>
      <c r="OF72" s="74"/>
      <c r="OG72" s="4">
        <f t="shared" si="80"/>
        <v>14.639999999999999</v>
      </c>
      <c r="OH72" s="4">
        <f t="shared" si="81"/>
        <v>0</v>
      </c>
      <c r="OI72" s="196">
        <v>2.97</v>
      </c>
      <c r="OJ72" s="301"/>
      <c r="OK72" s="347">
        <v>0.84</v>
      </c>
      <c r="OL72" s="301"/>
      <c r="OM72" s="196">
        <v>0.91</v>
      </c>
      <c r="ON72" s="301"/>
      <c r="OO72" s="301">
        <f t="shared" si="82"/>
        <v>3.81</v>
      </c>
      <c r="OP72" s="301">
        <f t="shared" si="83"/>
        <v>0</v>
      </c>
      <c r="OQ72" s="301"/>
      <c r="OR72" s="301"/>
      <c r="OS72" s="301">
        <f t="shared" si="101"/>
        <v>0</v>
      </c>
      <c r="OT72" s="301">
        <f t="shared" si="102"/>
        <v>0</v>
      </c>
    </row>
    <row r="73" spans="1:410" ht="12.75" customHeight="1">
      <c r="A73" s="146"/>
      <c r="B73" s="129">
        <v>63</v>
      </c>
      <c r="C73" s="147"/>
      <c r="D73" s="147"/>
      <c r="E73" s="74"/>
      <c r="F73" s="74"/>
      <c r="G73" s="74"/>
      <c r="H73" s="74"/>
      <c r="I73" s="78">
        <f t="shared" si="87"/>
        <v>0</v>
      </c>
      <c r="J73" s="78">
        <f t="shared" si="88"/>
        <v>0</v>
      </c>
      <c r="K73" s="2"/>
      <c r="L73" s="2"/>
      <c r="M73" s="71">
        <v>20.62</v>
      </c>
      <c r="N73" s="71">
        <v>4.1240000000000006</v>
      </c>
      <c r="O73" s="75">
        <v>0</v>
      </c>
      <c r="P73" s="71">
        <v>0</v>
      </c>
      <c r="Q73" s="1"/>
      <c r="R73" s="8"/>
      <c r="S73" s="2"/>
      <c r="T73" s="2"/>
      <c r="U73" s="8"/>
      <c r="V73" s="8"/>
      <c r="W73" s="8">
        <f t="shared" si="15"/>
        <v>20.62</v>
      </c>
      <c r="X73" s="8">
        <f t="shared" si="16"/>
        <v>20.62</v>
      </c>
      <c r="Y73" s="78"/>
      <c r="Z73" s="78"/>
      <c r="AA73" s="9"/>
      <c r="AB73" s="285"/>
      <c r="AC73" s="8">
        <f t="shared" si="17"/>
        <v>0</v>
      </c>
      <c r="AD73" s="8">
        <f t="shared" si="18"/>
        <v>0</v>
      </c>
      <c r="AE73" s="71"/>
      <c r="AF73" s="71"/>
      <c r="AG73" s="71"/>
      <c r="AH73" s="71"/>
      <c r="AI73" s="122">
        <v>5</v>
      </c>
      <c r="AJ73" s="122">
        <v>1.5</v>
      </c>
      <c r="AK73" s="359">
        <v>50</v>
      </c>
      <c r="AL73" s="360">
        <v>15</v>
      </c>
      <c r="AM73" s="293"/>
      <c r="AN73" s="293"/>
      <c r="AO73" s="294"/>
      <c r="AP73" s="294"/>
      <c r="AQ73" s="294"/>
      <c r="AR73" s="294"/>
      <c r="AS73" s="294"/>
      <c r="AT73" s="294"/>
      <c r="AU73" s="4">
        <f t="shared" si="89"/>
        <v>55</v>
      </c>
      <c r="AV73" s="4">
        <f t="shared" si="90"/>
        <v>16.5</v>
      </c>
      <c r="AW73" s="78"/>
      <c r="AX73" s="78"/>
      <c r="AY73" s="315"/>
      <c r="AZ73" s="8"/>
      <c r="BA73" s="8"/>
      <c r="BB73" s="8"/>
      <c r="BC73" s="8">
        <f t="shared" si="91"/>
        <v>0</v>
      </c>
      <c r="BD73" s="8">
        <f t="shared" si="92"/>
        <v>0</v>
      </c>
      <c r="BE73" s="8"/>
      <c r="BF73" s="8"/>
      <c r="BG73" s="295"/>
      <c r="BH73" s="296"/>
      <c r="BI73" s="295"/>
      <c r="BJ73" s="296"/>
      <c r="BK73" s="297"/>
      <c r="BL73" s="8"/>
      <c r="BM73" s="8"/>
      <c r="BN73" s="8"/>
      <c r="BO73" s="8"/>
      <c r="BP73" s="8"/>
      <c r="BQ73" s="8"/>
      <c r="BR73" s="8"/>
      <c r="BS73" s="2">
        <f t="shared" si="20"/>
        <v>0</v>
      </c>
      <c r="BT73" s="8">
        <f t="shared" si="21"/>
        <v>0</v>
      </c>
      <c r="BU73" s="8"/>
      <c r="BV73" s="8"/>
      <c r="BW73" s="4"/>
      <c r="BX73" s="4"/>
      <c r="BY73" s="4"/>
      <c r="BZ73" s="8"/>
      <c r="CA73" s="4"/>
      <c r="CB73" s="8"/>
      <c r="CC73" s="4">
        <f t="shared" si="93"/>
        <v>0</v>
      </c>
      <c r="CD73" s="4">
        <f t="shared" si="93"/>
        <v>0</v>
      </c>
      <c r="CE73" s="4"/>
      <c r="CF73" s="4"/>
      <c r="CG73" s="114"/>
      <c r="CH73" s="325"/>
      <c r="CI73" s="91">
        <v>20.6</v>
      </c>
      <c r="CJ73" s="325">
        <v>6.5</v>
      </c>
      <c r="CK73" s="299"/>
      <c r="CL73" s="299"/>
      <c r="CM73" s="326">
        <v>5.15</v>
      </c>
      <c r="CN73" s="327">
        <v>1.5</v>
      </c>
      <c r="CO73" s="8">
        <f t="shared" si="22"/>
        <v>25.75</v>
      </c>
      <c r="CP73" s="8">
        <f t="shared" si="23"/>
        <v>8</v>
      </c>
      <c r="CQ73" s="343">
        <v>247.40625</v>
      </c>
      <c r="CR73" s="343"/>
      <c r="CS73" s="343"/>
      <c r="CT73" s="356"/>
      <c r="CU73" s="344">
        <v>18.556701030927837</v>
      </c>
      <c r="CV73" s="196"/>
      <c r="CW73" s="345">
        <v>63.814432989690722</v>
      </c>
      <c r="CX73" s="300"/>
      <c r="CY73" s="300"/>
      <c r="CZ73" s="300"/>
      <c r="DA73" s="7">
        <f t="shared" si="103"/>
        <v>329.77738402061857</v>
      </c>
      <c r="DB73" s="4">
        <f t="shared" si="25"/>
        <v>0</v>
      </c>
      <c r="DC73" s="8"/>
      <c r="DD73" s="8"/>
      <c r="DE73" s="4"/>
      <c r="DF73" s="8"/>
      <c r="DG73" s="8"/>
      <c r="DH73" s="8"/>
      <c r="DI73" s="8">
        <f t="shared" si="26"/>
        <v>0</v>
      </c>
      <c r="DJ73" s="8">
        <f t="shared" si="27"/>
        <v>0</v>
      </c>
      <c r="DK73" s="328">
        <v>42.37</v>
      </c>
      <c r="DL73" s="328">
        <v>14.12</v>
      </c>
      <c r="DM73" s="78">
        <f t="shared" si="28"/>
        <v>42.37</v>
      </c>
      <c r="DN73" s="78">
        <f t="shared" si="29"/>
        <v>14.12</v>
      </c>
      <c r="DO73" s="328">
        <v>41.1</v>
      </c>
      <c r="DP73" s="328">
        <v>13.700000000000001</v>
      </c>
      <c r="DQ73" s="329"/>
      <c r="DR73" s="329"/>
      <c r="DS73" s="8"/>
      <c r="DT73" s="8"/>
      <c r="DU73" s="302"/>
      <c r="DV73" s="303"/>
      <c r="DW73" s="303"/>
      <c r="DX73" s="303"/>
      <c r="DY73" s="8"/>
      <c r="DZ73" s="8"/>
      <c r="EA73" s="4"/>
      <c r="EB73" s="8"/>
      <c r="EC73" s="8">
        <f t="shared" si="30"/>
        <v>0</v>
      </c>
      <c r="ED73" s="8">
        <f t="shared" si="30"/>
        <v>0</v>
      </c>
      <c r="EE73" s="4"/>
      <c r="EF73" s="4"/>
      <c r="EG73" s="330">
        <v>39.18</v>
      </c>
      <c r="EH73" s="331">
        <v>9.7949999999999999</v>
      </c>
      <c r="EI73" s="94">
        <v>154.63999999999999</v>
      </c>
      <c r="EJ73" s="94">
        <v>38.659999999999997</v>
      </c>
      <c r="EK73" s="326">
        <v>53.61</v>
      </c>
      <c r="EL73" s="332">
        <v>13.4025</v>
      </c>
      <c r="EM73" s="333"/>
      <c r="EN73" s="333"/>
      <c r="EO73" s="333"/>
      <c r="EP73" s="333"/>
      <c r="EQ73" s="8">
        <f t="shared" si="31"/>
        <v>247.43</v>
      </c>
      <c r="ER73" s="8">
        <f t="shared" si="104"/>
        <v>61.857500000000002</v>
      </c>
      <c r="ES73" s="301"/>
      <c r="ET73" s="301"/>
      <c r="EU73" s="6"/>
      <c r="EV73" s="6"/>
      <c r="EW73" s="4">
        <f t="shared" si="33"/>
        <v>0</v>
      </c>
      <c r="EX73" s="4">
        <f t="shared" si="34"/>
        <v>0</v>
      </c>
      <c r="EY73" s="8"/>
      <c r="EZ73" s="8"/>
      <c r="FA73" s="361">
        <v>28</v>
      </c>
      <c r="FB73" s="334"/>
      <c r="FC73" s="114">
        <v>0</v>
      </c>
      <c r="FD73" s="327"/>
      <c r="FE73" s="8"/>
      <c r="FF73" s="8"/>
      <c r="FG73" s="305"/>
      <c r="FH73" s="306"/>
      <c r="FI73" s="8"/>
      <c r="FJ73" s="8"/>
      <c r="FK73" s="8"/>
      <c r="FL73" s="8"/>
      <c r="FM73" s="327"/>
      <c r="FN73" s="327"/>
      <c r="FO73" s="4"/>
      <c r="FP73" s="8"/>
      <c r="FQ73" s="307">
        <f t="shared" si="35"/>
        <v>0</v>
      </c>
      <c r="FR73" s="8">
        <f t="shared" si="36"/>
        <v>0</v>
      </c>
      <c r="FS73" s="4"/>
      <c r="FT73" s="4"/>
      <c r="FU73" s="8"/>
      <c r="FV73" s="8"/>
      <c r="FW73" s="8"/>
      <c r="FX73" s="8"/>
      <c r="FY73" s="8"/>
      <c r="FZ73" s="8"/>
      <c r="GA73" s="8"/>
      <c r="GB73" s="8"/>
      <c r="GC73" s="8"/>
      <c r="GD73" s="8"/>
      <c r="GE73" s="8"/>
      <c r="GF73" s="8"/>
      <c r="GG73" s="8">
        <f t="shared" si="37"/>
        <v>0</v>
      </c>
      <c r="GH73" s="8">
        <f t="shared" si="38"/>
        <v>0</v>
      </c>
      <c r="GI73" s="308"/>
      <c r="GJ73" s="308"/>
      <c r="GK73" s="297">
        <v>0</v>
      </c>
      <c r="GL73" s="297"/>
      <c r="GM73" s="309"/>
      <c r="GN73" s="310"/>
      <c r="GO73" s="299"/>
      <c r="GP73" s="311"/>
      <c r="GQ73" s="311"/>
      <c r="GR73" s="311"/>
      <c r="GS73" s="310"/>
      <c r="GT73" s="310"/>
      <c r="GU73" s="310">
        <v>3</v>
      </c>
      <c r="GV73" s="310"/>
      <c r="GW73" s="310"/>
      <c r="GX73" s="310"/>
      <c r="GY73" s="310">
        <v>2.4</v>
      </c>
      <c r="GZ73" s="310"/>
      <c r="HA73" s="8">
        <f t="shared" si="39"/>
        <v>5.4</v>
      </c>
      <c r="HB73" s="8">
        <f t="shared" si="40"/>
        <v>0</v>
      </c>
      <c r="HC73" s="4"/>
      <c r="HD73" s="4"/>
      <c r="HE73" s="4"/>
      <c r="HF73" s="4"/>
      <c r="HG73" s="4"/>
      <c r="HH73" s="4"/>
      <c r="HI73" s="4">
        <f t="shared" si="94"/>
        <v>0</v>
      </c>
      <c r="HJ73" s="4">
        <f t="shared" si="95"/>
        <v>0</v>
      </c>
      <c r="HK73" s="8"/>
      <c r="HL73" s="8"/>
      <c r="HM73" s="8"/>
      <c r="HN73" s="303"/>
      <c r="HO73" s="8">
        <f t="shared" si="41"/>
        <v>0</v>
      </c>
      <c r="HP73" s="8">
        <f t="shared" si="42"/>
        <v>0</v>
      </c>
      <c r="HQ73" s="91">
        <v>400</v>
      </c>
      <c r="HR73" s="285"/>
      <c r="HS73" s="91"/>
      <c r="HT73" s="8"/>
      <c r="HU73" s="8">
        <f t="shared" si="43"/>
        <v>400</v>
      </c>
      <c r="HV73" s="8">
        <f t="shared" si="44"/>
        <v>0</v>
      </c>
      <c r="HW73" s="8"/>
      <c r="HX73" s="8"/>
      <c r="HY73" s="196">
        <v>3</v>
      </c>
      <c r="HZ73" s="335">
        <v>0.75</v>
      </c>
      <c r="IA73" s="312"/>
      <c r="IB73" s="304"/>
      <c r="IC73" s="337">
        <v>12</v>
      </c>
      <c r="ID73" s="130">
        <v>3</v>
      </c>
      <c r="IE73" s="313"/>
      <c r="IF73" s="313"/>
      <c r="IG73" s="8">
        <f t="shared" si="84"/>
        <v>15</v>
      </c>
      <c r="IH73" s="8">
        <f t="shared" si="45"/>
        <v>3.75</v>
      </c>
      <c r="II73" s="8"/>
      <c r="IJ73" s="8"/>
      <c r="IK73" s="8"/>
      <c r="IL73" s="8"/>
      <c r="IM73" s="4"/>
      <c r="IN73" s="303"/>
      <c r="IO73" s="8"/>
      <c r="IP73" s="8"/>
      <c r="IQ73" s="8"/>
      <c r="IR73" s="8"/>
      <c r="IS73" s="8"/>
      <c r="IT73" s="8"/>
      <c r="IU73" s="8">
        <f t="shared" si="96"/>
        <v>0</v>
      </c>
      <c r="IV73" s="8">
        <f t="shared" si="97"/>
        <v>0</v>
      </c>
      <c r="IW73" s="8"/>
      <c r="IX73" s="8"/>
      <c r="IY73" s="71">
        <v>10.31</v>
      </c>
      <c r="IZ73" s="71">
        <v>0</v>
      </c>
      <c r="JA73" s="71">
        <v>0</v>
      </c>
      <c r="JB73" s="71">
        <v>0</v>
      </c>
      <c r="JC73" s="285"/>
      <c r="JD73" s="285"/>
      <c r="JE73" s="8">
        <f t="shared" si="46"/>
        <v>10.31</v>
      </c>
      <c r="JF73" s="8">
        <f t="shared" si="47"/>
        <v>0</v>
      </c>
      <c r="JG73" s="335">
        <v>4.7801999999999998</v>
      </c>
      <c r="JH73" s="335">
        <v>1</v>
      </c>
      <c r="JI73" s="335">
        <v>4.7801999999999998</v>
      </c>
      <c r="JJ73" s="335">
        <v>1</v>
      </c>
      <c r="JK73" s="335"/>
      <c r="JL73" s="335"/>
      <c r="JM73" s="91">
        <v>51.55</v>
      </c>
      <c r="JN73" s="335">
        <v>11</v>
      </c>
      <c r="JO73" s="91">
        <v>0</v>
      </c>
      <c r="JP73" s="335">
        <v>0</v>
      </c>
      <c r="JQ73" s="71">
        <v>0</v>
      </c>
      <c r="JR73" s="71">
        <v>0</v>
      </c>
      <c r="JS73" s="8"/>
      <c r="JT73" s="8"/>
      <c r="JU73" s="8">
        <f t="shared" si="85"/>
        <v>61.110399999999998</v>
      </c>
      <c r="JV73" s="8">
        <f t="shared" si="86"/>
        <v>13</v>
      </c>
      <c r="JW73" s="8"/>
      <c r="JX73" s="8"/>
      <c r="JY73" s="285"/>
      <c r="JZ73" s="285"/>
      <c r="KA73" s="8">
        <f t="shared" si="48"/>
        <v>0</v>
      </c>
      <c r="KB73" s="8">
        <f t="shared" si="49"/>
        <v>0</v>
      </c>
      <c r="KC73" s="4"/>
      <c r="KD73" s="4"/>
      <c r="KE73" s="4"/>
      <c r="KF73" s="4"/>
      <c r="KG73" s="4">
        <f t="shared" si="98"/>
        <v>0</v>
      </c>
      <c r="KH73" s="4">
        <f t="shared" si="99"/>
        <v>0</v>
      </c>
      <c r="KI73" s="4"/>
      <c r="KJ73" s="4"/>
      <c r="KK73" s="4"/>
      <c r="KL73" s="4"/>
      <c r="KM73" s="4">
        <f t="shared" si="50"/>
        <v>0</v>
      </c>
      <c r="KN73" s="4">
        <f t="shared" si="50"/>
        <v>0</v>
      </c>
      <c r="KO73" s="326"/>
      <c r="KP73" s="4"/>
      <c r="KQ73" s="4"/>
      <c r="KR73" s="4"/>
      <c r="KS73" s="1">
        <f t="shared" si="51"/>
        <v>0</v>
      </c>
      <c r="KT73" s="1">
        <f t="shared" si="52"/>
        <v>0</v>
      </c>
      <c r="KU73" s="4"/>
      <c r="KV73" s="4"/>
      <c r="KW73" s="4">
        <f t="shared" si="53"/>
        <v>0</v>
      </c>
      <c r="KX73" s="4">
        <f t="shared" si="54"/>
        <v>0</v>
      </c>
      <c r="KY73" s="4"/>
      <c r="KZ73" s="4"/>
      <c r="LA73" s="4"/>
      <c r="LB73" s="4"/>
      <c r="LC73" s="4">
        <f t="shared" si="55"/>
        <v>0</v>
      </c>
      <c r="LD73" s="4">
        <f t="shared" si="56"/>
        <v>0</v>
      </c>
      <c r="LE73" s="4"/>
      <c r="LF73" s="4"/>
      <c r="LG73" s="4">
        <f t="shared" si="57"/>
        <v>0</v>
      </c>
      <c r="LH73" s="4">
        <f t="shared" si="58"/>
        <v>0</v>
      </c>
      <c r="LI73" s="71">
        <v>25</v>
      </c>
      <c r="LJ73" s="335">
        <v>0</v>
      </c>
      <c r="LK73" s="79">
        <v>13.71</v>
      </c>
      <c r="LL73" s="358">
        <v>0</v>
      </c>
      <c r="LM73" s="79">
        <v>5.2789999999999999</v>
      </c>
      <c r="LN73" s="339">
        <v>0</v>
      </c>
      <c r="LO73" s="75"/>
      <c r="LP73" s="352"/>
      <c r="LQ73" s="322"/>
      <c r="LR73" s="322"/>
      <c r="LS73" s="4">
        <f t="shared" si="105"/>
        <v>43.989000000000004</v>
      </c>
      <c r="LT73" s="4">
        <f t="shared" si="60"/>
        <v>0</v>
      </c>
      <c r="LU73" s="323"/>
      <c r="LV73" s="4"/>
      <c r="LW73" s="4"/>
      <c r="LX73" s="4"/>
      <c r="LY73" s="4">
        <f t="shared" si="61"/>
        <v>0</v>
      </c>
      <c r="LZ73" s="4">
        <f t="shared" si="62"/>
        <v>0</v>
      </c>
      <c r="MA73" s="114"/>
      <c r="MB73" s="4"/>
      <c r="MC73" s="346"/>
      <c r="MD73" s="324"/>
      <c r="ME73" s="75"/>
      <c r="MF73" s="4"/>
      <c r="MG73" s="9"/>
      <c r="MH73" s="4"/>
      <c r="MI73" s="4">
        <f t="shared" si="63"/>
        <v>0</v>
      </c>
      <c r="MJ73" s="4">
        <f t="shared" si="64"/>
        <v>0</v>
      </c>
      <c r="MK73" s="340">
        <v>4.7160000000000002</v>
      </c>
      <c r="ML73" s="92">
        <v>0</v>
      </c>
      <c r="MM73" s="114">
        <v>3.1440000000000001</v>
      </c>
      <c r="MN73" s="341">
        <v>0</v>
      </c>
      <c r="MO73" s="4">
        <f t="shared" si="65"/>
        <v>7.86</v>
      </c>
      <c r="MP73" s="4">
        <f t="shared" si="66"/>
        <v>0</v>
      </c>
      <c r="MQ73" s="4"/>
      <c r="MR73" s="4"/>
      <c r="MS73" s="4">
        <f t="shared" si="67"/>
        <v>0</v>
      </c>
      <c r="MT73" s="4">
        <f t="shared" si="68"/>
        <v>0</v>
      </c>
      <c r="MU73" s="4"/>
      <c r="MV73" s="4"/>
      <c r="MW73" s="4">
        <f t="shared" si="69"/>
        <v>0</v>
      </c>
      <c r="MX73" s="4">
        <f t="shared" si="70"/>
        <v>0</v>
      </c>
      <c r="MY73" s="92">
        <v>0</v>
      </c>
      <c r="MZ73" s="342">
        <v>0</v>
      </c>
      <c r="NA73" s="4">
        <f t="shared" si="71"/>
        <v>0</v>
      </c>
      <c r="NB73" s="4">
        <f t="shared" si="72"/>
        <v>0</v>
      </c>
      <c r="NC73" s="301"/>
      <c r="ND73" s="301"/>
      <c r="NE73" s="301">
        <f t="shared" si="73"/>
        <v>0</v>
      </c>
      <c r="NF73" s="301">
        <f t="shared" si="74"/>
        <v>0</v>
      </c>
      <c r="NG73" s="301"/>
      <c r="NH73" s="301"/>
      <c r="NI73" s="301">
        <f t="shared" si="75"/>
        <v>0</v>
      </c>
      <c r="NJ73" s="301">
        <f t="shared" si="76"/>
        <v>0</v>
      </c>
      <c r="NK73" s="297"/>
      <c r="NL73" s="301"/>
      <c r="NM73" s="301">
        <f t="shared" si="77"/>
        <v>0</v>
      </c>
      <c r="NN73" s="301">
        <f t="shared" si="78"/>
        <v>0</v>
      </c>
      <c r="NO73" s="74">
        <v>3.67</v>
      </c>
      <c r="NP73" s="74"/>
      <c r="NQ73" s="74"/>
      <c r="NR73" s="74"/>
      <c r="NS73" s="74">
        <v>6.2</v>
      </c>
      <c r="NT73" s="74"/>
      <c r="NU73" s="351">
        <v>2</v>
      </c>
      <c r="NV73" s="351"/>
      <c r="NW73" s="4">
        <f t="shared" si="79"/>
        <v>11.870000000000001</v>
      </c>
      <c r="NX73" s="4">
        <f t="shared" si="100"/>
        <v>0</v>
      </c>
      <c r="NY73" s="74">
        <v>10</v>
      </c>
      <c r="NZ73" s="74"/>
      <c r="OA73" s="357">
        <v>1.69</v>
      </c>
      <c r="OB73" s="74"/>
      <c r="OC73" s="357">
        <v>0.72</v>
      </c>
      <c r="OD73" s="74"/>
      <c r="OE73" s="74">
        <v>0.36</v>
      </c>
      <c r="OF73" s="74"/>
      <c r="OG73" s="4">
        <f t="shared" si="80"/>
        <v>12.77</v>
      </c>
      <c r="OH73" s="4">
        <f t="shared" si="81"/>
        <v>0</v>
      </c>
      <c r="OI73" s="196">
        <v>2.97</v>
      </c>
      <c r="OJ73" s="301"/>
      <c r="OK73" s="347">
        <v>0.84</v>
      </c>
      <c r="OL73" s="301"/>
      <c r="OM73" s="196">
        <v>0.91</v>
      </c>
      <c r="ON73" s="301"/>
      <c r="OO73" s="301">
        <f t="shared" si="82"/>
        <v>3.81</v>
      </c>
      <c r="OP73" s="301">
        <f t="shared" si="83"/>
        <v>0</v>
      </c>
      <c r="OQ73" s="301"/>
      <c r="OR73" s="301"/>
      <c r="OS73" s="301">
        <f t="shared" si="101"/>
        <v>0</v>
      </c>
      <c r="OT73" s="301">
        <f t="shared" si="102"/>
        <v>0</v>
      </c>
    </row>
    <row r="74" spans="1:410" ht="12.75" customHeight="1">
      <c r="A74" s="146"/>
      <c r="B74" s="129">
        <v>64</v>
      </c>
      <c r="C74" s="147"/>
      <c r="D74" s="147"/>
      <c r="E74" s="74"/>
      <c r="F74" s="74"/>
      <c r="G74" s="74"/>
      <c r="H74" s="74"/>
      <c r="I74" s="78">
        <f t="shared" si="87"/>
        <v>0</v>
      </c>
      <c r="J74" s="78">
        <f t="shared" si="88"/>
        <v>0</v>
      </c>
      <c r="K74" s="2"/>
      <c r="L74" s="2"/>
      <c r="M74" s="71">
        <v>20.62</v>
      </c>
      <c r="N74" s="71">
        <v>4.1240000000000006</v>
      </c>
      <c r="O74" s="75">
        <v>0</v>
      </c>
      <c r="P74" s="71">
        <v>0</v>
      </c>
      <c r="Q74" s="1"/>
      <c r="R74" s="8"/>
      <c r="S74" s="2"/>
      <c r="T74" s="2"/>
      <c r="U74" s="8"/>
      <c r="V74" s="8"/>
      <c r="W74" s="8">
        <f t="shared" si="15"/>
        <v>20.62</v>
      </c>
      <c r="X74" s="8">
        <f t="shared" si="16"/>
        <v>20.62</v>
      </c>
      <c r="Y74" s="78"/>
      <c r="Z74" s="78"/>
      <c r="AA74" s="9"/>
      <c r="AB74" s="285"/>
      <c r="AC74" s="8">
        <f t="shared" si="17"/>
        <v>0</v>
      </c>
      <c r="AD74" s="8">
        <f t="shared" si="18"/>
        <v>0</v>
      </c>
      <c r="AE74" s="71"/>
      <c r="AF74" s="71"/>
      <c r="AG74" s="71"/>
      <c r="AH74" s="71"/>
      <c r="AI74" s="122">
        <v>5</v>
      </c>
      <c r="AJ74" s="122">
        <v>1.5</v>
      </c>
      <c r="AK74" s="359">
        <v>50</v>
      </c>
      <c r="AL74" s="360">
        <v>15</v>
      </c>
      <c r="AM74" s="293"/>
      <c r="AN74" s="293"/>
      <c r="AO74" s="294"/>
      <c r="AP74" s="294"/>
      <c r="AQ74" s="294"/>
      <c r="AR74" s="294"/>
      <c r="AS74" s="294"/>
      <c r="AT74" s="294"/>
      <c r="AU74" s="4">
        <f t="shared" si="89"/>
        <v>55</v>
      </c>
      <c r="AV74" s="4">
        <f t="shared" si="90"/>
        <v>16.5</v>
      </c>
      <c r="AW74" s="78"/>
      <c r="AX74" s="78"/>
      <c r="AY74" s="315"/>
      <c r="AZ74" s="8"/>
      <c r="BA74" s="8"/>
      <c r="BB74" s="8"/>
      <c r="BC74" s="8">
        <f t="shared" si="91"/>
        <v>0</v>
      </c>
      <c r="BD74" s="8">
        <f t="shared" si="92"/>
        <v>0</v>
      </c>
      <c r="BE74" s="8"/>
      <c r="BF74" s="8"/>
      <c r="BG74" s="295"/>
      <c r="BH74" s="296"/>
      <c r="BI74" s="295"/>
      <c r="BJ74" s="296"/>
      <c r="BK74" s="297"/>
      <c r="BL74" s="8"/>
      <c r="BM74" s="8"/>
      <c r="BN74" s="8"/>
      <c r="BO74" s="8"/>
      <c r="BP74" s="8"/>
      <c r="BQ74" s="8"/>
      <c r="BR74" s="8"/>
      <c r="BS74" s="2">
        <f t="shared" si="20"/>
        <v>0</v>
      </c>
      <c r="BT74" s="8">
        <f t="shared" si="21"/>
        <v>0</v>
      </c>
      <c r="BU74" s="8"/>
      <c r="BV74" s="8"/>
      <c r="BW74" s="4"/>
      <c r="BX74" s="4"/>
      <c r="BY74" s="4"/>
      <c r="BZ74" s="8"/>
      <c r="CA74" s="4"/>
      <c r="CB74" s="8"/>
      <c r="CC74" s="4">
        <f t="shared" si="93"/>
        <v>0</v>
      </c>
      <c r="CD74" s="4">
        <f t="shared" si="93"/>
        <v>0</v>
      </c>
      <c r="CE74" s="4"/>
      <c r="CF74" s="4"/>
      <c r="CG74" s="114"/>
      <c r="CH74" s="325"/>
      <c r="CI74" s="91">
        <v>20.6</v>
      </c>
      <c r="CJ74" s="325">
        <v>6.5</v>
      </c>
      <c r="CK74" s="299"/>
      <c r="CL74" s="299"/>
      <c r="CM74" s="326">
        <v>5.15</v>
      </c>
      <c r="CN74" s="327">
        <v>1.5</v>
      </c>
      <c r="CO74" s="8">
        <f t="shared" si="22"/>
        <v>25.75</v>
      </c>
      <c r="CP74" s="8">
        <f t="shared" si="23"/>
        <v>8</v>
      </c>
      <c r="CQ74" s="343">
        <v>247.40625</v>
      </c>
      <c r="CR74" s="343"/>
      <c r="CS74" s="343"/>
      <c r="CT74" s="356"/>
      <c r="CU74" s="344">
        <v>18.556701030927837</v>
      </c>
      <c r="CV74" s="196"/>
      <c r="CW74" s="345">
        <v>63.814432989690722</v>
      </c>
      <c r="CX74" s="300"/>
      <c r="CY74" s="300"/>
      <c r="CZ74" s="300"/>
      <c r="DA74" s="7">
        <f t="shared" si="103"/>
        <v>329.77738402061857</v>
      </c>
      <c r="DB74" s="4">
        <f t="shared" si="25"/>
        <v>0</v>
      </c>
      <c r="DC74" s="8"/>
      <c r="DD74" s="8"/>
      <c r="DE74" s="4"/>
      <c r="DF74" s="8"/>
      <c r="DG74" s="8"/>
      <c r="DH74" s="8"/>
      <c r="DI74" s="8">
        <f t="shared" si="26"/>
        <v>0</v>
      </c>
      <c r="DJ74" s="8">
        <f t="shared" si="27"/>
        <v>0</v>
      </c>
      <c r="DK74" s="328">
        <v>42.37</v>
      </c>
      <c r="DL74" s="328">
        <v>14.12</v>
      </c>
      <c r="DM74" s="78">
        <f t="shared" si="28"/>
        <v>42.37</v>
      </c>
      <c r="DN74" s="78">
        <f t="shared" si="29"/>
        <v>14.12</v>
      </c>
      <c r="DO74" s="328">
        <v>41.1</v>
      </c>
      <c r="DP74" s="328">
        <v>13.700000000000001</v>
      </c>
      <c r="DQ74" s="329"/>
      <c r="DR74" s="329"/>
      <c r="DS74" s="8"/>
      <c r="DT74" s="8"/>
      <c r="DU74" s="302"/>
      <c r="DV74" s="303"/>
      <c r="DW74" s="303"/>
      <c r="DX74" s="303"/>
      <c r="DY74" s="8"/>
      <c r="DZ74" s="8"/>
      <c r="EA74" s="4"/>
      <c r="EB74" s="8"/>
      <c r="EC74" s="8">
        <f t="shared" si="30"/>
        <v>0</v>
      </c>
      <c r="ED74" s="8">
        <f t="shared" si="30"/>
        <v>0</v>
      </c>
      <c r="EE74" s="4"/>
      <c r="EF74" s="4"/>
      <c r="EG74" s="330">
        <v>39.18</v>
      </c>
      <c r="EH74" s="331">
        <v>9.7949999999999999</v>
      </c>
      <c r="EI74" s="94">
        <v>154.63999999999999</v>
      </c>
      <c r="EJ74" s="94">
        <v>38.659999999999997</v>
      </c>
      <c r="EK74" s="326">
        <v>53.61</v>
      </c>
      <c r="EL74" s="332">
        <v>13.4025</v>
      </c>
      <c r="EM74" s="333"/>
      <c r="EN74" s="333"/>
      <c r="EO74" s="333"/>
      <c r="EP74" s="333"/>
      <c r="EQ74" s="8">
        <f t="shared" si="31"/>
        <v>247.43</v>
      </c>
      <c r="ER74" s="8">
        <f t="shared" si="104"/>
        <v>61.857500000000002</v>
      </c>
      <c r="ES74" s="301"/>
      <c r="ET74" s="301"/>
      <c r="EU74" s="6"/>
      <c r="EV74" s="6"/>
      <c r="EW74" s="4">
        <f t="shared" si="33"/>
        <v>0</v>
      </c>
      <c r="EX74" s="4">
        <f t="shared" si="34"/>
        <v>0</v>
      </c>
      <c r="EY74" s="8"/>
      <c r="EZ74" s="8"/>
      <c r="FA74" s="361">
        <v>28</v>
      </c>
      <c r="FB74" s="334"/>
      <c r="FC74" s="114">
        <v>0</v>
      </c>
      <c r="FD74" s="327"/>
      <c r="FE74" s="8"/>
      <c r="FF74" s="8"/>
      <c r="FG74" s="305"/>
      <c r="FH74" s="306"/>
      <c r="FI74" s="8"/>
      <c r="FJ74" s="8"/>
      <c r="FK74" s="8"/>
      <c r="FL74" s="8"/>
      <c r="FM74" s="327"/>
      <c r="FN74" s="327"/>
      <c r="FO74" s="4"/>
      <c r="FP74" s="8"/>
      <c r="FQ74" s="307">
        <f t="shared" si="35"/>
        <v>0</v>
      </c>
      <c r="FR74" s="8">
        <f t="shared" si="36"/>
        <v>0</v>
      </c>
      <c r="FS74" s="4"/>
      <c r="FT74" s="4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>
        <f t="shared" si="37"/>
        <v>0</v>
      </c>
      <c r="GH74" s="8">
        <f t="shared" si="38"/>
        <v>0</v>
      </c>
      <c r="GI74" s="308"/>
      <c r="GJ74" s="308"/>
      <c r="GK74" s="297">
        <v>0</v>
      </c>
      <c r="GL74" s="297"/>
      <c r="GM74" s="309"/>
      <c r="GN74" s="310"/>
      <c r="GO74" s="299"/>
      <c r="GP74" s="311"/>
      <c r="GQ74" s="311"/>
      <c r="GR74" s="311"/>
      <c r="GS74" s="310"/>
      <c r="GT74" s="310"/>
      <c r="GU74" s="310">
        <v>3</v>
      </c>
      <c r="GV74" s="310"/>
      <c r="GW74" s="310"/>
      <c r="GX74" s="310"/>
      <c r="GY74" s="310">
        <v>2.4</v>
      </c>
      <c r="GZ74" s="310"/>
      <c r="HA74" s="8">
        <f t="shared" si="39"/>
        <v>5.4</v>
      </c>
      <c r="HB74" s="8">
        <f t="shared" si="40"/>
        <v>0</v>
      </c>
      <c r="HC74" s="4"/>
      <c r="HD74" s="4"/>
      <c r="HE74" s="4"/>
      <c r="HF74" s="4"/>
      <c r="HG74" s="4"/>
      <c r="HH74" s="4"/>
      <c r="HI74" s="4">
        <f t="shared" si="94"/>
        <v>0</v>
      </c>
      <c r="HJ74" s="4">
        <f t="shared" si="95"/>
        <v>0</v>
      </c>
      <c r="HK74" s="8"/>
      <c r="HL74" s="8"/>
      <c r="HM74" s="8"/>
      <c r="HN74" s="303"/>
      <c r="HO74" s="8">
        <f t="shared" si="41"/>
        <v>0</v>
      </c>
      <c r="HP74" s="8">
        <f t="shared" si="42"/>
        <v>0</v>
      </c>
      <c r="HQ74" s="91">
        <v>400</v>
      </c>
      <c r="HR74" s="285"/>
      <c r="HS74" s="91"/>
      <c r="HT74" s="8"/>
      <c r="HU74" s="8">
        <f t="shared" si="43"/>
        <v>400</v>
      </c>
      <c r="HV74" s="8">
        <f t="shared" si="44"/>
        <v>0</v>
      </c>
      <c r="HW74" s="8"/>
      <c r="HX74" s="8"/>
      <c r="HY74" s="196">
        <v>3</v>
      </c>
      <c r="HZ74" s="335">
        <v>0.75</v>
      </c>
      <c r="IA74" s="312"/>
      <c r="IB74" s="304"/>
      <c r="IC74" s="337">
        <v>12</v>
      </c>
      <c r="ID74" s="130">
        <v>3</v>
      </c>
      <c r="IE74" s="313"/>
      <c r="IF74" s="313"/>
      <c r="IG74" s="8">
        <f t="shared" si="84"/>
        <v>15</v>
      </c>
      <c r="IH74" s="8">
        <f t="shared" si="45"/>
        <v>3.75</v>
      </c>
      <c r="II74" s="8"/>
      <c r="IJ74" s="8"/>
      <c r="IK74" s="8"/>
      <c r="IL74" s="8"/>
      <c r="IM74" s="4"/>
      <c r="IN74" s="303"/>
      <c r="IO74" s="8"/>
      <c r="IP74" s="8"/>
      <c r="IQ74" s="8"/>
      <c r="IR74" s="8"/>
      <c r="IS74" s="8"/>
      <c r="IT74" s="8"/>
      <c r="IU74" s="8">
        <f t="shared" si="96"/>
        <v>0</v>
      </c>
      <c r="IV74" s="8">
        <f t="shared" si="97"/>
        <v>0</v>
      </c>
      <c r="IW74" s="8"/>
      <c r="IX74" s="8"/>
      <c r="IY74" s="71">
        <v>10.31</v>
      </c>
      <c r="IZ74" s="71">
        <v>0</v>
      </c>
      <c r="JA74" s="71">
        <v>0</v>
      </c>
      <c r="JB74" s="71">
        <v>0</v>
      </c>
      <c r="JC74" s="285"/>
      <c r="JD74" s="285"/>
      <c r="JE74" s="8">
        <f t="shared" si="46"/>
        <v>10.31</v>
      </c>
      <c r="JF74" s="8">
        <f t="shared" si="47"/>
        <v>0</v>
      </c>
      <c r="JG74" s="335">
        <v>5.8342999999999998</v>
      </c>
      <c r="JH74" s="335">
        <v>1</v>
      </c>
      <c r="JI74" s="335">
        <v>5.8342999999999998</v>
      </c>
      <c r="JJ74" s="335">
        <v>1</v>
      </c>
      <c r="JK74" s="335"/>
      <c r="JL74" s="335"/>
      <c r="JM74" s="91">
        <v>51.55</v>
      </c>
      <c r="JN74" s="335">
        <v>11</v>
      </c>
      <c r="JO74" s="91">
        <v>0</v>
      </c>
      <c r="JP74" s="335">
        <v>0</v>
      </c>
      <c r="JQ74" s="71">
        <v>0</v>
      </c>
      <c r="JR74" s="71">
        <v>0</v>
      </c>
      <c r="JS74" s="8"/>
      <c r="JT74" s="8"/>
      <c r="JU74" s="8">
        <f t="shared" si="85"/>
        <v>63.218599999999995</v>
      </c>
      <c r="JV74" s="8">
        <f t="shared" si="86"/>
        <v>13</v>
      </c>
      <c r="JW74" s="8"/>
      <c r="JX74" s="8"/>
      <c r="JY74" s="285"/>
      <c r="JZ74" s="285"/>
      <c r="KA74" s="8">
        <f t="shared" si="48"/>
        <v>0</v>
      </c>
      <c r="KB74" s="8">
        <f t="shared" si="49"/>
        <v>0</v>
      </c>
      <c r="KC74" s="4"/>
      <c r="KD74" s="4"/>
      <c r="KE74" s="4"/>
      <c r="KF74" s="4"/>
      <c r="KG74" s="4">
        <f t="shared" si="98"/>
        <v>0</v>
      </c>
      <c r="KH74" s="4">
        <f t="shared" si="99"/>
        <v>0</v>
      </c>
      <c r="KI74" s="4"/>
      <c r="KJ74" s="4"/>
      <c r="KK74" s="4"/>
      <c r="KL74" s="4"/>
      <c r="KM74" s="4">
        <f t="shared" si="50"/>
        <v>0</v>
      </c>
      <c r="KN74" s="4">
        <f t="shared" si="50"/>
        <v>0</v>
      </c>
      <c r="KO74" s="326"/>
      <c r="KP74" s="4"/>
      <c r="KQ74" s="4"/>
      <c r="KR74" s="4"/>
      <c r="KS74" s="1">
        <f t="shared" si="51"/>
        <v>0</v>
      </c>
      <c r="KT74" s="1">
        <f t="shared" si="52"/>
        <v>0</v>
      </c>
      <c r="KU74" s="4"/>
      <c r="KV74" s="4"/>
      <c r="KW74" s="4">
        <f t="shared" si="53"/>
        <v>0</v>
      </c>
      <c r="KX74" s="4">
        <f t="shared" si="54"/>
        <v>0</v>
      </c>
      <c r="KY74" s="4"/>
      <c r="KZ74" s="4"/>
      <c r="LA74" s="4"/>
      <c r="LB74" s="4"/>
      <c r="LC74" s="4">
        <f t="shared" si="55"/>
        <v>0</v>
      </c>
      <c r="LD74" s="4">
        <f t="shared" si="56"/>
        <v>0</v>
      </c>
      <c r="LE74" s="4"/>
      <c r="LF74" s="4"/>
      <c r="LG74" s="4">
        <f t="shared" si="57"/>
        <v>0</v>
      </c>
      <c r="LH74" s="4">
        <f t="shared" si="58"/>
        <v>0</v>
      </c>
      <c r="LI74" s="71">
        <v>25</v>
      </c>
      <c r="LJ74" s="335">
        <v>0</v>
      </c>
      <c r="LK74" s="79">
        <v>18.87</v>
      </c>
      <c r="LL74" s="358">
        <v>0</v>
      </c>
      <c r="LM74" s="79">
        <v>5.9820000000000002</v>
      </c>
      <c r="LN74" s="339">
        <v>0</v>
      </c>
      <c r="LO74" s="75"/>
      <c r="LP74" s="352"/>
      <c r="LQ74" s="322"/>
      <c r="LR74" s="322"/>
      <c r="LS74" s="4">
        <f t="shared" si="105"/>
        <v>49.852000000000004</v>
      </c>
      <c r="LT74" s="4">
        <f t="shared" si="60"/>
        <v>0</v>
      </c>
      <c r="LU74" s="323"/>
      <c r="LV74" s="4"/>
      <c r="LW74" s="4"/>
      <c r="LX74" s="4"/>
      <c r="LY74" s="4">
        <f t="shared" si="61"/>
        <v>0</v>
      </c>
      <c r="LZ74" s="4">
        <f t="shared" si="62"/>
        <v>0</v>
      </c>
      <c r="MA74" s="114"/>
      <c r="MB74" s="4"/>
      <c r="MC74" s="346"/>
      <c r="MD74" s="324"/>
      <c r="ME74" s="75"/>
      <c r="MF74" s="4"/>
      <c r="MG74" s="9"/>
      <c r="MH74" s="4"/>
      <c r="MI74" s="4">
        <f t="shared" si="63"/>
        <v>0</v>
      </c>
      <c r="MJ74" s="4">
        <f t="shared" si="64"/>
        <v>0</v>
      </c>
      <c r="MK74" s="340">
        <v>4.1399999999999997</v>
      </c>
      <c r="ML74" s="92">
        <v>0</v>
      </c>
      <c r="MM74" s="114">
        <v>2.7600000000000002</v>
      </c>
      <c r="MN74" s="341">
        <v>0</v>
      </c>
      <c r="MO74" s="4">
        <f t="shared" si="65"/>
        <v>6.9</v>
      </c>
      <c r="MP74" s="4">
        <f t="shared" si="66"/>
        <v>0</v>
      </c>
      <c r="MQ74" s="4"/>
      <c r="MR74" s="4"/>
      <c r="MS74" s="4">
        <f t="shared" si="67"/>
        <v>0</v>
      </c>
      <c r="MT74" s="4">
        <f t="shared" si="68"/>
        <v>0</v>
      </c>
      <c r="MU74" s="4"/>
      <c r="MV74" s="4"/>
      <c r="MW74" s="4">
        <f t="shared" si="69"/>
        <v>0</v>
      </c>
      <c r="MX74" s="4">
        <f t="shared" si="70"/>
        <v>0</v>
      </c>
      <c r="MY74" s="92">
        <v>0</v>
      </c>
      <c r="MZ74" s="342">
        <v>0</v>
      </c>
      <c r="NA74" s="4">
        <f t="shared" si="71"/>
        <v>0</v>
      </c>
      <c r="NB74" s="4">
        <f t="shared" si="72"/>
        <v>0</v>
      </c>
      <c r="NC74" s="301"/>
      <c r="ND74" s="301"/>
      <c r="NE74" s="301">
        <f t="shared" si="73"/>
        <v>0</v>
      </c>
      <c r="NF74" s="301">
        <f t="shared" si="74"/>
        <v>0</v>
      </c>
      <c r="NG74" s="301"/>
      <c r="NH74" s="301"/>
      <c r="NI74" s="301">
        <f t="shared" si="75"/>
        <v>0</v>
      </c>
      <c r="NJ74" s="301">
        <f t="shared" si="76"/>
        <v>0</v>
      </c>
      <c r="NK74" s="297"/>
      <c r="NL74" s="301"/>
      <c r="NM74" s="301">
        <f t="shared" si="77"/>
        <v>0</v>
      </c>
      <c r="NN74" s="301">
        <f t="shared" si="78"/>
        <v>0</v>
      </c>
      <c r="NO74" s="74">
        <v>3.67</v>
      </c>
      <c r="NP74" s="74"/>
      <c r="NQ74" s="74"/>
      <c r="NR74" s="74"/>
      <c r="NS74" s="74">
        <v>6.2</v>
      </c>
      <c r="NT74" s="74"/>
      <c r="NU74" s="351">
        <v>2</v>
      </c>
      <c r="NV74" s="351"/>
      <c r="NW74" s="4">
        <f t="shared" si="79"/>
        <v>11.870000000000001</v>
      </c>
      <c r="NX74" s="4">
        <f t="shared" si="100"/>
        <v>0</v>
      </c>
      <c r="NY74" s="74">
        <v>10</v>
      </c>
      <c r="NZ74" s="74"/>
      <c r="OA74" s="357">
        <v>1.5</v>
      </c>
      <c r="OB74" s="74"/>
      <c r="OC74" s="357">
        <v>0.64</v>
      </c>
      <c r="OD74" s="74"/>
      <c r="OE74" s="74">
        <v>0.32</v>
      </c>
      <c r="OF74" s="74"/>
      <c r="OG74" s="4">
        <f t="shared" si="80"/>
        <v>12.46</v>
      </c>
      <c r="OH74" s="4">
        <f t="shared" si="81"/>
        <v>0</v>
      </c>
      <c r="OI74" s="196">
        <v>2.63</v>
      </c>
      <c r="OJ74" s="301"/>
      <c r="OK74" s="347">
        <v>0.74</v>
      </c>
      <c r="OL74" s="301"/>
      <c r="OM74" s="196">
        <v>0.81</v>
      </c>
      <c r="ON74" s="301"/>
      <c r="OO74" s="301">
        <f t="shared" si="82"/>
        <v>3.37</v>
      </c>
      <c r="OP74" s="301">
        <f t="shared" si="83"/>
        <v>0</v>
      </c>
      <c r="OQ74" s="301"/>
      <c r="OR74" s="301"/>
      <c r="OS74" s="301">
        <f t="shared" si="101"/>
        <v>0</v>
      </c>
      <c r="OT74" s="301">
        <f t="shared" si="102"/>
        <v>0</v>
      </c>
    </row>
    <row r="75" spans="1:410" ht="12.75" customHeight="1">
      <c r="A75" s="154" t="s">
        <v>152</v>
      </c>
      <c r="B75" s="129">
        <v>65</v>
      </c>
      <c r="C75" s="147"/>
      <c r="D75" s="147"/>
      <c r="E75" s="74"/>
      <c r="F75" s="74"/>
      <c r="G75" s="74"/>
      <c r="H75" s="74"/>
      <c r="I75" s="78">
        <f t="shared" ref="I75:I106" si="106">C75+E75+G75</f>
        <v>0</v>
      </c>
      <c r="J75" s="78">
        <f t="shared" ref="J75:J106" si="107">D75+F75+H75</f>
        <v>0</v>
      </c>
      <c r="K75" s="2"/>
      <c r="L75" s="2"/>
      <c r="M75" s="71">
        <v>20.62</v>
      </c>
      <c r="N75" s="71">
        <v>4.1240000000000006</v>
      </c>
      <c r="O75" s="75">
        <v>0</v>
      </c>
      <c r="P75" s="71">
        <v>0</v>
      </c>
      <c r="Q75" s="1"/>
      <c r="R75" s="8"/>
      <c r="S75" s="2"/>
      <c r="T75" s="2"/>
      <c r="U75" s="8"/>
      <c r="V75" s="8"/>
      <c r="W75" s="8">
        <f t="shared" si="15"/>
        <v>20.62</v>
      </c>
      <c r="X75" s="8">
        <f t="shared" si="16"/>
        <v>20.62</v>
      </c>
      <c r="Y75" s="78"/>
      <c r="Z75" s="78"/>
      <c r="AA75" s="9"/>
      <c r="AB75" s="285"/>
      <c r="AC75" s="8">
        <f t="shared" si="17"/>
        <v>0</v>
      </c>
      <c r="AD75" s="8">
        <f t="shared" si="18"/>
        <v>0</v>
      </c>
      <c r="AE75" s="71"/>
      <c r="AF75" s="71"/>
      <c r="AG75" s="71"/>
      <c r="AH75" s="71"/>
      <c r="AI75" s="122">
        <v>5</v>
      </c>
      <c r="AJ75" s="122">
        <v>1.5</v>
      </c>
      <c r="AK75" s="359">
        <v>50</v>
      </c>
      <c r="AL75" s="360">
        <v>15</v>
      </c>
      <c r="AM75" s="293"/>
      <c r="AN75" s="293"/>
      <c r="AO75" s="294"/>
      <c r="AP75" s="294"/>
      <c r="AQ75" s="294"/>
      <c r="AR75" s="294"/>
      <c r="AS75" s="294"/>
      <c r="AT75" s="294"/>
      <c r="AU75" s="4">
        <f t="shared" ref="AU75:AU106" si="108">AE75+AG75+AI75+AK75+AM75+AO75+AQ75+AS75</f>
        <v>55</v>
      </c>
      <c r="AV75" s="4">
        <f t="shared" ref="AV75:AV106" si="109">AF75+AH75+AJ75+AL75+AN75+AP75+AR75+AT75</f>
        <v>16.5</v>
      </c>
      <c r="AW75" s="78"/>
      <c r="AX75" s="78"/>
      <c r="AY75" s="315"/>
      <c r="AZ75" s="8"/>
      <c r="BA75" s="8"/>
      <c r="BB75" s="8"/>
      <c r="BC75" s="8">
        <f t="shared" ref="BC75:BC106" si="110">AW75+AY75+BA75</f>
        <v>0</v>
      </c>
      <c r="BD75" s="8">
        <f t="shared" ref="BD75:BD106" si="111">AX75+AZ75+BB75</f>
        <v>0</v>
      </c>
      <c r="BE75" s="8"/>
      <c r="BF75" s="8"/>
      <c r="BG75" s="295"/>
      <c r="BH75" s="296"/>
      <c r="BI75" s="295"/>
      <c r="BJ75" s="296"/>
      <c r="BK75" s="297"/>
      <c r="BL75" s="8"/>
      <c r="BM75" s="8"/>
      <c r="BN75" s="8"/>
      <c r="BO75" s="8"/>
      <c r="BP75" s="8"/>
      <c r="BQ75" s="8"/>
      <c r="BR75" s="8"/>
      <c r="BS75" s="2">
        <f t="shared" si="20"/>
        <v>0</v>
      </c>
      <c r="BT75" s="8">
        <f t="shared" si="21"/>
        <v>0</v>
      </c>
      <c r="BU75" s="8"/>
      <c r="BV75" s="8"/>
      <c r="BW75" s="4"/>
      <c r="BX75" s="4"/>
      <c r="BY75" s="4"/>
      <c r="BZ75" s="8"/>
      <c r="CA75" s="4"/>
      <c r="CB75" s="8"/>
      <c r="CC75" s="4">
        <f t="shared" ref="CC75:CD106" si="112">BW75+BY75+CA75</f>
        <v>0</v>
      </c>
      <c r="CD75" s="4">
        <f t="shared" si="112"/>
        <v>0</v>
      </c>
      <c r="CE75" s="4"/>
      <c r="CF75" s="4"/>
      <c r="CG75" s="114"/>
      <c r="CH75" s="325"/>
      <c r="CI75" s="91">
        <v>20.6</v>
      </c>
      <c r="CJ75" s="325">
        <v>6.5</v>
      </c>
      <c r="CK75" s="299"/>
      <c r="CL75" s="299"/>
      <c r="CM75" s="326">
        <v>5.15</v>
      </c>
      <c r="CN75" s="327">
        <v>1.5</v>
      </c>
      <c r="CO75" s="8">
        <f t="shared" si="22"/>
        <v>25.75</v>
      </c>
      <c r="CP75" s="8">
        <f t="shared" si="23"/>
        <v>8</v>
      </c>
      <c r="CQ75" s="343">
        <v>247.40625</v>
      </c>
      <c r="CR75" s="343"/>
      <c r="CS75" s="343"/>
      <c r="CT75" s="356"/>
      <c r="CU75" s="344">
        <v>18.556701030927837</v>
      </c>
      <c r="CV75" s="196"/>
      <c r="CW75" s="345">
        <v>63.814432989690722</v>
      </c>
      <c r="CX75" s="300"/>
      <c r="CY75" s="300"/>
      <c r="CZ75" s="300"/>
      <c r="DA75" s="7">
        <f t="shared" si="103"/>
        <v>329.77738402061857</v>
      </c>
      <c r="DB75" s="4">
        <f t="shared" si="25"/>
        <v>0</v>
      </c>
      <c r="DC75" s="8"/>
      <c r="DD75" s="8"/>
      <c r="DE75" s="4"/>
      <c r="DF75" s="8"/>
      <c r="DG75" s="8"/>
      <c r="DH75" s="8"/>
      <c r="DI75" s="8">
        <f t="shared" si="26"/>
        <v>0</v>
      </c>
      <c r="DJ75" s="8">
        <f t="shared" si="27"/>
        <v>0</v>
      </c>
      <c r="DK75" s="328">
        <v>42.37</v>
      </c>
      <c r="DL75" s="328">
        <v>14.12</v>
      </c>
      <c r="DM75" s="78">
        <f t="shared" si="28"/>
        <v>42.37</v>
      </c>
      <c r="DN75" s="78">
        <f t="shared" si="29"/>
        <v>14.12</v>
      </c>
      <c r="DO75" s="328">
        <v>41.1</v>
      </c>
      <c r="DP75" s="328">
        <v>13.700000000000001</v>
      </c>
      <c r="DQ75" s="329"/>
      <c r="DR75" s="329"/>
      <c r="DS75" s="8"/>
      <c r="DT75" s="8"/>
      <c r="DU75" s="302"/>
      <c r="DV75" s="303"/>
      <c r="DW75" s="303"/>
      <c r="DX75" s="303"/>
      <c r="DY75" s="8"/>
      <c r="DZ75" s="8"/>
      <c r="EA75" s="4"/>
      <c r="EB75" s="8"/>
      <c r="EC75" s="8">
        <f t="shared" si="30"/>
        <v>0</v>
      </c>
      <c r="ED75" s="8">
        <f t="shared" si="30"/>
        <v>0</v>
      </c>
      <c r="EE75" s="4"/>
      <c r="EF75" s="4"/>
      <c r="EG75" s="330">
        <v>39.18</v>
      </c>
      <c r="EH75" s="331">
        <v>9.7949999999999999</v>
      </c>
      <c r="EI75" s="94">
        <v>154.63999999999999</v>
      </c>
      <c r="EJ75" s="94">
        <v>38.659999999999997</v>
      </c>
      <c r="EK75" s="326">
        <v>53.61</v>
      </c>
      <c r="EL75" s="332">
        <v>13.4025</v>
      </c>
      <c r="EM75" s="333"/>
      <c r="EN75" s="333"/>
      <c r="EO75" s="333"/>
      <c r="EP75" s="333"/>
      <c r="EQ75" s="8">
        <f t="shared" si="31"/>
        <v>247.43</v>
      </c>
      <c r="ER75" s="8">
        <f t="shared" si="104"/>
        <v>61.857500000000002</v>
      </c>
      <c r="ES75" s="301"/>
      <c r="ET75" s="301"/>
      <c r="EU75" s="6"/>
      <c r="EV75" s="6"/>
      <c r="EW75" s="4">
        <f t="shared" si="33"/>
        <v>0</v>
      </c>
      <c r="EX75" s="4">
        <f t="shared" si="34"/>
        <v>0</v>
      </c>
      <c r="EY75" s="8"/>
      <c r="EZ75" s="8"/>
      <c r="FA75" s="361">
        <v>28</v>
      </c>
      <c r="FB75" s="334"/>
      <c r="FC75" s="114">
        <v>29</v>
      </c>
      <c r="FD75" s="327"/>
      <c r="FE75" s="8"/>
      <c r="FF75" s="8"/>
      <c r="FG75" s="305"/>
      <c r="FH75" s="306"/>
      <c r="FI75" s="8"/>
      <c r="FJ75" s="8"/>
      <c r="FK75" s="8"/>
      <c r="FL75" s="8"/>
      <c r="FM75" s="327"/>
      <c r="FN75" s="327"/>
      <c r="FO75" s="4"/>
      <c r="FP75" s="8"/>
      <c r="FQ75" s="307">
        <f t="shared" si="35"/>
        <v>0</v>
      </c>
      <c r="FR75" s="8">
        <f t="shared" si="36"/>
        <v>0</v>
      </c>
      <c r="FS75" s="4"/>
      <c r="FT75" s="4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>
        <f t="shared" si="37"/>
        <v>0</v>
      </c>
      <c r="GH75" s="8">
        <f t="shared" si="38"/>
        <v>0</v>
      </c>
      <c r="GI75" s="308"/>
      <c r="GJ75" s="308"/>
      <c r="GK75" s="297">
        <v>0</v>
      </c>
      <c r="GL75" s="297"/>
      <c r="GM75" s="309"/>
      <c r="GN75" s="310"/>
      <c r="GO75" s="299"/>
      <c r="GP75" s="311"/>
      <c r="GQ75" s="311"/>
      <c r="GR75" s="311"/>
      <c r="GS75" s="310"/>
      <c r="GT75" s="310"/>
      <c r="GU75" s="310">
        <v>3</v>
      </c>
      <c r="GV75" s="310"/>
      <c r="GW75" s="310"/>
      <c r="GX75" s="310"/>
      <c r="GY75" s="310">
        <v>2.4</v>
      </c>
      <c r="GZ75" s="310"/>
      <c r="HA75" s="8">
        <f t="shared" si="39"/>
        <v>5.4</v>
      </c>
      <c r="HB75" s="8">
        <f t="shared" si="40"/>
        <v>0</v>
      </c>
      <c r="HC75" s="4"/>
      <c r="HD75" s="4"/>
      <c r="HE75" s="4"/>
      <c r="HF75" s="4"/>
      <c r="HG75" s="4"/>
      <c r="HH75" s="4"/>
      <c r="HI75" s="4">
        <f t="shared" ref="HI75:HI106" si="113">HC75+HE75+HG75</f>
        <v>0</v>
      </c>
      <c r="HJ75" s="4">
        <f t="shared" ref="HJ75:HJ106" si="114">HD75+HF75+HH75</f>
        <v>0</v>
      </c>
      <c r="HK75" s="8"/>
      <c r="HL75" s="8"/>
      <c r="HM75" s="8"/>
      <c r="HN75" s="303"/>
      <c r="HO75" s="8">
        <f t="shared" si="41"/>
        <v>0</v>
      </c>
      <c r="HP75" s="8">
        <f t="shared" si="42"/>
        <v>0</v>
      </c>
      <c r="HQ75" s="91">
        <v>400</v>
      </c>
      <c r="HR75" s="285"/>
      <c r="HS75" s="91"/>
      <c r="HT75" s="8"/>
      <c r="HU75" s="8">
        <f t="shared" si="43"/>
        <v>400</v>
      </c>
      <c r="HV75" s="8">
        <f t="shared" si="44"/>
        <v>0</v>
      </c>
      <c r="HW75" s="8"/>
      <c r="HX75" s="8"/>
      <c r="HY75" s="196">
        <v>3</v>
      </c>
      <c r="HZ75" s="335">
        <v>0.75</v>
      </c>
      <c r="IA75" s="312"/>
      <c r="IB75" s="304"/>
      <c r="IC75" s="337">
        <v>12</v>
      </c>
      <c r="ID75" s="130">
        <v>3</v>
      </c>
      <c r="IE75" s="313"/>
      <c r="IF75" s="313"/>
      <c r="IG75" s="8">
        <f t="shared" si="84"/>
        <v>15</v>
      </c>
      <c r="IH75" s="8">
        <f t="shared" si="45"/>
        <v>3.75</v>
      </c>
      <c r="II75" s="8"/>
      <c r="IJ75" s="8"/>
      <c r="IK75" s="8"/>
      <c r="IL75" s="8"/>
      <c r="IM75" s="4"/>
      <c r="IN75" s="303"/>
      <c r="IO75" s="8"/>
      <c r="IP75" s="8"/>
      <c r="IQ75" s="8"/>
      <c r="IR75" s="8"/>
      <c r="IS75" s="8"/>
      <c r="IT75" s="8"/>
      <c r="IU75" s="8">
        <f t="shared" ref="IU75:IU106" si="115">II75+IK75+IM75+IO75+IQ75+IS75</f>
        <v>0</v>
      </c>
      <c r="IV75" s="8">
        <f t="shared" ref="IV75:IV106" si="116">IJ75+IL75+IN75+IP75+IT75+IT75</f>
        <v>0</v>
      </c>
      <c r="IW75" s="8"/>
      <c r="IX75" s="8"/>
      <c r="IY75" s="71">
        <v>10.31</v>
      </c>
      <c r="IZ75" s="71">
        <v>0</v>
      </c>
      <c r="JA75" s="71">
        <v>0</v>
      </c>
      <c r="JB75" s="71">
        <v>0</v>
      </c>
      <c r="JC75" s="285"/>
      <c r="JD75" s="285"/>
      <c r="JE75" s="8">
        <f t="shared" si="46"/>
        <v>10.31</v>
      </c>
      <c r="JF75" s="8">
        <f t="shared" si="47"/>
        <v>0</v>
      </c>
      <c r="JG75" s="335">
        <v>6.5372000000000003</v>
      </c>
      <c r="JH75" s="335">
        <v>1</v>
      </c>
      <c r="JI75" s="335">
        <v>6.5373000000000001</v>
      </c>
      <c r="JJ75" s="335">
        <v>1</v>
      </c>
      <c r="JK75" s="335"/>
      <c r="JL75" s="335"/>
      <c r="JM75" s="91">
        <v>51.55</v>
      </c>
      <c r="JN75" s="335">
        <v>11</v>
      </c>
      <c r="JO75" s="91">
        <v>0</v>
      </c>
      <c r="JP75" s="335">
        <v>0</v>
      </c>
      <c r="JQ75" s="71">
        <v>0</v>
      </c>
      <c r="JR75" s="71">
        <v>0</v>
      </c>
      <c r="JS75" s="8"/>
      <c r="JT75" s="8"/>
      <c r="JU75" s="8">
        <f t="shared" si="85"/>
        <v>64.624499999999998</v>
      </c>
      <c r="JV75" s="8">
        <f t="shared" si="86"/>
        <v>13</v>
      </c>
      <c r="JW75" s="8"/>
      <c r="JX75" s="8"/>
      <c r="JY75" s="285"/>
      <c r="JZ75" s="285"/>
      <c r="KA75" s="8">
        <f t="shared" si="48"/>
        <v>0</v>
      </c>
      <c r="KB75" s="8">
        <f t="shared" si="49"/>
        <v>0</v>
      </c>
      <c r="KC75" s="4"/>
      <c r="KD75" s="4"/>
      <c r="KE75" s="4"/>
      <c r="KF75" s="4"/>
      <c r="KG75" s="4">
        <f t="shared" ref="KG75:KG106" si="117">KC75+KE75</f>
        <v>0</v>
      </c>
      <c r="KH75" s="4">
        <f t="shared" ref="KH75:KH106" si="118">KD75+KF75</f>
        <v>0</v>
      </c>
      <c r="KI75" s="4"/>
      <c r="KJ75" s="4"/>
      <c r="KK75" s="4"/>
      <c r="KL75" s="4"/>
      <c r="KM75" s="4">
        <f t="shared" si="50"/>
        <v>0</v>
      </c>
      <c r="KN75" s="4">
        <f t="shared" si="50"/>
        <v>0</v>
      </c>
      <c r="KO75" s="326"/>
      <c r="KP75" s="4"/>
      <c r="KQ75" s="4"/>
      <c r="KR75" s="4"/>
      <c r="KS75" s="1">
        <f t="shared" si="51"/>
        <v>0</v>
      </c>
      <c r="KT75" s="1">
        <f t="shared" si="52"/>
        <v>0</v>
      </c>
      <c r="KU75" s="4"/>
      <c r="KV75" s="4"/>
      <c r="KW75" s="4">
        <f t="shared" si="53"/>
        <v>0</v>
      </c>
      <c r="KX75" s="4">
        <f t="shared" si="54"/>
        <v>0</v>
      </c>
      <c r="KY75" s="4"/>
      <c r="KZ75" s="4"/>
      <c r="LA75" s="4"/>
      <c r="LB75" s="4"/>
      <c r="LC75" s="4">
        <f t="shared" si="55"/>
        <v>0</v>
      </c>
      <c r="LD75" s="4">
        <f t="shared" si="56"/>
        <v>0</v>
      </c>
      <c r="LE75" s="4"/>
      <c r="LF75" s="4"/>
      <c r="LG75" s="4">
        <f t="shared" si="57"/>
        <v>0</v>
      </c>
      <c r="LH75" s="4">
        <f t="shared" si="58"/>
        <v>0</v>
      </c>
      <c r="LI75" s="71">
        <v>24.2</v>
      </c>
      <c r="LJ75" s="335">
        <v>0</v>
      </c>
      <c r="LK75" s="79">
        <v>24.02</v>
      </c>
      <c r="LL75" s="358">
        <v>0</v>
      </c>
      <c r="LM75" s="79">
        <v>6.5750000000000002</v>
      </c>
      <c r="LN75" s="339">
        <v>0</v>
      </c>
      <c r="LO75" s="75"/>
      <c r="LP75" s="352"/>
      <c r="LQ75" s="322"/>
      <c r="LR75" s="322"/>
      <c r="LS75" s="4">
        <f t="shared" si="105"/>
        <v>54.795000000000002</v>
      </c>
      <c r="LT75" s="4">
        <f t="shared" si="60"/>
        <v>0</v>
      </c>
      <c r="LU75" s="323"/>
      <c r="LV75" s="4"/>
      <c r="LW75" s="4"/>
      <c r="LX75" s="4"/>
      <c r="LY75" s="4">
        <f t="shared" si="61"/>
        <v>0</v>
      </c>
      <c r="LZ75" s="4">
        <f t="shared" si="62"/>
        <v>0</v>
      </c>
      <c r="MA75" s="114"/>
      <c r="MB75" s="4"/>
      <c r="MC75" s="346"/>
      <c r="MD75" s="324"/>
      <c r="ME75" s="75"/>
      <c r="MF75" s="4"/>
      <c r="MG75" s="9"/>
      <c r="MH75" s="4"/>
      <c r="MI75" s="4">
        <f t="shared" si="63"/>
        <v>0</v>
      </c>
      <c r="MJ75" s="4">
        <f t="shared" si="64"/>
        <v>0</v>
      </c>
      <c r="MK75" s="340">
        <v>3.4019999999999997</v>
      </c>
      <c r="ML75" s="92">
        <v>0</v>
      </c>
      <c r="MM75" s="114">
        <v>2.2680000000000002</v>
      </c>
      <c r="MN75" s="341">
        <v>0</v>
      </c>
      <c r="MO75" s="4">
        <f t="shared" si="65"/>
        <v>5.67</v>
      </c>
      <c r="MP75" s="4">
        <f t="shared" si="66"/>
        <v>0</v>
      </c>
      <c r="MQ75" s="4"/>
      <c r="MR75" s="4"/>
      <c r="MS75" s="4">
        <f t="shared" si="67"/>
        <v>0</v>
      </c>
      <c r="MT75" s="4">
        <f t="shared" si="68"/>
        <v>0</v>
      </c>
      <c r="MU75" s="4"/>
      <c r="MV75" s="4"/>
      <c r="MW75" s="4">
        <f t="shared" si="69"/>
        <v>0</v>
      </c>
      <c r="MX75" s="4">
        <f t="shared" si="70"/>
        <v>0</v>
      </c>
      <c r="MY75" s="92">
        <v>0</v>
      </c>
      <c r="MZ75" s="342">
        <v>0</v>
      </c>
      <c r="NA75" s="4">
        <f t="shared" si="71"/>
        <v>0</v>
      </c>
      <c r="NB75" s="4">
        <f t="shared" si="72"/>
        <v>0</v>
      </c>
      <c r="NC75" s="301"/>
      <c r="ND75" s="301"/>
      <c r="NE75" s="301">
        <f t="shared" si="73"/>
        <v>0</v>
      </c>
      <c r="NF75" s="301">
        <f t="shared" si="74"/>
        <v>0</v>
      </c>
      <c r="NG75" s="301"/>
      <c r="NH75" s="301"/>
      <c r="NI75" s="301">
        <f t="shared" si="75"/>
        <v>0</v>
      </c>
      <c r="NJ75" s="301">
        <f t="shared" si="76"/>
        <v>0</v>
      </c>
      <c r="NK75" s="297"/>
      <c r="NL75" s="301"/>
      <c r="NM75" s="301">
        <f t="shared" si="77"/>
        <v>0</v>
      </c>
      <c r="NN75" s="301">
        <f t="shared" si="78"/>
        <v>0</v>
      </c>
      <c r="NO75" s="74">
        <v>1.9</v>
      </c>
      <c r="NP75" s="74"/>
      <c r="NQ75" s="74"/>
      <c r="NR75" s="74"/>
      <c r="NS75" s="74">
        <v>3.22</v>
      </c>
      <c r="NT75" s="74"/>
      <c r="NU75" s="351">
        <v>1.03</v>
      </c>
      <c r="NV75" s="351"/>
      <c r="NW75" s="4">
        <f t="shared" si="79"/>
        <v>6.15</v>
      </c>
      <c r="NX75" s="4">
        <f t="shared" ref="NX75:NX106" si="119">NP75+NR75+NT75</f>
        <v>0</v>
      </c>
      <c r="NY75" s="74">
        <v>10</v>
      </c>
      <c r="NZ75" s="74"/>
      <c r="OA75" s="357">
        <v>1.47</v>
      </c>
      <c r="OB75" s="74"/>
      <c r="OC75" s="357">
        <v>0.63</v>
      </c>
      <c r="OD75" s="74"/>
      <c r="OE75" s="74">
        <v>0.31</v>
      </c>
      <c r="OF75" s="74"/>
      <c r="OG75" s="4">
        <f t="shared" si="80"/>
        <v>12.410000000000002</v>
      </c>
      <c r="OH75" s="4">
        <f t="shared" si="81"/>
        <v>0</v>
      </c>
      <c r="OI75" s="196">
        <v>2.25</v>
      </c>
      <c r="OJ75" s="301"/>
      <c r="OK75" s="347">
        <v>0.63</v>
      </c>
      <c r="OL75" s="301"/>
      <c r="OM75" s="196">
        <v>0.7</v>
      </c>
      <c r="ON75" s="301"/>
      <c r="OO75" s="301">
        <f t="shared" si="82"/>
        <v>2.88</v>
      </c>
      <c r="OP75" s="301">
        <f t="shared" si="83"/>
        <v>0</v>
      </c>
      <c r="OQ75" s="301"/>
      <c r="OR75" s="301"/>
      <c r="OS75" s="301">
        <f t="shared" ref="OS75:OS106" si="120">OQ75</f>
        <v>0</v>
      </c>
      <c r="OT75" s="301">
        <f t="shared" ref="OT75:OT106" si="121">OR75</f>
        <v>0</v>
      </c>
    </row>
    <row r="76" spans="1:410" ht="12.75" customHeight="1">
      <c r="A76" s="146"/>
      <c r="B76" s="129">
        <v>66</v>
      </c>
      <c r="C76" s="147"/>
      <c r="D76" s="147"/>
      <c r="E76" s="74"/>
      <c r="F76" s="74"/>
      <c r="G76" s="74"/>
      <c r="H76" s="74"/>
      <c r="I76" s="78">
        <f t="shared" si="106"/>
        <v>0</v>
      </c>
      <c r="J76" s="78">
        <f t="shared" si="107"/>
        <v>0</v>
      </c>
      <c r="K76" s="2"/>
      <c r="L76" s="2"/>
      <c r="M76" s="71">
        <v>20.62</v>
      </c>
      <c r="N76" s="71">
        <v>4.1240000000000006</v>
      </c>
      <c r="O76" s="75">
        <v>0</v>
      </c>
      <c r="P76" s="71">
        <v>0</v>
      </c>
      <c r="Q76" s="1"/>
      <c r="R76" s="8"/>
      <c r="S76" s="2"/>
      <c r="T76" s="2"/>
      <c r="U76" s="8"/>
      <c r="V76" s="8"/>
      <c r="W76" s="8">
        <f t="shared" ref="W76:W106" si="122">K76+O76+Q76+S76+U76+M76</f>
        <v>20.62</v>
      </c>
      <c r="X76" s="8">
        <f t="shared" ref="X76:X106" si="123">K76+O76+Q76+S76+U76+M76</f>
        <v>20.62</v>
      </c>
      <c r="Y76" s="78"/>
      <c r="Z76" s="78"/>
      <c r="AA76" s="9"/>
      <c r="AB76" s="285"/>
      <c r="AC76" s="8">
        <f t="shared" ref="AC76:AC106" si="124">Y76+AA76</f>
        <v>0</v>
      </c>
      <c r="AD76" s="8">
        <f t="shared" ref="AD76:AD106" si="125">Z76+AB76</f>
        <v>0</v>
      </c>
      <c r="AE76" s="71"/>
      <c r="AF76" s="71"/>
      <c r="AG76" s="71"/>
      <c r="AH76" s="71"/>
      <c r="AI76" s="122">
        <v>5</v>
      </c>
      <c r="AJ76" s="122">
        <v>1.5</v>
      </c>
      <c r="AK76" s="359">
        <v>50</v>
      </c>
      <c r="AL76" s="360">
        <v>15</v>
      </c>
      <c r="AM76" s="293"/>
      <c r="AN76" s="293"/>
      <c r="AO76" s="294"/>
      <c r="AP76" s="294"/>
      <c r="AQ76" s="294"/>
      <c r="AR76" s="294"/>
      <c r="AS76" s="294"/>
      <c r="AT76" s="294"/>
      <c r="AU76" s="4">
        <f t="shared" si="108"/>
        <v>55</v>
      </c>
      <c r="AV76" s="4">
        <f t="shared" si="109"/>
        <v>16.5</v>
      </c>
      <c r="AW76" s="78"/>
      <c r="AX76" s="78"/>
      <c r="AY76" s="315"/>
      <c r="AZ76" s="8"/>
      <c r="BA76" s="8"/>
      <c r="BB76" s="8"/>
      <c r="BC76" s="8">
        <f t="shared" si="110"/>
        <v>0</v>
      </c>
      <c r="BD76" s="8">
        <f t="shared" si="111"/>
        <v>0</v>
      </c>
      <c r="BE76" s="8"/>
      <c r="BF76" s="8"/>
      <c r="BG76" s="295"/>
      <c r="BH76" s="296"/>
      <c r="BI76" s="295"/>
      <c r="BJ76" s="296"/>
      <c r="BK76" s="297"/>
      <c r="BL76" s="8"/>
      <c r="BM76" s="8"/>
      <c r="BN76" s="8"/>
      <c r="BO76" s="8"/>
      <c r="BP76" s="8"/>
      <c r="BQ76" s="8"/>
      <c r="BR76" s="8"/>
      <c r="BS76" s="2">
        <f t="shared" ref="BS76:BS106" si="126">BE76+BG76+BI76+BK76+BM76+BO76+BQ76</f>
        <v>0</v>
      </c>
      <c r="BT76" s="8">
        <f t="shared" ref="BT76:BT106" si="127">BF76+BH76+BJ76+BL76+BN76+BP76+BR76</f>
        <v>0</v>
      </c>
      <c r="BU76" s="8"/>
      <c r="BV76" s="8"/>
      <c r="BW76" s="4"/>
      <c r="BX76" s="4"/>
      <c r="BY76" s="4"/>
      <c r="BZ76" s="8"/>
      <c r="CA76" s="4"/>
      <c r="CB76" s="8"/>
      <c r="CC76" s="4">
        <f t="shared" si="112"/>
        <v>0</v>
      </c>
      <c r="CD76" s="4">
        <f t="shared" si="112"/>
        <v>0</v>
      </c>
      <c r="CE76" s="4"/>
      <c r="CF76" s="4"/>
      <c r="CG76" s="114"/>
      <c r="CH76" s="325"/>
      <c r="CI76" s="91">
        <v>20.6</v>
      </c>
      <c r="CJ76" s="325">
        <v>6.5</v>
      </c>
      <c r="CK76" s="299"/>
      <c r="CL76" s="299"/>
      <c r="CM76" s="326">
        <v>5.15</v>
      </c>
      <c r="CN76" s="327">
        <v>1.5</v>
      </c>
      <c r="CO76" s="8">
        <f t="shared" ref="CO76:CO106" si="128">CG76+CI76+CK76+CM76</f>
        <v>25.75</v>
      </c>
      <c r="CP76" s="8">
        <f t="shared" ref="CP76:CP106" si="129">CH76+CJ76+CL76+CN76</f>
        <v>8</v>
      </c>
      <c r="CQ76" s="343">
        <v>247.40625</v>
      </c>
      <c r="CR76" s="343"/>
      <c r="CS76" s="343"/>
      <c r="CT76" s="356"/>
      <c r="CU76" s="344">
        <v>18.556701030927837</v>
      </c>
      <c r="CV76" s="196"/>
      <c r="CW76" s="345">
        <v>63.814432989690722</v>
      </c>
      <c r="CX76" s="300"/>
      <c r="CY76" s="300"/>
      <c r="CZ76" s="300"/>
      <c r="DA76" s="7">
        <f t="shared" ref="DA76:DA106" si="130">CQ76+CS76+CU76+CW76+CY76</f>
        <v>329.77738402061857</v>
      </c>
      <c r="DB76" s="4">
        <f t="shared" ref="DB76:DB106" si="131">CR76+CT76+CV76+CX76+CZ76</f>
        <v>0</v>
      </c>
      <c r="DC76" s="8"/>
      <c r="DD76" s="8"/>
      <c r="DE76" s="4"/>
      <c r="DF76" s="8"/>
      <c r="DG76" s="8"/>
      <c r="DH76" s="8"/>
      <c r="DI76" s="8">
        <f t="shared" ref="DI76:DI106" si="132">DC76+DE76+DG76</f>
        <v>0</v>
      </c>
      <c r="DJ76" s="8">
        <f t="shared" ref="DJ76:DJ106" si="133">DD76+DF76+DH76</f>
        <v>0</v>
      </c>
      <c r="DK76" s="328">
        <v>42.37</v>
      </c>
      <c r="DL76" s="328">
        <v>14.12</v>
      </c>
      <c r="DM76" s="78">
        <f t="shared" ref="DM76:DM106" si="134">IF((DO76/0.97)&lt;DK76,(DO76/0.97),DK76)</f>
        <v>42.37</v>
      </c>
      <c r="DN76" s="78">
        <f t="shared" ref="DN76:DN106" si="135">IF((DP76/0.97)&lt;DL76,(DP76/0.97),DL76)</f>
        <v>14.12</v>
      </c>
      <c r="DO76" s="328">
        <v>41.1</v>
      </c>
      <c r="DP76" s="328">
        <v>13.700000000000001</v>
      </c>
      <c r="DQ76" s="329"/>
      <c r="DR76" s="329"/>
      <c r="DS76" s="8"/>
      <c r="DT76" s="8"/>
      <c r="DU76" s="302"/>
      <c r="DV76" s="303"/>
      <c r="DW76" s="303"/>
      <c r="DX76" s="303"/>
      <c r="DY76" s="8"/>
      <c r="DZ76" s="8"/>
      <c r="EA76" s="4"/>
      <c r="EB76" s="8"/>
      <c r="EC76" s="8">
        <f t="shared" ref="EC76:ED106" si="136">DS76+DU76+DW76+DY76+EA76</f>
        <v>0</v>
      </c>
      <c r="ED76" s="8">
        <f t="shared" si="136"/>
        <v>0</v>
      </c>
      <c r="EE76" s="4"/>
      <c r="EF76" s="4"/>
      <c r="EG76" s="330">
        <v>39.18</v>
      </c>
      <c r="EH76" s="331">
        <v>9.7949999999999999</v>
      </c>
      <c r="EI76" s="94">
        <v>154.63999999999999</v>
      </c>
      <c r="EJ76" s="94">
        <v>38.659999999999997</v>
      </c>
      <c r="EK76" s="326">
        <v>53.61</v>
      </c>
      <c r="EL76" s="332">
        <v>13.4025</v>
      </c>
      <c r="EM76" s="333"/>
      <c r="EN76" s="333"/>
      <c r="EO76" s="333"/>
      <c r="EP76" s="333"/>
      <c r="EQ76" s="8">
        <f t="shared" ref="EQ76:EQ106" si="137">EE76+EG76+EI76+EK76+EM76+EO76</f>
        <v>247.43</v>
      </c>
      <c r="ER76" s="8">
        <f t="shared" ref="ER76:ER106" si="138">EF76+EH76+EJ76+EL76</f>
        <v>61.857500000000002</v>
      </c>
      <c r="ES76" s="301"/>
      <c r="ET76" s="301"/>
      <c r="EU76" s="6"/>
      <c r="EV76" s="6"/>
      <c r="EW76" s="4">
        <f t="shared" ref="EW76:EW106" si="139">ES76+EU76</f>
        <v>0</v>
      </c>
      <c r="EX76" s="4">
        <f t="shared" ref="EX76:EX106" si="140">ET76+EV76</f>
        <v>0</v>
      </c>
      <c r="EY76" s="8"/>
      <c r="EZ76" s="8"/>
      <c r="FA76" s="361">
        <v>28</v>
      </c>
      <c r="FB76" s="334"/>
      <c r="FC76" s="114">
        <v>29</v>
      </c>
      <c r="FD76" s="327"/>
      <c r="FE76" s="8"/>
      <c r="FF76" s="8"/>
      <c r="FG76" s="305"/>
      <c r="FH76" s="306"/>
      <c r="FI76" s="8"/>
      <c r="FJ76" s="8"/>
      <c r="FK76" s="8"/>
      <c r="FL76" s="8"/>
      <c r="FM76" s="327"/>
      <c r="FN76" s="327"/>
      <c r="FO76" s="4"/>
      <c r="FP76" s="8"/>
      <c r="FQ76" s="307">
        <f t="shared" ref="FQ76:FQ106" si="141">FG76+FI76+FK76+FM76+FO76</f>
        <v>0</v>
      </c>
      <c r="FR76" s="8">
        <f t="shared" ref="FR76:FR106" si="142">FH76+FJ76+FL76+FN76+FP76</f>
        <v>0</v>
      </c>
      <c r="FS76" s="4"/>
      <c r="FT76" s="4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>
        <f t="shared" ref="GG76:GG106" si="143">FS76+FW76+FY76+FU76+GA76+GC76+GE76</f>
        <v>0</v>
      </c>
      <c r="GH76" s="8">
        <f t="shared" ref="GH76:GH106" si="144">FT76+FX76+FZ76+GB76+GD76+GF76</f>
        <v>0</v>
      </c>
      <c r="GI76" s="308"/>
      <c r="GJ76" s="308"/>
      <c r="GK76" s="297">
        <v>0</v>
      </c>
      <c r="GL76" s="297"/>
      <c r="GM76" s="309"/>
      <c r="GN76" s="310"/>
      <c r="GO76" s="299"/>
      <c r="GP76" s="311"/>
      <c r="GQ76" s="311"/>
      <c r="GR76" s="311"/>
      <c r="GS76" s="310"/>
      <c r="GT76" s="310"/>
      <c r="GU76" s="310">
        <v>3</v>
      </c>
      <c r="GV76" s="310"/>
      <c r="GW76" s="310"/>
      <c r="GX76" s="310"/>
      <c r="GY76" s="310">
        <v>2.4</v>
      </c>
      <c r="GZ76" s="310"/>
      <c r="HA76" s="8">
        <f t="shared" ref="HA76:HA106" si="145">GM76+GS76+GK76+GO76+GQ76+GU76+GW76+GY76</f>
        <v>5.4</v>
      </c>
      <c r="HB76" s="8">
        <f t="shared" ref="HB76:HB106" si="146">GJ76+GL76+GN76+GV76+GP76+GR76+GT76+GX76+GZ76</f>
        <v>0</v>
      </c>
      <c r="HC76" s="4"/>
      <c r="HD76" s="4"/>
      <c r="HE76" s="4"/>
      <c r="HF76" s="4"/>
      <c r="HG76" s="4"/>
      <c r="HH76" s="4"/>
      <c r="HI76" s="4">
        <f t="shared" si="113"/>
        <v>0</v>
      </c>
      <c r="HJ76" s="4">
        <f t="shared" si="114"/>
        <v>0</v>
      </c>
      <c r="HK76" s="8"/>
      <c r="HL76" s="8"/>
      <c r="HM76" s="8"/>
      <c r="HN76" s="303"/>
      <c r="HO76" s="8">
        <f t="shared" ref="HO76:HO106" si="147">HK76+HM76</f>
        <v>0</v>
      </c>
      <c r="HP76" s="8">
        <f t="shared" ref="HP76:HP106" si="148">HL76+HN76</f>
        <v>0</v>
      </c>
      <c r="HQ76" s="91">
        <v>400</v>
      </c>
      <c r="HR76" s="285"/>
      <c r="HS76" s="91"/>
      <c r="HT76" s="8"/>
      <c r="HU76" s="8">
        <f t="shared" ref="HU76:HU106" si="149">HQ76</f>
        <v>400</v>
      </c>
      <c r="HV76" s="8">
        <f t="shared" ref="HV76:HV106" si="150">HR76</f>
        <v>0</v>
      </c>
      <c r="HW76" s="8"/>
      <c r="HX76" s="8"/>
      <c r="HY76" s="196">
        <v>3</v>
      </c>
      <c r="HZ76" s="335">
        <v>0.75</v>
      </c>
      <c r="IA76" s="312"/>
      <c r="IB76" s="304"/>
      <c r="IC76" s="337">
        <v>12</v>
      </c>
      <c r="ID76" s="130">
        <v>3</v>
      </c>
      <c r="IE76" s="313"/>
      <c r="IF76" s="313"/>
      <c r="IG76" s="8">
        <f t="shared" si="84"/>
        <v>15</v>
      </c>
      <c r="IH76" s="8">
        <f t="shared" ref="IH76:IH106" si="151">HX76+HZ76+IB76+ID76+IF76</f>
        <v>3.75</v>
      </c>
      <c r="II76" s="8"/>
      <c r="IJ76" s="8"/>
      <c r="IK76" s="8"/>
      <c r="IL76" s="8"/>
      <c r="IM76" s="4"/>
      <c r="IN76" s="303"/>
      <c r="IO76" s="8"/>
      <c r="IP76" s="8"/>
      <c r="IQ76" s="8"/>
      <c r="IR76" s="8"/>
      <c r="IS76" s="8"/>
      <c r="IT76" s="8"/>
      <c r="IU76" s="8">
        <f t="shared" si="115"/>
        <v>0</v>
      </c>
      <c r="IV76" s="8">
        <f t="shared" si="116"/>
        <v>0</v>
      </c>
      <c r="IW76" s="8"/>
      <c r="IX76" s="8"/>
      <c r="IY76" s="71">
        <v>10.31</v>
      </c>
      <c r="IZ76" s="71">
        <v>0</v>
      </c>
      <c r="JA76" s="71">
        <v>0</v>
      </c>
      <c r="JB76" s="71">
        <v>0</v>
      </c>
      <c r="JC76" s="285"/>
      <c r="JD76" s="285"/>
      <c r="JE76" s="8">
        <f t="shared" ref="JE76:JE106" si="152">IY76+JA76+JC76</f>
        <v>10.31</v>
      </c>
      <c r="JF76" s="8">
        <f t="shared" ref="JF76:JF106" si="153">IZ76+JB76+JD76</f>
        <v>0</v>
      </c>
      <c r="JG76" s="335">
        <v>6.5372000000000003</v>
      </c>
      <c r="JH76" s="335">
        <v>1</v>
      </c>
      <c r="JI76" s="335">
        <v>6.5373000000000001</v>
      </c>
      <c r="JJ76" s="335">
        <v>1</v>
      </c>
      <c r="JK76" s="335"/>
      <c r="JL76" s="335"/>
      <c r="JM76" s="91">
        <v>51.55</v>
      </c>
      <c r="JN76" s="335">
        <v>11</v>
      </c>
      <c r="JO76" s="91">
        <v>0</v>
      </c>
      <c r="JP76" s="335">
        <v>0</v>
      </c>
      <c r="JQ76" s="71">
        <v>0</v>
      </c>
      <c r="JR76" s="71">
        <v>0</v>
      </c>
      <c r="JS76" s="8"/>
      <c r="JT76" s="8"/>
      <c r="JU76" s="8">
        <f t="shared" ref="JU76:JU106" si="154">JG76+JI76+JK76+JM76+JO76+JQ76+JS76</f>
        <v>64.624499999999998</v>
      </c>
      <c r="JV76" s="8">
        <f t="shared" ref="JV76:JV106" si="155">JH76+JJ76+JL76+JN76+JP76+JR76+JT76</f>
        <v>13</v>
      </c>
      <c r="JW76" s="8"/>
      <c r="JX76" s="8"/>
      <c r="JY76" s="285"/>
      <c r="JZ76" s="285"/>
      <c r="KA76" s="8">
        <f t="shared" ref="KA76:KA106" si="156">JW76+JY76</f>
        <v>0</v>
      </c>
      <c r="KB76" s="8">
        <f t="shared" ref="KB76:KB106" si="157">JX76+JZ76</f>
        <v>0</v>
      </c>
      <c r="KC76" s="4"/>
      <c r="KD76" s="4"/>
      <c r="KE76" s="4"/>
      <c r="KF76" s="4"/>
      <c r="KG76" s="4">
        <f t="shared" si="117"/>
        <v>0</v>
      </c>
      <c r="KH76" s="4">
        <f t="shared" si="118"/>
        <v>0</v>
      </c>
      <c r="KI76" s="4"/>
      <c r="KJ76" s="4"/>
      <c r="KK76" s="4"/>
      <c r="KL76" s="4"/>
      <c r="KM76" s="4">
        <f t="shared" ref="KM76:KN106" si="158">KI76+KK76</f>
        <v>0</v>
      </c>
      <c r="KN76" s="4">
        <f t="shared" si="158"/>
        <v>0</v>
      </c>
      <c r="KO76" s="326"/>
      <c r="KP76" s="4"/>
      <c r="KQ76" s="4"/>
      <c r="KR76" s="4"/>
      <c r="KS76" s="1">
        <f t="shared" ref="KS76:KS106" si="159">KO76+KQ76</f>
        <v>0</v>
      </c>
      <c r="KT76" s="1">
        <f t="shared" ref="KT76:KT106" si="160">KP76+KR76</f>
        <v>0</v>
      </c>
      <c r="KU76" s="4"/>
      <c r="KV76" s="4"/>
      <c r="KW76" s="4">
        <f t="shared" ref="KW76:KW106" si="161">KU76</f>
        <v>0</v>
      </c>
      <c r="KX76" s="4">
        <f t="shared" ref="KX76:KX106" si="162">KV76</f>
        <v>0</v>
      </c>
      <c r="KY76" s="4"/>
      <c r="KZ76" s="4"/>
      <c r="LA76" s="4"/>
      <c r="LB76" s="4"/>
      <c r="LC76" s="4">
        <f t="shared" ref="LC76:LC106" si="163">KY76+LA76</f>
        <v>0</v>
      </c>
      <c r="LD76" s="4">
        <f t="shared" ref="LD76:LD106" si="164">LB76+KZ76</f>
        <v>0</v>
      </c>
      <c r="LE76" s="4"/>
      <c r="LF76" s="4"/>
      <c r="LG76" s="4">
        <f t="shared" ref="LG76:LG106" si="165">LE76</f>
        <v>0</v>
      </c>
      <c r="LH76" s="4">
        <f t="shared" ref="LH76:LH106" si="166">LF76</f>
        <v>0</v>
      </c>
      <c r="LI76" s="71">
        <v>24.2</v>
      </c>
      <c r="LJ76" s="335">
        <v>0</v>
      </c>
      <c r="LK76" s="79">
        <v>24.02</v>
      </c>
      <c r="LL76" s="358">
        <v>0</v>
      </c>
      <c r="LM76" s="79">
        <v>6.5750000000000002</v>
      </c>
      <c r="LN76" s="339">
        <v>0</v>
      </c>
      <c r="LO76" s="75"/>
      <c r="LP76" s="352"/>
      <c r="LQ76" s="322"/>
      <c r="LR76" s="322"/>
      <c r="LS76" s="4">
        <f t="shared" ref="LS76:LS106" si="167">LM76+LK76+LI76+LO76</f>
        <v>54.795000000000002</v>
      </c>
      <c r="LT76" s="4">
        <f t="shared" ref="LT76:LT106" si="168">LN76+LL76+LJ76+LR76</f>
        <v>0</v>
      </c>
      <c r="LU76" s="323"/>
      <c r="LV76" s="4"/>
      <c r="LW76" s="4"/>
      <c r="LX76" s="4"/>
      <c r="LY76" s="4">
        <f t="shared" ref="LY76:LY106" si="169">LU76+LW76</f>
        <v>0</v>
      </c>
      <c r="LZ76" s="4">
        <f t="shared" ref="LZ76:LZ106" si="170">LW76+LX76</f>
        <v>0</v>
      </c>
      <c r="MA76" s="114"/>
      <c r="MB76" s="4"/>
      <c r="MC76" s="346"/>
      <c r="MD76" s="324"/>
      <c r="ME76" s="75"/>
      <c r="MF76" s="4"/>
      <c r="MG76" s="9"/>
      <c r="MH76" s="4"/>
      <c r="MI76" s="4">
        <f t="shared" ref="MI76:MI106" si="171">MA76+MC76+ME76+MG76</f>
        <v>0</v>
      </c>
      <c r="MJ76" s="4">
        <f t="shared" ref="MJ76:MJ106" si="172">MD76+MB76+MF76+MH76</f>
        <v>0</v>
      </c>
      <c r="MK76" s="340">
        <v>2.8260000000000001</v>
      </c>
      <c r="ML76" s="92">
        <v>0</v>
      </c>
      <c r="MM76" s="114">
        <v>1.8840000000000001</v>
      </c>
      <c r="MN76" s="341">
        <v>0</v>
      </c>
      <c r="MO76" s="4">
        <f t="shared" ref="MO76:MO106" si="173">MK76+MM76</f>
        <v>4.71</v>
      </c>
      <c r="MP76" s="4">
        <f t="shared" ref="MP76:MP106" si="174">ML76+MN76</f>
        <v>0</v>
      </c>
      <c r="MQ76" s="4"/>
      <c r="MR76" s="4"/>
      <c r="MS76" s="4">
        <f t="shared" ref="MS76:MS106" si="175">MQ76</f>
        <v>0</v>
      </c>
      <c r="MT76" s="4">
        <f t="shared" ref="MT76:MT106" si="176">MR76</f>
        <v>0</v>
      </c>
      <c r="MU76" s="4"/>
      <c r="MV76" s="4"/>
      <c r="MW76" s="4">
        <f t="shared" ref="MW76:MW106" si="177">MU76</f>
        <v>0</v>
      </c>
      <c r="MX76" s="4">
        <f t="shared" ref="MX76:MX106" si="178">MV76</f>
        <v>0</v>
      </c>
      <c r="MY76" s="92">
        <v>0</v>
      </c>
      <c r="MZ76" s="342">
        <v>0</v>
      </c>
      <c r="NA76" s="4">
        <f t="shared" ref="NA76:NA106" si="179">MY76</f>
        <v>0</v>
      </c>
      <c r="NB76" s="4">
        <f t="shared" ref="NB76:NB106" si="180">MZ76</f>
        <v>0</v>
      </c>
      <c r="NC76" s="301"/>
      <c r="ND76" s="301"/>
      <c r="NE76" s="301">
        <f t="shared" ref="NE76:NE106" si="181">NC76</f>
        <v>0</v>
      </c>
      <c r="NF76" s="301">
        <f t="shared" ref="NF76:NF106" si="182">ND76</f>
        <v>0</v>
      </c>
      <c r="NG76" s="301"/>
      <c r="NH76" s="301"/>
      <c r="NI76" s="301">
        <f t="shared" ref="NI76:NI106" si="183">NG76</f>
        <v>0</v>
      </c>
      <c r="NJ76" s="301">
        <f t="shared" ref="NJ76:NJ106" si="184">NH76</f>
        <v>0</v>
      </c>
      <c r="NK76" s="297"/>
      <c r="NL76" s="301"/>
      <c r="NM76" s="301">
        <f t="shared" ref="NM76:NM106" si="185">NK76</f>
        <v>0</v>
      </c>
      <c r="NN76" s="301">
        <f t="shared" ref="NN76:NN106" si="186">NL76</f>
        <v>0</v>
      </c>
      <c r="NO76" s="74">
        <v>2.0299999999999998</v>
      </c>
      <c r="NP76" s="74"/>
      <c r="NQ76" s="74"/>
      <c r="NR76" s="74"/>
      <c r="NS76" s="74">
        <v>3.43</v>
      </c>
      <c r="NT76" s="74"/>
      <c r="NU76" s="351">
        <v>1.1000000000000001</v>
      </c>
      <c r="NV76" s="351"/>
      <c r="NW76" s="4">
        <f t="shared" ref="NW76:NW106" si="187">NO76+NQ76+NS76+NU76</f>
        <v>6.5600000000000005</v>
      </c>
      <c r="NX76" s="4">
        <f t="shared" si="119"/>
        <v>0</v>
      </c>
      <c r="NY76" s="74">
        <v>10</v>
      </c>
      <c r="NZ76" s="74"/>
      <c r="OA76" s="357">
        <v>0.37</v>
      </c>
      <c r="OB76" s="74"/>
      <c r="OC76" s="357">
        <v>0.15</v>
      </c>
      <c r="OD76" s="74"/>
      <c r="OE76" s="74">
        <v>7.0000000000000007E-2</v>
      </c>
      <c r="OF76" s="74"/>
      <c r="OG76" s="4">
        <f t="shared" ref="OG76:OG106" si="188">NY76+OA76+OC76+OE76</f>
        <v>10.59</v>
      </c>
      <c r="OH76" s="4">
        <f t="shared" ref="OH76:OH106" si="189">NZ76+OB76+OD76+OF76</f>
        <v>0</v>
      </c>
      <c r="OI76" s="196">
        <v>1.87</v>
      </c>
      <c r="OJ76" s="301"/>
      <c r="OK76" s="347">
        <v>0.53</v>
      </c>
      <c r="OL76" s="301"/>
      <c r="OM76" s="196">
        <v>0.57999999999999996</v>
      </c>
      <c r="ON76" s="301"/>
      <c r="OO76" s="301">
        <f t="shared" ref="OO76:OO106" si="190">OI76+OK76</f>
        <v>2.4000000000000004</v>
      </c>
      <c r="OP76" s="301">
        <f t="shared" ref="OP76:OP106" si="191">OJ76+OL76</f>
        <v>0</v>
      </c>
      <c r="OQ76" s="301"/>
      <c r="OR76" s="301"/>
      <c r="OS76" s="301">
        <f t="shared" si="120"/>
        <v>0</v>
      </c>
      <c r="OT76" s="301">
        <f t="shared" si="121"/>
        <v>0</v>
      </c>
    </row>
    <row r="77" spans="1:410" ht="12.75" customHeight="1">
      <c r="A77" s="146"/>
      <c r="B77" s="129">
        <v>67</v>
      </c>
      <c r="C77" s="147"/>
      <c r="D77" s="147"/>
      <c r="E77" s="74"/>
      <c r="F77" s="74"/>
      <c r="G77" s="74"/>
      <c r="H77" s="74"/>
      <c r="I77" s="78">
        <f t="shared" si="106"/>
        <v>0</v>
      </c>
      <c r="J77" s="78">
        <f t="shared" si="107"/>
        <v>0</v>
      </c>
      <c r="K77" s="2"/>
      <c r="L77" s="2"/>
      <c r="M77" s="71">
        <v>20.62</v>
      </c>
      <c r="N77" s="71">
        <v>4.1240000000000006</v>
      </c>
      <c r="O77" s="75">
        <v>0</v>
      </c>
      <c r="P77" s="71">
        <v>0</v>
      </c>
      <c r="Q77" s="1"/>
      <c r="R77" s="8"/>
      <c r="S77" s="2"/>
      <c r="T77" s="2"/>
      <c r="U77" s="8"/>
      <c r="V77" s="8"/>
      <c r="W77" s="8">
        <f t="shared" si="122"/>
        <v>20.62</v>
      </c>
      <c r="X77" s="8">
        <f t="shared" si="123"/>
        <v>20.62</v>
      </c>
      <c r="Y77" s="78"/>
      <c r="Z77" s="78"/>
      <c r="AA77" s="9"/>
      <c r="AB77" s="285"/>
      <c r="AC77" s="8">
        <f t="shared" si="124"/>
        <v>0</v>
      </c>
      <c r="AD77" s="8">
        <f t="shared" si="125"/>
        <v>0</v>
      </c>
      <c r="AE77" s="71"/>
      <c r="AF77" s="71"/>
      <c r="AG77" s="71"/>
      <c r="AH77" s="71"/>
      <c r="AI77" s="122">
        <v>5</v>
      </c>
      <c r="AJ77" s="122">
        <v>1.5</v>
      </c>
      <c r="AK77" s="359">
        <v>50</v>
      </c>
      <c r="AL77" s="360">
        <v>15</v>
      </c>
      <c r="AM77" s="293"/>
      <c r="AN77" s="293"/>
      <c r="AO77" s="294"/>
      <c r="AP77" s="294"/>
      <c r="AQ77" s="294"/>
      <c r="AR77" s="294"/>
      <c r="AS77" s="294"/>
      <c r="AT77" s="294"/>
      <c r="AU77" s="4">
        <f t="shared" si="108"/>
        <v>55</v>
      </c>
      <c r="AV77" s="4">
        <f t="shared" si="109"/>
        <v>16.5</v>
      </c>
      <c r="AW77" s="78"/>
      <c r="AX77" s="78"/>
      <c r="AY77" s="315"/>
      <c r="AZ77" s="8"/>
      <c r="BA77" s="8"/>
      <c r="BB77" s="8"/>
      <c r="BC77" s="8">
        <f t="shared" si="110"/>
        <v>0</v>
      </c>
      <c r="BD77" s="8">
        <f t="shared" si="111"/>
        <v>0</v>
      </c>
      <c r="BE77" s="8"/>
      <c r="BF77" s="8"/>
      <c r="BG77" s="295"/>
      <c r="BH77" s="296"/>
      <c r="BI77" s="295"/>
      <c r="BJ77" s="296"/>
      <c r="BK77" s="297"/>
      <c r="BL77" s="8"/>
      <c r="BM77" s="8"/>
      <c r="BN77" s="8"/>
      <c r="BO77" s="8"/>
      <c r="BP77" s="8"/>
      <c r="BQ77" s="8"/>
      <c r="BR77" s="8"/>
      <c r="BS77" s="2">
        <f t="shared" si="126"/>
        <v>0</v>
      </c>
      <c r="BT77" s="8">
        <f t="shared" si="127"/>
        <v>0</v>
      </c>
      <c r="BU77" s="8"/>
      <c r="BV77" s="8"/>
      <c r="BW77" s="4"/>
      <c r="BX77" s="4"/>
      <c r="BY77" s="4"/>
      <c r="BZ77" s="8"/>
      <c r="CA77" s="4"/>
      <c r="CB77" s="8"/>
      <c r="CC77" s="4">
        <f t="shared" si="112"/>
        <v>0</v>
      </c>
      <c r="CD77" s="4">
        <f t="shared" si="112"/>
        <v>0</v>
      </c>
      <c r="CE77" s="4"/>
      <c r="CF77" s="4"/>
      <c r="CG77" s="114"/>
      <c r="CH77" s="325"/>
      <c r="CI77" s="91">
        <v>20.6</v>
      </c>
      <c r="CJ77" s="325">
        <v>6.5</v>
      </c>
      <c r="CK77" s="299"/>
      <c r="CL77" s="299"/>
      <c r="CM77" s="326">
        <v>5.15</v>
      </c>
      <c r="CN77" s="327">
        <v>1.5</v>
      </c>
      <c r="CO77" s="8">
        <f t="shared" si="128"/>
        <v>25.75</v>
      </c>
      <c r="CP77" s="8">
        <f t="shared" si="129"/>
        <v>8</v>
      </c>
      <c r="CQ77" s="343">
        <v>247.40625</v>
      </c>
      <c r="CR77" s="343"/>
      <c r="CS77" s="343"/>
      <c r="CT77" s="356"/>
      <c r="CU77" s="344">
        <v>18.556701030927837</v>
      </c>
      <c r="CV77" s="196"/>
      <c r="CW77" s="345">
        <v>63.814432989690722</v>
      </c>
      <c r="CX77" s="300"/>
      <c r="CY77" s="300"/>
      <c r="CZ77" s="300"/>
      <c r="DA77" s="7">
        <f t="shared" si="130"/>
        <v>329.77738402061857</v>
      </c>
      <c r="DB77" s="4">
        <f t="shared" si="131"/>
        <v>0</v>
      </c>
      <c r="DC77" s="8"/>
      <c r="DD77" s="8"/>
      <c r="DE77" s="4"/>
      <c r="DF77" s="8"/>
      <c r="DG77" s="8"/>
      <c r="DH77" s="8"/>
      <c r="DI77" s="8">
        <f t="shared" si="132"/>
        <v>0</v>
      </c>
      <c r="DJ77" s="8">
        <f t="shared" si="133"/>
        <v>0</v>
      </c>
      <c r="DK77" s="328">
        <v>42.37</v>
      </c>
      <c r="DL77" s="328">
        <v>14.12</v>
      </c>
      <c r="DM77" s="78">
        <f t="shared" si="134"/>
        <v>42.37</v>
      </c>
      <c r="DN77" s="78">
        <f t="shared" si="135"/>
        <v>14.12</v>
      </c>
      <c r="DO77" s="328">
        <v>41.1</v>
      </c>
      <c r="DP77" s="328">
        <v>13.700000000000001</v>
      </c>
      <c r="DQ77" s="329"/>
      <c r="DR77" s="329"/>
      <c r="DS77" s="8"/>
      <c r="DT77" s="8"/>
      <c r="DU77" s="302"/>
      <c r="DV77" s="303"/>
      <c r="DW77" s="303"/>
      <c r="DX77" s="303"/>
      <c r="DY77" s="8"/>
      <c r="DZ77" s="8"/>
      <c r="EA77" s="4"/>
      <c r="EB77" s="8"/>
      <c r="EC77" s="8">
        <f t="shared" si="136"/>
        <v>0</v>
      </c>
      <c r="ED77" s="8">
        <f t="shared" si="136"/>
        <v>0</v>
      </c>
      <c r="EE77" s="4"/>
      <c r="EF77" s="4"/>
      <c r="EG77" s="330">
        <v>39.18</v>
      </c>
      <c r="EH77" s="331">
        <v>9.7949999999999999</v>
      </c>
      <c r="EI77" s="94">
        <v>154.63999999999999</v>
      </c>
      <c r="EJ77" s="94">
        <v>38.659999999999997</v>
      </c>
      <c r="EK77" s="326">
        <v>53.61</v>
      </c>
      <c r="EL77" s="332">
        <v>13.4025</v>
      </c>
      <c r="EM77" s="333"/>
      <c r="EN77" s="333"/>
      <c r="EO77" s="333"/>
      <c r="EP77" s="333"/>
      <c r="EQ77" s="8">
        <f t="shared" si="137"/>
        <v>247.43</v>
      </c>
      <c r="ER77" s="8">
        <f t="shared" si="138"/>
        <v>61.857500000000002</v>
      </c>
      <c r="ES77" s="301"/>
      <c r="ET77" s="301"/>
      <c r="EU77" s="6"/>
      <c r="EV77" s="6"/>
      <c r="EW77" s="4">
        <f t="shared" si="139"/>
        <v>0</v>
      </c>
      <c r="EX77" s="4">
        <f t="shared" si="140"/>
        <v>0</v>
      </c>
      <c r="EY77" s="8"/>
      <c r="EZ77" s="8"/>
      <c r="FA77" s="361">
        <v>28</v>
      </c>
      <c r="FB77" s="334"/>
      <c r="FC77" s="114">
        <v>29</v>
      </c>
      <c r="FD77" s="327"/>
      <c r="FE77" s="8"/>
      <c r="FF77" s="8"/>
      <c r="FG77" s="305"/>
      <c r="FH77" s="306"/>
      <c r="FI77" s="8"/>
      <c r="FJ77" s="8"/>
      <c r="FK77" s="8"/>
      <c r="FL77" s="8"/>
      <c r="FM77" s="327"/>
      <c r="FN77" s="327"/>
      <c r="FO77" s="4"/>
      <c r="FP77" s="8"/>
      <c r="FQ77" s="307">
        <f t="shared" si="141"/>
        <v>0</v>
      </c>
      <c r="FR77" s="8">
        <f t="shared" si="142"/>
        <v>0</v>
      </c>
      <c r="FS77" s="4"/>
      <c r="FT77" s="4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>
        <f t="shared" si="143"/>
        <v>0</v>
      </c>
      <c r="GH77" s="8">
        <f t="shared" si="144"/>
        <v>0</v>
      </c>
      <c r="GI77" s="308"/>
      <c r="GJ77" s="308"/>
      <c r="GK77" s="297">
        <v>0</v>
      </c>
      <c r="GL77" s="297"/>
      <c r="GM77" s="309"/>
      <c r="GN77" s="310"/>
      <c r="GO77" s="299"/>
      <c r="GP77" s="311"/>
      <c r="GQ77" s="311"/>
      <c r="GR77" s="311"/>
      <c r="GS77" s="310"/>
      <c r="GT77" s="310"/>
      <c r="GU77" s="310">
        <v>3</v>
      </c>
      <c r="GV77" s="310"/>
      <c r="GW77" s="310"/>
      <c r="GX77" s="310"/>
      <c r="GY77" s="310">
        <v>2.4</v>
      </c>
      <c r="GZ77" s="310"/>
      <c r="HA77" s="8">
        <f t="shared" si="145"/>
        <v>5.4</v>
      </c>
      <c r="HB77" s="8">
        <f t="shared" si="146"/>
        <v>0</v>
      </c>
      <c r="HC77" s="4"/>
      <c r="HD77" s="4"/>
      <c r="HE77" s="4"/>
      <c r="HF77" s="4"/>
      <c r="HG77" s="4"/>
      <c r="HH77" s="4"/>
      <c r="HI77" s="4">
        <f t="shared" si="113"/>
        <v>0</v>
      </c>
      <c r="HJ77" s="4">
        <f t="shared" si="114"/>
        <v>0</v>
      </c>
      <c r="HK77" s="8"/>
      <c r="HL77" s="8"/>
      <c r="HM77" s="8"/>
      <c r="HN77" s="303"/>
      <c r="HO77" s="8">
        <f t="shared" si="147"/>
        <v>0</v>
      </c>
      <c r="HP77" s="8">
        <f t="shared" si="148"/>
        <v>0</v>
      </c>
      <c r="HQ77" s="91">
        <v>400</v>
      </c>
      <c r="HR77" s="285"/>
      <c r="HS77" s="91"/>
      <c r="HT77" s="8"/>
      <c r="HU77" s="8">
        <f t="shared" si="149"/>
        <v>400</v>
      </c>
      <c r="HV77" s="8">
        <f t="shared" si="150"/>
        <v>0</v>
      </c>
      <c r="HW77" s="8"/>
      <c r="HX77" s="8"/>
      <c r="HY77" s="196">
        <v>3</v>
      </c>
      <c r="HZ77" s="335">
        <v>0.75</v>
      </c>
      <c r="IA77" s="312"/>
      <c r="IB77" s="304"/>
      <c r="IC77" s="337">
        <v>12</v>
      </c>
      <c r="ID77" s="130">
        <v>3</v>
      </c>
      <c r="IE77" s="313"/>
      <c r="IF77" s="313"/>
      <c r="IG77" s="8">
        <f t="shared" ref="IG77:IG106" si="192">HW77+HY77+IA77+IC77+IE77</f>
        <v>15</v>
      </c>
      <c r="IH77" s="8">
        <f t="shared" si="151"/>
        <v>3.75</v>
      </c>
      <c r="II77" s="8"/>
      <c r="IJ77" s="8"/>
      <c r="IK77" s="8"/>
      <c r="IL77" s="8"/>
      <c r="IM77" s="4"/>
      <c r="IN77" s="303"/>
      <c r="IO77" s="8"/>
      <c r="IP77" s="8"/>
      <c r="IQ77" s="8"/>
      <c r="IR77" s="8"/>
      <c r="IS77" s="8"/>
      <c r="IT77" s="8"/>
      <c r="IU77" s="8">
        <f t="shared" si="115"/>
        <v>0</v>
      </c>
      <c r="IV77" s="8">
        <f t="shared" si="116"/>
        <v>0</v>
      </c>
      <c r="IW77" s="8"/>
      <c r="IX77" s="8"/>
      <c r="IY77" s="71">
        <v>10.31</v>
      </c>
      <c r="IZ77" s="71">
        <v>0</v>
      </c>
      <c r="JA77" s="71">
        <v>0</v>
      </c>
      <c r="JB77" s="71">
        <v>0</v>
      </c>
      <c r="JC77" s="285"/>
      <c r="JD77" s="285"/>
      <c r="JE77" s="8">
        <f t="shared" si="152"/>
        <v>10.31</v>
      </c>
      <c r="JF77" s="8">
        <f t="shared" si="153"/>
        <v>0</v>
      </c>
      <c r="JG77" s="335">
        <v>6.5372000000000003</v>
      </c>
      <c r="JH77" s="335">
        <v>1</v>
      </c>
      <c r="JI77" s="335">
        <v>6.5373000000000001</v>
      </c>
      <c r="JJ77" s="335">
        <v>1</v>
      </c>
      <c r="JK77" s="335"/>
      <c r="JL77" s="335"/>
      <c r="JM77" s="91">
        <v>51.55</v>
      </c>
      <c r="JN77" s="335">
        <v>11</v>
      </c>
      <c r="JO77" s="91">
        <v>0</v>
      </c>
      <c r="JP77" s="335">
        <v>0</v>
      </c>
      <c r="JQ77" s="71">
        <v>0</v>
      </c>
      <c r="JR77" s="71">
        <v>0</v>
      </c>
      <c r="JS77" s="8"/>
      <c r="JT77" s="8"/>
      <c r="JU77" s="8">
        <f t="shared" si="154"/>
        <v>64.624499999999998</v>
      </c>
      <c r="JV77" s="8">
        <f t="shared" si="155"/>
        <v>13</v>
      </c>
      <c r="JW77" s="8"/>
      <c r="JX77" s="8"/>
      <c r="JY77" s="285"/>
      <c r="JZ77" s="285"/>
      <c r="KA77" s="8">
        <f t="shared" si="156"/>
        <v>0</v>
      </c>
      <c r="KB77" s="8">
        <f t="shared" si="157"/>
        <v>0</v>
      </c>
      <c r="KC77" s="4"/>
      <c r="KD77" s="4"/>
      <c r="KE77" s="4"/>
      <c r="KF77" s="4"/>
      <c r="KG77" s="4">
        <f t="shared" si="117"/>
        <v>0</v>
      </c>
      <c r="KH77" s="4">
        <f t="shared" si="118"/>
        <v>0</v>
      </c>
      <c r="KI77" s="4"/>
      <c r="KJ77" s="4"/>
      <c r="KK77" s="4"/>
      <c r="KL77" s="4"/>
      <c r="KM77" s="4">
        <f t="shared" si="158"/>
        <v>0</v>
      </c>
      <c r="KN77" s="4">
        <f t="shared" si="158"/>
        <v>0</v>
      </c>
      <c r="KO77" s="326"/>
      <c r="KP77" s="4"/>
      <c r="KQ77" s="4"/>
      <c r="KR77" s="4"/>
      <c r="KS77" s="1">
        <f t="shared" si="159"/>
        <v>0</v>
      </c>
      <c r="KT77" s="1">
        <f t="shared" si="160"/>
        <v>0</v>
      </c>
      <c r="KU77" s="4"/>
      <c r="KV77" s="4"/>
      <c r="KW77" s="4">
        <f t="shared" si="161"/>
        <v>0</v>
      </c>
      <c r="KX77" s="4">
        <f t="shared" si="162"/>
        <v>0</v>
      </c>
      <c r="KY77" s="4"/>
      <c r="KZ77" s="4"/>
      <c r="LA77" s="4"/>
      <c r="LB77" s="4"/>
      <c r="LC77" s="4">
        <f t="shared" si="163"/>
        <v>0</v>
      </c>
      <c r="LD77" s="4">
        <f t="shared" si="164"/>
        <v>0</v>
      </c>
      <c r="LE77" s="4"/>
      <c r="LF77" s="4"/>
      <c r="LG77" s="4">
        <f t="shared" si="165"/>
        <v>0</v>
      </c>
      <c r="LH77" s="4">
        <f t="shared" si="166"/>
        <v>0</v>
      </c>
      <c r="LI77" s="71">
        <v>24.2</v>
      </c>
      <c r="LJ77" s="335">
        <v>0</v>
      </c>
      <c r="LK77" s="79">
        <v>24.02</v>
      </c>
      <c r="LL77" s="358">
        <v>0</v>
      </c>
      <c r="LM77" s="79">
        <v>6.5750000000000002</v>
      </c>
      <c r="LN77" s="339">
        <v>0</v>
      </c>
      <c r="LO77" s="75"/>
      <c r="LP77" s="352"/>
      <c r="LQ77" s="322"/>
      <c r="LR77" s="322"/>
      <c r="LS77" s="4">
        <f t="shared" si="167"/>
        <v>54.795000000000002</v>
      </c>
      <c r="LT77" s="4">
        <f t="shared" si="168"/>
        <v>0</v>
      </c>
      <c r="LU77" s="323"/>
      <c r="LV77" s="4"/>
      <c r="LW77" s="4"/>
      <c r="LX77" s="4"/>
      <c r="LY77" s="4">
        <f t="shared" si="169"/>
        <v>0</v>
      </c>
      <c r="LZ77" s="4">
        <f t="shared" si="170"/>
        <v>0</v>
      </c>
      <c r="MA77" s="114"/>
      <c r="MB77" s="4"/>
      <c r="MC77" s="346"/>
      <c r="MD77" s="324"/>
      <c r="ME77" s="75"/>
      <c r="MF77" s="4"/>
      <c r="MG77" s="9"/>
      <c r="MH77" s="4"/>
      <c r="MI77" s="4">
        <f t="shared" si="171"/>
        <v>0</v>
      </c>
      <c r="MJ77" s="4">
        <f t="shared" si="172"/>
        <v>0</v>
      </c>
      <c r="MK77" s="340">
        <v>2.3220000000000001</v>
      </c>
      <c r="ML77" s="92">
        <v>0</v>
      </c>
      <c r="MM77" s="114">
        <v>1.548</v>
      </c>
      <c r="MN77" s="341">
        <v>0</v>
      </c>
      <c r="MO77" s="4">
        <f t="shared" si="173"/>
        <v>3.87</v>
      </c>
      <c r="MP77" s="4">
        <f t="shared" si="174"/>
        <v>0</v>
      </c>
      <c r="MQ77" s="4"/>
      <c r="MR77" s="4"/>
      <c r="MS77" s="4">
        <f t="shared" si="175"/>
        <v>0</v>
      </c>
      <c r="MT77" s="4">
        <f t="shared" si="176"/>
        <v>0</v>
      </c>
      <c r="MU77" s="4"/>
      <c r="MV77" s="4"/>
      <c r="MW77" s="4">
        <f t="shared" si="177"/>
        <v>0</v>
      </c>
      <c r="MX77" s="4">
        <f t="shared" si="178"/>
        <v>0</v>
      </c>
      <c r="MY77" s="92">
        <v>0</v>
      </c>
      <c r="MZ77" s="342">
        <v>0</v>
      </c>
      <c r="NA77" s="4">
        <f t="shared" si="179"/>
        <v>0</v>
      </c>
      <c r="NB77" s="4">
        <f t="shared" si="180"/>
        <v>0</v>
      </c>
      <c r="NC77" s="301"/>
      <c r="ND77" s="301"/>
      <c r="NE77" s="301">
        <f t="shared" si="181"/>
        <v>0</v>
      </c>
      <c r="NF77" s="301">
        <f t="shared" si="182"/>
        <v>0</v>
      </c>
      <c r="NG77" s="301"/>
      <c r="NH77" s="301"/>
      <c r="NI77" s="301">
        <f t="shared" si="183"/>
        <v>0</v>
      </c>
      <c r="NJ77" s="301">
        <f t="shared" si="184"/>
        <v>0</v>
      </c>
      <c r="NK77" s="297"/>
      <c r="NL77" s="301"/>
      <c r="NM77" s="301">
        <f t="shared" si="185"/>
        <v>0</v>
      </c>
      <c r="NN77" s="301">
        <f t="shared" si="186"/>
        <v>0</v>
      </c>
      <c r="NO77" s="74">
        <v>0.83</v>
      </c>
      <c r="NP77" s="74"/>
      <c r="NQ77" s="74"/>
      <c r="NR77" s="74"/>
      <c r="NS77" s="74">
        <v>1.41</v>
      </c>
      <c r="NT77" s="74"/>
      <c r="NU77" s="351">
        <v>0.45</v>
      </c>
      <c r="NV77" s="351"/>
      <c r="NW77" s="4">
        <f t="shared" si="187"/>
        <v>2.69</v>
      </c>
      <c r="NX77" s="4">
        <f t="shared" si="119"/>
        <v>0</v>
      </c>
      <c r="NY77" s="74">
        <v>9.3000000000000007</v>
      </c>
      <c r="NZ77" s="74"/>
      <c r="OA77" s="357">
        <v>0</v>
      </c>
      <c r="OB77" s="74"/>
      <c r="OC77" s="357">
        <v>0</v>
      </c>
      <c r="OD77" s="74"/>
      <c r="OE77" s="74">
        <v>0</v>
      </c>
      <c r="OF77" s="74"/>
      <c r="OG77" s="4">
        <f t="shared" si="188"/>
        <v>9.3000000000000007</v>
      </c>
      <c r="OH77" s="4">
        <f t="shared" si="189"/>
        <v>0</v>
      </c>
      <c r="OI77" s="196">
        <v>1.61</v>
      </c>
      <c r="OJ77" s="301"/>
      <c r="OK77" s="347">
        <v>0.46</v>
      </c>
      <c r="OL77" s="301"/>
      <c r="OM77" s="196">
        <v>0.49</v>
      </c>
      <c r="ON77" s="301"/>
      <c r="OO77" s="301">
        <f t="shared" si="190"/>
        <v>2.0700000000000003</v>
      </c>
      <c r="OP77" s="301">
        <f t="shared" si="191"/>
        <v>0</v>
      </c>
      <c r="OQ77" s="301"/>
      <c r="OR77" s="301"/>
      <c r="OS77" s="301">
        <f t="shared" si="120"/>
        <v>0</v>
      </c>
      <c r="OT77" s="301">
        <f t="shared" si="121"/>
        <v>0</v>
      </c>
    </row>
    <row r="78" spans="1:410" ht="12.75" customHeight="1">
      <c r="A78" s="146"/>
      <c r="B78" s="129">
        <v>68</v>
      </c>
      <c r="C78" s="147"/>
      <c r="D78" s="147"/>
      <c r="E78" s="74"/>
      <c r="F78" s="74"/>
      <c r="G78" s="74"/>
      <c r="H78" s="74"/>
      <c r="I78" s="78">
        <f t="shared" si="106"/>
        <v>0</v>
      </c>
      <c r="J78" s="78">
        <f t="shared" si="107"/>
        <v>0</v>
      </c>
      <c r="K78" s="2"/>
      <c r="L78" s="2"/>
      <c r="M78" s="71">
        <v>20.62</v>
      </c>
      <c r="N78" s="71">
        <v>4.1240000000000006</v>
      </c>
      <c r="O78" s="75">
        <v>0</v>
      </c>
      <c r="P78" s="71">
        <v>0</v>
      </c>
      <c r="Q78" s="1"/>
      <c r="R78" s="8"/>
      <c r="S78" s="2"/>
      <c r="T78" s="2"/>
      <c r="U78" s="8"/>
      <c r="V78" s="8"/>
      <c r="W78" s="8">
        <f t="shared" si="122"/>
        <v>20.62</v>
      </c>
      <c r="X78" s="8">
        <f t="shared" si="123"/>
        <v>20.62</v>
      </c>
      <c r="Y78" s="78"/>
      <c r="Z78" s="78"/>
      <c r="AA78" s="9"/>
      <c r="AB78" s="285"/>
      <c r="AC78" s="8">
        <f t="shared" si="124"/>
        <v>0</v>
      </c>
      <c r="AD78" s="8">
        <f t="shared" si="125"/>
        <v>0</v>
      </c>
      <c r="AE78" s="71"/>
      <c r="AF78" s="71"/>
      <c r="AG78" s="71"/>
      <c r="AH78" s="71"/>
      <c r="AI78" s="122">
        <v>5</v>
      </c>
      <c r="AJ78" s="122">
        <v>1.5</v>
      </c>
      <c r="AK78" s="359">
        <v>50</v>
      </c>
      <c r="AL78" s="360">
        <v>15</v>
      </c>
      <c r="AM78" s="293"/>
      <c r="AN78" s="293"/>
      <c r="AO78" s="294"/>
      <c r="AP78" s="294"/>
      <c r="AQ78" s="294"/>
      <c r="AR78" s="294"/>
      <c r="AS78" s="294"/>
      <c r="AT78" s="294"/>
      <c r="AU78" s="4">
        <f t="shared" si="108"/>
        <v>55</v>
      </c>
      <c r="AV78" s="4">
        <f t="shared" si="109"/>
        <v>16.5</v>
      </c>
      <c r="AW78" s="78"/>
      <c r="AX78" s="78"/>
      <c r="AY78" s="315"/>
      <c r="AZ78" s="8"/>
      <c r="BA78" s="8"/>
      <c r="BB78" s="8"/>
      <c r="BC78" s="8">
        <f t="shared" si="110"/>
        <v>0</v>
      </c>
      <c r="BD78" s="8">
        <f t="shared" si="111"/>
        <v>0</v>
      </c>
      <c r="BE78" s="8"/>
      <c r="BF78" s="8"/>
      <c r="BG78" s="295"/>
      <c r="BH78" s="296"/>
      <c r="BI78" s="295"/>
      <c r="BJ78" s="296"/>
      <c r="BK78" s="297"/>
      <c r="BL78" s="8"/>
      <c r="BM78" s="8"/>
      <c r="BN78" s="8"/>
      <c r="BO78" s="8"/>
      <c r="BP78" s="8"/>
      <c r="BQ78" s="8"/>
      <c r="BR78" s="8"/>
      <c r="BS78" s="2">
        <f t="shared" si="126"/>
        <v>0</v>
      </c>
      <c r="BT78" s="8">
        <f t="shared" si="127"/>
        <v>0</v>
      </c>
      <c r="BU78" s="8"/>
      <c r="BV78" s="8"/>
      <c r="BW78" s="4"/>
      <c r="BX78" s="4"/>
      <c r="BY78" s="4"/>
      <c r="BZ78" s="8"/>
      <c r="CA78" s="4"/>
      <c r="CB78" s="8"/>
      <c r="CC78" s="4">
        <f t="shared" si="112"/>
        <v>0</v>
      </c>
      <c r="CD78" s="4">
        <f t="shared" si="112"/>
        <v>0</v>
      </c>
      <c r="CE78" s="4"/>
      <c r="CF78" s="4"/>
      <c r="CG78" s="114"/>
      <c r="CH78" s="325"/>
      <c r="CI78" s="91">
        <v>20.6</v>
      </c>
      <c r="CJ78" s="325">
        <v>6.5</v>
      </c>
      <c r="CK78" s="299"/>
      <c r="CL78" s="299"/>
      <c r="CM78" s="326">
        <v>5.15</v>
      </c>
      <c r="CN78" s="327">
        <v>1.5</v>
      </c>
      <c r="CO78" s="8">
        <f t="shared" si="128"/>
        <v>25.75</v>
      </c>
      <c r="CP78" s="8">
        <f t="shared" si="129"/>
        <v>8</v>
      </c>
      <c r="CQ78" s="343">
        <v>247.40625</v>
      </c>
      <c r="CR78" s="343"/>
      <c r="CS78" s="343"/>
      <c r="CT78" s="356"/>
      <c r="CU78" s="344">
        <v>18.556701030927837</v>
      </c>
      <c r="CV78" s="196"/>
      <c r="CW78" s="345">
        <v>63.814432989690722</v>
      </c>
      <c r="CX78" s="300"/>
      <c r="CY78" s="300"/>
      <c r="CZ78" s="300"/>
      <c r="DA78" s="7">
        <f t="shared" si="130"/>
        <v>329.77738402061857</v>
      </c>
      <c r="DB78" s="4">
        <f t="shared" si="131"/>
        <v>0</v>
      </c>
      <c r="DC78" s="8"/>
      <c r="DD78" s="8"/>
      <c r="DE78" s="4"/>
      <c r="DF78" s="8"/>
      <c r="DG78" s="8"/>
      <c r="DH78" s="8"/>
      <c r="DI78" s="8">
        <f t="shared" si="132"/>
        <v>0</v>
      </c>
      <c r="DJ78" s="8">
        <f t="shared" si="133"/>
        <v>0</v>
      </c>
      <c r="DK78" s="328">
        <v>42.37</v>
      </c>
      <c r="DL78" s="328">
        <v>14.12</v>
      </c>
      <c r="DM78" s="78">
        <f t="shared" si="134"/>
        <v>42.37</v>
      </c>
      <c r="DN78" s="78">
        <f t="shared" si="135"/>
        <v>14.12</v>
      </c>
      <c r="DO78" s="328">
        <v>41.1</v>
      </c>
      <c r="DP78" s="328">
        <v>13.700000000000001</v>
      </c>
      <c r="DQ78" s="329"/>
      <c r="DR78" s="329"/>
      <c r="DS78" s="8"/>
      <c r="DT78" s="8"/>
      <c r="DU78" s="302"/>
      <c r="DV78" s="303"/>
      <c r="DW78" s="303"/>
      <c r="DX78" s="303"/>
      <c r="DY78" s="8"/>
      <c r="DZ78" s="8"/>
      <c r="EA78" s="4"/>
      <c r="EB78" s="8"/>
      <c r="EC78" s="8">
        <f t="shared" si="136"/>
        <v>0</v>
      </c>
      <c r="ED78" s="8">
        <f t="shared" si="136"/>
        <v>0</v>
      </c>
      <c r="EE78" s="4"/>
      <c r="EF78" s="4"/>
      <c r="EG78" s="330">
        <v>39.18</v>
      </c>
      <c r="EH78" s="331">
        <v>9.7949999999999999</v>
      </c>
      <c r="EI78" s="94">
        <v>154.63999999999999</v>
      </c>
      <c r="EJ78" s="94">
        <v>38.659999999999997</v>
      </c>
      <c r="EK78" s="326">
        <v>53.61</v>
      </c>
      <c r="EL78" s="332">
        <v>13.4025</v>
      </c>
      <c r="EM78" s="333"/>
      <c r="EN78" s="333"/>
      <c r="EO78" s="333"/>
      <c r="EP78" s="333"/>
      <c r="EQ78" s="8">
        <f t="shared" si="137"/>
        <v>247.43</v>
      </c>
      <c r="ER78" s="8">
        <f t="shared" si="138"/>
        <v>61.857500000000002</v>
      </c>
      <c r="ES78" s="301"/>
      <c r="ET78" s="301"/>
      <c r="EU78" s="6"/>
      <c r="EV78" s="6"/>
      <c r="EW78" s="4">
        <f t="shared" si="139"/>
        <v>0</v>
      </c>
      <c r="EX78" s="4">
        <f t="shared" si="140"/>
        <v>0</v>
      </c>
      <c r="EY78" s="8"/>
      <c r="EZ78" s="8"/>
      <c r="FA78" s="361">
        <v>28</v>
      </c>
      <c r="FB78" s="334"/>
      <c r="FC78" s="114">
        <v>29</v>
      </c>
      <c r="FD78" s="327"/>
      <c r="FE78" s="8"/>
      <c r="FF78" s="8"/>
      <c r="FG78" s="305"/>
      <c r="FH78" s="306"/>
      <c r="FI78" s="8"/>
      <c r="FJ78" s="8"/>
      <c r="FK78" s="8"/>
      <c r="FL78" s="8"/>
      <c r="FM78" s="327"/>
      <c r="FN78" s="327"/>
      <c r="FO78" s="4"/>
      <c r="FP78" s="8"/>
      <c r="FQ78" s="307">
        <f t="shared" si="141"/>
        <v>0</v>
      </c>
      <c r="FR78" s="8">
        <f t="shared" si="142"/>
        <v>0</v>
      </c>
      <c r="FS78" s="4"/>
      <c r="FT78" s="4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>
        <f t="shared" si="143"/>
        <v>0</v>
      </c>
      <c r="GH78" s="8">
        <f t="shared" si="144"/>
        <v>0</v>
      </c>
      <c r="GI78" s="308"/>
      <c r="GJ78" s="308"/>
      <c r="GK78" s="297">
        <v>0</v>
      </c>
      <c r="GL78" s="297"/>
      <c r="GM78" s="309"/>
      <c r="GN78" s="310"/>
      <c r="GO78" s="299"/>
      <c r="GP78" s="311"/>
      <c r="GQ78" s="311"/>
      <c r="GR78" s="311"/>
      <c r="GS78" s="310"/>
      <c r="GT78" s="310"/>
      <c r="GU78" s="310">
        <v>3</v>
      </c>
      <c r="GV78" s="310"/>
      <c r="GW78" s="310"/>
      <c r="GX78" s="310"/>
      <c r="GY78" s="310">
        <v>2.4</v>
      </c>
      <c r="GZ78" s="310"/>
      <c r="HA78" s="8">
        <f t="shared" si="145"/>
        <v>5.4</v>
      </c>
      <c r="HB78" s="8">
        <f t="shared" si="146"/>
        <v>0</v>
      </c>
      <c r="HC78" s="4"/>
      <c r="HD78" s="4"/>
      <c r="HE78" s="4"/>
      <c r="HF78" s="4"/>
      <c r="HG78" s="4"/>
      <c r="HH78" s="4"/>
      <c r="HI78" s="4">
        <f t="shared" si="113"/>
        <v>0</v>
      </c>
      <c r="HJ78" s="4">
        <f t="shared" si="114"/>
        <v>0</v>
      </c>
      <c r="HK78" s="8"/>
      <c r="HL78" s="8"/>
      <c r="HM78" s="8"/>
      <c r="HN78" s="303"/>
      <c r="HO78" s="8">
        <f t="shared" si="147"/>
        <v>0</v>
      </c>
      <c r="HP78" s="8">
        <f t="shared" si="148"/>
        <v>0</v>
      </c>
      <c r="HQ78" s="91">
        <v>400</v>
      </c>
      <c r="HR78" s="285"/>
      <c r="HS78" s="91"/>
      <c r="HT78" s="8"/>
      <c r="HU78" s="8">
        <f t="shared" si="149"/>
        <v>400</v>
      </c>
      <c r="HV78" s="8">
        <f t="shared" si="150"/>
        <v>0</v>
      </c>
      <c r="HW78" s="8"/>
      <c r="HX78" s="8"/>
      <c r="HY78" s="196">
        <v>3</v>
      </c>
      <c r="HZ78" s="335">
        <v>0.75</v>
      </c>
      <c r="IA78" s="312"/>
      <c r="IB78" s="304"/>
      <c r="IC78" s="337">
        <v>12</v>
      </c>
      <c r="ID78" s="130">
        <v>3</v>
      </c>
      <c r="IE78" s="313"/>
      <c r="IF78" s="313"/>
      <c r="IG78" s="8">
        <f t="shared" si="192"/>
        <v>15</v>
      </c>
      <c r="IH78" s="8">
        <f t="shared" si="151"/>
        <v>3.75</v>
      </c>
      <c r="II78" s="8"/>
      <c r="IJ78" s="8"/>
      <c r="IK78" s="8"/>
      <c r="IL78" s="8"/>
      <c r="IM78" s="4"/>
      <c r="IN78" s="303"/>
      <c r="IO78" s="8"/>
      <c r="IP78" s="8"/>
      <c r="IQ78" s="8"/>
      <c r="IR78" s="8"/>
      <c r="IS78" s="8"/>
      <c r="IT78" s="8"/>
      <c r="IU78" s="8">
        <f t="shared" si="115"/>
        <v>0</v>
      </c>
      <c r="IV78" s="8">
        <f t="shared" si="116"/>
        <v>0</v>
      </c>
      <c r="IW78" s="8"/>
      <c r="IX78" s="8"/>
      <c r="IY78" s="71">
        <v>10.31</v>
      </c>
      <c r="IZ78" s="71">
        <v>0</v>
      </c>
      <c r="JA78" s="71">
        <v>0</v>
      </c>
      <c r="JB78" s="71">
        <v>0</v>
      </c>
      <c r="JC78" s="285"/>
      <c r="JD78" s="285"/>
      <c r="JE78" s="8">
        <f t="shared" si="152"/>
        <v>10.31</v>
      </c>
      <c r="JF78" s="8">
        <f t="shared" si="153"/>
        <v>0</v>
      </c>
      <c r="JG78" s="335">
        <v>6.5372000000000003</v>
      </c>
      <c r="JH78" s="335">
        <v>1</v>
      </c>
      <c r="JI78" s="335">
        <v>6.5373000000000001</v>
      </c>
      <c r="JJ78" s="335">
        <v>1</v>
      </c>
      <c r="JK78" s="335"/>
      <c r="JL78" s="335"/>
      <c r="JM78" s="91">
        <v>51.55</v>
      </c>
      <c r="JN78" s="335">
        <v>11</v>
      </c>
      <c r="JO78" s="91">
        <v>0</v>
      </c>
      <c r="JP78" s="335">
        <v>0</v>
      </c>
      <c r="JQ78" s="71">
        <v>0</v>
      </c>
      <c r="JR78" s="71">
        <v>0</v>
      </c>
      <c r="JS78" s="8"/>
      <c r="JT78" s="8"/>
      <c r="JU78" s="8">
        <f t="shared" si="154"/>
        <v>64.624499999999998</v>
      </c>
      <c r="JV78" s="8">
        <f t="shared" si="155"/>
        <v>13</v>
      </c>
      <c r="JW78" s="8"/>
      <c r="JX78" s="8"/>
      <c r="JY78" s="285"/>
      <c r="JZ78" s="285"/>
      <c r="KA78" s="8">
        <f t="shared" si="156"/>
        <v>0</v>
      </c>
      <c r="KB78" s="8">
        <f t="shared" si="157"/>
        <v>0</v>
      </c>
      <c r="KC78" s="4"/>
      <c r="KD78" s="4"/>
      <c r="KE78" s="4"/>
      <c r="KF78" s="4"/>
      <c r="KG78" s="4">
        <f t="shared" si="117"/>
        <v>0</v>
      </c>
      <c r="KH78" s="4">
        <f t="shared" si="118"/>
        <v>0</v>
      </c>
      <c r="KI78" s="4"/>
      <c r="KJ78" s="4"/>
      <c r="KK78" s="4"/>
      <c r="KL78" s="4"/>
      <c r="KM78" s="4">
        <f t="shared" si="158"/>
        <v>0</v>
      </c>
      <c r="KN78" s="4">
        <f t="shared" si="158"/>
        <v>0</v>
      </c>
      <c r="KO78" s="326"/>
      <c r="KP78" s="4"/>
      <c r="KQ78" s="4"/>
      <c r="KR78" s="4"/>
      <c r="KS78" s="1">
        <f t="shared" si="159"/>
        <v>0</v>
      </c>
      <c r="KT78" s="1">
        <f t="shared" si="160"/>
        <v>0</v>
      </c>
      <c r="KU78" s="4"/>
      <c r="KV78" s="4"/>
      <c r="KW78" s="4">
        <f t="shared" si="161"/>
        <v>0</v>
      </c>
      <c r="KX78" s="4">
        <f t="shared" si="162"/>
        <v>0</v>
      </c>
      <c r="KY78" s="4"/>
      <c r="KZ78" s="4"/>
      <c r="LA78" s="4"/>
      <c r="LB78" s="4"/>
      <c r="LC78" s="4">
        <f t="shared" si="163"/>
        <v>0</v>
      </c>
      <c r="LD78" s="4">
        <f t="shared" si="164"/>
        <v>0</v>
      </c>
      <c r="LE78" s="4"/>
      <c r="LF78" s="4"/>
      <c r="LG78" s="4">
        <f t="shared" si="165"/>
        <v>0</v>
      </c>
      <c r="LH78" s="4">
        <f t="shared" si="166"/>
        <v>0</v>
      </c>
      <c r="LI78" s="71">
        <v>24.2</v>
      </c>
      <c r="LJ78" s="335">
        <v>0</v>
      </c>
      <c r="LK78" s="79">
        <v>24.02</v>
      </c>
      <c r="LL78" s="358">
        <v>0</v>
      </c>
      <c r="LM78" s="79">
        <v>6.5750000000000002</v>
      </c>
      <c r="LN78" s="339">
        <v>0</v>
      </c>
      <c r="LO78" s="75"/>
      <c r="LP78" s="352"/>
      <c r="LQ78" s="322"/>
      <c r="LR78" s="322"/>
      <c r="LS78" s="4">
        <f t="shared" si="167"/>
        <v>54.795000000000002</v>
      </c>
      <c r="LT78" s="4">
        <f t="shared" si="168"/>
        <v>0</v>
      </c>
      <c r="LU78" s="323"/>
      <c r="LV78" s="4"/>
      <c r="LW78" s="4"/>
      <c r="LX78" s="4"/>
      <c r="LY78" s="4">
        <f t="shared" si="169"/>
        <v>0</v>
      </c>
      <c r="LZ78" s="4">
        <f t="shared" si="170"/>
        <v>0</v>
      </c>
      <c r="MA78" s="114"/>
      <c r="MB78" s="4"/>
      <c r="MC78" s="346"/>
      <c r="MD78" s="324"/>
      <c r="ME78" s="75"/>
      <c r="MF78" s="4"/>
      <c r="MG78" s="9"/>
      <c r="MH78" s="4"/>
      <c r="MI78" s="4">
        <f t="shared" si="171"/>
        <v>0</v>
      </c>
      <c r="MJ78" s="4">
        <f t="shared" si="172"/>
        <v>0</v>
      </c>
      <c r="MK78" s="340">
        <v>1.7999999999999998</v>
      </c>
      <c r="ML78" s="92">
        <v>0</v>
      </c>
      <c r="MM78" s="114">
        <v>1.2000000000000002</v>
      </c>
      <c r="MN78" s="341">
        <v>0</v>
      </c>
      <c r="MO78" s="4">
        <f t="shared" si="173"/>
        <v>3</v>
      </c>
      <c r="MP78" s="4">
        <f t="shared" si="174"/>
        <v>0</v>
      </c>
      <c r="MQ78" s="4"/>
      <c r="MR78" s="4"/>
      <c r="MS78" s="4">
        <f t="shared" si="175"/>
        <v>0</v>
      </c>
      <c r="MT78" s="4">
        <f t="shared" si="176"/>
        <v>0</v>
      </c>
      <c r="MU78" s="4"/>
      <c r="MV78" s="4"/>
      <c r="MW78" s="4">
        <f t="shared" si="177"/>
        <v>0</v>
      </c>
      <c r="MX78" s="4">
        <f t="shared" si="178"/>
        <v>0</v>
      </c>
      <c r="MY78" s="92">
        <v>0</v>
      </c>
      <c r="MZ78" s="342">
        <v>0</v>
      </c>
      <c r="NA78" s="4">
        <f t="shared" si="179"/>
        <v>0</v>
      </c>
      <c r="NB78" s="4">
        <f t="shared" si="180"/>
        <v>0</v>
      </c>
      <c r="NC78" s="301"/>
      <c r="ND78" s="301"/>
      <c r="NE78" s="301">
        <f t="shared" si="181"/>
        <v>0</v>
      </c>
      <c r="NF78" s="301">
        <f t="shared" si="182"/>
        <v>0</v>
      </c>
      <c r="NG78" s="301"/>
      <c r="NH78" s="301"/>
      <c r="NI78" s="301">
        <f t="shared" si="183"/>
        <v>0</v>
      </c>
      <c r="NJ78" s="301">
        <f t="shared" si="184"/>
        <v>0</v>
      </c>
      <c r="NK78" s="297"/>
      <c r="NL78" s="301"/>
      <c r="NM78" s="301">
        <f t="shared" si="185"/>
        <v>0</v>
      </c>
      <c r="NN78" s="301">
        <f t="shared" si="186"/>
        <v>0</v>
      </c>
      <c r="NO78" s="74">
        <v>0.43</v>
      </c>
      <c r="NP78" s="74"/>
      <c r="NQ78" s="74"/>
      <c r="NR78" s="74"/>
      <c r="NS78" s="74">
        <v>0.72</v>
      </c>
      <c r="NT78" s="74"/>
      <c r="NU78" s="351">
        <v>0.23</v>
      </c>
      <c r="NV78" s="351"/>
      <c r="NW78" s="4">
        <f t="shared" si="187"/>
        <v>1.38</v>
      </c>
      <c r="NX78" s="4">
        <f t="shared" si="119"/>
        <v>0</v>
      </c>
      <c r="NY78" s="74">
        <v>7.8</v>
      </c>
      <c r="NZ78" s="74"/>
      <c r="OA78" s="357">
        <v>0.03</v>
      </c>
      <c r="OB78" s="74"/>
      <c r="OC78" s="357">
        <v>0.01</v>
      </c>
      <c r="OD78" s="74"/>
      <c r="OE78" s="74">
        <v>0</v>
      </c>
      <c r="OF78" s="74"/>
      <c r="OG78" s="4">
        <f t="shared" si="188"/>
        <v>7.84</v>
      </c>
      <c r="OH78" s="4">
        <f t="shared" si="189"/>
        <v>0</v>
      </c>
      <c r="OI78" s="196">
        <v>1.38</v>
      </c>
      <c r="OJ78" s="301"/>
      <c r="OK78" s="347">
        <v>0.39</v>
      </c>
      <c r="OL78" s="301"/>
      <c r="OM78" s="196">
        <v>0.43</v>
      </c>
      <c r="ON78" s="301"/>
      <c r="OO78" s="301">
        <f t="shared" si="190"/>
        <v>1.77</v>
      </c>
      <c r="OP78" s="301">
        <f t="shared" si="191"/>
        <v>0</v>
      </c>
      <c r="OQ78" s="301"/>
      <c r="OR78" s="301"/>
      <c r="OS78" s="301">
        <f t="shared" si="120"/>
        <v>0</v>
      </c>
      <c r="OT78" s="301">
        <f t="shared" si="121"/>
        <v>0</v>
      </c>
    </row>
    <row r="79" spans="1:410" ht="12.75" customHeight="1">
      <c r="A79" s="154" t="s">
        <v>153</v>
      </c>
      <c r="B79" s="129">
        <v>69</v>
      </c>
      <c r="C79" s="147"/>
      <c r="D79" s="147"/>
      <c r="E79" s="74"/>
      <c r="F79" s="74"/>
      <c r="G79" s="74"/>
      <c r="H79" s="74"/>
      <c r="I79" s="78">
        <f t="shared" si="106"/>
        <v>0</v>
      </c>
      <c r="J79" s="78">
        <f t="shared" si="107"/>
        <v>0</v>
      </c>
      <c r="K79" s="2"/>
      <c r="L79" s="2"/>
      <c r="M79" s="71">
        <v>20.62</v>
      </c>
      <c r="N79" s="71">
        <v>4.1240000000000006</v>
      </c>
      <c r="O79" s="75">
        <v>0</v>
      </c>
      <c r="P79" s="71">
        <v>0</v>
      </c>
      <c r="Q79" s="1"/>
      <c r="R79" s="8"/>
      <c r="S79" s="2"/>
      <c r="T79" s="2"/>
      <c r="U79" s="8"/>
      <c r="V79" s="8"/>
      <c r="W79" s="8">
        <f t="shared" si="122"/>
        <v>20.62</v>
      </c>
      <c r="X79" s="8">
        <f t="shared" si="123"/>
        <v>20.62</v>
      </c>
      <c r="Y79" s="78"/>
      <c r="Z79" s="78"/>
      <c r="AA79" s="9"/>
      <c r="AB79" s="285"/>
      <c r="AC79" s="8">
        <f t="shared" si="124"/>
        <v>0</v>
      </c>
      <c r="AD79" s="8">
        <f t="shared" si="125"/>
        <v>0</v>
      </c>
      <c r="AE79" s="71"/>
      <c r="AF79" s="71"/>
      <c r="AG79" s="71"/>
      <c r="AH79" s="71"/>
      <c r="AI79" s="122">
        <v>5</v>
      </c>
      <c r="AJ79" s="122">
        <v>1.5</v>
      </c>
      <c r="AK79" s="359">
        <v>50</v>
      </c>
      <c r="AL79" s="360">
        <v>15</v>
      </c>
      <c r="AM79" s="293"/>
      <c r="AN79" s="293"/>
      <c r="AO79" s="294"/>
      <c r="AP79" s="294"/>
      <c r="AQ79" s="294"/>
      <c r="AR79" s="294"/>
      <c r="AS79" s="294"/>
      <c r="AT79" s="294"/>
      <c r="AU79" s="4">
        <f t="shared" si="108"/>
        <v>55</v>
      </c>
      <c r="AV79" s="4">
        <f t="shared" si="109"/>
        <v>16.5</v>
      </c>
      <c r="AW79" s="78"/>
      <c r="AX79" s="78"/>
      <c r="AY79" s="315"/>
      <c r="AZ79" s="8"/>
      <c r="BA79" s="8"/>
      <c r="BB79" s="8"/>
      <c r="BC79" s="8">
        <f t="shared" si="110"/>
        <v>0</v>
      </c>
      <c r="BD79" s="8">
        <f t="shared" si="111"/>
        <v>0</v>
      </c>
      <c r="BE79" s="8"/>
      <c r="BF79" s="8"/>
      <c r="BG79" s="295"/>
      <c r="BH79" s="296"/>
      <c r="BI79" s="295"/>
      <c r="BJ79" s="296"/>
      <c r="BK79" s="297"/>
      <c r="BL79" s="8"/>
      <c r="BM79" s="8"/>
      <c r="BN79" s="8"/>
      <c r="BO79" s="8"/>
      <c r="BP79" s="8"/>
      <c r="BQ79" s="8"/>
      <c r="BR79" s="8"/>
      <c r="BS79" s="2">
        <f t="shared" si="126"/>
        <v>0</v>
      </c>
      <c r="BT79" s="8">
        <f t="shared" si="127"/>
        <v>0</v>
      </c>
      <c r="BU79" s="8"/>
      <c r="BV79" s="8"/>
      <c r="BW79" s="4"/>
      <c r="BX79" s="4"/>
      <c r="BY79" s="4"/>
      <c r="BZ79" s="8"/>
      <c r="CA79" s="4"/>
      <c r="CB79" s="8"/>
      <c r="CC79" s="4">
        <f t="shared" si="112"/>
        <v>0</v>
      </c>
      <c r="CD79" s="4">
        <f t="shared" si="112"/>
        <v>0</v>
      </c>
      <c r="CE79" s="4"/>
      <c r="CF79" s="4"/>
      <c r="CG79" s="114"/>
      <c r="CH79" s="325"/>
      <c r="CI79" s="91">
        <v>20.6</v>
      </c>
      <c r="CJ79" s="325">
        <v>6.5</v>
      </c>
      <c r="CK79" s="299"/>
      <c r="CL79" s="299"/>
      <c r="CM79" s="326">
        <v>5.15</v>
      </c>
      <c r="CN79" s="327">
        <v>1.5</v>
      </c>
      <c r="CO79" s="8">
        <f t="shared" si="128"/>
        <v>25.75</v>
      </c>
      <c r="CP79" s="8">
        <f t="shared" si="129"/>
        <v>8</v>
      </c>
      <c r="CQ79" s="343">
        <v>247.40625</v>
      </c>
      <c r="CR79" s="343"/>
      <c r="CS79" s="343"/>
      <c r="CT79" s="356"/>
      <c r="CU79" s="344">
        <v>18.556701030927837</v>
      </c>
      <c r="CV79" s="196"/>
      <c r="CW79" s="345">
        <v>63.814432989690722</v>
      </c>
      <c r="CX79" s="300"/>
      <c r="CY79" s="300"/>
      <c r="CZ79" s="300"/>
      <c r="DA79" s="7">
        <f t="shared" si="130"/>
        <v>329.77738402061857</v>
      </c>
      <c r="DB79" s="4">
        <f t="shared" si="131"/>
        <v>0</v>
      </c>
      <c r="DC79" s="8"/>
      <c r="DD79" s="8"/>
      <c r="DE79" s="4"/>
      <c r="DF79" s="8"/>
      <c r="DG79" s="8"/>
      <c r="DH79" s="8"/>
      <c r="DI79" s="8">
        <f t="shared" si="132"/>
        <v>0</v>
      </c>
      <c r="DJ79" s="8">
        <f t="shared" si="133"/>
        <v>0</v>
      </c>
      <c r="DK79" s="328">
        <v>42.37</v>
      </c>
      <c r="DL79" s="328">
        <v>14.12</v>
      </c>
      <c r="DM79" s="78">
        <f t="shared" si="134"/>
        <v>42.37</v>
      </c>
      <c r="DN79" s="78">
        <f t="shared" si="135"/>
        <v>14.12</v>
      </c>
      <c r="DO79" s="328">
        <v>41.1</v>
      </c>
      <c r="DP79" s="328">
        <v>13.700000000000001</v>
      </c>
      <c r="DQ79" s="329"/>
      <c r="DR79" s="329"/>
      <c r="DS79" s="8"/>
      <c r="DT79" s="8"/>
      <c r="DU79" s="302"/>
      <c r="DV79" s="303"/>
      <c r="DW79" s="303"/>
      <c r="DX79" s="303"/>
      <c r="DY79" s="8"/>
      <c r="DZ79" s="8"/>
      <c r="EA79" s="4"/>
      <c r="EB79" s="8"/>
      <c r="EC79" s="8">
        <f t="shared" si="136"/>
        <v>0</v>
      </c>
      <c r="ED79" s="8">
        <f t="shared" si="136"/>
        <v>0</v>
      </c>
      <c r="EE79" s="4"/>
      <c r="EF79" s="4"/>
      <c r="EG79" s="330">
        <v>39.18</v>
      </c>
      <c r="EH79" s="331">
        <v>9.7949999999999999</v>
      </c>
      <c r="EI79" s="94">
        <v>154.63999999999999</v>
      </c>
      <c r="EJ79" s="94">
        <v>38.659999999999997</v>
      </c>
      <c r="EK79" s="326">
        <v>53.61</v>
      </c>
      <c r="EL79" s="332">
        <v>13.4025</v>
      </c>
      <c r="EM79" s="333"/>
      <c r="EN79" s="333"/>
      <c r="EO79" s="333"/>
      <c r="EP79" s="333"/>
      <c r="EQ79" s="8">
        <f t="shared" si="137"/>
        <v>247.43</v>
      </c>
      <c r="ER79" s="8">
        <f t="shared" si="138"/>
        <v>61.857500000000002</v>
      </c>
      <c r="ES79" s="301"/>
      <c r="ET79" s="301"/>
      <c r="EU79" s="6"/>
      <c r="EV79" s="6"/>
      <c r="EW79" s="4">
        <f t="shared" si="139"/>
        <v>0</v>
      </c>
      <c r="EX79" s="4">
        <f t="shared" si="140"/>
        <v>0</v>
      </c>
      <c r="EY79" s="8"/>
      <c r="EZ79" s="8"/>
      <c r="FA79" s="361">
        <v>28</v>
      </c>
      <c r="FB79" s="334"/>
      <c r="FC79" s="114">
        <v>29</v>
      </c>
      <c r="FD79" s="327"/>
      <c r="FE79" s="8"/>
      <c r="FF79" s="8"/>
      <c r="FG79" s="305"/>
      <c r="FH79" s="306"/>
      <c r="FI79" s="8"/>
      <c r="FJ79" s="8"/>
      <c r="FK79" s="8"/>
      <c r="FL79" s="8"/>
      <c r="FM79" s="327"/>
      <c r="FN79" s="327"/>
      <c r="FO79" s="4"/>
      <c r="FP79" s="8"/>
      <c r="FQ79" s="307">
        <f t="shared" si="141"/>
        <v>0</v>
      </c>
      <c r="FR79" s="8">
        <f t="shared" si="142"/>
        <v>0</v>
      </c>
      <c r="FS79" s="4"/>
      <c r="FT79" s="4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>
        <f t="shared" si="143"/>
        <v>0</v>
      </c>
      <c r="GH79" s="8">
        <f t="shared" si="144"/>
        <v>0</v>
      </c>
      <c r="GI79" s="308"/>
      <c r="GJ79" s="308"/>
      <c r="GK79" s="297">
        <v>6</v>
      </c>
      <c r="GL79" s="297"/>
      <c r="GM79" s="309"/>
      <c r="GN79" s="310"/>
      <c r="GO79" s="299"/>
      <c r="GP79" s="311"/>
      <c r="GQ79" s="311"/>
      <c r="GR79" s="311"/>
      <c r="GS79" s="310"/>
      <c r="GT79" s="310"/>
      <c r="GU79" s="310">
        <v>6</v>
      </c>
      <c r="GV79" s="310"/>
      <c r="GW79" s="310"/>
      <c r="GX79" s="310"/>
      <c r="GY79" s="310">
        <v>2.4</v>
      </c>
      <c r="GZ79" s="310"/>
      <c r="HA79" s="8">
        <f t="shared" si="145"/>
        <v>14.4</v>
      </c>
      <c r="HB79" s="8">
        <f t="shared" si="146"/>
        <v>0</v>
      </c>
      <c r="HC79" s="4"/>
      <c r="HD79" s="4"/>
      <c r="HE79" s="4"/>
      <c r="HF79" s="4"/>
      <c r="HG79" s="4"/>
      <c r="HH79" s="4"/>
      <c r="HI79" s="4">
        <f t="shared" si="113"/>
        <v>0</v>
      </c>
      <c r="HJ79" s="4">
        <f t="shared" si="114"/>
        <v>0</v>
      </c>
      <c r="HK79" s="8"/>
      <c r="HL79" s="8"/>
      <c r="HM79" s="8"/>
      <c r="HN79" s="303"/>
      <c r="HO79" s="8">
        <f t="shared" si="147"/>
        <v>0</v>
      </c>
      <c r="HP79" s="8">
        <f t="shared" si="148"/>
        <v>0</v>
      </c>
      <c r="HQ79" s="91">
        <v>400</v>
      </c>
      <c r="HR79" s="285"/>
      <c r="HS79" s="91"/>
      <c r="HT79" s="8"/>
      <c r="HU79" s="8">
        <f t="shared" si="149"/>
        <v>400</v>
      </c>
      <c r="HV79" s="8">
        <f t="shared" si="150"/>
        <v>0</v>
      </c>
      <c r="HW79" s="8"/>
      <c r="HX79" s="8"/>
      <c r="HY79" s="196">
        <v>3</v>
      </c>
      <c r="HZ79" s="335">
        <v>0.75</v>
      </c>
      <c r="IA79" s="312"/>
      <c r="IB79" s="304"/>
      <c r="IC79" s="337">
        <v>12</v>
      </c>
      <c r="ID79" s="130">
        <v>3</v>
      </c>
      <c r="IE79" s="313"/>
      <c r="IF79" s="313"/>
      <c r="IG79" s="8">
        <f t="shared" si="192"/>
        <v>15</v>
      </c>
      <c r="IH79" s="8">
        <f t="shared" si="151"/>
        <v>3.75</v>
      </c>
      <c r="II79" s="8"/>
      <c r="IJ79" s="8"/>
      <c r="IK79" s="8"/>
      <c r="IL79" s="8"/>
      <c r="IM79" s="4"/>
      <c r="IN79" s="303"/>
      <c r="IO79" s="8"/>
      <c r="IP79" s="8"/>
      <c r="IQ79" s="8"/>
      <c r="IR79" s="8"/>
      <c r="IS79" s="8"/>
      <c r="IT79" s="8"/>
      <c r="IU79" s="8">
        <f t="shared" si="115"/>
        <v>0</v>
      </c>
      <c r="IV79" s="8">
        <f t="shared" si="116"/>
        <v>0</v>
      </c>
      <c r="IW79" s="8"/>
      <c r="IX79" s="8"/>
      <c r="IY79" s="71">
        <v>10.31</v>
      </c>
      <c r="IZ79" s="71">
        <v>0</v>
      </c>
      <c r="JA79" s="71">
        <v>0</v>
      </c>
      <c r="JB79" s="71">
        <v>0</v>
      </c>
      <c r="JC79" s="285"/>
      <c r="JD79" s="285"/>
      <c r="JE79" s="8">
        <f t="shared" si="152"/>
        <v>10.31</v>
      </c>
      <c r="JF79" s="8">
        <f t="shared" si="153"/>
        <v>0</v>
      </c>
      <c r="JG79" s="335">
        <v>6.5372000000000003</v>
      </c>
      <c r="JH79" s="335">
        <v>1</v>
      </c>
      <c r="JI79" s="335">
        <v>6.5373000000000001</v>
      </c>
      <c r="JJ79" s="335">
        <v>1</v>
      </c>
      <c r="JK79" s="335"/>
      <c r="JL79" s="335"/>
      <c r="JM79" s="91">
        <v>51.55</v>
      </c>
      <c r="JN79" s="335">
        <v>11</v>
      </c>
      <c r="JO79" s="91">
        <v>0</v>
      </c>
      <c r="JP79" s="335">
        <v>0</v>
      </c>
      <c r="JQ79" s="71">
        <v>0</v>
      </c>
      <c r="JR79" s="71">
        <v>0</v>
      </c>
      <c r="JS79" s="8"/>
      <c r="JT79" s="8"/>
      <c r="JU79" s="8">
        <f t="shared" si="154"/>
        <v>64.624499999999998</v>
      </c>
      <c r="JV79" s="8">
        <f t="shared" si="155"/>
        <v>13</v>
      </c>
      <c r="JW79" s="8"/>
      <c r="JX79" s="8"/>
      <c r="JY79" s="285"/>
      <c r="JZ79" s="285"/>
      <c r="KA79" s="8">
        <f t="shared" si="156"/>
        <v>0</v>
      </c>
      <c r="KB79" s="8">
        <f t="shared" si="157"/>
        <v>0</v>
      </c>
      <c r="KC79" s="4"/>
      <c r="KD79" s="4"/>
      <c r="KE79" s="4"/>
      <c r="KF79" s="4"/>
      <c r="KG79" s="4">
        <f t="shared" si="117"/>
        <v>0</v>
      </c>
      <c r="KH79" s="4">
        <f t="shared" si="118"/>
        <v>0</v>
      </c>
      <c r="KI79" s="4"/>
      <c r="KJ79" s="4"/>
      <c r="KK79" s="4"/>
      <c r="KL79" s="4"/>
      <c r="KM79" s="4">
        <f t="shared" si="158"/>
        <v>0</v>
      </c>
      <c r="KN79" s="4">
        <f t="shared" si="158"/>
        <v>0</v>
      </c>
      <c r="KO79" s="326"/>
      <c r="KP79" s="4"/>
      <c r="KQ79" s="4"/>
      <c r="KR79" s="4"/>
      <c r="KS79" s="1">
        <f t="shared" si="159"/>
        <v>0</v>
      </c>
      <c r="KT79" s="1">
        <f t="shared" si="160"/>
        <v>0</v>
      </c>
      <c r="KU79" s="4"/>
      <c r="KV79" s="4"/>
      <c r="KW79" s="4">
        <f t="shared" si="161"/>
        <v>0</v>
      </c>
      <c r="KX79" s="4">
        <f t="shared" si="162"/>
        <v>0</v>
      </c>
      <c r="KY79" s="4"/>
      <c r="KZ79" s="4"/>
      <c r="LA79" s="4"/>
      <c r="LB79" s="4"/>
      <c r="LC79" s="4">
        <f t="shared" si="163"/>
        <v>0</v>
      </c>
      <c r="LD79" s="4">
        <f t="shared" si="164"/>
        <v>0</v>
      </c>
      <c r="LE79" s="4"/>
      <c r="LF79" s="4"/>
      <c r="LG79" s="4">
        <f t="shared" si="165"/>
        <v>0</v>
      </c>
      <c r="LH79" s="4">
        <f t="shared" si="166"/>
        <v>0</v>
      </c>
      <c r="LI79" s="71">
        <v>24.2</v>
      </c>
      <c r="LJ79" s="335">
        <v>0</v>
      </c>
      <c r="LK79" s="79">
        <v>24.02</v>
      </c>
      <c r="LL79" s="358">
        <v>0</v>
      </c>
      <c r="LM79" s="79">
        <v>6.5750000000000002</v>
      </c>
      <c r="LN79" s="339">
        <v>0</v>
      </c>
      <c r="LO79" s="75"/>
      <c r="LP79" s="352"/>
      <c r="LQ79" s="322"/>
      <c r="LR79" s="322"/>
      <c r="LS79" s="4">
        <f t="shared" si="167"/>
        <v>54.795000000000002</v>
      </c>
      <c r="LT79" s="4">
        <f t="shared" si="168"/>
        <v>0</v>
      </c>
      <c r="LU79" s="323"/>
      <c r="LV79" s="4"/>
      <c r="LW79" s="4"/>
      <c r="LX79" s="4"/>
      <c r="LY79" s="4">
        <f t="shared" si="169"/>
        <v>0</v>
      </c>
      <c r="LZ79" s="4">
        <f t="shared" si="170"/>
        <v>0</v>
      </c>
      <c r="MA79" s="114"/>
      <c r="MB79" s="4"/>
      <c r="MC79" s="346"/>
      <c r="MD79" s="324"/>
      <c r="ME79" s="75"/>
      <c r="MF79" s="4"/>
      <c r="MG79" s="9"/>
      <c r="MH79" s="4"/>
      <c r="MI79" s="4">
        <f t="shared" si="171"/>
        <v>0</v>
      </c>
      <c r="MJ79" s="4">
        <f t="shared" si="172"/>
        <v>0</v>
      </c>
      <c r="MK79" s="340">
        <v>1.44</v>
      </c>
      <c r="ML79" s="92">
        <v>0</v>
      </c>
      <c r="MM79" s="114">
        <v>0.96</v>
      </c>
      <c r="MN79" s="341">
        <v>0</v>
      </c>
      <c r="MO79" s="4">
        <f t="shared" si="173"/>
        <v>2.4</v>
      </c>
      <c r="MP79" s="4">
        <f t="shared" si="174"/>
        <v>0</v>
      </c>
      <c r="MQ79" s="4"/>
      <c r="MR79" s="4"/>
      <c r="MS79" s="4">
        <f t="shared" si="175"/>
        <v>0</v>
      </c>
      <c r="MT79" s="4">
        <f t="shared" si="176"/>
        <v>0</v>
      </c>
      <c r="MU79" s="4"/>
      <c r="MV79" s="4"/>
      <c r="MW79" s="4">
        <f t="shared" si="177"/>
        <v>0</v>
      </c>
      <c r="MX79" s="4">
        <f t="shared" si="178"/>
        <v>0</v>
      </c>
      <c r="MY79" s="92">
        <v>0</v>
      </c>
      <c r="MZ79" s="342">
        <v>0</v>
      </c>
      <c r="NA79" s="4">
        <f t="shared" si="179"/>
        <v>0</v>
      </c>
      <c r="NB79" s="4">
        <f t="shared" si="180"/>
        <v>0</v>
      </c>
      <c r="NC79" s="301"/>
      <c r="ND79" s="301"/>
      <c r="NE79" s="301">
        <f t="shared" si="181"/>
        <v>0</v>
      </c>
      <c r="NF79" s="301">
        <f t="shared" si="182"/>
        <v>0</v>
      </c>
      <c r="NG79" s="301"/>
      <c r="NH79" s="301"/>
      <c r="NI79" s="301">
        <f t="shared" si="183"/>
        <v>0</v>
      </c>
      <c r="NJ79" s="301">
        <f t="shared" si="184"/>
        <v>0</v>
      </c>
      <c r="NK79" s="297"/>
      <c r="NL79" s="301"/>
      <c r="NM79" s="301">
        <f t="shared" si="185"/>
        <v>0</v>
      </c>
      <c r="NN79" s="301">
        <f t="shared" si="186"/>
        <v>0</v>
      </c>
      <c r="NO79" s="74">
        <v>0.48</v>
      </c>
      <c r="NP79" s="74"/>
      <c r="NQ79" s="74"/>
      <c r="NR79" s="74"/>
      <c r="NS79" s="74">
        <v>0.81</v>
      </c>
      <c r="NT79" s="74"/>
      <c r="NU79" s="351">
        <v>0.26</v>
      </c>
      <c r="NV79" s="351"/>
      <c r="NW79" s="4">
        <f t="shared" si="187"/>
        <v>1.55</v>
      </c>
      <c r="NX79" s="4">
        <f t="shared" si="119"/>
        <v>0</v>
      </c>
      <c r="NY79" s="74">
        <v>6.4</v>
      </c>
      <c r="NZ79" s="74"/>
      <c r="OA79" s="357">
        <v>0.02</v>
      </c>
      <c r="OB79" s="74"/>
      <c r="OC79" s="357">
        <v>0.01</v>
      </c>
      <c r="OD79" s="74"/>
      <c r="OE79" s="74">
        <v>0</v>
      </c>
      <c r="OF79" s="74"/>
      <c r="OG79" s="4">
        <f t="shared" si="188"/>
        <v>6.43</v>
      </c>
      <c r="OH79" s="4">
        <f t="shared" si="189"/>
        <v>0</v>
      </c>
      <c r="OI79" s="196">
        <v>1.1299999999999999</v>
      </c>
      <c r="OJ79" s="301"/>
      <c r="OK79" s="347">
        <v>0.32</v>
      </c>
      <c r="OL79" s="301"/>
      <c r="OM79" s="196">
        <v>0.34</v>
      </c>
      <c r="ON79" s="301"/>
      <c r="OO79" s="301">
        <f t="shared" si="190"/>
        <v>1.45</v>
      </c>
      <c r="OP79" s="301">
        <f t="shared" si="191"/>
        <v>0</v>
      </c>
      <c r="OQ79" s="301"/>
      <c r="OR79" s="301"/>
      <c r="OS79" s="301">
        <f t="shared" si="120"/>
        <v>0</v>
      </c>
      <c r="OT79" s="301">
        <f t="shared" si="121"/>
        <v>0</v>
      </c>
    </row>
    <row r="80" spans="1:410" ht="12.75" customHeight="1">
      <c r="A80" s="146"/>
      <c r="B80" s="129">
        <v>70</v>
      </c>
      <c r="C80" s="147"/>
      <c r="D80" s="147"/>
      <c r="E80" s="74"/>
      <c r="F80" s="74"/>
      <c r="G80" s="74"/>
      <c r="H80" s="74"/>
      <c r="I80" s="78">
        <f t="shared" si="106"/>
        <v>0</v>
      </c>
      <c r="J80" s="78">
        <f t="shared" si="107"/>
        <v>0</v>
      </c>
      <c r="K80" s="2"/>
      <c r="L80" s="2"/>
      <c r="M80" s="71">
        <v>20.62</v>
      </c>
      <c r="N80" s="71">
        <v>4.1240000000000006</v>
      </c>
      <c r="O80" s="75">
        <v>0</v>
      </c>
      <c r="P80" s="71">
        <v>0</v>
      </c>
      <c r="Q80" s="1"/>
      <c r="R80" s="8"/>
      <c r="S80" s="2"/>
      <c r="T80" s="2"/>
      <c r="U80" s="8"/>
      <c r="V80" s="8"/>
      <c r="W80" s="8">
        <f t="shared" si="122"/>
        <v>20.62</v>
      </c>
      <c r="X80" s="8">
        <f t="shared" si="123"/>
        <v>20.62</v>
      </c>
      <c r="Y80" s="78"/>
      <c r="Z80" s="78"/>
      <c r="AA80" s="9"/>
      <c r="AB80" s="285"/>
      <c r="AC80" s="8">
        <f t="shared" si="124"/>
        <v>0</v>
      </c>
      <c r="AD80" s="8">
        <f t="shared" si="125"/>
        <v>0</v>
      </c>
      <c r="AE80" s="71"/>
      <c r="AF80" s="71"/>
      <c r="AG80" s="71"/>
      <c r="AH80" s="71"/>
      <c r="AI80" s="122">
        <v>5</v>
      </c>
      <c r="AJ80" s="122">
        <v>1.5</v>
      </c>
      <c r="AK80" s="359">
        <v>50</v>
      </c>
      <c r="AL80" s="360">
        <v>15</v>
      </c>
      <c r="AM80" s="293"/>
      <c r="AN80" s="293"/>
      <c r="AO80" s="294"/>
      <c r="AP80" s="294"/>
      <c r="AQ80" s="294"/>
      <c r="AR80" s="294"/>
      <c r="AS80" s="294"/>
      <c r="AT80" s="294"/>
      <c r="AU80" s="4">
        <f t="shared" si="108"/>
        <v>55</v>
      </c>
      <c r="AV80" s="4">
        <f t="shared" si="109"/>
        <v>16.5</v>
      </c>
      <c r="AW80" s="78"/>
      <c r="AX80" s="78"/>
      <c r="AY80" s="315"/>
      <c r="AZ80" s="8"/>
      <c r="BA80" s="8"/>
      <c r="BB80" s="8"/>
      <c r="BC80" s="8">
        <f t="shared" si="110"/>
        <v>0</v>
      </c>
      <c r="BD80" s="8">
        <f t="shared" si="111"/>
        <v>0</v>
      </c>
      <c r="BE80" s="8"/>
      <c r="BF80" s="8"/>
      <c r="BG80" s="295"/>
      <c r="BH80" s="296"/>
      <c r="BI80" s="295"/>
      <c r="BJ80" s="296"/>
      <c r="BK80" s="297"/>
      <c r="BL80" s="8"/>
      <c r="BM80" s="8"/>
      <c r="BN80" s="8"/>
      <c r="BO80" s="8"/>
      <c r="BP80" s="8"/>
      <c r="BQ80" s="8"/>
      <c r="BR80" s="8"/>
      <c r="BS80" s="2">
        <f t="shared" si="126"/>
        <v>0</v>
      </c>
      <c r="BT80" s="8">
        <f t="shared" si="127"/>
        <v>0</v>
      </c>
      <c r="BU80" s="8"/>
      <c r="BV80" s="8"/>
      <c r="BW80" s="4"/>
      <c r="BX80" s="4"/>
      <c r="BY80" s="4"/>
      <c r="BZ80" s="8"/>
      <c r="CA80" s="4"/>
      <c r="CB80" s="8"/>
      <c r="CC80" s="4">
        <f t="shared" si="112"/>
        <v>0</v>
      </c>
      <c r="CD80" s="4">
        <f t="shared" si="112"/>
        <v>0</v>
      </c>
      <c r="CE80" s="4"/>
      <c r="CF80" s="4"/>
      <c r="CG80" s="114"/>
      <c r="CH80" s="325"/>
      <c r="CI80" s="91">
        <v>20.6</v>
      </c>
      <c r="CJ80" s="325">
        <v>6.5</v>
      </c>
      <c r="CK80" s="299"/>
      <c r="CL80" s="299"/>
      <c r="CM80" s="326">
        <v>5.15</v>
      </c>
      <c r="CN80" s="327">
        <v>1.5</v>
      </c>
      <c r="CO80" s="8">
        <f t="shared" si="128"/>
        <v>25.75</v>
      </c>
      <c r="CP80" s="8">
        <f t="shared" si="129"/>
        <v>8</v>
      </c>
      <c r="CQ80" s="343">
        <v>247.40625</v>
      </c>
      <c r="CR80" s="343"/>
      <c r="CS80" s="343"/>
      <c r="CT80" s="356"/>
      <c r="CU80" s="344">
        <v>18.556701030927837</v>
      </c>
      <c r="CV80" s="196"/>
      <c r="CW80" s="345">
        <v>63.814432989690722</v>
      </c>
      <c r="CX80" s="300"/>
      <c r="CY80" s="300"/>
      <c r="CZ80" s="300"/>
      <c r="DA80" s="7">
        <f t="shared" si="130"/>
        <v>329.77738402061857</v>
      </c>
      <c r="DB80" s="4">
        <f t="shared" si="131"/>
        <v>0</v>
      </c>
      <c r="DC80" s="8"/>
      <c r="DD80" s="8"/>
      <c r="DE80" s="4"/>
      <c r="DF80" s="8"/>
      <c r="DG80" s="8"/>
      <c r="DH80" s="8"/>
      <c r="DI80" s="8">
        <f t="shared" si="132"/>
        <v>0</v>
      </c>
      <c r="DJ80" s="8">
        <f t="shared" si="133"/>
        <v>0</v>
      </c>
      <c r="DK80" s="328">
        <v>42.37</v>
      </c>
      <c r="DL80" s="328">
        <v>14.12</v>
      </c>
      <c r="DM80" s="78">
        <f t="shared" si="134"/>
        <v>42.37</v>
      </c>
      <c r="DN80" s="78">
        <f t="shared" si="135"/>
        <v>14.12</v>
      </c>
      <c r="DO80" s="328">
        <v>41.1</v>
      </c>
      <c r="DP80" s="328">
        <v>13.700000000000001</v>
      </c>
      <c r="DQ80" s="329"/>
      <c r="DR80" s="329"/>
      <c r="DS80" s="8"/>
      <c r="DT80" s="8"/>
      <c r="DU80" s="302"/>
      <c r="DV80" s="303"/>
      <c r="DW80" s="303"/>
      <c r="DX80" s="303"/>
      <c r="DY80" s="8"/>
      <c r="DZ80" s="8"/>
      <c r="EA80" s="4"/>
      <c r="EB80" s="8"/>
      <c r="EC80" s="8">
        <f t="shared" si="136"/>
        <v>0</v>
      </c>
      <c r="ED80" s="8">
        <f t="shared" si="136"/>
        <v>0</v>
      </c>
      <c r="EE80" s="4"/>
      <c r="EF80" s="4"/>
      <c r="EG80" s="330">
        <v>39.18</v>
      </c>
      <c r="EH80" s="331">
        <v>9.7949999999999999</v>
      </c>
      <c r="EI80" s="94">
        <v>154.63999999999999</v>
      </c>
      <c r="EJ80" s="94">
        <v>38.659999999999997</v>
      </c>
      <c r="EK80" s="326">
        <v>53.61</v>
      </c>
      <c r="EL80" s="332">
        <v>13.4025</v>
      </c>
      <c r="EM80" s="333"/>
      <c r="EN80" s="333"/>
      <c r="EO80" s="333"/>
      <c r="EP80" s="333"/>
      <c r="EQ80" s="8">
        <f t="shared" si="137"/>
        <v>247.43</v>
      </c>
      <c r="ER80" s="8">
        <f t="shared" si="138"/>
        <v>61.857500000000002</v>
      </c>
      <c r="ES80" s="301"/>
      <c r="ET80" s="301"/>
      <c r="EU80" s="6"/>
      <c r="EV80" s="6"/>
      <c r="EW80" s="4">
        <f t="shared" si="139"/>
        <v>0</v>
      </c>
      <c r="EX80" s="4">
        <f t="shared" si="140"/>
        <v>0</v>
      </c>
      <c r="EY80" s="8"/>
      <c r="EZ80" s="8"/>
      <c r="FA80" s="361">
        <v>28</v>
      </c>
      <c r="FB80" s="334"/>
      <c r="FC80" s="114">
        <v>29</v>
      </c>
      <c r="FD80" s="327"/>
      <c r="FE80" s="8"/>
      <c r="FF80" s="8"/>
      <c r="FG80" s="305"/>
      <c r="FH80" s="306"/>
      <c r="FI80" s="8"/>
      <c r="FJ80" s="8"/>
      <c r="FK80" s="8"/>
      <c r="FL80" s="8"/>
      <c r="FM80" s="327"/>
      <c r="FN80" s="327"/>
      <c r="FO80" s="4"/>
      <c r="FP80" s="8"/>
      <c r="FQ80" s="307">
        <f t="shared" si="141"/>
        <v>0</v>
      </c>
      <c r="FR80" s="8">
        <f t="shared" si="142"/>
        <v>0</v>
      </c>
      <c r="FS80" s="4"/>
      <c r="FT80" s="4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>
        <f t="shared" si="143"/>
        <v>0</v>
      </c>
      <c r="GH80" s="8">
        <f t="shared" si="144"/>
        <v>0</v>
      </c>
      <c r="GI80" s="308"/>
      <c r="GJ80" s="308"/>
      <c r="GK80" s="297">
        <v>6</v>
      </c>
      <c r="GL80" s="297"/>
      <c r="GM80" s="309"/>
      <c r="GN80" s="310"/>
      <c r="GO80" s="299"/>
      <c r="GP80" s="311"/>
      <c r="GQ80" s="311"/>
      <c r="GR80" s="311"/>
      <c r="GS80" s="310"/>
      <c r="GT80" s="310"/>
      <c r="GU80" s="310">
        <v>6</v>
      </c>
      <c r="GV80" s="310"/>
      <c r="GW80" s="310"/>
      <c r="GX80" s="310"/>
      <c r="GY80" s="310">
        <v>2.4</v>
      </c>
      <c r="GZ80" s="310"/>
      <c r="HA80" s="8">
        <f t="shared" si="145"/>
        <v>14.4</v>
      </c>
      <c r="HB80" s="8">
        <f t="shared" si="146"/>
        <v>0</v>
      </c>
      <c r="HC80" s="4"/>
      <c r="HD80" s="4"/>
      <c r="HE80" s="4"/>
      <c r="HF80" s="4"/>
      <c r="HG80" s="4"/>
      <c r="HH80" s="4"/>
      <c r="HI80" s="4">
        <f t="shared" si="113"/>
        <v>0</v>
      </c>
      <c r="HJ80" s="4">
        <f t="shared" si="114"/>
        <v>0</v>
      </c>
      <c r="HK80" s="8"/>
      <c r="HL80" s="8"/>
      <c r="HM80" s="8"/>
      <c r="HN80" s="303"/>
      <c r="HO80" s="8">
        <f t="shared" si="147"/>
        <v>0</v>
      </c>
      <c r="HP80" s="8">
        <f t="shared" si="148"/>
        <v>0</v>
      </c>
      <c r="HQ80" s="91">
        <v>400</v>
      </c>
      <c r="HR80" s="285"/>
      <c r="HS80" s="91"/>
      <c r="HT80" s="8"/>
      <c r="HU80" s="8">
        <f t="shared" si="149"/>
        <v>400</v>
      </c>
      <c r="HV80" s="8">
        <f t="shared" si="150"/>
        <v>0</v>
      </c>
      <c r="HW80" s="8"/>
      <c r="HX80" s="8"/>
      <c r="HY80" s="196">
        <v>3</v>
      </c>
      <c r="HZ80" s="335">
        <v>0.75</v>
      </c>
      <c r="IA80" s="312"/>
      <c r="IB80" s="304"/>
      <c r="IC80" s="337">
        <v>12</v>
      </c>
      <c r="ID80" s="130">
        <v>3</v>
      </c>
      <c r="IE80" s="313"/>
      <c r="IF80" s="313"/>
      <c r="IG80" s="8">
        <f t="shared" si="192"/>
        <v>15</v>
      </c>
      <c r="IH80" s="8">
        <f t="shared" si="151"/>
        <v>3.75</v>
      </c>
      <c r="II80" s="8"/>
      <c r="IJ80" s="8"/>
      <c r="IK80" s="8"/>
      <c r="IL80" s="8"/>
      <c r="IM80" s="4"/>
      <c r="IN80" s="303"/>
      <c r="IO80" s="8"/>
      <c r="IP80" s="8"/>
      <c r="IQ80" s="8"/>
      <c r="IR80" s="8"/>
      <c r="IS80" s="8"/>
      <c r="IT80" s="8"/>
      <c r="IU80" s="8">
        <f t="shared" si="115"/>
        <v>0</v>
      </c>
      <c r="IV80" s="8">
        <f t="shared" si="116"/>
        <v>0</v>
      </c>
      <c r="IW80" s="8"/>
      <c r="IX80" s="8"/>
      <c r="IY80" s="71">
        <v>10.31</v>
      </c>
      <c r="IZ80" s="71">
        <v>0</v>
      </c>
      <c r="JA80" s="71">
        <v>0</v>
      </c>
      <c r="JB80" s="71">
        <v>0</v>
      </c>
      <c r="JC80" s="285"/>
      <c r="JD80" s="285"/>
      <c r="JE80" s="8">
        <f t="shared" si="152"/>
        <v>10.31</v>
      </c>
      <c r="JF80" s="8">
        <f t="shared" si="153"/>
        <v>0</v>
      </c>
      <c r="JG80" s="335">
        <v>6.5372000000000003</v>
      </c>
      <c r="JH80" s="335">
        <v>1</v>
      </c>
      <c r="JI80" s="335">
        <v>6.5373000000000001</v>
      </c>
      <c r="JJ80" s="335">
        <v>1</v>
      </c>
      <c r="JK80" s="335"/>
      <c r="JL80" s="335"/>
      <c r="JM80" s="91">
        <v>51.55</v>
      </c>
      <c r="JN80" s="335">
        <v>11</v>
      </c>
      <c r="JO80" s="91">
        <v>0</v>
      </c>
      <c r="JP80" s="335">
        <v>0</v>
      </c>
      <c r="JQ80" s="71">
        <v>0</v>
      </c>
      <c r="JR80" s="71">
        <v>0</v>
      </c>
      <c r="JS80" s="8"/>
      <c r="JT80" s="8"/>
      <c r="JU80" s="8">
        <f t="shared" si="154"/>
        <v>64.624499999999998</v>
      </c>
      <c r="JV80" s="8">
        <f t="shared" si="155"/>
        <v>13</v>
      </c>
      <c r="JW80" s="8"/>
      <c r="JX80" s="8"/>
      <c r="JY80" s="285"/>
      <c r="JZ80" s="285"/>
      <c r="KA80" s="8">
        <f t="shared" si="156"/>
        <v>0</v>
      </c>
      <c r="KB80" s="8">
        <f t="shared" si="157"/>
        <v>0</v>
      </c>
      <c r="KC80" s="4"/>
      <c r="KD80" s="4"/>
      <c r="KE80" s="4"/>
      <c r="KF80" s="4"/>
      <c r="KG80" s="4">
        <f t="shared" si="117"/>
        <v>0</v>
      </c>
      <c r="KH80" s="4">
        <f t="shared" si="118"/>
        <v>0</v>
      </c>
      <c r="KI80" s="4"/>
      <c r="KJ80" s="4"/>
      <c r="KK80" s="4"/>
      <c r="KL80" s="4"/>
      <c r="KM80" s="4">
        <f t="shared" si="158"/>
        <v>0</v>
      </c>
      <c r="KN80" s="4">
        <f t="shared" si="158"/>
        <v>0</v>
      </c>
      <c r="KO80" s="326"/>
      <c r="KP80" s="4"/>
      <c r="KQ80" s="4"/>
      <c r="KR80" s="4"/>
      <c r="KS80" s="1">
        <f t="shared" si="159"/>
        <v>0</v>
      </c>
      <c r="KT80" s="1">
        <f t="shared" si="160"/>
        <v>0</v>
      </c>
      <c r="KU80" s="4"/>
      <c r="KV80" s="4"/>
      <c r="KW80" s="4">
        <f t="shared" si="161"/>
        <v>0</v>
      </c>
      <c r="KX80" s="4">
        <f t="shared" si="162"/>
        <v>0</v>
      </c>
      <c r="KY80" s="4"/>
      <c r="KZ80" s="4"/>
      <c r="LA80" s="4"/>
      <c r="LB80" s="4"/>
      <c r="LC80" s="4">
        <f t="shared" si="163"/>
        <v>0</v>
      </c>
      <c r="LD80" s="4">
        <f t="shared" si="164"/>
        <v>0</v>
      </c>
      <c r="LE80" s="4"/>
      <c r="LF80" s="4"/>
      <c r="LG80" s="4">
        <f t="shared" si="165"/>
        <v>0</v>
      </c>
      <c r="LH80" s="4">
        <f t="shared" si="166"/>
        <v>0</v>
      </c>
      <c r="LI80" s="71">
        <v>24.2</v>
      </c>
      <c r="LJ80" s="335">
        <v>0</v>
      </c>
      <c r="LK80" s="79">
        <v>24.02</v>
      </c>
      <c r="LL80" s="358">
        <v>0</v>
      </c>
      <c r="LM80" s="79">
        <v>6.5750000000000002</v>
      </c>
      <c r="LN80" s="339">
        <v>0</v>
      </c>
      <c r="LO80" s="75"/>
      <c r="LP80" s="352"/>
      <c r="LQ80" s="322"/>
      <c r="LR80" s="322"/>
      <c r="LS80" s="4">
        <f t="shared" si="167"/>
        <v>54.795000000000002</v>
      </c>
      <c r="LT80" s="4">
        <f t="shared" si="168"/>
        <v>0</v>
      </c>
      <c r="LU80" s="323"/>
      <c r="LV80" s="4"/>
      <c r="LW80" s="4"/>
      <c r="LX80" s="4"/>
      <c r="LY80" s="4">
        <f t="shared" si="169"/>
        <v>0</v>
      </c>
      <c r="LZ80" s="4">
        <f t="shared" si="170"/>
        <v>0</v>
      </c>
      <c r="MA80" s="114"/>
      <c r="MB80" s="4"/>
      <c r="MC80" s="346"/>
      <c r="MD80" s="324"/>
      <c r="ME80" s="75"/>
      <c r="MF80" s="4"/>
      <c r="MG80" s="9"/>
      <c r="MH80" s="4"/>
      <c r="MI80" s="4">
        <f t="shared" si="171"/>
        <v>0</v>
      </c>
      <c r="MJ80" s="4">
        <f t="shared" si="172"/>
        <v>0</v>
      </c>
      <c r="MK80" s="340">
        <v>1.026</v>
      </c>
      <c r="ML80" s="92">
        <v>0</v>
      </c>
      <c r="MM80" s="114">
        <v>0.68400000000000005</v>
      </c>
      <c r="MN80" s="341">
        <v>0</v>
      </c>
      <c r="MO80" s="4">
        <f t="shared" si="173"/>
        <v>1.71</v>
      </c>
      <c r="MP80" s="4">
        <f t="shared" si="174"/>
        <v>0</v>
      </c>
      <c r="MQ80" s="4"/>
      <c r="MR80" s="4"/>
      <c r="MS80" s="4">
        <f t="shared" si="175"/>
        <v>0</v>
      </c>
      <c r="MT80" s="4">
        <f t="shared" si="176"/>
        <v>0</v>
      </c>
      <c r="MU80" s="4"/>
      <c r="MV80" s="4"/>
      <c r="MW80" s="4">
        <f t="shared" si="177"/>
        <v>0</v>
      </c>
      <c r="MX80" s="4">
        <f t="shared" si="178"/>
        <v>0</v>
      </c>
      <c r="MY80" s="92">
        <v>0</v>
      </c>
      <c r="MZ80" s="342">
        <v>0</v>
      </c>
      <c r="NA80" s="4">
        <f t="shared" si="179"/>
        <v>0</v>
      </c>
      <c r="NB80" s="4">
        <f t="shared" si="180"/>
        <v>0</v>
      </c>
      <c r="NC80" s="301"/>
      <c r="ND80" s="301"/>
      <c r="NE80" s="301">
        <f t="shared" si="181"/>
        <v>0</v>
      </c>
      <c r="NF80" s="301">
        <f t="shared" si="182"/>
        <v>0</v>
      </c>
      <c r="NG80" s="301"/>
      <c r="NH80" s="301"/>
      <c r="NI80" s="301">
        <f t="shared" si="183"/>
        <v>0</v>
      </c>
      <c r="NJ80" s="301">
        <f t="shared" si="184"/>
        <v>0</v>
      </c>
      <c r="NK80" s="297"/>
      <c r="NL80" s="301"/>
      <c r="NM80" s="301">
        <f t="shared" si="185"/>
        <v>0</v>
      </c>
      <c r="NN80" s="301">
        <f t="shared" si="186"/>
        <v>0</v>
      </c>
      <c r="NO80" s="74">
        <v>0.54</v>
      </c>
      <c r="NP80" s="74"/>
      <c r="NQ80" s="74"/>
      <c r="NR80" s="74"/>
      <c r="NS80" s="74">
        <v>0.92</v>
      </c>
      <c r="NT80" s="74"/>
      <c r="NU80" s="351">
        <v>0.28999999999999998</v>
      </c>
      <c r="NV80" s="351"/>
      <c r="NW80" s="4">
        <f t="shared" si="187"/>
        <v>1.75</v>
      </c>
      <c r="NX80" s="4">
        <f t="shared" si="119"/>
        <v>0</v>
      </c>
      <c r="NY80" s="74">
        <v>4.8</v>
      </c>
      <c r="NZ80" s="74"/>
      <c r="OA80" s="357">
        <v>0.03</v>
      </c>
      <c r="OB80" s="74"/>
      <c r="OC80" s="357">
        <v>0.01</v>
      </c>
      <c r="OD80" s="74"/>
      <c r="OE80" s="74">
        <v>0</v>
      </c>
      <c r="OF80" s="74"/>
      <c r="OG80" s="4">
        <f t="shared" si="188"/>
        <v>4.84</v>
      </c>
      <c r="OH80" s="4">
        <f t="shared" si="189"/>
        <v>0</v>
      </c>
      <c r="OI80" s="196">
        <v>0.85</v>
      </c>
      <c r="OJ80" s="301"/>
      <c r="OK80" s="347">
        <v>0.24</v>
      </c>
      <c r="OL80" s="301"/>
      <c r="OM80" s="196">
        <v>0.26</v>
      </c>
      <c r="ON80" s="301"/>
      <c r="OO80" s="301">
        <f t="shared" si="190"/>
        <v>1.0899999999999999</v>
      </c>
      <c r="OP80" s="301">
        <f t="shared" si="191"/>
        <v>0</v>
      </c>
      <c r="OQ80" s="301"/>
      <c r="OR80" s="301"/>
      <c r="OS80" s="301">
        <f t="shared" si="120"/>
        <v>0</v>
      </c>
      <c r="OT80" s="301">
        <f t="shared" si="121"/>
        <v>0</v>
      </c>
    </row>
    <row r="81" spans="1:410" ht="12.75" customHeight="1">
      <c r="A81" s="146"/>
      <c r="B81" s="129">
        <v>71</v>
      </c>
      <c r="C81" s="147"/>
      <c r="D81" s="147"/>
      <c r="E81" s="74"/>
      <c r="F81" s="74"/>
      <c r="G81" s="74"/>
      <c r="H81" s="74"/>
      <c r="I81" s="78">
        <f t="shared" si="106"/>
        <v>0</v>
      </c>
      <c r="J81" s="78">
        <f t="shared" si="107"/>
        <v>0</v>
      </c>
      <c r="K81" s="2"/>
      <c r="L81" s="2"/>
      <c r="M81" s="71">
        <v>20.62</v>
      </c>
      <c r="N81" s="71">
        <v>4.1240000000000006</v>
      </c>
      <c r="O81" s="75">
        <v>0</v>
      </c>
      <c r="P81" s="71">
        <v>0</v>
      </c>
      <c r="Q81" s="1"/>
      <c r="R81" s="8"/>
      <c r="S81" s="2"/>
      <c r="T81" s="2"/>
      <c r="U81" s="8"/>
      <c r="V81" s="8"/>
      <c r="W81" s="8">
        <f t="shared" si="122"/>
        <v>20.62</v>
      </c>
      <c r="X81" s="8">
        <f t="shared" si="123"/>
        <v>20.62</v>
      </c>
      <c r="Y81" s="78"/>
      <c r="Z81" s="78"/>
      <c r="AA81" s="9"/>
      <c r="AB81" s="285"/>
      <c r="AC81" s="8">
        <f t="shared" si="124"/>
        <v>0</v>
      </c>
      <c r="AD81" s="8">
        <f t="shared" si="125"/>
        <v>0</v>
      </c>
      <c r="AE81" s="71"/>
      <c r="AF81" s="71"/>
      <c r="AG81" s="71"/>
      <c r="AH81" s="71"/>
      <c r="AI81" s="122">
        <v>5</v>
      </c>
      <c r="AJ81" s="122">
        <v>1.5</v>
      </c>
      <c r="AK81" s="359">
        <v>50</v>
      </c>
      <c r="AL81" s="360">
        <v>15</v>
      </c>
      <c r="AM81" s="293"/>
      <c r="AN81" s="293"/>
      <c r="AO81" s="294"/>
      <c r="AP81" s="294"/>
      <c r="AQ81" s="294"/>
      <c r="AR81" s="294"/>
      <c r="AS81" s="294"/>
      <c r="AT81" s="294"/>
      <c r="AU81" s="4">
        <f t="shared" si="108"/>
        <v>55</v>
      </c>
      <c r="AV81" s="4">
        <f t="shared" si="109"/>
        <v>16.5</v>
      </c>
      <c r="AW81" s="78"/>
      <c r="AX81" s="78"/>
      <c r="AY81" s="315"/>
      <c r="AZ81" s="8"/>
      <c r="BA81" s="8"/>
      <c r="BB81" s="8"/>
      <c r="BC81" s="8">
        <f t="shared" si="110"/>
        <v>0</v>
      </c>
      <c r="BD81" s="8">
        <f t="shared" si="111"/>
        <v>0</v>
      </c>
      <c r="BE81" s="8"/>
      <c r="BF81" s="8"/>
      <c r="BG81" s="295"/>
      <c r="BH81" s="296"/>
      <c r="BI81" s="295"/>
      <c r="BJ81" s="296"/>
      <c r="BK81" s="297"/>
      <c r="BL81" s="8"/>
      <c r="BM81" s="8"/>
      <c r="BN81" s="8"/>
      <c r="BO81" s="8"/>
      <c r="BP81" s="8"/>
      <c r="BQ81" s="8"/>
      <c r="BR81" s="8"/>
      <c r="BS81" s="2">
        <f t="shared" si="126"/>
        <v>0</v>
      </c>
      <c r="BT81" s="8">
        <f t="shared" si="127"/>
        <v>0</v>
      </c>
      <c r="BU81" s="8"/>
      <c r="BV81" s="8"/>
      <c r="BW81" s="4"/>
      <c r="BX81" s="4"/>
      <c r="BY81" s="4"/>
      <c r="BZ81" s="8"/>
      <c r="CA81" s="4"/>
      <c r="CB81" s="8"/>
      <c r="CC81" s="4">
        <f t="shared" si="112"/>
        <v>0</v>
      </c>
      <c r="CD81" s="4">
        <f t="shared" si="112"/>
        <v>0</v>
      </c>
      <c r="CE81" s="4"/>
      <c r="CF81" s="4"/>
      <c r="CG81" s="114"/>
      <c r="CH81" s="325"/>
      <c r="CI81" s="91">
        <v>20.6</v>
      </c>
      <c r="CJ81" s="325">
        <v>6.5</v>
      </c>
      <c r="CK81" s="299"/>
      <c r="CL81" s="299"/>
      <c r="CM81" s="326">
        <v>5.15</v>
      </c>
      <c r="CN81" s="327">
        <v>1.5</v>
      </c>
      <c r="CO81" s="8">
        <f t="shared" si="128"/>
        <v>25.75</v>
      </c>
      <c r="CP81" s="8">
        <f t="shared" si="129"/>
        <v>8</v>
      </c>
      <c r="CQ81" s="343">
        <v>247.40625</v>
      </c>
      <c r="CR81" s="343"/>
      <c r="CS81" s="343"/>
      <c r="CT81" s="356"/>
      <c r="CU81" s="344">
        <v>18.556701030927837</v>
      </c>
      <c r="CV81" s="196"/>
      <c r="CW81" s="345">
        <v>63.814432989690722</v>
      </c>
      <c r="CX81" s="300"/>
      <c r="CY81" s="300"/>
      <c r="CZ81" s="300"/>
      <c r="DA81" s="7">
        <f t="shared" si="130"/>
        <v>329.77738402061857</v>
      </c>
      <c r="DB81" s="4">
        <f t="shared" si="131"/>
        <v>0</v>
      </c>
      <c r="DC81" s="8"/>
      <c r="DD81" s="8"/>
      <c r="DE81" s="4"/>
      <c r="DF81" s="8"/>
      <c r="DG81" s="8"/>
      <c r="DH81" s="8"/>
      <c r="DI81" s="8">
        <f t="shared" si="132"/>
        <v>0</v>
      </c>
      <c r="DJ81" s="8">
        <f t="shared" si="133"/>
        <v>0</v>
      </c>
      <c r="DK81" s="328">
        <v>42.37</v>
      </c>
      <c r="DL81" s="328">
        <v>14.12</v>
      </c>
      <c r="DM81" s="78">
        <f t="shared" si="134"/>
        <v>42.37</v>
      </c>
      <c r="DN81" s="78">
        <f t="shared" si="135"/>
        <v>14.12</v>
      </c>
      <c r="DO81" s="328">
        <v>41.1</v>
      </c>
      <c r="DP81" s="328">
        <v>13.700000000000001</v>
      </c>
      <c r="DQ81" s="329"/>
      <c r="DR81" s="329"/>
      <c r="DS81" s="8"/>
      <c r="DT81" s="8"/>
      <c r="DU81" s="302"/>
      <c r="DV81" s="303"/>
      <c r="DW81" s="303"/>
      <c r="DX81" s="303"/>
      <c r="DY81" s="8"/>
      <c r="DZ81" s="8"/>
      <c r="EA81" s="4"/>
      <c r="EB81" s="8"/>
      <c r="EC81" s="8">
        <f t="shared" si="136"/>
        <v>0</v>
      </c>
      <c r="ED81" s="8">
        <f t="shared" si="136"/>
        <v>0</v>
      </c>
      <c r="EE81" s="4"/>
      <c r="EF81" s="4"/>
      <c r="EG81" s="330">
        <v>39.18</v>
      </c>
      <c r="EH81" s="331">
        <v>9.7949999999999999</v>
      </c>
      <c r="EI81" s="94">
        <v>154.63999999999999</v>
      </c>
      <c r="EJ81" s="94">
        <v>38.659999999999997</v>
      </c>
      <c r="EK81" s="326">
        <v>53.61</v>
      </c>
      <c r="EL81" s="332">
        <v>13.4025</v>
      </c>
      <c r="EM81" s="333"/>
      <c r="EN81" s="333"/>
      <c r="EO81" s="333"/>
      <c r="EP81" s="333"/>
      <c r="EQ81" s="8">
        <f t="shared" si="137"/>
        <v>247.43</v>
      </c>
      <c r="ER81" s="8">
        <f t="shared" si="138"/>
        <v>61.857500000000002</v>
      </c>
      <c r="ES81" s="301"/>
      <c r="ET81" s="301"/>
      <c r="EU81" s="6"/>
      <c r="EV81" s="6"/>
      <c r="EW81" s="4">
        <f t="shared" si="139"/>
        <v>0</v>
      </c>
      <c r="EX81" s="4">
        <f t="shared" si="140"/>
        <v>0</v>
      </c>
      <c r="EY81" s="8"/>
      <c r="EZ81" s="8"/>
      <c r="FA81" s="361">
        <v>28</v>
      </c>
      <c r="FB81" s="334"/>
      <c r="FC81" s="114">
        <v>29</v>
      </c>
      <c r="FD81" s="327"/>
      <c r="FE81" s="8"/>
      <c r="FF81" s="8"/>
      <c r="FG81" s="305"/>
      <c r="FH81" s="306"/>
      <c r="FI81" s="8"/>
      <c r="FJ81" s="8"/>
      <c r="FK81" s="8"/>
      <c r="FL81" s="8"/>
      <c r="FM81" s="327"/>
      <c r="FN81" s="327"/>
      <c r="FO81" s="4"/>
      <c r="FP81" s="8"/>
      <c r="FQ81" s="307">
        <f t="shared" si="141"/>
        <v>0</v>
      </c>
      <c r="FR81" s="8">
        <f t="shared" si="142"/>
        <v>0</v>
      </c>
      <c r="FS81" s="4"/>
      <c r="FT81" s="4"/>
      <c r="FU81" s="8"/>
      <c r="FV81" s="8"/>
      <c r="FW81" s="8"/>
      <c r="FX81" s="8"/>
      <c r="FY81" s="8"/>
      <c r="FZ81" s="8"/>
      <c r="GA81" s="8"/>
      <c r="GB81" s="8"/>
      <c r="GC81" s="8"/>
      <c r="GD81" s="8"/>
      <c r="GE81" s="8"/>
      <c r="GF81" s="8"/>
      <c r="GG81" s="8">
        <f t="shared" si="143"/>
        <v>0</v>
      </c>
      <c r="GH81" s="8">
        <f t="shared" si="144"/>
        <v>0</v>
      </c>
      <c r="GI81" s="308"/>
      <c r="GJ81" s="308"/>
      <c r="GK81" s="297">
        <v>6</v>
      </c>
      <c r="GL81" s="297"/>
      <c r="GM81" s="309"/>
      <c r="GN81" s="310"/>
      <c r="GO81" s="299"/>
      <c r="GP81" s="311"/>
      <c r="GQ81" s="311"/>
      <c r="GR81" s="311"/>
      <c r="GS81" s="310"/>
      <c r="GT81" s="310"/>
      <c r="GU81" s="310">
        <v>6</v>
      </c>
      <c r="GV81" s="310"/>
      <c r="GW81" s="310"/>
      <c r="GX81" s="310"/>
      <c r="GY81" s="310">
        <v>2.4</v>
      </c>
      <c r="GZ81" s="310"/>
      <c r="HA81" s="8">
        <f t="shared" si="145"/>
        <v>14.4</v>
      </c>
      <c r="HB81" s="8">
        <f t="shared" si="146"/>
        <v>0</v>
      </c>
      <c r="HC81" s="4"/>
      <c r="HD81" s="4"/>
      <c r="HE81" s="4"/>
      <c r="HF81" s="4"/>
      <c r="HG81" s="4"/>
      <c r="HH81" s="4"/>
      <c r="HI81" s="4">
        <f t="shared" si="113"/>
        <v>0</v>
      </c>
      <c r="HJ81" s="4">
        <f t="shared" si="114"/>
        <v>0</v>
      </c>
      <c r="HK81" s="8"/>
      <c r="HL81" s="8"/>
      <c r="HM81" s="8"/>
      <c r="HN81" s="303"/>
      <c r="HO81" s="8">
        <f t="shared" si="147"/>
        <v>0</v>
      </c>
      <c r="HP81" s="8">
        <f t="shared" si="148"/>
        <v>0</v>
      </c>
      <c r="HQ81" s="91">
        <v>400</v>
      </c>
      <c r="HR81" s="285"/>
      <c r="HS81" s="91"/>
      <c r="HT81" s="8"/>
      <c r="HU81" s="8">
        <f t="shared" si="149"/>
        <v>400</v>
      </c>
      <c r="HV81" s="8">
        <f t="shared" si="150"/>
        <v>0</v>
      </c>
      <c r="HW81" s="8"/>
      <c r="HX81" s="8"/>
      <c r="HY81" s="196">
        <v>3</v>
      </c>
      <c r="HZ81" s="335">
        <v>0.75</v>
      </c>
      <c r="IA81" s="312"/>
      <c r="IB81" s="304"/>
      <c r="IC81" s="337">
        <v>12</v>
      </c>
      <c r="ID81" s="130">
        <v>3</v>
      </c>
      <c r="IE81" s="313"/>
      <c r="IF81" s="313"/>
      <c r="IG81" s="8">
        <f t="shared" si="192"/>
        <v>15</v>
      </c>
      <c r="IH81" s="8">
        <f t="shared" si="151"/>
        <v>3.75</v>
      </c>
      <c r="II81" s="8"/>
      <c r="IJ81" s="8"/>
      <c r="IK81" s="8"/>
      <c r="IL81" s="8"/>
      <c r="IM81" s="4"/>
      <c r="IN81" s="303"/>
      <c r="IO81" s="8"/>
      <c r="IP81" s="8"/>
      <c r="IQ81" s="8"/>
      <c r="IR81" s="8"/>
      <c r="IS81" s="8"/>
      <c r="IT81" s="8"/>
      <c r="IU81" s="8">
        <f t="shared" si="115"/>
        <v>0</v>
      </c>
      <c r="IV81" s="8">
        <f t="shared" si="116"/>
        <v>0</v>
      </c>
      <c r="IW81" s="8"/>
      <c r="IX81" s="8"/>
      <c r="IY81" s="71">
        <v>10.31</v>
      </c>
      <c r="IZ81" s="71">
        <v>0</v>
      </c>
      <c r="JA81" s="71">
        <v>0</v>
      </c>
      <c r="JB81" s="71">
        <v>0</v>
      </c>
      <c r="JC81" s="285"/>
      <c r="JD81" s="285"/>
      <c r="JE81" s="8">
        <f t="shared" si="152"/>
        <v>10.31</v>
      </c>
      <c r="JF81" s="8">
        <f t="shared" si="153"/>
        <v>0</v>
      </c>
      <c r="JG81" s="335">
        <v>6.5372000000000003</v>
      </c>
      <c r="JH81" s="335">
        <v>1</v>
      </c>
      <c r="JI81" s="335">
        <v>6.5373000000000001</v>
      </c>
      <c r="JJ81" s="335">
        <v>1</v>
      </c>
      <c r="JK81" s="335"/>
      <c r="JL81" s="335"/>
      <c r="JM81" s="91">
        <v>51.55</v>
      </c>
      <c r="JN81" s="335">
        <v>11</v>
      </c>
      <c r="JO81" s="91">
        <v>0</v>
      </c>
      <c r="JP81" s="335">
        <v>0</v>
      </c>
      <c r="JQ81" s="71">
        <v>0</v>
      </c>
      <c r="JR81" s="71">
        <v>0</v>
      </c>
      <c r="JS81" s="8"/>
      <c r="JT81" s="8"/>
      <c r="JU81" s="8">
        <f t="shared" si="154"/>
        <v>64.624499999999998</v>
      </c>
      <c r="JV81" s="8">
        <f t="shared" si="155"/>
        <v>13</v>
      </c>
      <c r="JW81" s="8"/>
      <c r="JX81" s="8"/>
      <c r="JY81" s="285"/>
      <c r="JZ81" s="285"/>
      <c r="KA81" s="8">
        <f t="shared" si="156"/>
        <v>0</v>
      </c>
      <c r="KB81" s="8">
        <f t="shared" si="157"/>
        <v>0</v>
      </c>
      <c r="KC81" s="4"/>
      <c r="KD81" s="4"/>
      <c r="KE81" s="4"/>
      <c r="KF81" s="4"/>
      <c r="KG81" s="4">
        <f t="shared" si="117"/>
        <v>0</v>
      </c>
      <c r="KH81" s="4">
        <f t="shared" si="118"/>
        <v>0</v>
      </c>
      <c r="KI81" s="4"/>
      <c r="KJ81" s="4"/>
      <c r="KK81" s="4"/>
      <c r="KL81" s="4"/>
      <c r="KM81" s="4">
        <f t="shared" si="158"/>
        <v>0</v>
      </c>
      <c r="KN81" s="4">
        <f t="shared" si="158"/>
        <v>0</v>
      </c>
      <c r="KO81" s="326"/>
      <c r="KP81" s="4"/>
      <c r="KQ81" s="4"/>
      <c r="KR81" s="4"/>
      <c r="KS81" s="1">
        <f t="shared" si="159"/>
        <v>0</v>
      </c>
      <c r="KT81" s="1">
        <f t="shared" si="160"/>
        <v>0</v>
      </c>
      <c r="KU81" s="4"/>
      <c r="KV81" s="4"/>
      <c r="KW81" s="4">
        <f t="shared" si="161"/>
        <v>0</v>
      </c>
      <c r="KX81" s="4">
        <f t="shared" si="162"/>
        <v>0</v>
      </c>
      <c r="KY81" s="4"/>
      <c r="KZ81" s="4"/>
      <c r="LA81" s="4"/>
      <c r="LB81" s="4"/>
      <c r="LC81" s="4">
        <f t="shared" si="163"/>
        <v>0</v>
      </c>
      <c r="LD81" s="4">
        <f t="shared" si="164"/>
        <v>0</v>
      </c>
      <c r="LE81" s="4"/>
      <c r="LF81" s="4"/>
      <c r="LG81" s="4">
        <f t="shared" si="165"/>
        <v>0</v>
      </c>
      <c r="LH81" s="4">
        <f t="shared" si="166"/>
        <v>0</v>
      </c>
      <c r="LI81" s="71">
        <v>24.2</v>
      </c>
      <c r="LJ81" s="335">
        <v>0</v>
      </c>
      <c r="LK81" s="79">
        <v>24.02</v>
      </c>
      <c r="LL81" s="358">
        <v>0</v>
      </c>
      <c r="LM81" s="79">
        <v>6.5750000000000002</v>
      </c>
      <c r="LN81" s="339">
        <v>0</v>
      </c>
      <c r="LO81" s="75"/>
      <c r="LP81" s="352"/>
      <c r="LQ81" s="322"/>
      <c r="LR81" s="322"/>
      <c r="LS81" s="4">
        <f t="shared" si="167"/>
        <v>54.795000000000002</v>
      </c>
      <c r="LT81" s="4">
        <f t="shared" si="168"/>
        <v>0</v>
      </c>
      <c r="LU81" s="323"/>
      <c r="LV81" s="4"/>
      <c r="LW81" s="4"/>
      <c r="LX81" s="4"/>
      <c r="LY81" s="4">
        <f t="shared" si="169"/>
        <v>0</v>
      </c>
      <c r="LZ81" s="4">
        <f t="shared" si="170"/>
        <v>0</v>
      </c>
      <c r="MA81" s="114"/>
      <c r="MB81" s="4"/>
      <c r="MC81" s="346"/>
      <c r="MD81" s="324"/>
      <c r="ME81" s="75"/>
      <c r="MF81" s="4"/>
      <c r="MG81" s="9"/>
      <c r="MH81" s="4"/>
      <c r="MI81" s="4">
        <f t="shared" si="171"/>
        <v>0</v>
      </c>
      <c r="MJ81" s="4">
        <f t="shared" si="172"/>
        <v>0</v>
      </c>
      <c r="MK81" s="340">
        <v>0.89999999999999991</v>
      </c>
      <c r="ML81" s="92">
        <v>0</v>
      </c>
      <c r="MM81" s="114">
        <v>0.60000000000000009</v>
      </c>
      <c r="MN81" s="341">
        <v>0</v>
      </c>
      <c r="MO81" s="4">
        <f t="shared" si="173"/>
        <v>1.5</v>
      </c>
      <c r="MP81" s="4">
        <f t="shared" si="174"/>
        <v>0</v>
      </c>
      <c r="MQ81" s="4"/>
      <c r="MR81" s="4"/>
      <c r="MS81" s="4">
        <f t="shared" si="175"/>
        <v>0</v>
      </c>
      <c r="MT81" s="4">
        <f t="shared" si="176"/>
        <v>0</v>
      </c>
      <c r="MU81" s="4"/>
      <c r="MV81" s="4"/>
      <c r="MW81" s="4">
        <f t="shared" si="177"/>
        <v>0</v>
      </c>
      <c r="MX81" s="4">
        <f t="shared" si="178"/>
        <v>0</v>
      </c>
      <c r="MY81" s="92">
        <v>0</v>
      </c>
      <c r="MZ81" s="342">
        <v>0</v>
      </c>
      <c r="NA81" s="4">
        <f t="shared" si="179"/>
        <v>0</v>
      </c>
      <c r="NB81" s="4">
        <f t="shared" si="180"/>
        <v>0</v>
      </c>
      <c r="NC81" s="301"/>
      <c r="ND81" s="301"/>
      <c r="NE81" s="301">
        <f t="shared" si="181"/>
        <v>0</v>
      </c>
      <c r="NF81" s="301">
        <f t="shared" si="182"/>
        <v>0</v>
      </c>
      <c r="NG81" s="301"/>
      <c r="NH81" s="301"/>
      <c r="NI81" s="301">
        <f t="shared" si="183"/>
        <v>0</v>
      </c>
      <c r="NJ81" s="301">
        <f t="shared" si="184"/>
        <v>0</v>
      </c>
      <c r="NK81" s="297"/>
      <c r="NL81" s="301"/>
      <c r="NM81" s="301">
        <f t="shared" si="185"/>
        <v>0</v>
      </c>
      <c r="NN81" s="301">
        <f t="shared" si="186"/>
        <v>0</v>
      </c>
      <c r="NO81" s="74">
        <v>0.36</v>
      </c>
      <c r="NP81" s="74"/>
      <c r="NQ81" s="74"/>
      <c r="NR81" s="74"/>
      <c r="NS81" s="74">
        <v>0.61</v>
      </c>
      <c r="NT81" s="74"/>
      <c r="NU81" s="351">
        <v>0.19</v>
      </c>
      <c r="NV81" s="351"/>
      <c r="NW81" s="4">
        <f t="shared" si="187"/>
        <v>1.1599999999999999</v>
      </c>
      <c r="NX81" s="4">
        <f t="shared" si="119"/>
        <v>0</v>
      </c>
      <c r="NY81" s="74">
        <v>3.4</v>
      </c>
      <c r="NZ81" s="74"/>
      <c r="OA81" s="357">
        <v>0.05</v>
      </c>
      <c r="OB81" s="74"/>
      <c r="OC81" s="357">
        <v>0.02</v>
      </c>
      <c r="OD81" s="74"/>
      <c r="OE81" s="74">
        <v>0.01</v>
      </c>
      <c r="OF81" s="74"/>
      <c r="OG81" s="4">
        <f t="shared" si="188"/>
        <v>3.4799999999999995</v>
      </c>
      <c r="OH81" s="4">
        <f t="shared" si="189"/>
        <v>0</v>
      </c>
      <c r="OI81" s="196">
        <v>0.57999999999999996</v>
      </c>
      <c r="OJ81" s="301"/>
      <c r="OK81" s="347">
        <v>0.16</v>
      </c>
      <c r="OL81" s="301"/>
      <c r="OM81" s="196">
        <v>0.18</v>
      </c>
      <c r="ON81" s="301"/>
      <c r="OO81" s="301">
        <f t="shared" si="190"/>
        <v>0.74</v>
      </c>
      <c r="OP81" s="301">
        <f t="shared" si="191"/>
        <v>0</v>
      </c>
      <c r="OQ81" s="301"/>
      <c r="OR81" s="301"/>
      <c r="OS81" s="301">
        <f t="shared" si="120"/>
        <v>0</v>
      </c>
      <c r="OT81" s="301">
        <f t="shared" si="121"/>
        <v>0</v>
      </c>
    </row>
    <row r="82" spans="1:410" ht="12.75" customHeight="1">
      <c r="A82" s="146"/>
      <c r="B82" s="129">
        <v>72</v>
      </c>
      <c r="C82" s="147"/>
      <c r="D82" s="147"/>
      <c r="E82" s="74"/>
      <c r="F82" s="74"/>
      <c r="G82" s="74"/>
      <c r="H82" s="74"/>
      <c r="I82" s="78">
        <f t="shared" si="106"/>
        <v>0</v>
      </c>
      <c r="J82" s="78">
        <f t="shared" si="107"/>
        <v>0</v>
      </c>
      <c r="K82" s="2"/>
      <c r="L82" s="2"/>
      <c r="M82" s="71">
        <v>20.62</v>
      </c>
      <c r="N82" s="71">
        <v>4.1240000000000006</v>
      </c>
      <c r="O82" s="75">
        <v>0</v>
      </c>
      <c r="P82" s="71">
        <v>0</v>
      </c>
      <c r="Q82" s="1"/>
      <c r="R82" s="8"/>
      <c r="S82" s="2"/>
      <c r="T82" s="2"/>
      <c r="U82" s="8"/>
      <c r="V82" s="8"/>
      <c r="W82" s="8">
        <f t="shared" si="122"/>
        <v>20.62</v>
      </c>
      <c r="X82" s="8">
        <f t="shared" si="123"/>
        <v>20.62</v>
      </c>
      <c r="Y82" s="78"/>
      <c r="Z82" s="78"/>
      <c r="AA82" s="9"/>
      <c r="AB82" s="285"/>
      <c r="AC82" s="8">
        <f t="shared" si="124"/>
        <v>0</v>
      </c>
      <c r="AD82" s="8">
        <f t="shared" si="125"/>
        <v>0</v>
      </c>
      <c r="AE82" s="71"/>
      <c r="AF82" s="71"/>
      <c r="AG82" s="71"/>
      <c r="AH82" s="71"/>
      <c r="AI82" s="122">
        <v>5</v>
      </c>
      <c r="AJ82" s="122">
        <v>1.5</v>
      </c>
      <c r="AK82" s="359">
        <v>50</v>
      </c>
      <c r="AL82" s="360">
        <v>15</v>
      </c>
      <c r="AM82" s="293"/>
      <c r="AN82" s="293"/>
      <c r="AO82" s="294"/>
      <c r="AP82" s="294"/>
      <c r="AQ82" s="294"/>
      <c r="AR82" s="294"/>
      <c r="AS82" s="294"/>
      <c r="AT82" s="294"/>
      <c r="AU82" s="4">
        <f t="shared" si="108"/>
        <v>55</v>
      </c>
      <c r="AV82" s="4">
        <f t="shared" si="109"/>
        <v>16.5</v>
      </c>
      <c r="AW82" s="78"/>
      <c r="AX82" s="78"/>
      <c r="AY82" s="315"/>
      <c r="AZ82" s="8"/>
      <c r="BA82" s="8"/>
      <c r="BB82" s="8"/>
      <c r="BC82" s="8">
        <f t="shared" si="110"/>
        <v>0</v>
      </c>
      <c r="BD82" s="8">
        <f t="shared" si="111"/>
        <v>0</v>
      </c>
      <c r="BE82" s="8"/>
      <c r="BF82" s="8"/>
      <c r="BG82" s="295"/>
      <c r="BH82" s="296"/>
      <c r="BI82" s="295"/>
      <c r="BJ82" s="296"/>
      <c r="BK82" s="297"/>
      <c r="BL82" s="8"/>
      <c r="BM82" s="8"/>
      <c r="BN82" s="8"/>
      <c r="BO82" s="8"/>
      <c r="BP82" s="8"/>
      <c r="BQ82" s="8"/>
      <c r="BR82" s="8"/>
      <c r="BS82" s="2">
        <f t="shared" si="126"/>
        <v>0</v>
      </c>
      <c r="BT82" s="8">
        <f t="shared" si="127"/>
        <v>0</v>
      </c>
      <c r="BU82" s="8"/>
      <c r="BV82" s="8"/>
      <c r="BW82" s="4"/>
      <c r="BX82" s="4"/>
      <c r="BY82" s="4"/>
      <c r="BZ82" s="8"/>
      <c r="CA82" s="4"/>
      <c r="CB82" s="8"/>
      <c r="CC82" s="4">
        <f t="shared" si="112"/>
        <v>0</v>
      </c>
      <c r="CD82" s="4">
        <f t="shared" si="112"/>
        <v>0</v>
      </c>
      <c r="CE82" s="4"/>
      <c r="CF82" s="4"/>
      <c r="CG82" s="114"/>
      <c r="CH82" s="325"/>
      <c r="CI82" s="91">
        <v>20.6</v>
      </c>
      <c r="CJ82" s="325">
        <v>6.5</v>
      </c>
      <c r="CK82" s="299"/>
      <c r="CL82" s="299"/>
      <c r="CM82" s="326">
        <v>5.15</v>
      </c>
      <c r="CN82" s="327">
        <v>1.5</v>
      </c>
      <c r="CO82" s="8">
        <f t="shared" si="128"/>
        <v>25.75</v>
      </c>
      <c r="CP82" s="8">
        <f t="shared" si="129"/>
        <v>8</v>
      </c>
      <c r="CQ82" s="343">
        <v>247.40625</v>
      </c>
      <c r="CR82" s="343"/>
      <c r="CS82" s="343"/>
      <c r="CT82" s="356"/>
      <c r="CU82" s="344">
        <v>18.556701030927837</v>
      </c>
      <c r="CV82" s="196"/>
      <c r="CW82" s="345">
        <v>63.814432989690722</v>
      </c>
      <c r="CX82" s="300"/>
      <c r="CY82" s="300"/>
      <c r="CZ82" s="300"/>
      <c r="DA82" s="7">
        <f t="shared" si="130"/>
        <v>329.77738402061857</v>
      </c>
      <c r="DB82" s="4">
        <f t="shared" si="131"/>
        <v>0</v>
      </c>
      <c r="DC82" s="8"/>
      <c r="DD82" s="8"/>
      <c r="DE82" s="4"/>
      <c r="DF82" s="8"/>
      <c r="DG82" s="8"/>
      <c r="DH82" s="8"/>
      <c r="DI82" s="8">
        <f t="shared" si="132"/>
        <v>0</v>
      </c>
      <c r="DJ82" s="8">
        <f t="shared" si="133"/>
        <v>0</v>
      </c>
      <c r="DK82" s="328">
        <v>42.37</v>
      </c>
      <c r="DL82" s="328">
        <v>14.12</v>
      </c>
      <c r="DM82" s="78">
        <f t="shared" si="134"/>
        <v>42.37</v>
      </c>
      <c r="DN82" s="78">
        <f t="shared" si="135"/>
        <v>14.12</v>
      </c>
      <c r="DO82" s="328">
        <v>41.1</v>
      </c>
      <c r="DP82" s="328">
        <v>13.700000000000001</v>
      </c>
      <c r="DQ82" s="329"/>
      <c r="DR82" s="329"/>
      <c r="DS82" s="8"/>
      <c r="DT82" s="8"/>
      <c r="DU82" s="302"/>
      <c r="DV82" s="303"/>
      <c r="DW82" s="303"/>
      <c r="DX82" s="303"/>
      <c r="DY82" s="8"/>
      <c r="DZ82" s="8"/>
      <c r="EA82" s="4"/>
      <c r="EB82" s="8"/>
      <c r="EC82" s="8">
        <f t="shared" si="136"/>
        <v>0</v>
      </c>
      <c r="ED82" s="8">
        <f t="shared" si="136"/>
        <v>0</v>
      </c>
      <c r="EE82" s="4"/>
      <c r="EF82" s="4"/>
      <c r="EG82" s="330">
        <v>39.18</v>
      </c>
      <c r="EH82" s="331">
        <v>9.7949999999999999</v>
      </c>
      <c r="EI82" s="94">
        <v>154.63999999999999</v>
      </c>
      <c r="EJ82" s="94">
        <v>38.659999999999997</v>
      </c>
      <c r="EK82" s="326">
        <v>53.61</v>
      </c>
      <c r="EL82" s="332">
        <v>13.4025</v>
      </c>
      <c r="EM82" s="333"/>
      <c r="EN82" s="333"/>
      <c r="EO82" s="333"/>
      <c r="EP82" s="333"/>
      <c r="EQ82" s="8">
        <f t="shared" si="137"/>
        <v>247.43</v>
      </c>
      <c r="ER82" s="8">
        <f t="shared" si="138"/>
        <v>61.857500000000002</v>
      </c>
      <c r="ES82" s="301"/>
      <c r="ET82" s="301"/>
      <c r="EU82" s="6"/>
      <c r="EV82" s="6"/>
      <c r="EW82" s="4">
        <f t="shared" si="139"/>
        <v>0</v>
      </c>
      <c r="EX82" s="4">
        <f t="shared" si="140"/>
        <v>0</v>
      </c>
      <c r="EY82" s="8"/>
      <c r="EZ82" s="8"/>
      <c r="FA82" s="361">
        <v>28</v>
      </c>
      <c r="FB82" s="334"/>
      <c r="FC82" s="114">
        <v>29</v>
      </c>
      <c r="FD82" s="327"/>
      <c r="FE82" s="8"/>
      <c r="FF82" s="8"/>
      <c r="FG82" s="305"/>
      <c r="FH82" s="306"/>
      <c r="FI82" s="8"/>
      <c r="FJ82" s="8"/>
      <c r="FK82" s="8"/>
      <c r="FL82" s="8"/>
      <c r="FM82" s="327"/>
      <c r="FN82" s="327"/>
      <c r="FO82" s="4"/>
      <c r="FP82" s="8"/>
      <c r="FQ82" s="307">
        <f t="shared" si="141"/>
        <v>0</v>
      </c>
      <c r="FR82" s="8">
        <f t="shared" si="142"/>
        <v>0</v>
      </c>
      <c r="FS82" s="4"/>
      <c r="FT82" s="4"/>
      <c r="FU82" s="8"/>
      <c r="FV82" s="8"/>
      <c r="FW82" s="8"/>
      <c r="FX82" s="8"/>
      <c r="FY82" s="8"/>
      <c r="FZ82" s="8"/>
      <c r="GA82" s="8"/>
      <c r="GB82" s="8"/>
      <c r="GC82" s="8"/>
      <c r="GD82" s="8"/>
      <c r="GE82" s="8"/>
      <c r="GF82" s="8"/>
      <c r="GG82" s="8">
        <f t="shared" si="143"/>
        <v>0</v>
      </c>
      <c r="GH82" s="8">
        <f t="shared" si="144"/>
        <v>0</v>
      </c>
      <c r="GI82" s="308"/>
      <c r="GJ82" s="308"/>
      <c r="GK82" s="297">
        <v>6</v>
      </c>
      <c r="GL82" s="297"/>
      <c r="GM82" s="309"/>
      <c r="GN82" s="310"/>
      <c r="GO82" s="299"/>
      <c r="GP82" s="311"/>
      <c r="GQ82" s="311"/>
      <c r="GR82" s="311"/>
      <c r="GS82" s="310"/>
      <c r="GT82" s="310"/>
      <c r="GU82" s="310">
        <v>6</v>
      </c>
      <c r="GV82" s="310"/>
      <c r="GW82" s="310"/>
      <c r="GX82" s="310"/>
      <c r="GY82" s="310">
        <v>2.4</v>
      </c>
      <c r="GZ82" s="310"/>
      <c r="HA82" s="8">
        <f t="shared" si="145"/>
        <v>14.4</v>
      </c>
      <c r="HB82" s="8">
        <f t="shared" si="146"/>
        <v>0</v>
      </c>
      <c r="HC82" s="4"/>
      <c r="HD82" s="4"/>
      <c r="HE82" s="4"/>
      <c r="HF82" s="4"/>
      <c r="HG82" s="4"/>
      <c r="HH82" s="4"/>
      <c r="HI82" s="4">
        <f t="shared" si="113"/>
        <v>0</v>
      </c>
      <c r="HJ82" s="4">
        <f t="shared" si="114"/>
        <v>0</v>
      </c>
      <c r="HK82" s="8"/>
      <c r="HL82" s="8"/>
      <c r="HM82" s="8"/>
      <c r="HN82" s="303"/>
      <c r="HO82" s="8">
        <f t="shared" si="147"/>
        <v>0</v>
      </c>
      <c r="HP82" s="8">
        <f t="shared" si="148"/>
        <v>0</v>
      </c>
      <c r="HQ82" s="91">
        <v>400</v>
      </c>
      <c r="HR82" s="285"/>
      <c r="HS82" s="91"/>
      <c r="HT82" s="8"/>
      <c r="HU82" s="8">
        <f t="shared" si="149"/>
        <v>400</v>
      </c>
      <c r="HV82" s="8">
        <f t="shared" si="150"/>
        <v>0</v>
      </c>
      <c r="HW82" s="8"/>
      <c r="HX82" s="8"/>
      <c r="HY82" s="196">
        <v>3</v>
      </c>
      <c r="HZ82" s="335">
        <v>0.75</v>
      </c>
      <c r="IA82" s="312"/>
      <c r="IB82" s="304"/>
      <c r="IC82" s="337">
        <v>12</v>
      </c>
      <c r="ID82" s="130">
        <v>3</v>
      </c>
      <c r="IE82" s="313"/>
      <c r="IF82" s="313"/>
      <c r="IG82" s="8">
        <f t="shared" si="192"/>
        <v>15</v>
      </c>
      <c r="IH82" s="8">
        <f t="shared" si="151"/>
        <v>3.75</v>
      </c>
      <c r="II82" s="8"/>
      <c r="IJ82" s="8"/>
      <c r="IK82" s="8"/>
      <c r="IL82" s="8"/>
      <c r="IM82" s="4"/>
      <c r="IN82" s="303"/>
      <c r="IO82" s="8"/>
      <c r="IP82" s="8"/>
      <c r="IQ82" s="8"/>
      <c r="IR82" s="8"/>
      <c r="IS82" s="8"/>
      <c r="IT82" s="8"/>
      <c r="IU82" s="8">
        <f t="shared" si="115"/>
        <v>0</v>
      </c>
      <c r="IV82" s="8">
        <f t="shared" si="116"/>
        <v>0</v>
      </c>
      <c r="IW82" s="8"/>
      <c r="IX82" s="8"/>
      <c r="IY82" s="71">
        <v>10.31</v>
      </c>
      <c r="IZ82" s="71">
        <v>0</v>
      </c>
      <c r="JA82" s="71">
        <v>0</v>
      </c>
      <c r="JB82" s="71">
        <v>0</v>
      </c>
      <c r="JC82" s="285"/>
      <c r="JD82" s="285"/>
      <c r="JE82" s="8">
        <f t="shared" si="152"/>
        <v>10.31</v>
      </c>
      <c r="JF82" s="8">
        <f t="shared" si="153"/>
        <v>0</v>
      </c>
      <c r="JG82" s="335">
        <v>6.5372000000000003</v>
      </c>
      <c r="JH82" s="335">
        <v>1</v>
      </c>
      <c r="JI82" s="335">
        <v>6.5373000000000001</v>
      </c>
      <c r="JJ82" s="335">
        <v>1</v>
      </c>
      <c r="JK82" s="335"/>
      <c r="JL82" s="335"/>
      <c r="JM82" s="91">
        <v>51.55</v>
      </c>
      <c r="JN82" s="335">
        <v>11</v>
      </c>
      <c r="JO82" s="91">
        <v>0</v>
      </c>
      <c r="JP82" s="335">
        <v>0</v>
      </c>
      <c r="JQ82" s="71">
        <v>0</v>
      </c>
      <c r="JR82" s="71">
        <v>0</v>
      </c>
      <c r="JS82" s="8"/>
      <c r="JT82" s="8"/>
      <c r="JU82" s="8">
        <f t="shared" si="154"/>
        <v>64.624499999999998</v>
      </c>
      <c r="JV82" s="8">
        <f t="shared" si="155"/>
        <v>13</v>
      </c>
      <c r="JW82" s="8"/>
      <c r="JX82" s="8"/>
      <c r="JY82" s="285"/>
      <c r="JZ82" s="285"/>
      <c r="KA82" s="8">
        <f t="shared" si="156"/>
        <v>0</v>
      </c>
      <c r="KB82" s="8">
        <f t="shared" si="157"/>
        <v>0</v>
      </c>
      <c r="KC82" s="4"/>
      <c r="KD82" s="4"/>
      <c r="KE82" s="4"/>
      <c r="KF82" s="4"/>
      <c r="KG82" s="4">
        <f t="shared" si="117"/>
        <v>0</v>
      </c>
      <c r="KH82" s="4">
        <f t="shared" si="118"/>
        <v>0</v>
      </c>
      <c r="KI82" s="4"/>
      <c r="KJ82" s="4"/>
      <c r="KK82" s="4"/>
      <c r="KL82" s="4"/>
      <c r="KM82" s="4">
        <f t="shared" si="158"/>
        <v>0</v>
      </c>
      <c r="KN82" s="4">
        <f t="shared" si="158"/>
        <v>0</v>
      </c>
      <c r="KO82" s="326"/>
      <c r="KP82" s="4"/>
      <c r="KQ82" s="4"/>
      <c r="KR82" s="4"/>
      <c r="KS82" s="1">
        <f t="shared" si="159"/>
        <v>0</v>
      </c>
      <c r="KT82" s="1">
        <f t="shared" si="160"/>
        <v>0</v>
      </c>
      <c r="KU82" s="4"/>
      <c r="KV82" s="4"/>
      <c r="KW82" s="4">
        <f t="shared" si="161"/>
        <v>0</v>
      </c>
      <c r="KX82" s="4">
        <f t="shared" si="162"/>
        <v>0</v>
      </c>
      <c r="KY82" s="4"/>
      <c r="KZ82" s="4"/>
      <c r="LA82" s="4"/>
      <c r="LB82" s="4"/>
      <c r="LC82" s="4">
        <f t="shared" si="163"/>
        <v>0</v>
      </c>
      <c r="LD82" s="4">
        <f t="shared" si="164"/>
        <v>0</v>
      </c>
      <c r="LE82" s="4"/>
      <c r="LF82" s="4"/>
      <c r="LG82" s="4">
        <f t="shared" si="165"/>
        <v>0</v>
      </c>
      <c r="LH82" s="4">
        <f t="shared" si="166"/>
        <v>0</v>
      </c>
      <c r="LI82" s="71">
        <v>24.2</v>
      </c>
      <c r="LJ82" s="335">
        <v>0</v>
      </c>
      <c r="LK82" s="79">
        <v>24.02</v>
      </c>
      <c r="LL82" s="358">
        <v>0</v>
      </c>
      <c r="LM82" s="79">
        <v>6.5750000000000002</v>
      </c>
      <c r="LN82" s="339">
        <v>0</v>
      </c>
      <c r="LO82" s="75"/>
      <c r="LP82" s="352"/>
      <c r="LQ82" s="322"/>
      <c r="LR82" s="322"/>
      <c r="LS82" s="4">
        <f t="shared" si="167"/>
        <v>54.795000000000002</v>
      </c>
      <c r="LT82" s="4">
        <f t="shared" si="168"/>
        <v>0</v>
      </c>
      <c r="LU82" s="323"/>
      <c r="LV82" s="4"/>
      <c r="LW82" s="4"/>
      <c r="LX82" s="4"/>
      <c r="LY82" s="4">
        <f t="shared" si="169"/>
        <v>0</v>
      </c>
      <c r="LZ82" s="4">
        <f t="shared" si="170"/>
        <v>0</v>
      </c>
      <c r="MA82" s="114"/>
      <c r="MB82" s="4"/>
      <c r="MC82" s="346"/>
      <c r="MD82" s="324"/>
      <c r="ME82" s="75"/>
      <c r="MF82" s="4"/>
      <c r="MG82" s="9"/>
      <c r="MH82" s="4"/>
      <c r="MI82" s="4">
        <f t="shared" si="171"/>
        <v>0</v>
      </c>
      <c r="MJ82" s="4">
        <f t="shared" si="172"/>
        <v>0</v>
      </c>
      <c r="MK82" s="340">
        <v>0.64200000000000002</v>
      </c>
      <c r="ML82" s="92">
        <v>0</v>
      </c>
      <c r="MM82" s="114">
        <v>0.42800000000000005</v>
      </c>
      <c r="MN82" s="341">
        <v>0</v>
      </c>
      <c r="MO82" s="4">
        <f t="shared" si="173"/>
        <v>1.07</v>
      </c>
      <c r="MP82" s="4">
        <f t="shared" si="174"/>
        <v>0</v>
      </c>
      <c r="MQ82" s="4"/>
      <c r="MR82" s="4"/>
      <c r="MS82" s="4">
        <f t="shared" si="175"/>
        <v>0</v>
      </c>
      <c r="MT82" s="4">
        <f t="shared" si="176"/>
        <v>0</v>
      </c>
      <c r="MU82" s="4"/>
      <c r="MV82" s="4"/>
      <c r="MW82" s="4">
        <f t="shared" si="177"/>
        <v>0</v>
      </c>
      <c r="MX82" s="4">
        <f t="shared" si="178"/>
        <v>0</v>
      </c>
      <c r="MY82" s="92">
        <v>0</v>
      </c>
      <c r="MZ82" s="342">
        <v>0</v>
      </c>
      <c r="NA82" s="4">
        <f t="shared" si="179"/>
        <v>0</v>
      </c>
      <c r="NB82" s="4">
        <f t="shared" si="180"/>
        <v>0</v>
      </c>
      <c r="NC82" s="301"/>
      <c r="ND82" s="301"/>
      <c r="NE82" s="301">
        <f t="shared" si="181"/>
        <v>0</v>
      </c>
      <c r="NF82" s="301">
        <f t="shared" si="182"/>
        <v>0</v>
      </c>
      <c r="NG82" s="301"/>
      <c r="NH82" s="301"/>
      <c r="NI82" s="301">
        <f t="shared" si="183"/>
        <v>0</v>
      </c>
      <c r="NJ82" s="301">
        <f t="shared" si="184"/>
        <v>0</v>
      </c>
      <c r="NK82" s="297"/>
      <c r="NL82" s="301"/>
      <c r="NM82" s="301">
        <f t="shared" si="185"/>
        <v>0</v>
      </c>
      <c r="NN82" s="301">
        <f t="shared" si="186"/>
        <v>0</v>
      </c>
      <c r="NO82" s="74">
        <v>0.3</v>
      </c>
      <c r="NP82" s="74"/>
      <c r="NQ82" s="74"/>
      <c r="NR82" s="74"/>
      <c r="NS82" s="74">
        <v>0.51</v>
      </c>
      <c r="NT82" s="74"/>
      <c r="NU82" s="351">
        <v>0.16</v>
      </c>
      <c r="NV82" s="351"/>
      <c r="NW82" s="4">
        <f t="shared" si="187"/>
        <v>0.97000000000000008</v>
      </c>
      <c r="NX82" s="4">
        <f t="shared" si="119"/>
        <v>0</v>
      </c>
      <c r="NY82" s="74">
        <v>2.2000000000000002</v>
      </c>
      <c r="NZ82" s="74"/>
      <c r="OA82" s="357">
        <v>0.05</v>
      </c>
      <c r="OB82" s="74"/>
      <c r="OC82" s="357">
        <v>0.02</v>
      </c>
      <c r="OD82" s="74"/>
      <c r="OE82" s="74">
        <v>0.01</v>
      </c>
      <c r="OF82" s="74"/>
      <c r="OG82" s="4">
        <f t="shared" si="188"/>
        <v>2.2799999999999998</v>
      </c>
      <c r="OH82" s="4">
        <f t="shared" si="189"/>
        <v>0</v>
      </c>
      <c r="OI82" s="196">
        <v>0.28999999999999998</v>
      </c>
      <c r="OJ82" s="301"/>
      <c r="OK82" s="347">
        <v>0.08</v>
      </c>
      <c r="OL82" s="301"/>
      <c r="OM82" s="196">
        <v>0.09</v>
      </c>
      <c r="ON82" s="301"/>
      <c r="OO82" s="301">
        <f t="shared" si="190"/>
        <v>0.37</v>
      </c>
      <c r="OP82" s="301">
        <f t="shared" si="191"/>
        <v>0</v>
      </c>
      <c r="OQ82" s="301"/>
      <c r="OR82" s="301"/>
      <c r="OS82" s="301">
        <f t="shared" si="120"/>
        <v>0</v>
      </c>
      <c r="OT82" s="301">
        <f t="shared" si="121"/>
        <v>0</v>
      </c>
    </row>
    <row r="83" spans="1:410" ht="12.75" customHeight="1">
      <c r="A83" s="154" t="s">
        <v>154</v>
      </c>
      <c r="B83" s="129">
        <v>73</v>
      </c>
      <c r="C83" s="147"/>
      <c r="D83" s="147"/>
      <c r="E83" s="74"/>
      <c r="F83" s="74"/>
      <c r="G83" s="74"/>
      <c r="H83" s="74"/>
      <c r="I83" s="78">
        <f t="shared" si="106"/>
        <v>0</v>
      </c>
      <c r="J83" s="78">
        <f t="shared" si="107"/>
        <v>0</v>
      </c>
      <c r="K83" s="2"/>
      <c r="L83" s="2"/>
      <c r="M83" s="71">
        <v>20.62</v>
      </c>
      <c r="N83" s="71">
        <v>4.1240000000000006</v>
      </c>
      <c r="O83" s="75">
        <v>19.59</v>
      </c>
      <c r="P83" s="71">
        <v>3.9180000000000001</v>
      </c>
      <c r="Q83" s="1"/>
      <c r="R83" s="8"/>
      <c r="S83" s="2"/>
      <c r="T83" s="2"/>
      <c r="U83" s="8"/>
      <c r="V83" s="8"/>
      <c r="W83" s="8">
        <f t="shared" si="122"/>
        <v>40.21</v>
      </c>
      <c r="X83" s="8">
        <f t="shared" si="123"/>
        <v>40.21</v>
      </c>
      <c r="Y83" s="78"/>
      <c r="Z83" s="78"/>
      <c r="AA83" s="9"/>
      <c r="AB83" s="285"/>
      <c r="AC83" s="8">
        <f t="shared" si="124"/>
        <v>0</v>
      </c>
      <c r="AD83" s="8">
        <f t="shared" si="125"/>
        <v>0</v>
      </c>
      <c r="AE83" s="71"/>
      <c r="AF83" s="71"/>
      <c r="AG83" s="71"/>
      <c r="AH83" s="71"/>
      <c r="AI83" s="122">
        <v>5</v>
      </c>
      <c r="AJ83" s="122">
        <v>1.5</v>
      </c>
      <c r="AK83" s="359">
        <v>50</v>
      </c>
      <c r="AL83" s="360">
        <v>15</v>
      </c>
      <c r="AM83" s="293"/>
      <c r="AN83" s="293"/>
      <c r="AO83" s="294"/>
      <c r="AP83" s="294"/>
      <c r="AQ83" s="294"/>
      <c r="AR83" s="294"/>
      <c r="AS83" s="294"/>
      <c r="AT83" s="294"/>
      <c r="AU83" s="4">
        <f t="shared" si="108"/>
        <v>55</v>
      </c>
      <c r="AV83" s="4">
        <f t="shared" si="109"/>
        <v>16.5</v>
      </c>
      <c r="AW83" s="78"/>
      <c r="AX83" s="78"/>
      <c r="AY83" s="315"/>
      <c r="AZ83" s="8"/>
      <c r="BA83" s="8"/>
      <c r="BB83" s="8"/>
      <c r="BC83" s="8">
        <f t="shared" si="110"/>
        <v>0</v>
      </c>
      <c r="BD83" s="8">
        <f t="shared" si="111"/>
        <v>0</v>
      </c>
      <c r="BE83" s="8"/>
      <c r="BF83" s="8"/>
      <c r="BG83" s="295"/>
      <c r="BH83" s="296"/>
      <c r="BI83" s="295"/>
      <c r="BJ83" s="296"/>
      <c r="BK83" s="297"/>
      <c r="BL83" s="8"/>
      <c r="BM83" s="8"/>
      <c r="BN83" s="8"/>
      <c r="BO83" s="8"/>
      <c r="BP83" s="8"/>
      <c r="BQ83" s="8"/>
      <c r="BR83" s="8"/>
      <c r="BS83" s="2">
        <f t="shared" si="126"/>
        <v>0</v>
      </c>
      <c r="BT83" s="8">
        <f t="shared" si="127"/>
        <v>0</v>
      </c>
      <c r="BU83" s="8"/>
      <c r="BV83" s="8"/>
      <c r="BW83" s="4"/>
      <c r="BX83" s="4"/>
      <c r="BY83" s="4"/>
      <c r="BZ83" s="8"/>
      <c r="CA83" s="4"/>
      <c r="CB83" s="8"/>
      <c r="CC83" s="4">
        <f t="shared" si="112"/>
        <v>0</v>
      </c>
      <c r="CD83" s="4">
        <f t="shared" si="112"/>
        <v>0</v>
      </c>
      <c r="CE83" s="4"/>
      <c r="CF83" s="4"/>
      <c r="CG83" s="114"/>
      <c r="CH83" s="325"/>
      <c r="CI83" s="91">
        <v>20.6</v>
      </c>
      <c r="CJ83" s="325">
        <v>6.5</v>
      </c>
      <c r="CK83" s="299"/>
      <c r="CL83" s="299"/>
      <c r="CM83" s="326">
        <v>5.15</v>
      </c>
      <c r="CN83" s="327">
        <v>1.5</v>
      </c>
      <c r="CO83" s="8">
        <f t="shared" si="128"/>
        <v>25.75</v>
      </c>
      <c r="CP83" s="8">
        <f t="shared" si="129"/>
        <v>8</v>
      </c>
      <c r="CQ83" s="343">
        <v>247.40625</v>
      </c>
      <c r="CR83" s="343"/>
      <c r="CS83" s="343"/>
      <c r="CT83" s="356"/>
      <c r="CU83" s="344">
        <v>18.556701030927837</v>
      </c>
      <c r="CV83" s="196"/>
      <c r="CW83" s="345">
        <v>63.814432989690722</v>
      </c>
      <c r="CX83" s="300"/>
      <c r="CY83" s="300"/>
      <c r="CZ83" s="300"/>
      <c r="DA83" s="7">
        <f t="shared" si="130"/>
        <v>329.77738402061857</v>
      </c>
      <c r="DB83" s="4">
        <f t="shared" si="131"/>
        <v>0</v>
      </c>
      <c r="DC83" s="8"/>
      <c r="DD83" s="8"/>
      <c r="DE83" s="4"/>
      <c r="DF83" s="8"/>
      <c r="DG83" s="8"/>
      <c r="DH83" s="8"/>
      <c r="DI83" s="8">
        <f t="shared" si="132"/>
        <v>0</v>
      </c>
      <c r="DJ83" s="8">
        <f t="shared" si="133"/>
        <v>0</v>
      </c>
      <c r="DK83" s="328">
        <v>42.37</v>
      </c>
      <c r="DL83" s="328">
        <v>14.12</v>
      </c>
      <c r="DM83" s="78">
        <f t="shared" si="134"/>
        <v>42.37</v>
      </c>
      <c r="DN83" s="78">
        <f t="shared" si="135"/>
        <v>14.12</v>
      </c>
      <c r="DO83" s="328">
        <v>41.1</v>
      </c>
      <c r="DP83" s="328">
        <v>13.700000000000001</v>
      </c>
      <c r="DQ83" s="329"/>
      <c r="DR83" s="329"/>
      <c r="DS83" s="8"/>
      <c r="DT83" s="8"/>
      <c r="DU83" s="302"/>
      <c r="DV83" s="303"/>
      <c r="DW83" s="303"/>
      <c r="DX83" s="303"/>
      <c r="DY83" s="8"/>
      <c r="DZ83" s="8"/>
      <c r="EA83" s="4"/>
      <c r="EB83" s="8"/>
      <c r="EC83" s="8">
        <f t="shared" si="136"/>
        <v>0</v>
      </c>
      <c r="ED83" s="8">
        <f t="shared" si="136"/>
        <v>0</v>
      </c>
      <c r="EE83" s="4"/>
      <c r="EF83" s="4"/>
      <c r="EG83" s="330">
        <v>39.18</v>
      </c>
      <c r="EH83" s="331">
        <v>9.7949999999999999</v>
      </c>
      <c r="EI83" s="94">
        <v>154.63999999999999</v>
      </c>
      <c r="EJ83" s="94">
        <v>38.659999999999997</v>
      </c>
      <c r="EK83" s="326">
        <v>53.61</v>
      </c>
      <c r="EL83" s="332">
        <v>13.4025</v>
      </c>
      <c r="EM83" s="333"/>
      <c r="EN83" s="333"/>
      <c r="EO83" s="333"/>
      <c r="EP83" s="333"/>
      <c r="EQ83" s="8">
        <f t="shared" si="137"/>
        <v>247.43</v>
      </c>
      <c r="ER83" s="8">
        <f t="shared" si="138"/>
        <v>61.857500000000002</v>
      </c>
      <c r="ES83" s="301"/>
      <c r="ET83" s="301"/>
      <c r="EU83" s="6"/>
      <c r="EV83" s="6"/>
      <c r="EW83" s="4">
        <f t="shared" si="139"/>
        <v>0</v>
      </c>
      <c r="EX83" s="4">
        <f t="shared" si="140"/>
        <v>0</v>
      </c>
      <c r="EY83" s="8"/>
      <c r="EZ83" s="8"/>
      <c r="FA83" s="361">
        <v>30</v>
      </c>
      <c r="FB83" s="334"/>
      <c r="FC83" s="114">
        <v>31</v>
      </c>
      <c r="FD83" s="327"/>
      <c r="FE83" s="8"/>
      <c r="FF83" s="8"/>
      <c r="FG83" s="305"/>
      <c r="FH83" s="306"/>
      <c r="FI83" s="8"/>
      <c r="FJ83" s="8"/>
      <c r="FK83" s="8"/>
      <c r="FL83" s="8"/>
      <c r="FM83" s="327"/>
      <c r="FN83" s="327"/>
      <c r="FO83" s="4"/>
      <c r="FP83" s="8"/>
      <c r="FQ83" s="307">
        <f t="shared" si="141"/>
        <v>0</v>
      </c>
      <c r="FR83" s="8">
        <f t="shared" si="142"/>
        <v>0</v>
      </c>
      <c r="FS83" s="4"/>
      <c r="FT83" s="4"/>
      <c r="FU83" s="8"/>
      <c r="FV83" s="8"/>
      <c r="FW83" s="8"/>
      <c r="FX83" s="8"/>
      <c r="FY83" s="8"/>
      <c r="FZ83" s="8"/>
      <c r="GA83" s="8"/>
      <c r="GB83" s="8"/>
      <c r="GC83" s="8"/>
      <c r="GD83" s="8"/>
      <c r="GE83" s="8"/>
      <c r="GF83" s="8"/>
      <c r="GG83" s="8">
        <f t="shared" si="143"/>
        <v>0</v>
      </c>
      <c r="GH83" s="8">
        <f t="shared" si="144"/>
        <v>0</v>
      </c>
      <c r="GI83" s="308"/>
      <c r="GJ83" s="308"/>
      <c r="GK83" s="297">
        <v>6</v>
      </c>
      <c r="GL83" s="297"/>
      <c r="GM83" s="309"/>
      <c r="GN83" s="310"/>
      <c r="GO83" s="299"/>
      <c r="GP83" s="311"/>
      <c r="GQ83" s="311"/>
      <c r="GR83" s="311"/>
      <c r="GS83" s="310"/>
      <c r="GT83" s="310"/>
      <c r="GU83" s="310">
        <v>6</v>
      </c>
      <c r="GV83" s="310"/>
      <c r="GW83" s="310"/>
      <c r="GX83" s="310"/>
      <c r="GY83" s="310">
        <v>2.4</v>
      </c>
      <c r="GZ83" s="310"/>
      <c r="HA83" s="8">
        <f t="shared" si="145"/>
        <v>14.4</v>
      </c>
      <c r="HB83" s="8">
        <f t="shared" si="146"/>
        <v>0</v>
      </c>
      <c r="HC83" s="4"/>
      <c r="HD83" s="4"/>
      <c r="HE83" s="4"/>
      <c r="HF83" s="4"/>
      <c r="HG83" s="4"/>
      <c r="HH83" s="4"/>
      <c r="HI83" s="4">
        <f t="shared" si="113"/>
        <v>0</v>
      </c>
      <c r="HJ83" s="4">
        <f t="shared" si="114"/>
        <v>0</v>
      </c>
      <c r="HK83" s="8"/>
      <c r="HL83" s="8"/>
      <c r="HM83" s="8"/>
      <c r="HN83" s="303"/>
      <c r="HO83" s="8">
        <f t="shared" si="147"/>
        <v>0</v>
      </c>
      <c r="HP83" s="8">
        <f t="shared" si="148"/>
        <v>0</v>
      </c>
      <c r="HQ83" s="91">
        <v>400</v>
      </c>
      <c r="HR83" s="285"/>
      <c r="HS83" s="91"/>
      <c r="HT83" s="8"/>
      <c r="HU83" s="8">
        <f t="shared" si="149"/>
        <v>400</v>
      </c>
      <c r="HV83" s="8">
        <f t="shared" si="150"/>
        <v>0</v>
      </c>
      <c r="HW83" s="8"/>
      <c r="HX83" s="8"/>
      <c r="HY83" s="196">
        <v>3</v>
      </c>
      <c r="HZ83" s="335">
        <v>0.75</v>
      </c>
      <c r="IA83" s="312"/>
      <c r="IB83" s="304"/>
      <c r="IC83" s="337">
        <v>12</v>
      </c>
      <c r="ID83" s="130">
        <v>3</v>
      </c>
      <c r="IE83" s="313"/>
      <c r="IF83" s="313"/>
      <c r="IG83" s="8">
        <f t="shared" si="192"/>
        <v>15</v>
      </c>
      <c r="IH83" s="8">
        <f t="shared" si="151"/>
        <v>3.75</v>
      </c>
      <c r="II83" s="8"/>
      <c r="IJ83" s="8"/>
      <c r="IK83" s="8"/>
      <c r="IL83" s="8"/>
      <c r="IM83" s="4"/>
      <c r="IN83" s="303"/>
      <c r="IO83" s="8"/>
      <c r="IP83" s="8"/>
      <c r="IQ83" s="8"/>
      <c r="IR83" s="8"/>
      <c r="IS83" s="8"/>
      <c r="IT83" s="8"/>
      <c r="IU83" s="8">
        <f t="shared" si="115"/>
        <v>0</v>
      </c>
      <c r="IV83" s="8">
        <f t="shared" si="116"/>
        <v>0</v>
      </c>
      <c r="IW83" s="8"/>
      <c r="IX83" s="8"/>
      <c r="IY83" s="71">
        <v>10.31</v>
      </c>
      <c r="IZ83" s="71">
        <v>0</v>
      </c>
      <c r="JA83" s="71">
        <v>0</v>
      </c>
      <c r="JB83" s="71">
        <v>0</v>
      </c>
      <c r="JC83" s="285"/>
      <c r="JD83" s="285"/>
      <c r="JE83" s="8">
        <f t="shared" si="152"/>
        <v>10.31</v>
      </c>
      <c r="JF83" s="8">
        <f t="shared" si="153"/>
        <v>0</v>
      </c>
      <c r="JG83" s="335">
        <v>6.5372000000000003</v>
      </c>
      <c r="JH83" s="335">
        <v>1</v>
      </c>
      <c r="JI83" s="335">
        <v>6.5373000000000001</v>
      </c>
      <c r="JJ83" s="335">
        <v>1</v>
      </c>
      <c r="JK83" s="335"/>
      <c r="JL83" s="335"/>
      <c r="JM83" s="91">
        <v>51.55</v>
      </c>
      <c r="JN83" s="335">
        <v>11</v>
      </c>
      <c r="JO83" s="91">
        <v>0</v>
      </c>
      <c r="JP83" s="335">
        <v>0</v>
      </c>
      <c r="JQ83" s="71">
        <v>0</v>
      </c>
      <c r="JR83" s="71">
        <v>0</v>
      </c>
      <c r="JS83" s="8"/>
      <c r="JT83" s="8"/>
      <c r="JU83" s="8">
        <f t="shared" si="154"/>
        <v>64.624499999999998</v>
      </c>
      <c r="JV83" s="8">
        <f t="shared" si="155"/>
        <v>13</v>
      </c>
      <c r="JW83" s="8"/>
      <c r="JX83" s="8"/>
      <c r="JY83" s="285"/>
      <c r="JZ83" s="285"/>
      <c r="KA83" s="8">
        <f t="shared" si="156"/>
        <v>0</v>
      </c>
      <c r="KB83" s="8">
        <f t="shared" si="157"/>
        <v>0</v>
      </c>
      <c r="KC83" s="4"/>
      <c r="KD83" s="4"/>
      <c r="KE83" s="4"/>
      <c r="KF83" s="4"/>
      <c r="KG83" s="4">
        <f t="shared" si="117"/>
        <v>0</v>
      </c>
      <c r="KH83" s="4">
        <f t="shared" si="118"/>
        <v>0</v>
      </c>
      <c r="KI83" s="4"/>
      <c r="KJ83" s="4"/>
      <c r="KK83" s="4"/>
      <c r="KL83" s="4"/>
      <c r="KM83" s="4">
        <f t="shared" si="158"/>
        <v>0</v>
      </c>
      <c r="KN83" s="4">
        <f t="shared" si="158"/>
        <v>0</v>
      </c>
      <c r="KO83" s="326">
        <v>6.19</v>
      </c>
      <c r="KP83" s="4"/>
      <c r="KQ83" s="4"/>
      <c r="KR83" s="4"/>
      <c r="KS83" s="1">
        <f t="shared" si="159"/>
        <v>6.19</v>
      </c>
      <c r="KT83" s="1">
        <f t="shared" si="160"/>
        <v>0</v>
      </c>
      <c r="KU83" s="4"/>
      <c r="KV83" s="4"/>
      <c r="KW83" s="4">
        <f t="shared" si="161"/>
        <v>0</v>
      </c>
      <c r="KX83" s="4">
        <f t="shared" si="162"/>
        <v>0</v>
      </c>
      <c r="KY83" s="4"/>
      <c r="KZ83" s="4"/>
      <c r="LA83" s="4"/>
      <c r="LB83" s="4"/>
      <c r="LC83" s="4">
        <f t="shared" si="163"/>
        <v>0</v>
      </c>
      <c r="LD83" s="4">
        <f t="shared" si="164"/>
        <v>0</v>
      </c>
      <c r="LE83" s="4"/>
      <c r="LF83" s="4"/>
      <c r="LG83" s="4">
        <f t="shared" si="165"/>
        <v>0</v>
      </c>
      <c r="LH83" s="4">
        <f t="shared" si="166"/>
        <v>0</v>
      </c>
      <c r="LI83" s="71">
        <v>24.2</v>
      </c>
      <c r="LJ83" s="335">
        <v>0</v>
      </c>
      <c r="LK83" s="79">
        <v>24.02</v>
      </c>
      <c r="LL83" s="358">
        <v>0</v>
      </c>
      <c r="LM83" s="79">
        <v>6.5750000000000002</v>
      </c>
      <c r="LN83" s="339">
        <v>0</v>
      </c>
      <c r="LO83" s="75"/>
      <c r="LP83" s="352"/>
      <c r="LQ83" s="322"/>
      <c r="LR83" s="322"/>
      <c r="LS83" s="4">
        <f t="shared" si="167"/>
        <v>54.795000000000002</v>
      </c>
      <c r="LT83" s="4">
        <f t="shared" si="168"/>
        <v>0</v>
      </c>
      <c r="LU83" s="323"/>
      <c r="LV83" s="4"/>
      <c r="LW83" s="4"/>
      <c r="LX83" s="4"/>
      <c r="LY83" s="4">
        <f t="shared" si="169"/>
        <v>0</v>
      </c>
      <c r="LZ83" s="4">
        <f t="shared" si="170"/>
        <v>0</v>
      </c>
      <c r="MA83" s="114"/>
      <c r="MB83" s="4"/>
      <c r="MC83" s="346"/>
      <c r="MD83" s="324"/>
      <c r="ME83" s="75"/>
      <c r="MF83" s="4"/>
      <c r="MG83" s="9"/>
      <c r="MH83" s="4"/>
      <c r="MI83" s="4">
        <f t="shared" si="171"/>
        <v>0</v>
      </c>
      <c r="MJ83" s="4">
        <f t="shared" si="172"/>
        <v>0</v>
      </c>
      <c r="MK83" s="340">
        <v>0.36</v>
      </c>
      <c r="ML83" s="92">
        <v>0</v>
      </c>
      <c r="MM83" s="114">
        <v>0.24</v>
      </c>
      <c r="MN83" s="341">
        <v>0</v>
      </c>
      <c r="MO83" s="4">
        <f t="shared" si="173"/>
        <v>0.6</v>
      </c>
      <c r="MP83" s="4">
        <f t="shared" si="174"/>
        <v>0</v>
      </c>
      <c r="MQ83" s="4"/>
      <c r="MR83" s="4"/>
      <c r="MS83" s="4">
        <f t="shared" si="175"/>
        <v>0</v>
      </c>
      <c r="MT83" s="4">
        <f t="shared" si="176"/>
        <v>0</v>
      </c>
      <c r="MU83" s="4"/>
      <c r="MV83" s="4"/>
      <c r="MW83" s="4">
        <f t="shared" si="177"/>
        <v>0</v>
      </c>
      <c r="MX83" s="4">
        <f t="shared" si="178"/>
        <v>0</v>
      </c>
      <c r="MY83" s="92">
        <v>6.65</v>
      </c>
      <c r="MZ83" s="342">
        <v>0.9</v>
      </c>
      <c r="NA83" s="4">
        <f t="shared" si="179"/>
        <v>6.65</v>
      </c>
      <c r="NB83" s="4">
        <f t="shared" si="180"/>
        <v>0.9</v>
      </c>
      <c r="NC83" s="301"/>
      <c r="ND83" s="301"/>
      <c r="NE83" s="301">
        <f t="shared" si="181"/>
        <v>0</v>
      </c>
      <c r="NF83" s="301">
        <f t="shared" si="182"/>
        <v>0</v>
      </c>
      <c r="NG83" s="301"/>
      <c r="NH83" s="301"/>
      <c r="NI83" s="301">
        <f t="shared" si="183"/>
        <v>0</v>
      </c>
      <c r="NJ83" s="301">
        <f t="shared" si="184"/>
        <v>0</v>
      </c>
      <c r="NK83" s="297"/>
      <c r="NL83" s="301"/>
      <c r="NM83" s="301">
        <f t="shared" si="185"/>
        <v>0</v>
      </c>
      <c r="NN83" s="301">
        <f t="shared" si="186"/>
        <v>0</v>
      </c>
      <c r="NO83" s="74">
        <v>0.17</v>
      </c>
      <c r="NP83" s="74"/>
      <c r="NQ83" s="74"/>
      <c r="NR83" s="74"/>
      <c r="NS83" s="74">
        <v>0.28999999999999998</v>
      </c>
      <c r="NT83" s="74"/>
      <c r="NU83" s="351">
        <v>0.09</v>
      </c>
      <c r="NV83" s="351"/>
      <c r="NW83" s="4">
        <f t="shared" si="187"/>
        <v>0.54999999999999993</v>
      </c>
      <c r="NX83" s="4">
        <f t="shared" si="119"/>
        <v>0</v>
      </c>
      <c r="NY83" s="74">
        <v>1.2</v>
      </c>
      <c r="NZ83" s="74"/>
      <c r="OA83" s="357">
        <v>0.05</v>
      </c>
      <c r="OB83" s="74"/>
      <c r="OC83" s="357">
        <v>0.02</v>
      </c>
      <c r="OD83" s="74"/>
      <c r="OE83" s="74">
        <v>0.01</v>
      </c>
      <c r="OF83" s="74"/>
      <c r="OG83" s="4">
        <f t="shared" si="188"/>
        <v>1.28</v>
      </c>
      <c r="OH83" s="4">
        <f t="shared" si="189"/>
        <v>0</v>
      </c>
      <c r="OI83" s="196">
        <v>7.0000000000000007E-2</v>
      </c>
      <c r="OJ83" s="301"/>
      <c r="OK83" s="347">
        <v>0.02</v>
      </c>
      <c r="OL83" s="301"/>
      <c r="OM83" s="196">
        <v>0.02</v>
      </c>
      <c r="ON83" s="301"/>
      <c r="OO83" s="301">
        <f t="shared" si="190"/>
        <v>9.0000000000000011E-2</v>
      </c>
      <c r="OP83" s="301">
        <f t="shared" si="191"/>
        <v>0</v>
      </c>
      <c r="OQ83" s="301"/>
      <c r="OR83" s="301"/>
      <c r="OS83" s="301">
        <f t="shared" si="120"/>
        <v>0</v>
      </c>
      <c r="OT83" s="301">
        <f t="shared" si="121"/>
        <v>0</v>
      </c>
    </row>
    <row r="84" spans="1:410" ht="12.75" customHeight="1">
      <c r="A84" s="146"/>
      <c r="B84" s="129">
        <v>74</v>
      </c>
      <c r="C84" s="147"/>
      <c r="D84" s="147"/>
      <c r="E84" s="74"/>
      <c r="F84" s="74"/>
      <c r="G84" s="74"/>
      <c r="H84" s="74"/>
      <c r="I84" s="78">
        <f t="shared" si="106"/>
        <v>0</v>
      </c>
      <c r="J84" s="78">
        <f t="shared" si="107"/>
        <v>0</v>
      </c>
      <c r="K84" s="2"/>
      <c r="L84" s="2"/>
      <c r="M84" s="71">
        <v>20.62</v>
      </c>
      <c r="N84" s="71">
        <v>4.1240000000000006</v>
      </c>
      <c r="O84" s="75">
        <v>19.59</v>
      </c>
      <c r="P84" s="71">
        <v>3.9180000000000001</v>
      </c>
      <c r="Q84" s="1"/>
      <c r="R84" s="8"/>
      <c r="S84" s="2"/>
      <c r="T84" s="2"/>
      <c r="U84" s="8"/>
      <c r="V84" s="8"/>
      <c r="W84" s="8">
        <f t="shared" si="122"/>
        <v>40.21</v>
      </c>
      <c r="X84" s="8">
        <f t="shared" si="123"/>
        <v>40.21</v>
      </c>
      <c r="Y84" s="78"/>
      <c r="Z84" s="78"/>
      <c r="AA84" s="9"/>
      <c r="AB84" s="285"/>
      <c r="AC84" s="8">
        <f t="shared" si="124"/>
        <v>0</v>
      </c>
      <c r="AD84" s="8">
        <f t="shared" si="125"/>
        <v>0</v>
      </c>
      <c r="AE84" s="71"/>
      <c r="AF84" s="71"/>
      <c r="AG84" s="71"/>
      <c r="AH84" s="71"/>
      <c r="AI84" s="122">
        <v>5</v>
      </c>
      <c r="AJ84" s="122">
        <v>1.5</v>
      </c>
      <c r="AK84" s="359">
        <v>50</v>
      </c>
      <c r="AL84" s="360">
        <v>15</v>
      </c>
      <c r="AM84" s="293"/>
      <c r="AN84" s="293"/>
      <c r="AO84" s="294"/>
      <c r="AP84" s="294"/>
      <c r="AQ84" s="294"/>
      <c r="AR84" s="294"/>
      <c r="AS84" s="294"/>
      <c r="AT84" s="294"/>
      <c r="AU84" s="4">
        <f t="shared" si="108"/>
        <v>55</v>
      </c>
      <c r="AV84" s="4">
        <f t="shared" si="109"/>
        <v>16.5</v>
      </c>
      <c r="AW84" s="78"/>
      <c r="AX84" s="78"/>
      <c r="AY84" s="315"/>
      <c r="AZ84" s="8"/>
      <c r="BA84" s="8"/>
      <c r="BB84" s="8"/>
      <c r="BC84" s="8">
        <f t="shared" si="110"/>
        <v>0</v>
      </c>
      <c r="BD84" s="8">
        <f t="shared" si="111"/>
        <v>0</v>
      </c>
      <c r="BE84" s="8"/>
      <c r="BF84" s="8"/>
      <c r="BG84" s="295"/>
      <c r="BH84" s="296"/>
      <c r="BI84" s="295"/>
      <c r="BJ84" s="296"/>
      <c r="BK84" s="297"/>
      <c r="BL84" s="8"/>
      <c r="BM84" s="8"/>
      <c r="BN84" s="8"/>
      <c r="BO84" s="8"/>
      <c r="BP84" s="8"/>
      <c r="BQ84" s="8"/>
      <c r="BR84" s="8"/>
      <c r="BS84" s="2">
        <f t="shared" si="126"/>
        <v>0</v>
      </c>
      <c r="BT84" s="8">
        <f t="shared" si="127"/>
        <v>0</v>
      </c>
      <c r="BU84" s="8"/>
      <c r="BV84" s="8"/>
      <c r="BW84" s="4"/>
      <c r="BX84" s="4"/>
      <c r="BY84" s="4"/>
      <c r="BZ84" s="8"/>
      <c r="CA84" s="4"/>
      <c r="CB84" s="8"/>
      <c r="CC84" s="4">
        <f t="shared" si="112"/>
        <v>0</v>
      </c>
      <c r="CD84" s="4">
        <f t="shared" si="112"/>
        <v>0</v>
      </c>
      <c r="CE84" s="4"/>
      <c r="CF84" s="4"/>
      <c r="CG84" s="114"/>
      <c r="CH84" s="325"/>
      <c r="CI84" s="91">
        <v>20.6</v>
      </c>
      <c r="CJ84" s="325">
        <v>6.5</v>
      </c>
      <c r="CK84" s="299"/>
      <c r="CL84" s="299"/>
      <c r="CM84" s="326">
        <v>5.15</v>
      </c>
      <c r="CN84" s="327">
        <v>1.5</v>
      </c>
      <c r="CO84" s="8">
        <f t="shared" si="128"/>
        <v>25.75</v>
      </c>
      <c r="CP84" s="8">
        <f t="shared" si="129"/>
        <v>8</v>
      </c>
      <c r="CQ84" s="343">
        <v>247.40625</v>
      </c>
      <c r="CR84" s="343"/>
      <c r="CS84" s="343"/>
      <c r="CT84" s="356"/>
      <c r="CU84" s="344">
        <v>18.556701030927837</v>
      </c>
      <c r="CV84" s="196"/>
      <c r="CW84" s="345">
        <v>63.814432989690722</v>
      </c>
      <c r="CX84" s="300"/>
      <c r="CY84" s="300"/>
      <c r="CZ84" s="300"/>
      <c r="DA84" s="7">
        <f t="shared" si="130"/>
        <v>329.77738402061857</v>
      </c>
      <c r="DB84" s="4">
        <f t="shared" si="131"/>
        <v>0</v>
      </c>
      <c r="DC84" s="8"/>
      <c r="DD84" s="8"/>
      <c r="DE84" s="4"/>
      <c r="DF84" s="8"/>
      <c r="DG84" s="8"/>
      <c r="DH84" s="8"/>
      <c r="DI84" s="8">
        <f t="shared" si="132"/>
        <v>0</v>
      </c>
      <c r="DJ84" s="8">
        <f t="shared" si="133"/>
        <v>0</v>
      </c>
      <c r="DK84" s="328">
        <v>42.37</v>
      </c>
      <c r="DL84" s="328">
        <v>14.12</v>
      </c>
      <c r="DM84" s="78">
        <f t="shared" si="134"/>
        <v>42.37</v>
      </c>
      <c r="DN84" s="78">
        <f t="shared" si="135"/>
        <v>14.12</v>
      </c>
      <c r="DO84" s="328">
        <v>41.1</v>
      </c>
      <c r="DP84" s="328">
        <v>13.700000000000001</v>
      </c>
      <c r="DQ84" s="329"/>
      <c r="DR84" s="329"/>
      <c r="DS84" s="8"/>
      <c r="DT84" s="8"/>
      <c r="DU84" s="302"/>
      <c r="DV84" s="303"/>
      <c r="DW84" s="303"/>
      <c r="DX84" s="303"/>
      <c r="DY84" s="8"/>
      <c r="DZ84" s="8"/>
      <c r="EA84" s="4"/>
      <c r="EB84" s="8"/>
      <c r="EC84" s="8">
        <f t="shared" si="136"/>
        <v>0</v>
      </c>
      <c r="ED84" s="8">
        <f t="shared" si="136"/>
        <v>0</v>
      </c>
      <c r="EE84" s="4"/>
      <c r="EF84" s="4"/>
      <c r="EG84" s="330">
        <v>39.18</v>
      </c>
      <c r="EH84" s="331">
        <v>9.7949999999999999</v>
      </c>
      <c r="EI84" s="94">
        <v>154.63999999999999</v>
      </c>
      <c r="EJ84" s="94">
        <v>38.659999999999997</v>
      </c>
      <c r="EK84" s="326">
        <v>53.61</v>
      </c>
      <c r="EL84" s="332">
        <v>13.4025</v>
      </c>
      <c r="EM84" s="333"/>
      <c r="EN84" s="333"/>
      <c r="EO84" s="333"/>
      <c r="EP84" s="333"/>
      <c r="EQ84" s="8">
        <f t="shared" si="137"/>
        <v>247.43</v>
      </c>
      <c r="ER84" s="8">
        <f t="shared" si="138"/>
        <v>61.857500000000002</v>
      </c>
      <c r="ES84" s="301"/>
      <c r="ET84" s="301"/>
      <c r="EU84" s="6"/>
      <c r="EV84" s="6"/>
      <c r="EW84" s="4">
        <f t="shared" si="139"/>
        <v>0</v>
      </c>
      <c r="EX84" s="4">
        <f t="shared" si="140"/>
        <v>0</v>
      </c>
      <c r="EY84" s="8"/>
      <c r="EZ84" s="8"/>
      <c r="FA84" s="361">
        <v>30</v>
      </c>
      <c r="FB84" s="334"/>
      <c r="FC84" s="114">
        <v>31</v>
      </c>
      <c r="FD84" s="327"/>
      <c r="FE84" s="8"/>
      <c r="FF84" s="8"/>
      <c r="FG84" s="305"/>
      <c r="FH84" s="306"/>
      <c r="FI84" s="8"/>
      <c r="FJ84" s="8"/>
      <c r="FK84" s="8"/>
      <c r="FL84" s="8"/>
      <c r="FM84" s="327"/>
      <c r="FN84" s="327"/>
      <c r="FO84" s="4"/>
      <c r="FP84" s="8"/>
      <c r="FQ84" s="307">
        <f t="shared" si="141"/>
        <v>0</v>
      </c>
      <c r="FR84" s="8">
        <f t="shared" si="142"/>
        <v>0</v>
      </c>
      <c r="FS84" s="4"/>
      <c r="FT84" s="4"/>
      <c r="FU84" s="8"/>
      <c r="FV84" s="8"/>
      <c r="FW84" s="8"/>
      <c r="FX84" s="8"/>
      <c r="FY84" s="8"/>
      <c r="FZ84" s="8"/>
      <c r="GA84" s="8"/>
      <c r="GB84" s="8"/>
      <c r="GC84" s="8"/>
      <c r="GD84" s="8"/>
      <c r="GE84" s="8"/>
      <c r="GF84" s="8"/>
      <c r="GG84" s="8">
        <f t="shared" si="143"/>
        <v>0</v>
      </c>
      <c r="GH84" s="8">
        <f t="shared" si="144"/>
        <v>0</v>
      </c>
      <c r="GI84" s="308"/>
      <c r="GJ84" s="308"/>
      <c r="GK84" s="297">
        <v>6</v>
      </c>
      <c r="GL84" s="297"/>
      <c r="GM84" s="309"/>
      <c r="GN84" s="310"/>
      <c r="GO84" s="299"/>
      <c r="GP84" s="311"/>
      <c r="GQ84" s="311"/>
      <c r="GR84" s="311"/>
      <c r="GS84" s="310"/>
      <c r="GT84" s="310"/>
      <c r="GU84" s="310">
        <v>6</v>
      </c>
      <c r="GV84" s="310"/>
      <c r="GW84" s="310"/>
      <c r="GX84" s="310"/>
      <c r="GY84" s="310">
        <v>2.4</v>
      </c>
      <c r="GZ84" s="310"/>
      <c r="HA84" s="8">
        <f t="shared" si="145"/>
        <v>14.4</v>
      </c>
      <c r="HB84" s="8">
        <f t="shared" si="146"/>
        <v>0</v>
      </c>
      <c r="HC84" s="4"/>
      <c r="HD84" s="4"/>
      <c r="HE84" s="4"/>
      <c r="HF84" s="4"/>
      <c r="HG84" s="4"/>
      <c r="HH84" s="4"/>
      <c r="HI84" s="4">
        <f t="shared" si="113"/>
        <v>0</v>
      </c>
      <c r="HJ84" s="4">
        <f t="shared" si="114"/>
        <v>0</v>
      </c>
      <c r="HK84" s="8"/>
      <c r="HL84" s="8"/>
      <c r="HM84" s="8"/>
      <c r="HN84" s="303"/>
      <c r="HO84" s="8">
        <f t="shared" si="147"/>
        <v>0</v>
      </c>
      <c r="HP84" s="8">
        <f t="shared" si="148"/>
        <v>0</v>
      </c>
      <c r="HQ84" s="91">
        <v>400</v>
      </c>
      <c r="HR84" s="285"/>
      <c r="HS84" s="91"/>
      <c r="HT84" s="8"/>
      <c r="HU84" s="8">
        <f t="shared" si="149"/>
        <v>400</v>
      </c>
      <c r="HV84" s="8">
        <f t="shared" si="150"/>
        <v>0</v>
      </c>
      <c r="HW84" s="8"/>
      <c r="HX84" s="8"/>
      <c r="HY84" s="196">
        <v>3</v>
      </c>
      <c r="HZ84" s="335">
        <v>0.75</v>
      </c>
      <c r="IA84" s="312"/>
      <c r="IB84" s="304"/>
      <c r="IC84" s="337">
        <v>12</v>
      </c>
      <c r="ID84" s="130">
        <v>3</v>
      </c>
      <c r="IE84" s="313"/>
      <c r="IF84" s="313"/>
      <c r="IG84" s="8">
        <f t="shared" si="192"/>
        <v>15</v>
      </c>
      <c r="IH84" s="8">
        <f t="shared" si="151"/>
        <v>3.75</v>
      </c>
      <c r="II84" s="8"/>
      <c r="IJ84" s="8"/>
      <c r="IK84" s="8"/>
      <c r="IL84" s="8"/>
      <c r="IM84" s="4"/>
      <c r="IN84" s="303"/>
      <c r="IO84" s="8"/>
      <c r="IP84" s="8"/>
      <c r="IQ84" s="8"/>
      <c r="IR84" s="8"/>
      <c r="IS84" s="8"/>
      <c r="IT84" s="8"/>
      <c r="IU84" s="8">
        <f t="shared" si="115"/>
        <v>0</v>
      </c>
      <c r="IV84" s="8">
        <f t="shared" si="116"/>
        <v>0</v>
      </c>
      <c r="IW84" s="8"/>
      <c r="IX84" s="8"/>
      <c r="IY84" s="71">
        <v>10.31</v>
      </c>
      <c r="IZ84" s="71">
        <v>0</v>
      </c>
      <c r="JA84" s="71">
        <v>0</v>
      </c>
      <c r="JB84" s="71">
        <v>0</v>
      </c>
      <c r="JC84" s="285"/>
      <c r="JD84" s="285"/>
      <c r="JE84" s="8">
        <f t="shared" si="152"/>
        <v>10.31</v>
      </c>
      <c r="JF84" s="8">
        <f t="shared" si="153"/>
        <v>0</v>
      </c>
      <c r="JG84" s="335">
        <v>6.5372000000000003</v>
      </c>
      <c r="JH84" s="335">
        <v>1</v>
      </c>
      <c r="JI84" s="335">
        <v>6.5373000000000001</v>
      </c>
      <c r="JJ84" s="335">
        <v>1</v>
      </c>
      <c r="JK84" s="335"/>
      <c r="JL84" s="335"/>
      <c r="JM84" s="91">
        <v>51.55</v>
      </c>
      <c r="JN84" s="335">
        <v>11</v>
      </c>
      <c r="JO84" s="91">
        <v>0</v>
      </c>
      <c r="JP84" s="335">
        <v>0</v>
      </c>
      <c r="JQ84" s="71">
        <v>0</v>
      </c>
      <c r="JR84" s="71">
        <v>0</v>
      </c>
      <c r="JS84" s="8"/>
      <c r="JT84" s="8"/>
      <c r="JU84" s="8">
        <f t="shared" si="154"/>
        <v>64.624499999999998</v>
      </c>
      <c r="JV84" s="8">
        <f t="shared" si="155"/>
        <v>13</v>
      </c>
      <c r="JW84" s="8"/>
      <c r="JX84" s="8"/>
      <c r="JY84" s="285"/>
      <c r="JZ84" s="285"/>
      <c r="KA84" s="8">
        <f t="shared" si="156"/>
        <v>0</v>
      </c>
      <c r="KB84" s="8">
        <f t="shared" si="157"/>
        <v>0</v>
      </c>
      <c r="KC84" s="4"/>
      <c r="KD84" s="4"/>
      <c r="KE84" s="4"/>
      <c r="KF84" s="4"/>
      <c r="KG84" s="4">
        <f t="shared" si="117"/>
        <v>0</v>
      </c>
      <c r="KH84" s="4">
        <f t="shared" si="118"/>
        <v>0</v>
      </c>
      <c r="KI84" s="4"/>
      <c r="KJ84" s="4"/>
      <c r="KK84" s="4"/>
      <c r="KL84" s="4"/>
      <c r="KM84" s="4">
        <f t="shared" si="158"/>
        <v>0</v>
      </c>
      <c r="KN84" s="4">
        <f t="shared" si="158"/>
        <v>0</v>
      </c>
      <c r="KO84" s="326">
        <v>6.19</v>
      </c>
      <c r="KP84" s="4"/>
      <c r="KQ84" s="4"/>
      <c r="KR84" s="4"/>
      <c r="KS84" s="1">
        <f t="shared" si="159"/>
        <v>6.19</v>
      </c>
      <c r="KT84" s="1">
        <f t="shared" si="160"/>
        <v>0</v>
      </c>
      <c r="KU84" s="4"/>
      <c r="KV84" s="4"/>
      <c r="KW84" s="4">
        <f t="shared" si="161"/>
        <v>0</v>
      </c>
      <c r="KX84" s="4">
        <f t="shared" si="162"/>
        <v>0</v>
      </c>
      <c r="KY84" s="4"/>
      <c r="KZ84" s="4"/>
      <c r="LA84" s="4"/>
      <c r="LB84" s="4"/>
      <c r="LC84" s="4">
        <f t="shared" si="163"/>
        <v>0</v>
      </c>
      <c r="LD84" s="4">
        <f t="shared" si="164"/>
        <v>0</v>
      </c>
      <c r="LE84" s="4"/>
      <c r="LF84" s="4"/>
      <c r="LG84" s="4">
        <f t="shared" si="165"/>
        <v>0</v>
      </c>
      <c r="LH84" s="4">
        <f t="shared" si="166"/>
        <v>0</v>
      </c>
      <c r="LI84" s="71">
        <v>24.2</v>
      </c>
      <c r="LJ84" s="335">
        <v>0</v>
      </c>
      <c r="LK84" s="79">
        <v>24.02</v>
      </c>
      <c r="LL84" s="358">
        <v>0</v>
      </c>
      <c r="LM84" s="79">
        <v>6.5750000000000002</v>
      </c>
      <c r="LN84" s="339">
        <v>0</v>
      </c>
      <c r="LO84" s="75"/>
      <c r="LP84" s="352"/>
      <c r="LQ84" s="322"/>
      <c r="LR84" s="322"/>
      <c r="LS84" s="4">
        <f t="shared" si="167"/>
        <v>54.795000000000002</v>
      </c>
      <c r="LT84" s="4">
        <f t="shared" si="168"/>
        <v>0</v>
      </c>
      <c r="LU84" s="323"/>
      <c r="LV84" s="4"/>
      <c r="LW84" s="4"/>
      <c r="LX84" s="4"/>
      <c r="LY84" s="4">
        <f t="shared" si="169"/>
        <v>0</v>
      </c>
      <c r="LZ84" s="4">
        <f t="shared" si="170"/>
        <v>0</v>
      </c>
      <c r="MA84" s="114"/>
      <c r="MB84" s="4"/>
      <c r="MC84" s="346"/>
      <c r="MD84" s="324"/>
      <c r="ME84" s="75"/>
      <c r="MF84" s="4"/>
      <c r="MG84" s="9"/>
      <c r="MH84" s="4"/>
      <c r="MI84" s="4">
        <f t="shared" si="171"/>
        <v>0</v>
      </c>
      <c r="MJ84" s="4">
        <f t="shared" si="172"/>
        <v>0</v>
      </c>
      <c r="MK84" s="340">
        <v>0.21</v>
      </c>
      <c r="ML84" s="92">
        <v>0</v>
      </c>
      <c r="MM84" s="114">
        <v>0.13999999999999999</v>
      </c>
      <c r="MN84" s="341">
        <v>0</v>
      </c>
      <c r="MO84" s="4">
        <f t="shared" si="173"/>
        <v>0.35</v>
      </c>
      <c r="MP84" s="4">
        <f t="shared" si="174"/>
        <v>0</v>
      </c>
      <c r="MQ84" s="4"/>
      <c r="MR84" s="4"/>
      <c r="MS84" s="4">
        <f t="shared" si="175"/>
        <v>0</v>
      </c>
      <c r="MT84" s="4">
        <f t="shared" si="176"/>
        <v>0</v>
      </c>
      <c r="MU84" s="4"/>
      <c r="MV84" s="4"/>
      <c r="MW84" s="4">
        <f t="shared" si="177"/>
        <v>0</v>
      </c>
      <c r="MX84" s="4">
        <f t="shared" si="178"/>
        <v>0</v>
      </c>
      <c r="MY84" s="92">
        <v>6.65</v>
      </c>
      <c r="MZ84" s="342">
        <v>0.9</v>
      </c>
      <c r="NA84" s="4">
        <f t="shared" si="179"/>
        <v>6.65</v>
      </c>
      <c r="NB84" s="4">
        <f t="shared" si="180"/>
        <v>0.9</v>
      </c>
      <c r="NC84" s="301"/>
      <c r="ND84" s="301"/>
      <c r="NE84" s="301">
        <f t="shared" si="181"/>
        <v>0</v>
      </c>
      <c r="NF84" s="301">
        <f t="shared" si="182"/>
        <v>0</v>
      </c>
      <c r="NG84" s="301"/>
      <c r="NH84" s="301"/>
      <c r="NI84" s="301">
        <f t="shared" si="183"/>
        <v>0</v>
      </c>
      <c r="NJ84" s="301">
        <f t="shared" si="184"/>
        <v>0</v>
      </c>
      <c r="NK84" s="297"/>
      <c r="NL84" s="301"/>
      <c r="NM84" s="301">
        <f t="shared" si="185"/>
        <v>0</v>
      </c>
      <c r="NN84" s="301">
        <f t="shared" si="186"/>
        <v>0</v>
      </c>
      <c r="NO84" s="74">
        <v>0</v>
      </c>
      <c r="NP84" s="74"/>
      <c r="NQ84" s="74"/>
      <c r="NR84" s="74"/>
      <c r="NS84" s="74">
        <v>0</v>
      </c>
      <c r="NT84" s="74"/>
      <c r="NU84" s="351">
        <v>0</v>
      </c>
      <c r="NV84" s="351"/>
      <c r="NW84" s="4">
        <f t="shared" si="187"/>
        <v>0</v>
      </c>
      <c r="NX84" s="4">
        <f t="shared" si="119"/>
        <v>0</v>
      </c>
      <c r="NY84" s="74">
        <v>0</v>
      </c>
      <c r="NZ84" s="74"/>
      <c r="OA84" s="357">
        <v>0</v>
      </c>
      <c r="OB84" s="74"/>
      <c r="OC84" s="357">
        <v>0</v>
      </c>
      <c r="OD84" s="74"/>
      <c r="OE84" s="74">
        <v>0</v>
      </c>
      <c r="OF84" s="74"/>
      <c r="OG84" s="4">
        <f t="shared" si="188"/>
        <v>0</v>
      </c>
      <c r="OH84" s="4">
        <f t="shared" si="189"/>
        <v>0</v>
      </c>
      <c r="OI84" s="196">
        <v>0.02</v>
      </c>
      <c r="OJ84" s="301"/>
      <c r="OK84" s="347">
        <v>0.01</v>
      </c>
      <c r="OL84" s="301"/>
      <c r="OM84" s="196">
        <v>0.01</v>
      </c>
      <c r="ON84" s="301"/>
      <c r="OO84" s="301">
        <f t="shared" si="190"/>
        <v>0.03</v>
      </c>
      <c r="OP84" s="301">
        <f t="shared" si="191"/>
        <v>0</v>
      </c>
      <c r="OQ84" s="301"/>
      <c r="OR84" s="301"/>
      <c r="OS84" s="301">
        <f t="shared" si="120"/>
        <v>0</v>
      </c>
      <c r="OT84" s="301">
        <f t="shared" si="121"/>
        <v>0</v>
      </c>
    </row>
    <row r="85" spans="1:410" ht="12.75" customHeight="1">
      <c r="A85" s="146"/>
      <c r="B85" s="129">
        <v>75</v>
      </c>
      <c r="C85" s="147"/>
      <c r="D85" s="147"/>
      <c r="E85" s="74"/>
      <c r="F85" s="74"/>
      <c r="G85" s="74"/>
      <c r="H85" s="74"/>
      <c r="I85" s="78">
        <f t="shared" si="106"/>
        <v>0</v>
      </c>
      <c r="J85" s="78">
        <f t="shared" si="107"/>
        <v>0</v>
      </c>
      <c r="K85" s="2"/>
      <c r="L85" s="2"/>
      <c r="M85" s="71">
        <v>20.62</v>
      </c>
      <c r="N85" s="71">
        <v>4.1240000000000006</v>
      </c>
      <c r="O85" s="75">
        <v>19.59</v>
      </c>
      <c r="P85" s="71">
        <v>3.9180000000000001</v>
      </c>
      <c r="Q85" s="1"/>
      <c r="R85" s="8"/>
      <c r="S85" s="2"/>
      <c r="T85" s="2"/>
      <c r="U85" s="8"/>
      <c r="V85" s="8"/>
      <c r="W85" s="8">
        <f t="shared" si="122"/>
        <v>40.21</v>
      </c>
      <c r="X85" s="8">
        <f t="shared" si="123"/>
        <v>40.21</v>
      </c>
      <c r="Y85" s="78"/>
      <c r="Z85" s="78"/>
      <c r="AA85" s="9"/>
      <c r="AB85" s="285"/>
      <c r="AC85" s="8">
        <f t="shared" si="124"/>
        <v>0</v>
      </c>
      <c r="AD85" s="8">
        <f t="shared" si="125"/>
        <v>0</v>
      </c>
      <c r="AE85" s="71"/>
      <c r="AF85" s="71"/>
      <c r="AG85" s="71"/>
      <c r="AH85" s="71"/>
      <c r="AI85" s="122">
        <v>5</v>
      </c>
      <c r="AJ85" s="122">
        <v>1.5</v>
      </c>
      <c r="AK85" s="359">
        <v>50</v>
      </c>
      <c r="AL85" s="360">
        <v>15</v>
      </c>
      <c r="AM85" s="293"/>
      <c r="AN85" s="293"/>
      <c r="AO85" s="294"/>
      <c r="AP85" s="294"/>
      <c r="AQ85" s="294"/>
      <c r="AR85" s="294"/>
      <c r="AS85" s="294"/>
      <c r="AT85" s="294"/>
      <c r="AU85" s="4">
        <f t="shared" si="108"/>
        <v>55</v>
      </c>
      <c r="AV85" s="4">
        <f t="shared" si="109"/>
        <v>16.5</v>
      </c>
      <c r="AW85" s="78"/>
      <c r="AX85" s="78"/>
      <c r="AY85" s="315"/>
      <c r="AZ85" s="8"/>
      <c r="BA85" s="8"/>
      <c r="BB85" s="8"/>
      <c r="BC85" s="8">
        <f t="shared" si="110"/>
        <v>0</v>
      </c>
      <c r="BD85" s="8">
        <f t="shared" si="111"/>
        <v>0</v>
      </c>
      <c r="BE85" s="8"/>
      <c r="BF85" s="8"/>
      <c r="BG85" s="295"/>
      <c r="BH85" s="296"/>
      <c r="BI85" s="295"/>
      <c r="BJ85" s="296"/>
      <c r="BK85" s="297"/>
      <c r="BL85" s="8"/>
      <c r="BM85" s="8"/>
      <c r="BN85" s="8"/>
      <c r="BO85" s="8"/>
      <c r="BP85" s="8"/>
      <c r="BQ85" s="8"/>
      <c r="BR85" s="8"/>
      <c r="BS85" s="2">
        <f t="shared" si="126"/>
        <v>0</v>
      </c>
      <c r="BT85" s="8">
        <f t="shared" si="127"/>
        <v>0</v>
      </c>
      <c r="BU85" s="8"/>
      <c r="BV85" s="8"/>
      <c r="BW85" s="4"/>
      <c r="BX85" s="4"/>
      <c r="BY85" s="4"/>
      <c r="BZ85" s="8"/>
      <c r="CA85" s="4"/>
      <c r="CB85" s="8"/>
      <c r="CC85" s="4">
        <f t="shared" si="112"/>
        <v>0</v>
      </c>
      <c r="CD85" s="4">
        <f t="shared" si="112"/>
        <v>0</v>
      </c>
      <c r="CE85" s="4"/>
      <c r="CF85" s="4"/>
      <c r="CG85" s="114"/>
      <c r="CH85" s="325"/>
      <c r="CI85" s="91">
        <v>20.6</v>
      </c>
      <c r="CJ85" s="325">
        <v>6.5</v>
      </c>
      <c r="CK85" s="299"/>
      <c r="CL85" s="299"/>
      <c r="CM85" s="326">
        <v>5.15</v>
      </c>
      <c r="CN85" s="327">
        <v>1.5</v>
      </c>
      <c r="CO85" s="8">
        <f t="shared" si="128"/>
        <v>25.75</v>
      </c>
      <c r="CP85" s="8">
        <f t="shared" si="129"/>
        <v>8</v>
      </c>
      <c r="CQ85" s="343">
        <v>247.40625</v>
      </c>
      <c r="CR85" s="343"/>
      <c r="CS85" s="343"/>
      <c r="CT85" s="356"/>
      <c r="CU85" s="344">
        <v>18.556701030927837</v>
      </c>
      <c r="CV85" s="196"/>
      <c r="CW85" s="345">
        <v>63.814432989690722</v>
      </c>
      <c r="CX85" s="300"/>
      <c r="CY85" s="300"/>
      <c r="CZ85" s="300"/>
      <c r="DA85" s="7">
        <f t="shared" si="130"/>
        <v>329.77738402061857</v>
      </c>
      <c r="DB85" s="4">
        <f t="shared" si="131"/>
        <v>0</v>
      </c>
      <c r="DC85" s="8"/>
      <c r="DD85" s="8"/>
      <c r="DE85" s="4"/>
      <c r="DF85" s="8"/>
      <c r="DG85" s="8"/>
      <c r="DH85" s="8"/>
      <c r="DI85" s="8">
        <f t="shared" si="132"/>
        <v>0</v>
      </c>
      <c r="DJ85" s="8">
        <f t="shared" si="133"/>
        <v>0</v>
      </c>
      <c r="DK85" s="328">
        <v>42.37</v>
      </c>
      <c r="DL85" s="328">
        <v>14.12</v>
      </c>
      <c r="DM85" s="78">
        <f t="shared" si="134"/>
        <v>42.37</v>
      </c>
      <c r="DN85" s="78">
        <f t="shared" si="135"/>
        <v>14.12</v>
      </c>
      <c r="DO85" s="328">
        <v>41.1</v>
      </c>
      <c r="DP85" s="328">
        <v>13.700000000000001</v>
      </c>
      <c r="DQ85" s="329"/>
      <c r="DR85" s="329"/>
      <c r="DS85" s="8"/>
      <c r="DT85" s="8"/>
      <c r="DU85" s="302"/>
      <c r="DV85" s="303"/>
      <c r="DW85" s="303"/>
      <c r="DX85" s="303"/>
      <c r="DY85" s="8"/>
      <c r="DZ85" s="8"/>
      <c r="EA85" s="4"/>
      <c r="EB85" s="8"/>
      <c r="EC85" s="8">
        <f t="shared" si="136"/>
        <v>0</v>
      </c>
      <c r="ED85" s="8">
        <f t="shared" si="136"/>
        <v>0</v>
      </c>
      <c r="EE85" s="4"/>
      <c r="EF85" s="4"/>
      <c r="EG85" s="330">
        <v>39.18</v>
      </c>
      <c r="EH85" s="331">
        <v>9.7949999999999999</v>
      </c>
      <c r="EI85" s="94">
        <v>154.63999999999999</v>
      </c>
      <c r="EJ85" s="94">
        <v>38.659999999999997</v>
      </c>
      <c r="EK85" s="326">
        <v>53.61</v>
      </c>
      <c r="EL85" s="332">
        <v>13.4025</v>
      </c>
      <c r="EM85" s="333"/>
      <c r="EN85" s="333"/>
      <c r="EO85" s="333"/>
      <c r="EP85" s="333"/>
      <c r="EQ85" s="8">
        <f t="shared" si="137"/>
        <v>247.43</v>
      </c>
      <c r="ER85" s="8">
        <f t="shared" si="138"/>
        <v>61.857500000000002</v>
      </c>
      <c r="ES85" s="301"/>
      <c r="ET85" s="301"/>
      <c r="EU85" s="6"/>
      <c r="EV85" s="6"/>
      <c r="EW85" s="4">
        <f t="shared" si="139"/>
        <v>0</v>
      </c>
      <c r="EX85" s="4">
        <f t="shared" si="140"/>
        <v>0</v>
      </c>
      <c r="EY85" s="8"/>
      <c r="EZ85" s="8"/>
      <c r="FA85" s="361">
        <v>30</v>
      </c>
      <c r="FB85" s="334"/>
      <c r="FC85" s="114">
        <v>31</v>
      </c>
      <c r="FD85" s="327"/>
      <c r="FE85" s="8"/>
      <c r="FF85" s="8"/>
      <c r="FG85" s="305"/>
      <c r="FH85" s="306"/>
      <c r="FI85" s="8"/>
      <c r="FJ85" s="8"/>
      <c r="FK85" s="8"/>
      <c r="FL85" s="8"/>
      <c r="FM85" s="327"/>
      <c r="FN85" s="327"/>
      <c r="FO85" s="4"/>
      <c r="FP85" s="8"/>
      <c r="FQ85" s="307">
        <f t="shared" si="141"/>
        <v>0</v>
      </c>
      <c r="FR85" s="8">
        <f t="shared" si="142"/>
        <v>0</v>
      </c>
      <c r="FS85" s="4"/>
      <c r="FT85" s="4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>
        <f t="shared" si="143"/>
        <v>0</v>
      </c>
      <c r="GH85" s="8">
        <f t="shared" si="144"/>
        <v>0</v>
      </c>
      <c r="GI85" s="308"/>
      <c r="GJ85" s="308"/>
      <c r="GK85" s="297">
        <v>6</v>
      </c>
      <c r="GL85" s="297"/>
      <c r="GM85" s="309"/>
      <c r="GN85" s="310"/>
      <c r="GO85" s="299"/>
      <c r="GP85" s="311"/>
      <c r="GQ85" s="311"/>
      <c r="GR85" s="311"/>
      <c r="GS85" s="310"/>
      <c r="GT85" s="310"/>
      <c r="GU85" s="310">
        <v>6</v>
      </c>
      <c r="GV85" s="310"/>
      <c r="GW85" s="310"/>
      <c r="GX85" s="310"/>
      <c r="GY85" s="310">
        <v>2.4</v>
      </c>
      <c r="GZ85" s="310"/>
      <c r="HA85" s="8">
        <f t="shared" si="145"/>
        <v>14.4</v>
      </c>
      <c r="HB85" s="8">
        <f t="shared" si="146"/>
        <v>0</v>
      </c>
      <c r="HC85" s="4"/>
      <c r="HD85" s="4"/>
      <c r="HE85" s="4"/>
      <c r="HF85" s="4"/>
      <c r="HG85" s="4"/>
      <c r="HH85" s="4"/>
      <c r="HI85" s="4">
        <f t="shared" si="113"/>
        <v>0</v>
      </c>
      <c r="HJ85" s="4">
        <f t="shared" si="114"/>
        <v>0</v>
      </c>
      <c r="HK85" s="8"/>
      <c r="HL85" s="8"/>
      <c r="HM85" s="8"/>
      <c r="HN85" s="303"/>
      <c r="HO85" s="8">
        <f t="shared" si="147"/>
        <v>0</v>
      </c>
      <c r="HP85" s="8">
        <f t="shared" si="148"/>
        <v>0</v>
      </c>
      <c r="HQ85" s="91">
        <v>400</v>
      </c>
      <c r="HR85" s="285"/>
      <c r="HS85" s="91"/>
      <c r="HT85" s="8"/>
      <c r="HU85" s="8">
        <f t="shared" si="149"/>
        <v>400</v>
      </c>
      <c r="HV85" s="8">
        <f t="shared" si="150"/>
        <v>0</v>
      </c>
      <c r="HW85" s="8"/>
      <c r="HX85" s="8"/>
      <c r="HY85" s="196">
        <v>3</v>
      </c>
      <c r="HZ85" s="335">
        <v>0.75</v>
      </c>
      <c r="IA85" s="312"/>
      <c r="IB85" s="304"/>
      <c r="IC85" s="337">
        <v>12</v>
      </c>
      <c r="ID85" s="130">
        <v>3</v>
      </c>
      <c r="IE85" s="313"/>
      <c r="IF85" s="313"/>
      <c r="IG85" s="8">
        <f t="shared" si="192"/>
        <v>15</v>
      </c>
      <c r="IH85" s="8">
        <f t="shared" si="151"/>
        <v>3.75</v>
      </c>
      <c r="II85" s="8"/>
      <c r="IJ85" s="8"/>
      <c r="IK85" s="8"/>
      <c r="IL85" s="8"/>
      <c r="IM85" s="4"/>
      <c r="IN85" s="303"/>
      <c r="IO85" s="8"/>
      <c r="IP85" s="8"/>
      <c r="IQ85" s="8"/>
      <c r="IR85" s="8"/>
      <c r="IS85" s="8"/>
      <c r="IT85" s="8"/>
      <c r="IU85" s="8">
        <f t="shared" si="115"/>
        <v>0</v>
      </c>
      <c r="IV85" s="8">
        <f t="shared" si="116"/>
        <v>0</v>
      </c>
      <c r="IW85" s="8"/>
      <c r="IX85" s="8"/>
      <c r="IY85" s="71">
        <v>10.31</v>
      </c>
      <c r="IZ85" s="71">
        <v>0</v>
      </c>
      <c r="JA85" s="71">
        <v>0</v>
      </c>
      <c r="JB85" s="71">
        <v>0</v>
      </c>
      <c r="JC85" s="285"/>
      <c r="JD85" s="285"/>
      <c r="JE85" s="8">
        <f t="shared" si="152"/>
        <v>10.31</v>
      </c>
      <c r="JF85" s="8">
        <f t="shared" si="153"/>
        <v>0</v>
      </c>
      <c r="JG85" s="335">
        <v>6.5372000000000003</v>
      </c>
      <c r="JH85" s="335">
        <v>1</v>
      </c>
      <c r="JI85" s="335">
        <v>6.5373000000000001</v>
      </c>
      <c r="JJ85" s="335">
        <v>1</v>
      </c>
      <c r="JK85" s="335"/>
      <c r="JL85" s="335"/>
      <c r="JM85" s="91">
        <v>51.55</v>
      </c>
      <c r="JN85" s="335">
        <v>11</v>
      </c>
      <c r="JO85" s="91">
        <v>0</v>
      </c>
      <c r="JP85" s="335">
        <v>0</v>
      </c>
      <c r="JQ85" s="71">
        <v>0</v>
      </c>
      <c r="JR85" s="71">
        <v>0</v>
      </c>
      <c r="JS85" s="8"/>
      <c r="JT85" s="8"/>
      <c r="JU85" s="8">
        <f t="shared" si="154"/>
        <v>64.624499999999998</v>
      </c>
      <c r="JV85" s="8">
        <f t="shared" si="155"/>
        <v>13</v>
      </c>
      <c r="JW85" s="8"/>
      <c r="JX85" s="8"/>
      <c r="JY85" s="285"/>
      <c r="JZ85" s="285"/>
      <c r="KA85" s="8">
        <f t="shared" si="156"/>
        <v>0</v>
      </c>
      <c r="KB85" s="8">
        <f t="shared" si="157"/>
        <v>0</v>
      </c>
      <c r="KC85" s="4"/>
      <c r="KD85" s="4"/>
      <c r="KE85" s="4"/>
      <c r="KF85" s="4"/>
      <c r="KG85" s="4">
        <f t="shared" si="117"/>
        <v>0</v>
      </c>
      <c r="KH85" s="4">
        <f t="shared" si="118"/>
        <v>0</v>
      </c>
      <c r="KI85" s="4"/>
      <c r="KJ85" s="4"/>
      <c r="KK85" s="4"/>
      <c r="KL85" s="4"/>
      <c r="KM85" s="4">
        <f t="shared" si="158"/>
        <v>0</v>
      </c>
      <c r="KN85" s="4">
        <f t="shared" si="158"/>
        <v>0</v>
      </c>
      <c r="KO85" s="326">
        <v>6.19</v>
      </c>
      <c r="KP85" s="4"/>
      <c r="KQ85" s="4"/>
      <c r="KR85" s="4"/>
      <c r="KS85" s="1">
        <f t="shared" si="159"/>
        <v>6.19</v>
      </c>
      <c r="KT85" s="1">
        <f t="shared" si="160"/>
        <v>0</v>
      </c>
      <c r="KU85" s="4"/>
      <c r="KV85" s="4"/>
      <c r="KW85" s="4">
        <f t="shared" si="161"/>
        <v>0</v>
      </c>
      <c r="KX85" s="4">
        <f t="shared" si="162"/>
        <v>0</v>
      </c>
      <c r="KY85" s="4"/>
      <c r="KZ85" s="4"/>
      <c r="LA85" s="4"/>
      <c r="LB85" s="4"/>
      <c r="LC85" s="4">
        <f t="shared" si="163"/>
        <v>0</v>
      </c>
      <c r="LD85" s="4">
        <f t="shared" si="164"/>
        <v>0</v>
      </c>
      <c r="LE85" s="4"/>
      <c r="LF85" s="4"/>
      <c r="LG85" s="4">
        <f t="shared" si="165"/>
        <v>0</v>
      </c>
      <c r="LH85" s="4">
        <f t="shared" si="166"/>
        <v>0</v>
      </c>
      <c r="LI85" s="71">
        <v>24.2</v>
      </c>
      <c r="LJ85" s="335">
        <v>0</v>
      </c>
      <c r="LK85" s="79">
        <v>24.02</v>
      </c>
      <c r="LL85" s="358">
        <v>0</v>
      </c>
      <c r="LM85" s="79">
        <v>6.5750000000000002</v>
      </c>
      <c r="LN85" s="339">
        <v>0</v>
      </c>
      <c r="LO85" s="75"/>
      <c r="LP85" s="352"/>
      <c r="LQ85" s="322"/>
      <c r="LR85" s="322"/>
      <c r="LS85" s="4">
        <f t="shared" si="167"/>
        <v>54.795000000000002</v>
      </c>
      <c r="LT85" s="4">
        <f t="shared" si="168"/>
        <v>0</v>
      </c>
      <c r="LU85" s="323"/>
      <c r="LV85" s="4"/>
      <c r="LW85" s="4"/>
      <c r="LX85" s="4"/>
      <c r="LY85" s="4">
        <f t="shared" si="169"/>
        <v>0</v>
      </c>
      <c r="LZ85" s="4">
        <f t="shared" si="170"/>
        <v>0</v>
      </c>
      <c r="MA85" s="114"/>
      <c r="MB85" s="4"/>
      <c r="MC85" s="346"/>
      <c r="MD85" s="324"/>
      <c r="ME85" s="75"/>
      <c r="MF85" s="4"/>
      <c r="MG85" s="9"/>
      <c r="MH85" s="4"/>
      <c r="MI85" s="4">
        <f t="shared" si="171"/>
        <v>0</v>
      </c>
      <c r="MJ85" s="4">
        <f t="shared" si="172"/>
        <v>0</v>
      </c>
      <c r="MK85" s="340">
        <v>0.03</v>
      </c>
      <c r="ML85" s="92">
        <v>0</v>
      </c>
      <c r="MM85" s="114">
        <v>2.0000000000000004E-2</v>
      </c>
      <c r="MN85" s="341">
        <v>0</v>
      </c>
      <c r="MO85" s="4">
        <f t="shared" si="173"/>
        <v>0.05</v>
      </c>
      <c r="MP85" s="4">
        <f t="shared" si="174"/>
        <v>0</v>
      </c>
      <c r="MQ85" s="4"/>
      <c r="MR85" s="4"/>
      <c r="MS85" s="4">
        <f t="shared" si="175"/>
        <v>0</v>
      </c>
      <c r="MT85" s="4">
        <f t="shared" si="176"/>
        <v>0</v>
      </c>
      <c r="MU85" s="4"/>
      <c r="MV85" s="4"/>
      <c r="MW85" s="4">
        <f t="shared" si="177"/>
        <v>0</v>
      </c>
      <c r="MX85" s="4">
        <f t="shared" si="178"/>
        <v>0</v>
      </c>
      <c r="MY85" s="92">
        <v>6.65</v>
      </c>
      <c r="MZ85" s="342">
        <v>0.9</v>
      </c>
      <c r="NA85" s="4">
        <f t="shared" si="179"/>
        <v>6.65</v>
      </c>
      <c r="NB85" s="4">
        <f t="shared" si="180"/>
        <v>0.9</v>
      </c>
      <c r="NC85" s="301"/>
      <c r="ND85" s="301"/>
      <c r="NE85" s="301">
        <f t="shared" si="181"/>
        <v>0</v>
      </c>
      <c r="NF85" s="301">
        <f t="shared" si="182"/>
        <v>0</v>
      </c>
      <c r="NG85" s="301"/>
      <c r="NH85" s="301"/>
      <c r="NI85" s="301">
        <f t="shared" si="183"/>
        <v>0</v>
      </c>
      <c r="NJ85" s="301">
        <f t="shared" si="184"/>
        <v>0</v>
      </c>
      <c r="NK85" s="297"/>
      <c r="NL85" s="301"/>
      <c r="NM85" s="301">
        <f t="shared" si="185"/>
        <v>0</v>
      </c>
      <c r="NN85" s="301">
        <f t="shared" si="186"/>
        <v>0</v>
      </c>
      <c r="NO85" s="74">
        <v>0</v>
      </c>
      <c r="NP85" s="74"/>
      <c r="NQ85" s="74"/>
      <c r="NR85" s="74"/>
      <c r="NS85" s="74">
        <v>0</v>
      </c>
      <c r="NT85" s="74"/>
      <c r="NU85" s="351">
        <v>0</v>
      </c>
      <c r="NV85" s="351"/>
      <c r="NW85" s="4">
        <f t="shared" si="187"/>
        <v>0</v>
      </c>
      <c r="NX85" s="4">
        <f t="shared" si="119"/>
        <v>0</v>
      </c>
      <c r="NY85" s="74">
        <v>0</v>
      </c>
      <c r="NZ85" s="74"/>
      <c r="OA85" s="357">
        <v>0</v>
      </c>
      <c r="OB85" s="74"/>
      <c r="OC85" s="357">
        <v>0</v>
      </c>
      <c r="OD85" s="74"/>
      <c r="OE85" s="74">
        <v>0</v>
      </c>
      <c r="OF85" s="74"/>
      <c r="OG85" s="4">
        <f t="shared" si="188"/>
        <v>0</v>
      </c>
      <c r="OH85" s="4">
        <f t="shared" si="189"/>
        <v>0</v>
      </c>
      <c r="OI85" s="196">
        <v>0</v>
      </c>
      <c r="OJ85" s="301"/>
      <c r="OK85" s="347">
        <v>0</v>
      </c>
      <c r="OL85" s="301"/>
      <c r="OM85" s="196">
        <v>0</v>
      </c>
      <c r="ON85" s="301"/>
      <c r="OO85" s="301">
        <f t="shared" si="190"/>
        <v>0</v>
      </c>
      <c r="OP85" s="301">
        <f t="shared" si="191"/>
        <v>0</v>
      </c>
      <c r="OQ85" s="301"/>
      <c r="OR85" s="301"/>
      <c r="OS85" s="301">
        <f t="shared" si="120"/>
        <v>0</v>
      </c>
      <c r="OT85" s="301">
        <f t="shared" si="121"/>
        <v>0</v>
      </c>
    </row>
    <row r="86" spans="1:410" ht="12.75" customHeight="1">
      <c r="A86" s="146"/>
      <c r="B86" s="129">
        <v>76</v>
      </c>
      <c r="C86" s="147"/>
      <c r="D86" s="147"/>
      <c r="E86" s="74"/>
      <c r="F86" s="74"/>
      <c r="G86" s="74"/>
      <c r="H86" s="74"/>
      <c r="I86" s="78">
        <f t="shared" si="106"/>
        <v>0</v>
      </c>
      <c r="J86" s="78">
        <f t="shared" si="107"/>
        <v>0</v>
      </c>
      <c r="K86" s="2"/>
      <c r="L86" s="2"/>
      <c r="M86" s="71">
        <v>20.62</v>
      </c>
      <c r="N86" s="71">
        <v>4.1240000000000006</v>
      </c>
      <c r="O86" s="75">
        <v>19.59</v>
      </c>
      <c r="P86" s="71">
        <v>3.9180000000000001</v>
      </c>
      <c r="Q86" s="1"/>
      <c r="R86" s="8"/>
      <c r="S86" s="2"/>
      <c r="T86" s="2"/>
      <c r="U86" s="8"/>
      <c r="V86" s="8"/>
      <c r="W86" s="8">
        <f t="shared" si="122"/>
        <v>40.21</v>
      </c>
      <c r="X86" s="8">
        <f t="shared" si="123"/>
        <v>40.21</v>
      </c>
      <c r="Y86" s="78"/>
      <c r="Z86" s="78"/>
      <c r="AA86" s="9"/>
      <c r="AB86" s="285"/>
      <c r="AC86" s="8">
        <f t="shared" si="124"/>
        <v>0</v>
      </c>
      <c r="AD86" s="8">
        <f t="shared" si="125"/>
        <v>0</v>
      </c>
      <c r="AE86" s="71"/>
      <c r="AF86" s="71"/>
      <c r="AG86" s="71"/>
      <c r="AH86" s="71"/>
      <c r="AI86" s="122">
        <v>5</v>
      </c>
      <c r="AJ86" s="122">
        <v>1.5</v>
      </c>
      <c r="AK86" s="359">
        <v>50</v>
      </c>
      <c r="AL86" s="360">
        <v>15</v>
      </c>
      <c r="AM86" s="293"/>
      <c r="AN86" s="293"/>
      <c r="AO86" s="294"/>
      <c r="AP86" s="294"/>
      <c r="AQ86" s="294"/>
      <c r="AR86" s="294"/>
      <c r="AS86" s="294"/>
      <c r="AT86" s="294"/>
      <c r="AU86" s="4">
        <f t="shared" si="108"/>
        <v>55</v>
      </c>
      <c r="AV86" s="4">
        <f t="shared" si="109"/>
        <v>16.5</v>
      </c>
      <c r="AW86" s="78"/>
      <c r="AX86" s="78"/>
      <c r="AY86" s="315"/>
      <c r="AZ86" s="8"/>
      <c r="BA86" s="8"/>
      <c r="BB86" s="8"/>
      <c r="BC86" s="8">
        <f t="shared" si="110"/>
        <v>0</v>
      </c>
      <c r="BD86" s="8">
        <f t="shared" si="111"/>
        <v>0</v>
      </c>
      <c r="BE86" s="8"/>
      <c r="BF86" s="8"/>
      <c r="BG86" s="295"/>
      <c r="BH86" s="296"/>
      <c r="BI86" s="295"/>
      <c r="BJ86" s="296"/>
      <c r="BK86" s="297"/>
      <c r="BL86" s="8"/>
      <c r="BM86" s="8"/>
      <c r="BN86" s="8"/>
      <c r="BO86" s="8"/>
      <c r="BP86" s="8"/>
      <c r="BQ86" s="8"/>
      <c r="BR86" s="8"/>
      <c r="BS86" s="2">
        <f t="shared" si="126"/>
        <v>0</v>
      </c>
      <c r="BT86" s="8">
        <f t="shared" si="127"/>
        <v>0</v>
      </c>
      <c r="BU86" s="8"/>
      <c r="BV86" s="8"/>
      <c r="BW86" s="4"/>
      <c r="BX86" s="4"/>
      <c r="BY86" s="4"/>
      <c r="BZ86" s="8"/>
      <c r="CA86" s="4"/>
      <c r="CB86" s="8"/>
      <c r="CC86" s="4">
        <f t="shared" si="112"/>
        <v>0</v>
      </c>
      <c r="CD86" s="4">
        <f t="shared" si="112"/>
        <v>0</v>
      </c>
      <c r="CE86" s="4"/>
      <c r="CF86" s="4"/>
      <c r="CG86" s="114"/>
      <c r="CH86" s="325"/>
      <c r="CI86" s="91">
        <v>20.6</v>
      </c>
      <c r="CJ86" s="325">
        <v>6.5</v>
      </c>
      <c r="CK86" s="299"/>
      <c r="CL86" s="299"/>
      <c r="CM86" s="326">
        <v>5.15</v>
      </c>
      <c r="CN86" s="327">
        <v>1.5</v>
      </c>
      <c r="CO86" s="8">
        <f t="shared" si="128"/>
        <v>25.75</v>
      </c>
      <c r="CP86" s="8">
        <f t="shared" si="129"/>
        <v>8</v>
      </c>
      <c r="CQ86" s="343">
        <v>247.40625</v>
      </c>
      <c r="CR86" s="343"/>
      <c r="CS86" s="343"/>
      <c r="CT86" s="356"/>
      <c r="CU86" s="344">
        <v>18.556701030927837</v>
      </c>
      <c r="CV86" s="196"/>
      <c r="CW86" s="345">
        <v>63.814432989690722</v>
      </c>
      <c r="CX86" s="300"/>
      <c r="CY86" s="300"/>
      <c r="CZ86" s="300"/>
      <c r="DA86" s="7">
        <f t="shared" si="130"/>
        <v>329.77738402061857</v>
      </c>
      <c r="DB86" s="4">
        <f t="shared" si="131"/>
        <v>0</v>
      </c>
      <c r="DC86" s="8"/>
      <c r="DD86" s="8"/>
      <c r="DE86" s="4"/>
      <c r="DF86" s="8"/>
      <c r="DG86" s="8"/>
      <c r="DH86" s="8"/>
      <c r="DI86" s="8">
        <f t="shared" si="132"/>
        <v>0</v>
      </c>
      <c r="DJ86" s="8">
        <f t="shared" si="133"/>
        <v>0</v>
      </c>
      <c r="DK86" s="328">
        <v>42.37</v>
      </c>
      <c r="DL86" s="328">
        <v>14.12</v>
      </c>
      <c r="DM86" s="78">
        <f t="shared" si="134"/>
        <v>42.37</v>
      </c>
      <c r="DN86" s="78">
        <f t="shared" si="135"/>
        <v>14.12</v>
      </c>
      <c r="DO86" s="328">
        <v>41.1</v>
      </c>
      <c r="DP86" s="328">
        <v>13.700000000000001</v>
      </c>
      <c r="DQ86" s="329"/>
      <c r="DR86" s="329"/>
      <c r="DS86" s="8"/>
      <c r="DT86" s="8"/>
      <c r="DU86" s="302"/>
      <c r="DV86" s="303"/>
      <c r="DW86" s="303"/>
      <c r="DX86" s="303"/>
      <c r="DY86" s="8"/>
      <c r="DZ86" s="8"/>
      <c r="EA86" s="4"/>
      <c r="EB86" s="8"/>
      <c r="EC86" s="8">
        <f t="shared" si="136"/>
        <v>0</v>
      </c>
      <c r="ED86" s="8">
        <f t="shared" si="136"/>
        <v>0</v>
      </c>
      <c r="EE86" s="4"/>
      <c r="EF86" s="4"/>
      <c r="EG86" s="330">
        <v>39.18</v>
      </c>
      <c r="EH86" s="331">
        <v>9.7949999999999999</v>
      </c>
      <c r="EI86" s="94">
        <v>154.63999999999999</v>
      </c>
      <c r="EJ86" s="94">
        <v>38.659999999999997</v>
      </c>
      <c r="EK86" s="326">
        <v>53.61</v>
      </c>
      <c r="EL86" s="332">
        <v>13.4025</v>
      </c>
      <c r="EM86" s="333"/>
      <c r="EN86" s="333"/>
      <c r="EO86" s="333"/>
      <c r="EP86" s="333"/>
      <c r="EQ86" s="8">
        <f t="shared" si="137"/>
        <v>247.43</v>
      </c>
      <c r="ER86" s="8">
        <f t="shared" si="138"/>
        <v>61.857500000000002</v>
      </c>
      <c r="ES86" s="301"/>
      <c r="ET86" s="301"/>
      <c r="EU86" s="6"/>
      <c r="EV86" s="6"/>
      <c r="EW86" s="4">
        <f t="shared" si="139"/>
        <v>0</v>
      </c>
      <c r="EX86" s="4">
        <f t="shared" si="140"/>
        <v>0</v>
      </c>
      <c r="EY86" s="8"/>
      <c r="EZ86" s="8"/>
      <c r="FA86" s="361">
        <v>30</v>
      </c>
      <c r="FB86" s="334"/>
      <c r="FC86" s="114">
        <v>31</v>
      </c>
      <c r="FD86" s="327"/>
      <c r="FE86" s="8"/>
      <c r="FF86" s="8"/>
      <c r="FG86" s="305"/>
      <c r="FH86" s="306"/>
      <c r="FI86" s="8"/>
      <c r="FJ86" s="8"/>
      <c r="FK86" s="8"/>
      <c r="FL86" s="8"/>
      <c r="FM86" s="327"/>
      <c r="FN86" s="327"/>
      <c r="FO86" s="4"/>
      <c r="FP86" s="8"/>
      <c r="FQ86" s="307">
        <f t="shared" si="141"/>
        <v>0</v>
      </c>
      <c r="FR86" s="8">
        <f t="shared" si="142"/>
        <v>0</v>
      </c>
      <c r="FS86" s="4"/>
      <c r="FT86" s="4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>
        <f t="shared" si="143"/>
        <v>0</v>
      </c>
      <c r="GH86" s="8">
        <f t="shared" si="144"/>
        <v>0</v>
      </c>
      <c r="GI86" s="308"/>
      <c r="GJ86" s="308"/>
      <c r="GK86" s="297">
        <v>6</v>
      </c>
      <c r="GL86" s="297"/>
      <c r="GM86" s="309"/>
      <c r="GN86" s="310"/>
      <c r="GO86" s="299"/>
      <c r="GP86" s="311"/>
      <c r="GQ86" s="311"/>
      <c r="GR86" s="311"/>
      <c r="GS86" s="310"/>
      <c r="GT86" s="310"/>
      <c r="GU86" s="310">
        <v>6</v>
      </c>
      <c r="GV86" s="310"/>
      <c r="GW86" s="310"/>
      <c r="GX86" s="310"/>
      <c r="GY86" s="310">
        <v>2.4</v>
      </c>
      <c r="GZ86" s="310"/>
      <c r="HA86" s="8">
        <f t="shared" si="145"/>
        <v>14.4</v>
      </c>
      <c r="HB86" s="8">
        <f t="shared" si="146"/>
        <v>0</v>
      </c>
      <c r="HC86" s="4"/>
      <c r="HD86" s="4"/>
      <c r="HE86" s="4"/>
      <c r="HF86" s="4"/>
      <c r="HG86" s="4"/>
      <c r="HH86" s="4"/>
      <c r="HI86" s="4">
        <f t="shared" si="113"/>
        <v>0</v>
      </c>
      <c r="HJ86" s="4">
        <f t="shared" si="114"/>
        <v>0</v>
      </c>
      <c r="HK86" s="8"/>
      <c r="HL86" s="8"/>
      <c r="HM86" s="8"/>
      <c r="HN86" s="303"/>
      <c r="HO86" s="8">
        <f t="shared" si="147"/>
        <v>0</v>
      </c>
      <c r="HP86" s="8">
        <f t="shared" si="148"/>
        <v>0</v>
      </c>
      <c r="HQ86" s="91">
        <v>400</v>
      </c>
      <c r="HR86" s="285"/>
      <c r="HS86" s="91"/>
      <c r="HT86" s="8"/>
      <c r="HU86" s="8">
        <f t="shared" si="149"/>
        <v>400</v>
      </c>
      <c r="HV86" s="8">
        <f t="shared" si="150"/>
        <v>0</v>
      </c>
      <c r="HW86" s="8"/>
      <c r="HX86" s="8"/>
      <c r="HY86" s="196">
        <v>3</v>
      </c>
      <c r="HZ86" s="335">
        <v>0.75</v>
      </c>
      <c r="IA86" s="312"/>
      <c r="IB86" s="304"/>
      <c r="IC86" s="337">
        <v>12</v>
      </c>
      <c r="ID86" s="130">
        <v>3</v>
      </c>
      <c r="IE86" s="313"/>
      <c r="IF86" s="313"/>
      <c r="IG86" s="8">
        <f t="shared" si="192"/>
        <v>15</v>
      </c>
      <c r="IH86" s="8">
        <f t="shared" si="151"/>
        <v>3.75</v>
      </c>
      <c r="II86" s="8"/>
      <c r="IJ86" s="8"/>
      <c r="IK86" s="8"/>
      <c r="IL86" s="8"/>
      <c r="IM86" s="4"/>
      <c r="IN86" s="303"/>
      <c r="IO86" s="8"/>
      <c r="IP86" s="8"/>
      <c r="IQ86" s="8"/>
      <c r="IR86" s="8"/>
      <c r="IS86" s="8"/>
      <c r="IT86" s="8"/>
      <c r="IU86" s="8">
        <f t="shared" si="115"/>
        <v>0</v>
      </c>
      <c r="IV86" s="8">
        <f t="shared" si="116"/>
        <v>0</v>
      </c>
      <c r="IW86" s="8"/>
      <c r="IX86" s="8"/>
      <c r="IY86" s="71">
        <v>10.31</v>
      </c>
      <c r="IZ86" s="71">
        <v>0</v>
      </c>
      <c r="JA86" s="71">
        <v>0</v>
      </c>
      <c r="JB86" s="71">
        <v>0</v>
      </c>
      <c r="JC86" s="285"/>
      <c r="JD86" s="285"/>
      <c r="JE86" s="8">
        <f t="shared" si="152"/>
        <v>10.31</v>
      </c>
      <c r="JF86" s="8">
        <f t="shared" si="153"/>
        <v>0</v>
      </c>
      <c r="JG86" s="335">
        <v>6.5372000000000003</v>
      </c>
      <c r="JH86" s="335">
        <v>1</v>
      </c>
      <c r="JI86" s="335">
        <v>6.5373000000000001</v>
      </c>
      <c r="JJ86" s="335">
        <v>1</v>
      </c>
      <c r="JK86" s="335"/>
      <c r="JL86" s="335"/>
      <c r="JM86" s="91">
        <v>51.55</v>
      </c>
      <c r="JN86" s="335">
        <v>11</v>
      </c>
      <c r="JO86" s="91">
        <v>0</v>
      </c>
      <c r="JP86" s="335">
        <v>0</v>
      </c>
      <c r="JQ86" s="71">
        <v>0</v>
      </c>
      <c r="JR86" s="71">
        <v>0</v>
      </c>
      <c r="JS86" s="8"/>
      <c r="JT86" s="8"/>
      <c r="JU86" s="8">
        <f t="shared" si="154"/>
        <v>64.624499999999998</v>
      </c>
      <c r="JV86" s="8">
        <f t="shared" si="155"/>
        <v>13</v>
      </c>
      <c r="JW86" s="8"/>
      <c r="JX86" s="8"/>
      <c r="JY86" s="285"/>
      <c r="JZ86" s="285"/>
      <c r="KA86" s="8">
        <f t="shared" si="156"/>
        <v>0</v>
      </c>
      <c r="KB86" s="8">
        <f t="shared" si="157"/>
        <v>0</v>
      </c>
      <c r="KC86" s="4"/>
      <c r="KD86" s="4"/>
      <c r="KE86" s="4"/>
      <c r="KF86" s="4"/>
      <c r="KG86" s="4">
        <f t="shared" si="117"/>
        <v>0</v>
      </c>
      <c r="KH86" s="4">
        <f t="shared" si="118"/>
        <v>0</v>
      </c>
      <c r="KI86" s="4"/>
      <c r="KJ86" s="4"/>
      <c r="KK86" s="4"/>
      <c r="KL86" s="4"/>
      <c r="KM86" s="4">
        <f t="shared" si="158"/>
        <v>0</v>
      </c>
      <c r="KN86" s="4">
        <f t="shared" si="158"/>
        <v>0</v>
      </c>
      <c r="KO86" s="326">
        <v>6.19</v>
      </c>
      <c r="KP86" s="4"/>
      <c r="KQ86" s="4"/>
      <c r="KR86" s="4"/>
      <c r="KS86" s="1">
        <f t="shared" si="159"/>
        <v>6.19</v>
      </c>
      <c r="KT86" s="1">
        <f t="shared" si="160"/>
        <v>0</v>
      </c>
      <c r="KU86" s="4"/>
      <c r="KV86" s="4"/>
      <c r="KW86" s="4">
        <f t="shared" si="161"/>
        <v>0</v>
      </c>
      <c r="KX86" s="4">
        <f t="shared" si="162"/>
        <v>0</v>
      </c>
      <c r="KY86" s="4"/>
      <c r="KZ86" s="4"/>
      <c r="LA86" s="4"/>
      <c r="LB86" s="4"/>
      <c r="LC86" s="4">
        <f t="shared" si="163"/>
        <v>0</v>
      </c>
      <c r="LD86" s="4">
        <f t="shared" si="164"/>
        <v>0</v>
      </c>
      <c r="LE86" s="4"/>
      <c r="LF86" s="4"/>
      <c r="LG86" s="4">
        <f t="shared" si="165"/>
        <v>0</v>
      </c>
      <c r="LH86" s="4">
        <f t="shared" si="166"/>
        <v>0</v>
      </c>
      <c r="LI86" s="71">
        <v>24.2</v>
      </c>
      <c r="LJ86" s="335">
        <v>0</v>
      </c>
      <c r="LK86" s="79">
        <v>24.02</v>
      </c>
      <c r="LL86" s="358">
        <v>0</v>
      </c>
      <c r="LM86" s="79">
        <v>6.5750000000000002</v>
      </c>
      <c r="LN86" s="339">
        <v>0</v>
      </c>
      <c r="LO86" s="75"/>
      <c r="LP86" s="352"/>
      <c r="LQ86" s="322"/>
      <c r="LR86" s="322"/>
      <c r="LS86" s="4">
        <f t="shared" si="167"/>
        <v>54.795000000000002</v>
      </c>
      <c r="LT86" s="4">
        <f t="shared" si="168"/>
        <v>0</v>
      </c>
      <c r="LU86" s="323"/>
      <c r="LV86" s="4"/>
      <c r="LW86" s="4"/>
      <c r="LX86" s="4"/>
      <c r="LY86" s="4">
        <f t="shared" si="169"/>
        <v>0</v>
      </c>
      <c r="LZ86" s="4">
        <f t="shared" si="170"/>
        <v>0</v>
      </c>
      <c r="MA86" s="114"/>
      <c r="MB86" s="4"/>
      <c r="MC86" s="346"/>
      <c r="MD86" s="324"/>
      <c r="ME86" s="75"/>
      <c r="MF86" s="4"/>
      <c r="MG86" s="9"/>
      <c r="MH86" s="4"/>
      <c r="MI86" s="4">
        <f t="shared" si="171"/>
        <v>0</v>
      </c>
      <c r="MJ86" s="4">
        <f t="shared" si="172"/>
        <v>0</v>
      </c>
      <c r="MK86" s="340">
        <v>0</v>
      </c>
      <c r="ML86" s="92">
        <v>0</v>
      </c>
      <c r="MM86" s="114">
        <v>0</v>
      </c>
      <c r="MN86" s="341">
        <v>0</v>
      </c>
      <c r="MO86" s="4">
        <f t="shared" si="173"/>
        <v>0</v>
      </c>
      <c r="MP86" s="4">
        <f t="shared" si="174"/>
        <v>0</v>
      </c>
      <c r="MQ86" s="4"/>
      <c r="MR86" s="4"/>
      <c r="MS86" s="4">
        <f t="shared" si="175"/>
        <v>0</v>
      </c>
      <c r="MT86" s="4">
        <f t="shared" si="176"/>
        <v>0</v>
      </c>
      <c r="MU86" s="4"/>
      <c r="MV86" s="4"/>
      <c r="MW86" s="4">
        <f t="shared" si="177"/>
        <v>0</v>
      </c>
      <c r="MX86" s="4">
        <f t="shared" si="178"/>
        <v>0</v>
      </c>
      <c r="MY86" s="92">
        <v>6.65</v>
      </c>
      <c r="MZ86" s="342">
        <v>0.9</v>
      </c>
      <c r="NA86" s="4">
        <f t="shared" si="179"/>
        <v>6.65</v>
      </c>
      <c r="NB86" s="4">
        <f t="shared" si="180"/>
        <v>0.9</v>
      </c>
      <c r="NC86" s="301"/>
      <c r="ND86" s="301"/>
      <c r="NE86" s="301">
        <f t="shared" si="181"/>
        <v>0</v>
      </c>
      <c r="NF86" s="301">
        <f t="shared" si="182"/>
        <v>0</v>
      </c>
      <c r="NG86" s="301"/>
      <c r="NH86" s="301"/>
      <c r="NI86" s="301">
        <f t="shared" si="183"/>
        <v>0</v>
      </c>
      <c r="NJ86" s="301">
        <f t="shared" si="184"/>
        <v>0</v>
      </c>
      <c r="NK86" s="297"/>
      <c r="NL86" s="301"/>
      <c r="NM86" s="301">
        <f t="shared" si="185"/>
        <v>0</v>
      </c>
      <c r="NN86" s="301">
        <f t="shared" si="186"/>
        <v>0</v>
      </c>
      <c r="NO86" s="74">
        <v>0</v>
      </c>
      <c r="NP86" s="74"/>
      <c r="NQ86" s="74"/>
      <c r="NR86" s="74"/>
      <c r="NS86" s="74">
        <v>0</v>
      </c>
      <c r="NT86" s="74"/>
      <c r="NU86" s="351">
        <v>0</v>
      </c>
      <c r="NV86" s="351"/>
      <c r="NW86" s="4">
        <f t="shared" si="187"/>
        <v>0</v>
      </c>
      <c r="NX86" s="4">
        <f t="shared" si="119"/>
        <v>0</v>
      </c>
      <c r="NY86" s="74">
        <v>0</v>
      </c>
      <c r="NZ86" s="74"/>
      <c r="OA86" s="357">
        <v>0</v>
      </c>
      <c r="OB86" s="74"/>
      <c r="OC86" s="357">
        <v>0</v>
      </c>
      <c r="OD86" s="74"/>
      <c r="OE86" s="74">
        <v>0</v>
      </c>
      <c r="OF86" s="74"/>
      <c r="OG86" s="4">
        <f t="shared" si="188"/>
        <v>0</v>
      </c>
      <c r="OH86" s="4">
        <f t="shared" si="189"/>
        <v>0</v>
      </c>
      <c r="OI86" s="196">
        <v>0</v>
      </c>
      <c r="OJ86" s="301"/>
      <c r="OK86" s="347">
        <v>0</v>
      </c>
      <c r="OL86" s="301"/>
      <c r="OM86" s="196">
        <v>0</v>
      </c>
      <c r="ON86" s="301"/>
      <c r="OO86" s="301">
        <f t="shared" si="190"/>
        <v>0</v>
      </c>
      <c r="OP86" s="301">
        <f t="shared" si="191"/>
        <v>0</v>
      </c>
      <c r="OQ86" s="301"/>
      <c r="OR86" s="301"/>
      <c r="OS86" s="301">
        <f t="shared" si="120"/>
        <v>0</v>
      </c>
      <c r="OT86" s="301">
        <f t="shared" si="121"/>
        <v>0</v>
      </c>
    </row>
    <row r="87" spans="1:410" ht="12.75" customHeight="1">
      <c r="A87" s="154" t="s">
        <v>155</v>
      </c>
      <c r="B87" s="129">
        <v>77</v>
      </c>
      <c r="C87" s="147"/>
      <c r="D87" s="147"/>
      <c r="E87" s="74"/>
      <c r="F87" s="74"/>
      <c r="G87" s="74"/>
      <c r="H87" s="74"/>
      <c r="I87" s="78">
        <f t="shared" si="106"/>
        <v>0</v>
      </c>
      <c r="J87" s="78">
        <f t="shared" si="107"/>
        <v>0</v>
      </c>
      <c r="K87" s="2"/>
      <c r="L87" s="2"/>
      <c r="M87" s="71">
        <v>20.62</v>
      </c>
      <c r="N87" s="71">
        <v>4.1240000000000006</v>
      </c>
      <c r="O87" s="75">
        <v>19.59</v>
      </c>
      <c r="P87" s="71">
        <v>3.9180000000000001</v>
      </c>
      <c r="Q87" s="1"/>
      <c r="R87" s="8"/>
      <c r="S87" s="2"/>
      <c r="T87" s="2"/>
      <c r="U87" s="8"/>
      <c r="V87" s="8"/>
      <c r="W87" s="8">
        <f t="shared" si="122"/>
        <v>40.21</v>
      </c>
      <c r="X87" s="8">
        <f t="shared" si="123"/>
        <v>40.21</v>
      </c>
      <c r="Y87" s="78"/>
      <c r="Z87" s="78"/>
      <c r="AA87" s="9"/>
      <c r="AB87" s="285"/>
      <c r="AC87" s="8">
        <f t="shared" si="124"/>
        <v>0</v>
      </c>
      <c r="AD87" s="8">
        <f t="shared" si="125"/>
        <v>0</v>
      </c>
      <c r="AE87" s="71"/>
      <c r="AF87" s="71"/>
      <c r="AG87" s="71"/>
      <c r="AH87" s="71"/>
      <c r="AI87" s="122">
        <v>5</v>
      </c>
      <c r="AJ87" s="122">
        <v>1.5</v>
      </c>
      <c r="AK87" s="359">
        <v>50</v>
      </c>
      <c r="AL87" s="360">
        <v>15</v>
      </c>
      <c r="AM87" s="293"/>
      <c r="AN87" s="293"/>
      <c r="AO87" s="294"/>
      <c r="AP87" s="294"/>
      <c r="AQ87" s="294"/>
      <c r="AR87" s="294"/>
      <c r="AS87" s="294"/>
      <c r="AT87" s="294"/>
      <c r="AU87" s="4">
        <f t="shared" si="108"/>
        <v>55</v>
      </c>
      <c r="AV87" s="4">
        <f t="shared" si="109"/>
        <v>16.5</v>
      </c>
      <c r="AW87" s="78"/>
      <c r="AX87" s="78"/>
      <c r="AY87" s="315"/>
      <c r="AZ87" s="8"/>
      <c r="BA87" s="8"/>
      <c r="BB87" s="8"/>
      <c r="BC87" s="8">
        <f t="shared" si="110"/>
        <v>0</v>
      </c>
      <c r="BD87" s="8">
        <f t="shared" si="111"/>
        <v>0</v>
      </c>
      <c r="BE87" s="8"/>
      <c r="BF87" s="8"/>
      <c r="BG87" s="295"/>
      <c r="BH87" s="296"/>
      <c r="BI87" s="295"/>
      <c r="BJ87" s="296"/>
      <c r="BK87" s="297"/>
      <c r="BL87" s="8"/>
      <c r="BM87" s="8"/>
      <c r="BN87" s="8"/>
      <c r="BO87" s="8"/>
      <c r="BP87" s="8"/>
      <c r="BQ87" s="8"/>
      <c r="BR87" s="8"/>
      <c r="BS87" s="2">
        <f t="shared" si="126"/>
        <v>0</v>
      </c>
      <c r="BT87" s="8">
        <f t="shared" si="127"/>
        <v>0</v>
      </c>
      <c r="BU87" s="8"/>
      <c r="BV87" s="8"/>
      <c r="BW87" s="4"/>
      <c r="BX87" s="4"/>
      <c r="BY87" s="4"/>
      <c r="BZ87" s="8"/>
      <c r="CA87" s="4"/>
      <c r="CB87" s="8"/>
      <c r="CC87" s="4">
        <f t="shared" si="112"/>
        <v>0</v>
      </c>
      <c r="CD87" s="4">
        <f t="shared" si="112"/>
        <v>0</v>
      </c>
      <c r="CE87" s="4"/>
      <c r="CF87" s="4"/>
      <c r="CG87" s="114"/>
      <c r="CH87" s="325"/>
      <c r="CI87" s="91">
        <v>20.6</v>
      </c>
      <c r="CJ87" s="325">
        <v>6.5</v>
      </c>
      <c r="CK87" s="299"/>
      <c r="CL87" s="299"/>
      <c r="CM87" s="326">
        <v>5.15</v>
      </c>
      <c r="CN87" s="327">
        <v>1.5</v>
      </c>
      <c r="CO87" s="8">
        <f t="shared" si="128"/>
        <v>25.75</v>
      </c>
      <c r="CP87" s="8">
        <f t="shared" si="129"/>
        <v>8</v>
      </c>
      <c r="CQ87" s="343">
        <v>247.40625</v>
      </c>
      <c r="CR87" s="343"/>
      <c r="CS87" s="343"/>
      <c r="CT87" s="356"/>
      <c r="CU87" s="344">
        <v>18.556701030927837</v>
      </c>
      <c r="CV87" s="196"/>
      <c r="CW87" s="345">
        <v>63.814432989690722</v>
      </c>
      <c r="CX87" s="300"/>
      <c r="CY87" s="300"/>
      <c r="CZ87" s="300"/>
      <c r="DA87" s="7">
        <f t="shared" si="130"/>
        <v>329.77738402061857</v>
      </c>
      <c r="DB87" s="4">
        <f t="shared" si="131"/>
        <v>0</v>
      </c>
      <c r="DC87" s="8"/>
      <c r="DD87" s="8"/>
      <c r="DE87" s="4"/>
      <c r="DF87" s="8"/>
      <c r="DG87" s="8"/>
      <c r="DH87" s="8"/>
      <c r="DI87" s="8">
        <f t="shared" si="132"/>
        <v>0</v>
      </c>
      <c r="DJ87" s="8">
        <f t="shared" si="133"/>
        <v>0</v>
      </c>
      <c r="DK87" s="328">
        <v>42.37</v>
      </c>
      <c r="DL87" s="328">
        <v>14.12</v>
      </c>
      <c r="DM87" s="78">
        <f t="shared" si="134"/>
        <v>42.37</v>
      </c>
      <c r="DN87" s="78">
        <f t="shared" si="135"/>
        <v>14.12</v>
      </c>
      <c r="DO87" s="328">
        <v>41.1</v>
      </c>
      <c r="DP87" s="328">
        <v>13.700000000000001</v>
      </c>
      <c r="DQ87" s="329"/>
      <c r="DR87" s="329"/>
      <c r="DS87" s="8"/>
      <c r="DT87" s="8"/>
      <c r="DU87" s="302"/>
      <c r="DV87" s="303"/>
      <c r="DW87" s="303"/>
      <c r="DX87" s="303"/>
      <c r="DY87" s="8"/>
      <c r="DZ87" s="8"/>
      <c r="EA87" s="4"/>
      <c r="EB87" s="8"/>
      <c r="EC87" s="8">
        <f t="shared" si="136"/>
        <v>0</v>
      </c>
      <c r="ED87" s="8">
        <f t="shared" si="136"/>
        <v>0</v>
      </c>
      <c r="EE87" s="4"/>
      <c r="EF87" s="4"/>
      <c r="EG87" s="330">
        <v>39.18</v>
      </c>
      <c r="EH87" s="331">
        <v>9.7949999999999999</v>
      </c>
      <c r="EI87" s="94">
        <v>154.63999999999999</v>
      </c>
      <c r="EJ87" s="94">
        <v>38.659999999999997</v>
      </c>
      <c r="EK87" s="326">
        <v>53.61</v>
      </c>
      <c r="EL87" s="332">
        <v>13.4025</v>
      </c>
      <c r="EM87" s="333"/>
      <c r="EN87" s="333"/>
      <c r="EO87" s="333"/>
      <c r="EP87" s="333"/>
      <c r="EQ87" s="8">
        <f t="shared" si="137"/>
        <v>247.43</v>
      </c>
      <c r="ER87" s="8">
        <f t="shared" si="138"/>
        <v>61.857500000000002</v>
      </c>
      <c r="ES87" s="301"/>
      <c r="ET87" s="301"/>
      <c r="EU87" s="6"/>
      <c r="EV87" s="6"/>
      <c r="EW87" s="4">
        <f t="shared" si="139"/>
        <v>0</v>
      </c>
      <c r="EX87" s="4">
        <f t="shared" si="140"/>
        <v>0</v>
      </c>
      <c r="EY87" s="8"/>
      <c r="EZ87" s="8"/>
      <c r="FA87" s="361">
        <v>30</v>
      </c>
      <c r="FB87" s="334"/>
      <c r="FC87" s="114">
        <v>31</v>
      </c>
      <c r="FD87" s="327"/>
      <c r="FE87" s="8"/>
      <c r="FF87" s="8"/>
      <c r="FG87" s="305"/>
      <c r="FH87" s="306"/>
      <c r="FI87" s="8"/>
      <c r="FJ87" s="8"/>
      <c r="FK87" s="8"/>
      <c r="FL87" s="8"/>
      <c r="FM87" s="327"/>
      <c r="FN87" s="327"/>
      <c r="FO87" s="4"/>
      <c r="FP87" s="8"/>
      <c r="FQ87" s="307">
        <f t="shared" si="141"/>
        <v>0</v>
      </c>
      <c r="FR87" s="8">
        <f t="shared" si="142"/>
        <v>0</v>
      </c>
      <c r="FS87" s="4"/>
      <c r="FT87" s="4"/>
      <c r="FU87" s="8"/>
      <c r="FV87" s="8"/>
      <c r="FW87" s="8"/>
      <c r="FX87" s="8"/>
      <c r="FY87" s="8"/>
      <c r="FZ87" s="8"/>
      <c r="GA87" s="8"/>
      <c r="GB87" s="8"/>
      <c r="GC87" s="8"/>
      <c r="GD87" s="8"/>
      <c r="GE87" s="8"/>
      <c r="GF87" s="8"/>
      <c r="GG87" s="8">
        <f t="shared" si="143"/>
        <v>0</v>
      </c>
      <c r="GH87" s="8">
        <f t="shared" si="144"/>
        <v>0</v>
      </c>
      <c r="GI87" s="308"/>
      <c r="GJ87" s="308"/>
      <c r="GK87" s="297">
        <v>6</v>
      </c>
      <c r="GL87" s="297"/>
      <c r="GM87" s="309"/>
      <c r="GN87" s="310"/>
      <c r="GO87" s="299"/>
      <c r="GP87" s="311"/>
      <c r="GQ87" s="311"/>
      <c r="GR87" s="311"/>
      <c r="GS87" s="310"/>
      <c r="GT87" s="310"/>
      <c r="GU87" s="310">
        <v>6</v>
      </c>
      <c r="GV87" s="310"/>
      <c r="GW87" s="310"/>
      <c r="GX87" s="310"/>
      <c r="GY87" s="310">
        <v>2.4</v>
      </c>
      <c r="GZ87" s="310"/>
      <c r="HA87" s="8">
        <f t="shared" si="145"/>
        <v>14.4</v>
      </c>
      <c r="HB87" s="8">
        <f t="shared" si="146"/>
        <v>0</v>
      </c>
      <c r="HC87" s="4"/>
      <c r="HD87" s="4"/>
      <c r="HE87" s="4"/>
      <c r="HF87" s="4"/>
      <c r="HG87" s="4"/>
      <c r="HH87" s="4"/>
      <c r="HI87" s="4">
        <f t="shared" si="113"/>
        <v>0</v>
      </c>
      <c r="HJ87" s="4">
        <f t="shared" si="114"/>
        <v>0</v>
      </c>
      <c r="HK87" s="8"/>
      <c r="HL87" s="8"/>
      <c r="HM87" s="8"/>
      <c r="HN87" s="303"/>
      <c r="HO87" s="8">
        <f t="shared" si="147"/>
        <v>0</v>
      </c>
      <c r="HP87" s="8">
        <f t="shared" si="148"/>
        <v>0</v>
      </c>
      <c r="HQ87" s="91">
        <v>400</v>
      </c>
      <c r="HR87" s="285"/>
      <c r="HS87" s="91"/>
      <c r="HT87" s="8"/>
      <c r="HU87" s="8">
        <f t="shared" si="149"/>
        <v>400</v>
      </c>
      <c r="HV87" s="8">
        <f t="shared" si="150"/>
        <v>0</v>
      </c>
      <c r="HW87" s="8"/>
      <c r="HX87" s="8"/>
      <c r="HY87" s="196">
        <v>3</v>
      </c>
      <c r="HZ87" s="335">
        <v>0.75</v>
      </c>
      <c r="IA87" s="312"/>
      <c r="IB87" s="304"/>
      <c r="IC87" s="337">
        <v>12</v>
      </c>
      <c r="ID87" s="130">
        <v>3</v>
      </c>
      <c r="IE87" s="313"/>
      <c r="IF87" s="313"/>
      <c r="IG87" s="8">
        <f t="shared" si="192"/>
        <v>15</v>
      </c>
      <c r="IH87" s="8">
        <f t="shared" si="151"/>
        <v>3.75</v>
      </c>
      <c r="II87" s="8"/>
      <c r="IJ87" s="8"/>
      <c r="IK87" s="8"/>
      <c r="IL87" s="8"/>
      <c r="IM87" s="4"/>
      <c r="IN87" s="303"/>
      <c r="IO87" s="8"/>
      <c r="IP87" s="8"/>
      <c r="IQ87" s="8"/>
      <c r="IR87" s="8"/>
      <c r="IS87" s="8"/>
      <c r="IT87" s="8"/>
      <c r="IU87" s="8">
        <f t="shared" si="115"/>
        <v>0</v>
      </c>
      <c r="IV87" s="8">
        <f t="shared" si="116"/>
        <v>0</v>
      </c>
      <c r="IW87" s="8"/>
      <c r="IX87" s="8"/>
      <c r="IY87" s="71">
        <v>10.31</v>
      </c>
      <c r="IZ87" s="71">
        <v>0</v>
      </c>
      <c r="JA87" s="71">
        <v>10.31</v>
      </c>
      <c r="JB87" s="71">
        <v>0</v>
      </c>
      <c r="JC87" s="285"/>
      <c r="JD87" s="285"/>
      <c r="JE87" s="8">
        <f t="shared" si="152"/>
        <v>20.62</v>
      </c>
      <c r="JF87" s="8">
        <f t="shared" si="153"/>
        <v>0</v>
      </c>
      <c r="JG87" s="335">
        <v>6.5372000000000003</v>
      </c>
      <c r="JH87" s="335">
        <v>1</v>
      </c>
      <c r="JI87" s="335">
        <v>6.5373000000000001</v>
      </c>
      <c r="JJ87" s="335">
        <v>1</v>
      </c>
      <c r="JK87" s="335"/>
      <c r="JL87" s="335"/>
      <c r="JM87" s="91">
        <v>51.55</v>
      </c>
      <c r="JN87" s="335">
        <v>11</v>
      </c>
      <c r="JO87" s="91">
        <v>44.33</v>
      </c>
      <c r="JP87" s="335">
        <v>9</v>
      </c>
      <c r="JQ87" s="71">
        <v>0</v>
      </c>
      <c r="JR87" s="71">
        <v>0</v>
      </c>
      <c r="JS87" s="8"/>
      <c r="JT87" s="8"/>
      <c r="JU87" s="8">
        <f t="shared" si="154"/>
        <v>108.9545</v>
      </c>
      <c r="JV87" s="8">
        <f t="shared" si="155"/>
        <v>22</v>
      </c>
      <c r="JW87" s="8"/>
      <c r="JX87" s="8"/>
      <c r="JY87" s="285"/>
      <c r="JZ87" s="285"/>
      <c r="KA87" s="8">
        <f t="shared" si="156"/>
        <v>0</v>
      </c>
      <c r="KB87" s="8">
        <f t="shared" si="157"/>
        <v>0</v>
      </c>
      <c r="KC87" s="4"/>
      <c r="KD87" s="4"/>
      <c r="KE87" s="4"/>
      <c r="KF87" s="4"/>
      <c r="KG87" s="4">
        <f t="shared" si="117"/>
        <v>0</v>
      </c>
      <c r="KH87" s="4">
        <f t="shared" si="118"/>
        <v>0</v>
      </c>
      <c r="KI87" s="4"/>
      <c r="KJ87" s="4"/>
      <c r="KK87" s="4"/>
      <c r="KL87" s="4"/>
      <c r="KM87" s="4">
        <f t="shared" si="158"/>
        <v>0</v>
      </c>
      <c r="KN87" s="4">
        <f t="shared" si="158"/>
        <v>0</v>
      </c>
      <c r="KO87" s="326">
        <v>6.19</v>
      </c>
      <c r="KP87" s="4"/>
      <c r="KQ87" s="4"/>
      <c r="KR87" s="4"/>
      <c r="KS87" s="1">
        <f t="shared" si="159"/>
        <v>6.19</v>
      </c>
      <c r="KT87" s="1">
        <f t="shared" si="160"/>
        <v>0</v>
      </c>
      <c r="KU87" s="4"/>
      <c r="KV87" s="4"/>
      <c r="KW87" s="4">
        <f t="shared" si="161"/>
        <v>0</v>
      </c>
      <c r="KX87" s="4">
        <f t="shared" si="162"/>
        <v>0</v>
      </c>
      <c r="KY87" s="4"/>
      <c r="KZ87" s="4"/>
      <c r="LA87" s="4"/>
      <c r="LB87" s="4"/>
      <c r="LC87" s="4">
        <f t="shared" si="163"/>
        <v>0</v>
      </c>
      <c r="LD87" s="4">
        <f t="shared" si="164"/>
        <v>0</v>
      </c>
      <c r="LE87" s="4"/>
      <c r="LF87" s="4"/>
      <c r="LG87" s="4">
        <f t="shared" si="165"/>
        <v>0</v>
      </c>
      <c r="LH87" s="4">
        <f t="shared" si="166"/>
        <v>0</v>
      </c>
      <c r="LI87" s="71">
        <v>24.2</v>
      </c>
      <c r="LJ87" s="335">
        <v>0</v>
      </c>
      <c r="LK87" s="79">
        <v>24.02</v>
      </c>
      <c r="LL87" s="358">
        <v>0</v>
      </c>
      <c r="LM87" s="79">
        <v>6.5750000000000002</v>
      </c>
      <c r="LN87" s="339">
        <v>0</v>
      </c>
      <c r="LO87" s="75"/>
      <c r="LP87" s="352"/>
      <c r="LQ87" s="322"/>
      <c r="LR87" s="322"/>
      <c r="LS87" s="4">
        <f t="shared" si="167"/>
        <v>54.795000000000002</v>
      </c>
      <c r="LT87" s="4">
        <f t="shared" si="168"/>
        <v>0</v>
      </c>
      <c r="LU87" s="323"/>
      <c r="LV87" s="4"/>
      <c r="LW87" s="4"/>
      <c r="LX87" s="4"/>
      <c r="LY87" s="4">
        <f t="shared" si="169"/>
        <v>0</v>
      </c>
      <c r="LZ87" s="4">
        <f t="shared" si="170"/>
        <v>0</v>
      </c>
      <c r="MA87" s="114"/>
      <c r="MB87" s="4"/>
      <c r="MC87" s="346"/>
      <c r="MD87" s="324"/>
      <c r="ME87" s="75"/>
      <c r="MF87" s="4"/>
      <c r="MG87" s="9"/>
      <c r="MH87" s="4"/>
      <c r="MI87" s="4">
        <f t="shared" si="171"/>
        <v>0</v>
      </c>
      <c r="MJ87" s="4">
        <f t="shared" si="172"/>
        <v>0</v>
      </c>
      <c r="MK87" s="340">
        <v>0</v>
      </c>
      <c r="ML87" s="92">
        <v>0</v>
      </c>
      <c r="MM87" s="114">
        <v>0</v>
      </c>
      <c r="MN87" s="341">
        <v>0</v>
      </c>
      <c r="MO87" s="4">
        <f t="shared" si="173"/>
        <v>0</v>
      </c>
      <c r="MP87" s="4">
        <f t="shared" si="174"/>
        <v>0</v>
      </c>
      <c r="MQ87" s="4"/>
      <c r="MR87" s="4"/>
      <c r="MS87" s="4">
        <f t="shared" si="175"/>
        <v>0</v>
      </c>
      <c r="MT87" s="4">
        <f t="shared" si="176"/>
        <v>0</v>
      </c>
      <c r="MU87" s="4"/>
      <c r="MV87" s="4"/>
      <c r="MW87" s="4">
        <f t="shared" si="177"/>
        <v>0</v>
      </c>
      <c r="MX87" s="4">
        <f t="shared" si="178"/>
        <v>0</v>
      </c>
      <c r="MY87" s="92">
        <v>6.65</v>
      </c>
      <c r="MZ87" s="342">
        <v>0.9</v>
      </c>
      <c r="NA87" s="4">
        <f t="shared" si="179"/>
        <v>6.65</v>
      </c>
      <c r="NB87" s="4">
        <f t="shared" si="180"/>
        <v>0.9</v>
      </c>
      <c r="NC87" s="301"/>
      <c r="ND87" s="301"/>
      <c r="NE87" s="301">
        <f t="shared" si="181"/>
        <v>0</v>
      </c>
      <c r="NF87" s="301">
        <f t="shared" si="182"/>
        <v>0</v>
      </c>
      <c r="NG87" s="301"/>
      <c r="NH87" s="301"/>
      <c r="NI87" s="301">
        <f t="shared" si="183"/>
        <v>0</v>
      </c>
      <c r="NJ87" s="301">
        <f t="shared" si="184"/>
        <v>0</v>
      </c>
      <c r="NK87" s="297"/>
      <c r="NL87" s="301"/>
      <c r="NM87" s="301">
        <f t="shared" si="185"/>
        <v>0</v>
      </c>
      <c r="NN87" s="301">
        <f t="shared" si="186"/>
        <v>0</v>
      </c>
      <c r="NO87" s="74">
        <v>0</v>
      </c>
      <c r="NP87" s="74"/>
      <c r="NQ87" s="74"/>
      <c r="NR87" s="74"/>
      <c r="NS87" s="74">
        <v>0</v>
      </c>
      <c r="NT87" s="74"/>
      <c r="NU87" s="351">
        <v>0</v>
      </c>
      <c r="NV87" s="351"/>
      <c r="NW87" s="4">
        <f t="shared" si="187"/>
        <v>0</v>
      </c>
      <c r="NX87" s="4">
        <f t="shared" si="119"/>
        <v>0</v>
      </c>
      <c r="NY87" s="74">
        <v>0</v>
      </c>
      <c r="NZ87" s="74"/>
      <c r="OA87" s="357">
        <v>0</v>
      </c>
      <c r="OB87" s="74"/>
      <c r="OC87" s="357">
        <v>0</v>
      </c>
      <c r="OD87" s="74"/>
      <c r="OE87" s="74">
        <v>0</v>
      </c>
      <c r="OF87" s="74"/>
      <c r="OG87" s="4">
        <f t="shared" si="188"/>
        <v>0</v>
      </c>
      <c r="OH87" s="4">
        <f t="shared" si="189"/>
        <v>0</v>
      </c>
      <c r="OI87" s="196">
        <v>0</v>
      </c>
      <c r="OJ87" s="301"/>
      <c r="OK87" s="347">
        <v>0</v>
      </c>
      <c r="OL87" s="301"/>
      <c r="OM87" s="196">
        <v>0</v>
      </c>
      <c r="ON87" s="301"/>
      <c r="OO87" s="301">
        <f t="shared" si="190"/>
        <v>0</v>
      </c>
      <c r="OP87" s="301">
        <f t="shared" si="191"/>
        <v>0</v>
      </c>
      <c r="OQ87" s="301"/>
      <c r="OR87" s="301"/>
      <c r="OS87" s="301">
        <f t="shared" si="120"/>
        <v>0</v>
      </c>
      <c r="OT87" s="301">
        <f t="shared" si="121"/>
        <v>0</v>
      </c>
    </row>
    <row r="88" spans="1:410" ht="12.75" customHeight="1">
      <c r="A88" s="146"/>
      <c r="B88" s="129">
        <v>78</v>
      </c>
      <c r="C88" s="147"/>
      <c r="D88" s="147"/>
      <c r="E88" s="74"/>
      <c r="F88" s="74"/>
      <c r="G88" s="74"/>
      <c r="H88" s="74"/>
      <c r="I88" s="78">
        <f t="shared" si="106"/>
        <v>0</v>
      </c>
      <c r="J88" s="78">
        <f t="shared" si="107"/>
        <v>0</v>
      </c>
      <c r="K88" s="2"/>
      <c r="L88" s="2"/>
      <c r="M88" s="71">
        <v>20.62</v>
      </c>
      <c r="N88" s="71">
        <v>4.1240000000000006</v>
      </c>
      <c r="O88" s="75">
        <v>19.59</v>
      </c>
      <c r="P88" s="71">
        <v>3.9180000000000001</v>
      </c>
      <c r="Q88" s="1"/>
      <c r="R88" s="8"/>
      <c r="S88" s="2"/>
      <c r="T88" s="2"/>
      <c r="U88" s="8"/>
      <c r="V88" s="8"/>
      <c r="W88" s="8">
        <f t="shared" si="122"/>
        <v>40.21</v>
      </c>
      <c r="X88" s="8">
        <f t="shared" si="123"/>
        <v>40.21</v>
      </c>
      <c r="Y88" s="78"/>
      <c r="Z88" s="78"/>
      <c r="AA88" s="9"/>
      <c r="AB88" s="285"/>
      <c r="AC88" s="8">
        <f t="shared" si="124"/>
        <v>0</v>
      </c>
      <c r="AD88" s="8">
        <f t="shared" si="125"/>
        <v>0</v>
      </c>
      <c r="AE88" s="71"/>
      <c r="AF88" s="71"/>
      <c r="AG88" s="71"/>
      <c r="AH88" s="71"/>
      <c r="AI88" s="122">
        <v>5</v>
      </c>
      <c r="AJ88" s="122">
        <v>1.5</v>
      </c>
      <c r="AK88" s="359">
        <v>50</v>
      </c>
      <c r="AL88" s="360">
        <v>15</v>
      </c>
      <c r="AM88" s="293"/>
      <c r="AN88" s="293"/>
      <c r="AO88" s="294"/>
      <c r="AP88" s="294"/>
      <c r="AQ88" s="294"/>
      <c r="AR88" s="294"/>
      <c r="AS88" s="294"/>
      <c r="AT88" s="294"/>
      <c r="AU88" s="4">
        <f t="shared" si="108"/>
        <v>55</v>
      </c>
      <c r="AV88" s="4">
        <f t="shared" si="109"/>
        <v>16.5</v>
      </c>
      <c r="AW88" s="78"/>
      <c r="AX88" s="78"/>
      <c r="AY88" s="315"/>
      <c r="AZ88" s="8"/>
      <c r="BA88" s="8"/>
      <c r="BB88" s="8"/>
      <c r="BC88" s="8">
        <f t="shared" si="110"/>
        <v>0</v>
      </c>
      <c r="BD88" s="8">
        <f t="shared" si="111"/>
        <v>0</v>
      </c>
      <c r="BE88" s="8"/>
      <c r="BF88" s="8"/>
      <c r="BG88" s="295"/>
      <c r="BH88" s="296"/>
      <c r="BI88" s="295"/>
      <c r="BJ88" s="296"/>
      <c r="BK88" s="297"/>
      <c r="BL88" s="8"/>
      <c r="BM88" s="8"/>
      <c r="BN88" s="8"/>
      <c r="BO88" s="8"/>
      <c r="BP88" s="8"/>
      <c r="BQ88" s="8"/>
      <c r="BR88" s="8"/>
      <c r="BS88" s="2">
        <f t="shared" si="126"/>
        <v>0</v>
      </c>
      <c r="BT88" s="8">
        <f t="shared" si="127"/>
        <v>0</v>
      </c>
      <c r="BU88" s="8"/>
      <c r="BV88" s="8"/>
      <c r="BW88" s="4"/>
      <c r="BX88" s="4"/>
      <c r="BY88" s="4"/>
      <c r="BZ88" s="8"/>
      <c r="CA88" s="4"/>
      <c r="CB88" s="8"/>
      <c r="CC88" s="4">
        <f t="shared" si="112"/>
        <v>0</v>
      </c>
      <c r="CD88" s="4">
        <f t="shared" si="112"/>
        <v>0</v>
      </c>
      <c r="CE88" s="4"/>
      <c r="CF88" s="4"/>
      <c r="CG88" s="114"/>
      <c r="CH88" s="325"/>
      <c r="CI88" s="91">
        <v>20.6</v>
      </c>
      <c r="CJ88" s="325">
        <v>6.5</v>
      </c>
      <c r="CK88" s="299"/>
      <c r="CL88" s="299"/>
      <c r="CM88" s="326">
        <v>5.15</v>
      </c>
      <c r="CN88" s="327">
        <v>1.5</v>
      </c>
      <c r="CO88" s="8">
        <f t="shared" si="128"/>
        <v>25.75</v>
      </c>
      <c r="CP88" s="8">
        <f t="shared" si="129"/>
        <v>8</v>
      </c>
      <c r="CQ88" s="343">
        <v>247.40625</v>
      </c>
      <c r="CR88" s="343"/>
      <c r="CS88" s="343"/>
      <c r="CT88" s="356"/>
      <c r="CU88" s="344">
        <v>18.556701030927837</v>
      </c>
      <c r="CV88" s="196"/>
      <c r="CW88" s="345">
        <v>63.814432989690722</v>
      </c>
      <c r="CX88" s="300"/>
      <c r="CY88" s="300"/>
      <c r="CZ88" s="300"/>
      <c r="DA88" s="7">
        <f t="shared" si="130"/>
        <v>329.77738402061857</v>
      </c>
      <c r="DB88" s="4">
        <f t="shared" si="131"/>
        <v>0</v>
      </c>
      <c r="DC88" s="8"/>
      <c r="DD88" s="8"/>
      <c r="DE88" s="4"/>
      <c r="DF88" s="8"/>
      <c r="DG88" s="8"/>
      <c r="DH88" s="8"/>
      <c r="DI88" s="8">
        <f t="shared" si="132"/>
        <v>0</v>
      </c>
      <c r="DJ88" s="8">
        <f t="shared" si="133"/>
        <v>0</v>
      </c>
      <c r="DK88" s="328">
        <v>42.37</v>
      </c>
      <c r="DL88" s="328">
        <v>14.12</v>
      </c>
      <c r="DM88" s="78">
        <f t="shared" si="134"/>
        <v>42.37</v>
      </c>
      <c r="DN88" s="78">
        <f t="shared" si="135"/>
        <v>14.12</v>
      </c>
      <c r="DO88" s="328">
        <v>41.1</v>
      </c>
      <c r="DP88" s="328">
        <v>13.700000000000001</v>
      </c>
      <c r="DQ88" s="329"/>
      <c r="DR88" s="329"/>
      <c r="DS88" s="8"/>
      <c r="DT88" s="8"/>
      <c r="DU88" s="302"/>
      <c r="DV88" s="303"/>
      <c r="DW88" s="303"/>
      <c r="DX88" s="303"/>
      <c r="DY88" s="8"/>
      <c r="DZ88" s="8"/>
      <c r="EA88" s="4"/>
      <c r="EB88" s="8"/>
      <c r="EC88" s="8">
        <f t="shared" si="136"/>
        <v>0</v>
      </c>
      <c r="ED88" s="8">
        <f t="shared" si="136"/>
        <v>0</v>
      </c>
      <c r="EE88" s="4"/>
      <c r="EF88" s="4"/>
      <c r="EG88" s="330">
        <v>39.18</v>
      </c>
      <c r="EH88" s="331">
        <v>9.7949999999999999</v>
      </c>
      <c r="EI88" s="94">
        <v>154.63999999999999</v>
      </c>
      <c r="EJ88" s="94">
        <v>38.659999999999997</v>
      </c>
      <c r="EK88" s="326">
        <v>53.61</v>
      </c>
      <c r="EL88" s="332">
        <v>13.4025</v>
      </c>
      <c r="EM88" s="333"/>
      <c r="EN88" s="333"/>
      <c r="EO88" s="333"/>
      <c r="EP88" s="333"/>
      <c r="EQ88" s="8">
        <f t="shared" si="137"/>
        <v>247.43</v>
      </c>
      <c r="ER88" s="8">
        <f t="shared" si="138"/>
        <v>61.857500000000002</v>
      </c>
      <c r="ES88" s="301"/>
      <c r="ET88" s="301"/>
      <c r="EU88" s="6"/>
      <c r="EV88" s="6"/>
      <c r="EW88" s="4">
        <f t="shared" si="139"/>
        <v>0</v>
      </c>
      <c r="EX88" s="4">
        <f t="shared" si="140"/>
        <v>0</v>
      </c>
      <c r="EY88" s="8"/>
      <c r="EZ88" s="8"/>
      <c r="FA88" s="361">
        <v>30</v>
      </c>
      <c r="FB88" s="334"/>
      <c r="FC88" s="114">
        <v>31</v>
      </c>
      <c r="FD88" s="327"/>
      <c r="FE88" s="8"/>
      <c r="FF88" s="8"/>
      <c r="FG88" s="305"/>
      <c r="FH88" s="306"/>
      <c r="FI88" s="8"/>
      <c r="FJ88" s="8"/>
      <c r="FK88" s="8"/>
      <c r="FL88" s="8"/>
      <c r="FM88" s="327"/>
      <c r="FN88" s="327"/>
      <c r="FO88" s="4"/>
      <c r="FP88" s="8"/>
      <c r="FQ88" s="307">
        <f t="shared" si="141"/>
        <v>0</v>
      </c>
      <c r="FR88" s="8">
        <f t="shared" si="142"/>
        <v>0</v>
      </c>
      <c r="FS88" s="4"/>
      <c r="FT88" s="4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>
        <f t="shared" si="143"/>
        <v>0</v>
      </c>
      <c r="GH88" s="8">
        <f t="shared" si="144"/>
        <v>0</v>
      </c>
      <c r="GI88" s="308"/>
      <c r="GJ88" s="308"/>
      <c r="GK88" s="297">
        <v>6</v>
      </c>
      <c r="GL88" s="297"/>
      <c r="GM88" s="309"/>
      <c r="GN88" s="310"/>
      <c r="GO88" s="299"/>
      <c r="GP88" s="311"/>
      <c r="GQ88" s="311"/>
      <c r="GR88" s="311"/>
      <c r="GS88" s="310"/>
      <c r="GT88" s="310"/>
      <c r="GU88" s="310">
        <v>6</v>
      </c>
      <c r="GV88" s="310"/>
      <c r="GW88" s="310"/>
      <c r="GX88" s="310"/>
      <c r="GY88" s="310">
        <v>2.4</v>
      </c>
      <c r="GZ88" s="310"/>
      <c r="HA88" s="8">
        <f t="shared" si="145"/>
        <v>14.4</v>
      </c>
      <c r="HB88" s="8">
        <f t="shared" si="146"/>
        <v>0</v>
      </c>
      <c r="HC88" s="4"/>
      <c r="HD88" s="4"/>
      <c r="HE88" s="4"/>
      <c r="HF88" s="4"/>
      <c r="HG88" s="4"/>
      <c r="HH88" s="4"/>
      <c r="HI88" s="4">
        <f t="shared" si="113"/>
        <v>0</v>
      </c>
      <c r="HJ88" s="4">
        <f t="shared" si="114"/>
        <v>0</v>
      </c>
      <c r="HK88" s="8"/>
      <c r="HL88" s="8"/>
      <c r="HM88" s="8"/>
      <c r="HN88" s="303"/>
      <c r="HO88" s="8">
        <f t="shared" si="147"/>
        <v>0</v>
      </c>
      <c r="HP88" s="8">
        <f t="shared" si="148"/>
        <v>0</v>
      </c>
      <c r="HQ88" s="91">
        <v>400</v>
      </c>
      <c r="HR88" s="285"/>
      <c r="HS88" s="91"/>
      <c r="HT88" s="8"/>
      <c r="HU88" s="8">
        <f t="shared" si="149"/>
        <v>400</v>
      </c>
      <c r="HV88" s="8">
        <f t="shared" si="150"/>
        <v>0</v>
      </c>
      <c r="HW88" s="8"/>
      <c r="HX88" s="8"/>
      <c r="HY88" s="196">
        <v>3</v>
      </c>
      <c r="HZ88" s="335">
        <v>0.75</v>
      </c>
      <c r="IA88" s="312"/>
      <c r="IB88" s="304"/>
      <c r="IC88" s="337">
        <v>12</v>
      </c>
      <c r="ID88" s="130">
        <v>3</v>
      </c>
      <c r="IE88" s="313"/>
      <c r="IF88" s="313"/>
      <c r="IG88" s="8">
        <f t="shared" si="192"/>
        <v>15</v>
      </c>
      <c r="IH88" s="8">
        <f t="shared" si="151"/>
        <v>3.75</v>
      </c>
      <c r="II88" s="8"/>
      <c r="IJ88" s="8"/>
      <c r="IK88" s="8"/>
      <c r="IL88" s="8"/>
      <c r="IM88" s="4"/>
      <c r="IN88" s="303"/>
      <c r="IO88" s="8"/>
      <c r="IP88" s="8"/>
      <c r="IQ88" s="8"/>
      <c r="IR88" s="8"/>
      <c r="IS88" s="8"/>
      <c r="IT88" s="8"/>
      <c r="IU88" s="8">
        <f t="shared" si="115"/>
        <v>0</v>
      </c>
      <c r="IV88" s="8">
        <f t="shared" si="116"/>
        <v>0</v>
      </c>
      <c r="IW88" s="8"/>
      <c r="IX88" s="8"/>
      <c r="IY88" s="71">
        <v>10.31</v>
      </c>
      <c r="IZ88" s="71">
        <v>0</v>
      </c>
      <c r="JA88" s="71">
        <v>10.31</v>
      </c>
      <c r="JB88" s="71">
        <v>0</v>
      </c>
      <c r="JC88" s="285"/>
      <c r="JD88" s="285"/>
      <c r="JE88" s="8">
        <f t="shared" si="152"/>
        <v>20.62</v>
      </c>
      <c r="JF88" s="8">
        <f t="shared" si="153"/>
        <v>0</v>
      </c>
      <c r="JG88" s="335">
        <v>6.5372000000000003</v>
      </c>
      <c r="JH88" s="335">
        <v>1</v>
      </c>
      <c r="JI88" s="335">
        <v>6.5373000000000001</v>
      </c>
      <c r="JJ88" s="335">
        <v>1</v>
      </c>
      <c r="JK88" s="335"/>
      <c r="JL88" s="335"/>
      <c r="JM88" s="91">
        <v>51.55</v>
      </c>
      <c r="JN88" s="335">
        <v>11</v>
      </c>
      <c r="JO88" s="91">
        <v>44.33</v>
      </c>
      <c r="JP88" s="335">
        <v>9</v>
      </c>
      <c r="JQ88" s="71">
        <v>0</v>
      </c>
      <c r="JR88" s="71">
        <v>0</v>
      </c>
      <c r="JS88" s="8"/>
      <c r="JT88" s="8"/>
      <c r="JU88" s="8">
        <f t="shared" si="154"/>
        <v>108.9545</v>
      </c>
      <c r="JV88" s="8">
        <f t="shared" si="155"/>
        <v>22</v>
      </c>
      <c r="JW88" s="8"/>
      <c r="JX88" s="8"/>
      <c r="JY88" s="285"/>
      <c r="JZ88" s="285"/>
      <c r="KA88" s="8">
        <f t="shared" si="156"/>
        <v>0</v>
      </c>
      <c r="KB88" s="8">
        <f t="shared" si="157"/>
        <v>0</v>
      </c>
      <c r="KC88" s="4"/>
      <c r="KD88" s="4"/>
      <c r="KE88" s="4"/>
      <c r="KF88" s="4"/>
      <c r="KG88" s="4">
        <f t="shared" si="117"/>
        <v>0</v>
      </c>
      <c r="KH88" s="4">
        <f t="shared" si="118"/>
        <v>0</v>
      </c>
      <c r="KI88" s="4"/>
      <c r="KJ88" s="4"/>
      <c r="KK88" s="4"/>
      <c r="KL88" s="4"/>
      <c r="KM88" s="4">
        <f t="shared" si="158"/>
        <v>0</v>
      </c>
      <c r="KN88" s="4">
        <f t="shared" si="158"/>
        <v>0</v>
      </c>
      <c r="KO88" s="326">
        <v>6.19</v>
      </c>
      <c r="KP88" s="4"/>
      <c r="KQ88" s="4"/>
      <c r="KR88" s="4"/>
      <c r="KS88" s="1">
        <f t="shared" si="159"/>
        <v>6.19</v>
      </c>
      <c r="KT88" s="1">
        <f t="shared" si="160"/>
        <v>0</v>
      </c>
      <c r="KU88" s="4"/>
      <c r="KV88" s="4"/>
      <c r="KW88" s="4">
        <f t="shared" si="161"/>
        <v>0</v>
      </c>
      <c r="KX88" s="4">
        <f t="shared" si="162"/>
        <v>0</v>
      </c>
      <c r="KY88" s="4"/>
      <c r="KZ88" s="4"/>
      <c r="LA88" s="4"/>
      <c r="LB88" s="4"/>
      <c r="LC88" s="4">
        <f t="shared" si="163"/>
        <v>0</v>
      </c>
      <c r="LD88" s="4">
        <f t="shared" si="164"/>
        <v>0</v>
      </c>
      <c r="LE88" s="4"/>
      <c r="LF88" s="4"/>
      <c r="LG88" s="4">
        <f t="shared" si="165"/>
        <v>0</v>
      </c>
      <c r="LH88" s="4">
        <f t="shared" si="166"/>
        <v>0</v>
      </c>
      <c r="LI88" s="71">
        <v>24.2</v>
      </c>
      <c r="LJ88" s="335">
        <v>0</v>
      </c>
      <c r="LK88" s="79">
        <v>24.02</v>
      </c>
      <c r="LL88" s="358">
        <v>0</v>
      </c>
      <c r="LM88" s="79">
        <v>6.5750000000000002</v>
      </c>
      <c r="LN88" s="339">
        <v>0</v>
      </c>
      <c r="LO88" s="75"/>
      <c r="LP88" s="352"/>
      <c r="LQ88" s="322"/>
      <c r="LR88" s="322"/>
      <c r="LS88" s="4">
        <f t="shared" si="167"/>
        <v>54.795000000000002</v>
      </c>
      <c r="LT88" s="4">
        <f t="shared" si="168"/>
        <v>0</v>
      </c>
      <c r="LU88" s="323"/>
      <c r="LV88" s="4"/>
      <c r="LW88" s="4"/>
      <c r="LX88" s="4"/>
      <c r="LY88" s="4">
        <f t="shared" si="169"/>
        <v>0</v>
      </c>
      <c r="LZ88" s="4">
        <f t="shared" si="170"/>
        <v>0</v>
      </c>
      <c r="MA88" s="114"/>
      <c r="MB88" s="4"/>
      <c r="MC88" s="346"/>
      <c r="MD88" s="324"/>
      <c r="ME88" s="75"/>
      <c r="MF88" s="4"/>
      <c r="MG88" s="9"/>
      <c r="MH88" s="4"/>
      <c r="MI88" s="4">
        <f t="shared" si="171"/>
        <v>0</v>
      </c>
      <c r="MJ88" s="4">
        <f t="shared" si="172"/>
        <v>0</v>
      </c>
      <c r="MK88" s="340">
        <v>0</v>
      </c>
      <c r="ML88" s="92">
        <v>0</v>
      </c>
      <c r="MM88" s="114">
        <v>0</v>
      </c>
      <c r="MN88" s="341">
        <v>0</v>
      </c>
      <c r="MO88" s="4">
        <f t="shared" si="173"/>
        <v>0</v>
      </c>
      <c r="MP88" s="4">
        <f t="shared" si="174"/>
        <v>0</v>
      </c>
      <c r="MQ88" s="4"/>
      <c r="MR88" s="4"/>
      <c r="MS88" s="4">
        <f t="shared" si="175"/>
        <v>0</v>
      </c>
      <c r="MT88" s="4">
        <f t="shared" si="176"/>
        <v>0</v>
      </c>
      <c r="MU88" s="4"/>
      <c r="MV88" s="4"/>
      <c r="MW88" s="4">
        <f t="shared" si="177"/>
        <v>0</v>
      </c>
      <c r="MX88" s="4">
        <f t="shared" si="178"/>
        <v>0</v>
      </c>
      <c r="MY88" s="92">
        <v>6.65</v>
      </c>
      <c r="MZ88" s="342">
        <v>0.9</v>
      </c>
      <c r="NA88" s="4">
        <f t="shared" si="179"/>
        <v>6.65</v>
      </c>
      <c r="NB88" s="4">
        <f t="shared" si="180"/>
        <v>0.9</v>
      </c>
      <c r="NC88" s="301"/>
      <c r="ND88" s="301"/>
      <c r="NE88" s="301">
        <f t="shared" si="181"/>
        <v>0</v>
      </c>
      <c r="NF88" s="301">
        <f t="shared" si="182"/>
        <v>0</v>
      </c>
      <c r="NG88" s="301"/>
      <c r="NH88" s="301"/>
      <c r="NI88" s="301">
        <f t="shared" si="183"/>
        <v>0</v>
      </c>
      <c r="NJ88" s="301">
        <f t="shared" si="184"/>
        <v>0</v>
      </c>
      <c r="NK88" s="297"/>
      <c r="NL88" s="301"/>
      <c r="NM88" s="301">
        <f t="shared" si="185"/>
        <v>0</v>
      </c>
      <c r="NN88" s="301">
        <f t="shared" si="186"/>
        <v>0</v>
      </c>
      <c r="NO88" s="74">
        <v>0</v>
      </c>
      <c r="NP88" s="74"/>
      <c r="NQ88" s="74"/>
      <c r="NR88" s="74"/>
      <c r="NS88" s="74">
        <v>0</v>
      </c>
      <c r="NT88" s="74"/>
      <c r="NU88" s="351">
        <v>0</v>
      </c>
      <c r="NV88" s="351"/>
      <c r="NW88" s="4">
        <f t="shared" si="187"/>
        <v>0</v>
      </c>
      <c r="NX88" s="4">
        <f t="shared" si="119"/>
        <v>0</v>
      </c>
      <c r="NY88" s="74">
        <v>0</v>
      </c>
      <c r="NZ88" s="74"/>
      <c r="OA88" s="357">
        <v>0</v>
      </c>
      <c r="OB88" s="74"/>
      <c r="OC88" s="357">
        <v>0</v>
      </c>
      <c r="OD88" s="74"/>
      <c r="OE88" s="74">
        <v>0</v>
      </c>
      <c r="OF88" s="74"/>
      <c r="OG88" s="4">
        <f t="shared" si="188"/>
        <v>0</v>
      </c>
      <c r="OH88" s="4">
        <f t="shared" si="189"/>
        <v>0</v>
      </c>
      <c r="OI88" s="196">
        <v>0</v>
      </c>
      <c r="OJ88" s="301"/>
      <c r="OK88" s="347">
        <v>0</v>
      </c>
      <c r="OL88" s="301"/>
      <c r="OM88" s="196">
        <v>0</v>
      </c>
      <c r="ON88" s="301"/>
      <c r="OO88" s="301">
        <f t="shared" si="190"/>
        <v>0</v>
      </c>
      <c r="OP88" s="301">
        <f t="shared" si="191"/>
        <v>0</v>
      </c>
      <c r="OQ88" s="301"/>
      <c r="OR88" s="301"/>
      <c r="OS88" s="301">
        <f t="shared" si="120"/>
        <v>0</v>
      </c>
      <c r="OT88" s="301">
        <f t="shared" si="121"/>
        <v>0</v>
      </c>
    </row>
    <row r="89" spans="1:410" ht="12.75" customHeight="1">
      <c r="A89" s="146"/>
      <c r="B89" s="129">
        <v>79</v>
      </c>
      <c r="C89" s="147"/>
      <c r="D89" s="147"/>
      <c r="E89" s="74"/>
      <c r="F89" s="74"/>
      <c r="G89" s="74"/>
      <c r="H89" s="74"/>
      <c r="I89" s="78">
        <f t="shared" si="106"/>
        <v>0</v>
      </c>
      <c r="J89" s="78">
        <f t="shared" si="107"/>
        <v>0</v>
      </c>
      <c r="K89" s="2"/>
      <c r="L89" s="2"/>
      <c r="M89" s="71">
        <v>20.62</v>
      </c>
      <c r="N89" s="71">
        <v>4.1240000000000006</v>
      </c>
      <c r="O89" s="75">
        <v>19.59</v>
      </c>
      <c r="P89" s="71">
        <v>3.9180000000000001</v>
      </c>
      <c r="Q89" s="1"/>
      <c r="R89" s="8"/>
      <c r="S89" s="2"/>
      <c r="T89" s="2"/>
      <c r="U89" s="8"/>
      <c r="V89" s="8"/>
      <c r="W89" s="8">
        <f t="shared" si="122"/>
        <v>40.21</v>
      </c>
      <c r="X89" s="8">
        <f t="shared" si="123"/>
        <v>40.21</v>
      </c>
      <c r="Y89" s="78"/>
      <c r="Z89" s="78"/>
      <c r="AA89" s="9"/>
      <c r="AB89" s="285"/>
      <c r="AC89" s="8">
        <f t="shared" si="124"/>
        <v>0</v>
      </c>
      <c r="AD89" s="8">
        <f t="shared" si="125"/>
        <v>0</v>
      </c>
      <c r="AE89" s="71"/>
      <c r="AF89" s="71"/>
      <c r="AG89" s="71"/>
      <c r="AH89" s="71"/>
      <c r="AI89" s="122">
        <v>5</v>
      </c>
      <c r="AJ89" s="122">
        <v>1.5</v>
      </c>
      <c r="AK89" s="359">
        <v>50</v>
      </c>
      <c r="AL89" s="360">
        <v>15</v>
      </c>
      <c r="AM89" s="293"/>
      <c r="AN89" s="293"/>
      <c r="AO89" s="294"/>
      <c r="AP89" s="294"/>
      <c r="AQ89" s="294"/>
      <c r="AR89" s="294"/>
      <c r="AS89" s="294"/>
      <c r="AT89" s="294"/>
      <c r="AU89" s="4">
        <f t="shared" si="108"/>
        <v>55</v>
      </c>
      <c r="AV89" s="4">
        <f t="shared" si="109"/>
        <v>16.5</v>
      </c>
      <c r="AW89" s="78"/>
      <c r="AX89" s="78"/>
      <c r="AY89" s="315"/>
      <c r="AZ89" s="8"/>
      <c r="BA89" s="8"/>
      <c r="BB89" s="8"/>
      <c r="BC89" s="8">
        <f t="shared" si="110"/>
        <v>0</v>
      </c>
      <c r="BD89" s="8">
        <f t="shared" si="111"/>
        <v>0</v>
      </c>
      <c r="BE89" s="8"/>
      <c r="BF89" s="8"/>
      <c r="BG89" s="295"/>
      <c r="BH89" s="296"/>
      <c r="BI89" s="295"/>
      <c r="BJ89" s="296"/>
      <c r="BK89" s="297"/>
      <c r="BL89" s="8"/>
      <c r="BM89" s="8"/>
      <c r="BN89" s="8"/>
      <c r="BO89" s="8"/>
      <c r="BP89" s="8"/>
      <c r="BQ89" s="8"/>
      <c r="BR89" s="8"/>
      <c r="BS89" s="2">
        <f t="shared" si="126"/>
        <v>0</v>
      </c>
      <c r="BT89" s="8">
        <f t="shared" si="127"/>
        <v>0</v>
      </c>
      <c r="BU89" s="8"/>
      <c r="BV89" s="8"/>
      <c r="BW89" s="4"/>
      <c r="BX89" s="4"/>
      <c r="BY89" s="4"/>
      <c r="BZ89" s="8"/>
      <c r="CA89" s="4"/>
      <c r="CB89" s="8"/>
      <c r="CC89" s="4">
        <f t="shared" si="112"/>
        <v>0</v>
      </c>
      <c r="CD89" s="4">
        <f t="shared" si="112"/>
        <v>0</v>
      </c>
      <c r="CE89" s="4"/>
      <c r="CF89" s="4"/>
      <c r="CG89" s="114"/>
      <c r="CH89" s="325"/>
      <c r="CI89" s="91">
        <v>20.6</v>
      </c>
      <c r="CJ89" s="325">
        <v>6.5</v>
      </c>
      <c r="CK89" s="299"/>
      <c r="CL89" s="299"/>
      <c r="CM89" s="326">
        <v>5.15</v>
      </c>
      <c r="CN89" s="327">
        <v>1.5</v>
      </c>
      <c r="CO89" s="8">
        <f t="shared" si="128"/>
        <v>25.75</v>
      </c>
      <c r="CP89" s="8">
        <f t="shared" si="129"/>
        <v>8</v>
      </c>
      <c r="CQ89" s="343">
        <v>247.40625</v>
      </c>
      <c r="CR89" s="343"/>
      <c r="CS89" s="343"/>
      <c r="CT89" s="356"/>
      <c r="CU89" s="344">
        <v>18.556701030927837</v>
      </c>
      <c r="CV89" s="196"/>
      <c r="CW89" s="345">
        <v>63.814432989690722</v>
      </c>
      <c r="CX89" s="300"/>
      <c r="CY89" s="300"/>
      <c r="CZ89" s="300"/>
      <c r="DA89" s="7">
        <f t="shared" si="130"/>
        <v>329.77738402061857</v>
      </c>
      <c r="DB89" s="4">
        <f t="shared" si="131"/>
        <v>0</v>
      </c>
      <c r="DC89" s="8"/>
      <c r="DD89" s="8"/>
      <c r="DE89" s="4"/>
      <c r="DF89" s="8"/>
      <c r="DG89" s="8"/>
      <c r="DH89" s="8"/>
      <c r="DI89" s="8">
        <f t="shared" si="132"/>
        <v>0</v>
      </c>
      <c r="DJ89" s="8">
        <f t="shared" si="133"/>
        <v>0</v>
      </c>
      <c r="DK89" s="328">
        <v>42.37</v>
      </c>
      <c r="DL89" s="328">
        <v>14.12</v>
      </c>
      <c r="DM89" s="78">
        <f t="shared" si="134"/>
        <v>42.37</v>
      </c>
      <c r="DN89" s="78">
        <f t="shared" si="135"/>
        <v>14.12</v>
      </c>
      <c r="DO89" s="328">
        <v>41.1</v>
      </c>
      <c r="DP89" s="328">
        <v>13.700000000000001</v>
      </c>
      <c r="DQ89" s="329"/>
      <c r="DR89" s="329"/>
      <c r="DS89" s="8"/>
      <c r="DT89" s="8"/>
      <c r="DU89" s="302"/>
      <c r="DV89" s="303"/>
      <c r="DW89" s="303"/>
      <c r="DX89" s="303"/>
      <c r="DY89" s="8"/>
      <c r="DZ89" s="8"/>
      <c r="EA89" s="4"/>
      <c r="EB89" s="8"/>
      <c r="EC89" s="8">
        <f t="shared" si="136"/>
        <v>0</v>
      </c>
      <c r="ED89" s="8">
        <f t="shared" si="136"/>
        <v>0</v>
      </c>
      <c r="EE89" s="4"/>
      <c r="EF89" s="4"/>
      <c r="EG89" s="330">
        <v>39.18</v>
      </c>
      <c r="EH89" s="331">
        <v>9.7949999999999999</v>
      </c>
      <c r="EI89" s="94">
        <v>154.63999999999999</v>
      </c>
      <c r="EJ89" s="94">
        <v>38.659999999999997</v>
      </c>
      <c r="EK89" s="326">
        <v>53.61</v>
      </c>
      <c r="EL89" s="332">
        <v>13.4025</v>
      </c>
      <c r="EM89" s="333"/>
      <c r="EN89" s="333"/>
      <c r="EO89" s="333"/>
      <c r="EP89" s="333"/>
      <c r="EQ89" s="8">
        <f t="shared" si="137"/>
        <v>247.43</v>
      </c>
      <c r="ER89" s="8">
        <f t="shared" si="138"/>
        <v>61.857500000000002</v>
      </c>
      <c r="ES89" s="301"/>
      <c r="ET89" s="301"/>
      <c r="EU89" s="6"/>
      <c r="EV89" s="6"/>
      <c r="EW89" s="4">
        <f t="shared" si="139"/>
        <v>0</v>
      </c>
      <c r="EX89" s="4">
        <f t="shared" si="140"/>
        <v>0</v>
      </c>
      <c r="EY89" s="8"/>
      <c r="EZ89" s="8"/>
      <c r="FA89" s="361">
        <v>30</v>
      </c>
      <c r="FB89" s="334"/>
      <c r="FC89" s="114">
        <v>0</v>
      </c>
      <c r="FD89" s="327"/>
      <c r="FE89" s="8"/>
      <c r="FF89" s="8"/>
      <c r="FG89" s="305"/>
      <c r="FH89" s="306"/>
      <c r="FI89" s="8"/>
      <c r="FJ89" s="8"/>
      <c r="FK89" s="8"/>
      <c r="FL89" s="8"/>
      <c r="FM89" s="327"/>
      <c r="FN89" s="327"/>
      <c r="FO89" s="4"/>
      <c r="FP89" s="8"/>
      <c r="FQ89" s="307">
        <f t="shared" si="141"/>
        <v>0</v>
      </c>
      <c r="FR89" s="8">
        <f t="shared" si="142"/>
        <v>0</v>
      </c>
      <c r="FS89" s="4"/>
      <c r="FT89" s="4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>
        <f t="shared" si="143"/>
        <v>0</v>
      </c>
      <c r="GH89" s="8">
        <f t="shared" si="144"/>
        <v>0</v>
      </c>
      <c r="GI89" s="308"/>
      <c r="GJ89" s="308"/>
      <c r="GK89" s="297">
        <v>6</v>
      </c>
      <c r="GL89" s="297"/>
      <c r="GM89" s="309"/>
      <c r="GN89" s="310"/>
      <c r="GO89" s="299"/>
      <c r="GP89" s="311"/>
      <c r="GQ89" s="311"/>
      <c r="GR89" s="311"/>
      <c r="GS89" s="310"/>
      <c r="GT89" s="310"/>
      <c r="GU89" s="310">
        <v>6</v>
      </c>
      <c r="GV89" s="310"/>
      <c r="GW89" s="310"/>
      <c r="GX89" s="310"/>
      <c r="GY89" s="310">
        <v>2.4</v>
      </c>
      <c r="GZ89" s="310"/>
      <c r="HA89" s="8">
        <f t="shared" si="145"/>
        <v>14.4</v>
      </c>
      <c r="HB89" s="8">
        <f t="shared" si="146"/>
        <v>0</v>
      </c>
      <c r="HC89" s="4"/>
      <c r="HD89" s="4"/>
      <c r="HE89" s="4"/>
      <c r="HF89" s="4"/>
      <c r="HG89" s="4"/>
      <c r="HH89" s="4"/>
      <c r="HI89" s="4">
        <f t="shared" si="113"/>
        <v>0</v>
      </c>
      <c r="HJ89" s="4">
        <f t="shared" si="114"/>
        <v>0</v>
      </c>
      <c r="HK89" s="8"/>
      <c r="HL89" s="8"/>
      <c r="HM89" s="8"/>
      <c r="HN89" s="303"/>
      <c r="HO89" s="8">
        <f t="shared" si="147"/>
        <v>0</v>
      </c>
      <c r="HP89" s="8">
        <f t="shared" si="148"/>
        <v>0</v>
      </c>
      <c r="HQ89" s="91">
        <v>400</v>
      </c>
      <c r="HR89" s="285"/>
      <c r="HS89" s="91"/>
      <c r="HT89" s="8"/>
      <c r="HU89" s="8">
        <f t="shared" si="149"/>
        <v>400</v>
      </c>
      <c r="HV89" s="8">
        <f t="shared" si="150"/>
        <v>0</v>
      </c>
      <c r="HW89" s="8"/>
      <c r="HX89" s="8"/>
      <c r="HY89" s="196">
        <v>3</v>
      </c>
      <c r="HZ89" s="335">
        <v>0.75</v>
      </c>
      <c r="IA89" s="312"/>
      <c r="IB89" s="304"/>
      <c r="IC89" s="337">
        <v>12</v>
      </c>
      <c r="ID89" s="130">
        <v>3</v>
      </c>
      <c r="IE89" s="313"/>
      <c r="IF89" s="313"/>
      <c r="IG89" s="8">
        <f t="shared" si="192"/>
        <v>15</v>
      </c>
      <c r="IH89" s="8">
        <f t="shared" si="151"/>
        <v>3.75</v>
      </c>
      <c r="II89" s="8"/>
      <c r="IJ89" s="8"/>
      <c r="IK89" s="8"/>
      <c r="IL89" s="8"/>
      <c r="IM89" s="4"/>
      <c r="IN89" s="303"/>
      <c r="IO89" s="8"/>
      <c r="IP89" s="8"/>
      <c r="IQ89" s="8"/>
      <c r="IR89" s="8"/>
      <c r="IS89" s="8"/>
      <c r="IT89" s="8"/>
      <c r="IU89" s="8">
        <f t="shared" si="115"/>
        <v>0</v>
      </c>
      <c r="IV89" s="8">
        <f t="shared" si="116"/>
        <v>0</v>
      </c>
      <c r="IW89" s="8"/>
      <c r="IX89" s="8"/>
      <c r="IY89" s="71">
        <v>10.31</v>
      </c>
      <c r="IZ89" s="71">
        <v>0</v>
      </c>
      <c r="JA89" s="71">
        <v>10.31</v>
      </c>
      <c r="JB89" s="71">
        <v>0</v>
      </c>
      <c r="JC89" s="285"/>
      <c r="JD89" s="285"/>
      <c r="JE89" s="8">
        <f t="shared" si="152"/>
        <v>20.62</v>
      </c>
      <c r="JF89" s="8">
        <f t="shared" si="153"/>
        <v>0</v>
      </c>
      <c r="JG89" s="335">
        <v>6.5372000000000003</v>
      </c>
      <c r="JH89" s="335">
        <v>1</v>
      </c>
      <c r="JI89" s="335">
        <v>6.5373000000000001</v>
      </c>
      <c r="JJ89" s="335">
        <v>1</v>
      </c>
      <c r="JK89" s="335"/>
      <c r="JL89" s="335"/>
      <c r="JM89" s="91">
        <v>51.55</v>
      </c>
      <c r="JN89" s="335">
        <v>11</v>
      </c>
      <c r="JO89" s="91">
        <v>44.33</v>
      </c>
      <c r="JP89" s="335">
        <v>9</v>
      </c>
      <c r="JQ89" s="71">
        <v>0</v>
      </c>
      <c r="JR89" s="71">
        <v>0</v>
      </c>
      <c r="JS89" s="8"/>
      <c r="JT89" s="8"/>
      <c r="JU89" s="8">
        <f t="shared" si="154"/>
        <v>108.9545</v>
      </c>
      <c r="JV89" s="8">
        <f t="shared" si="155"/>
        <v>22</v>
      </c>
      <c r="JW89" s="8"/>
      <c r="JX89" s="8"/>
      <c r="JY89" s="285"/>
      <c r="JZ89" s="285"/>
      <c r="KA89" s="8">
        <f t="shared" si="156"/>
        <v>0</v>
      </c>
      <c r="KB89" s="8">
        <f t="shared" si="157"/>
        <v>0</v>
      </c>
      <c r="KC89" s="4"/>
      <c r="KD89" s="4"/>
      <c r="KE89" s="4"/>
      <c r="KF89" s="4"/>
      <c r="KG89" s="4">
        <f t="shared" si="117"/>
        <v>0</v>
      </c>
      <c r="KH89" s="4">
        <f t="shared" si="118"/>
        <v>0</v>
      </c>
      <c r="KI89" s="4"/>
      <c r="KJ89" s="4"/>
      <c r="KK89" s="4"/>
      <c r="KL89" s="4"/>
      <c r="KM89" s="4">
        <f t="shared" si="158"/>
        <v>0</v>
      </c>
      <c r="KN89" s="4">
        <f t="shared" si="158"/>
        <v>0</v>
      </c>
      <c r="KO89" s="326">
        <v>6.19</v>
      </c>
      <c r="KP89" s="4"/>
      <c r="KQ89" s="4"/>
      <c r="KR89" s="4"/>
      <c r="KS89" s="1">
        <f t="shared" si="159"/>
        <v>6.19</v>
      </c>
      <c r="KT89" s="1">
        <f t="shared" si="160"/>
        <v>0</v>
      </c>
      <c r="KU89" s="4"/>
      <c r="KV89" s="4"/>
      <c r="KW89" s="4">
        <f t="shared" si="161"/>
        <v>0</v>
      </c>
      <c r="KX89" s="4">
        <f t="shared" si="162"/>
        <v>0</v>
      </c>
      <c r="KY89" s="4"/>
      <c r="KZ89" s="4"/>
      <c r="LA89" s="4"/>
      <c r="LB89" s="4"/>
      <c r="LC89" s="4">
        <f t="shared" si="163"/>
        <v>0</v>
      </c>
      <c r="LD89" s="4">
        <f t="shared" si="164"/>
        <v>0</v>
      </c>
      <c r="LE89" s="4"/>
      <c r="LF89" s="4"/>
      <c r="LG89" s="4">
        <f t="shared" si="165"/>
        <v>0</v>
      </c>
      <c r="LH89" s="4">
        <f t="shared" si="166"/>
        <v>0</v>
      </c>
      <c r="LI89" s="71">
        <v>24.2</v>
      </c>
      <c r="LJ89" s="335">
        <v>0</v>
      </c>
      <c r="LK89" s="79">
        <v>24.02</v>
      </c>
      <c r="LL89" s="358">
        <v>0</v>
      </c>
      <c r="LM89" s="79">
        <v>6.5750000000000002</v>
      </c>
      <c r="LN89" s="339">
        <v>0</v>
      </c>
      <c r="LO89" s="75"/>
      <c r="LP89" s="352"/>
      <c r="LQ89" s="322"/>
      <c r="LR89" s="322"/>
      <c r="LS89" s="4">
        <f t="shared" si="167"/>
        <v>54.795000000000002</v>
      </c>
      <c r="LT89" s="4">
        <f t="shared" si="168"/>
        <v>0</v>
      </c>
      <c r="LU89" s="323"/>
      <c r="LV89" s="4"/>
      <c r="LW89" s="4"/>
      <c r="LX89" s="4"/>
      <c r="LY89" s="4">
        <f t="shared" si="169"/>
        <v>0</v>
      </c>
      <c r="LZ89" s="4">
        <f t="shared" si="170"/>
        <v>0</v>
      </c>
      <c r="MA89" s="114"/>
      <c r="MB89" s="4"/>
      <c r="MC89" s="346"/>
      <c r="MD89" s="324"/>
      <c r="ME89" s="75"/>
      <c r="MF89" s="4"/>
      <c r="MG89" s="9"/>
      <c r="MH89" s="4"/>
      <c r="MI89" s="4">
        <f t="shared" si="171"/>
        <v>0</v>
      </c>
      <c r="MJ89" s="4">
        <f t="shared" si="172"/>
        <v>0</v>
      </c>
      <c r="MK89" s="340">
        <v>0</v>
      </c>
      <c r="ML89" s="92">
        <v>0</v>
      </c>
      <c r="MM89" s="114">
        <v>0</v>
      </c>
      <c r="MN89" s="341">
        <v>0</v>
      </c>
      <c r="MO89" s="4">
        <f t="shared" si="173"/>
        <v>0</v>
      </c>
      <c r="MP89" s="4">
        <f t="shared" si="174"/>
        <v>0</v>
      </c>
      <c r="MQ89" s="4"/>
      <c r="MR89" s="4"/>
      <c r="MS89" s="4">
        <f t="shared" si="175"/>
        <v>0</v>
      </c>
      <c r="MT89" s="4">
        <f t="shared" si="176"/>
        <v>0</v>
      </c>
      <c r="MU89" s="4"/>
      <c r="MV89" s="4"/>
      <c r="MW89" s="4">
        <f t="shared" si="177"/>
        <v>0</v>
      </c>
      <c r="MX89" s="4">
        <f t="shared" si="178"/>
        <v>0</v>
      </c>
      <c r="MY89" s="92">
        <v>6.65</v>
      </c>
      <c r="MZ89" s="342">
        <v>0.9</v>
      </c>
      <c r="NA89" s="4">
        <f t="shared" si="179"/>
        <v>6.65</v>
      </c>
      <c r="NB89" s="4">
        <f t="shared" si="180"/>
        <v>0.9</v>
      </c>
      <c r="NC89" s="301"/>
      <c r="ND89" s="301"/>
      <c r="NE89" s="301">
        <f t="shared" si="181"/>
        <v>0</v>
      </c>
      <c r="NF89" s="301">
        <f t="shared" si="182"/>
        <v>0</v>
      </c>
      <c r="NG89" s="301"/>
      <c r="NH89" s="301"/>
      <c r="NI89" s="301">
        <f t="shared" si="183"/>
        <v>0</v>
      </c>
      <c r="NJ89" s="301">
        <f t="shared" si="184"/>
        <v>0</v>
      </c>
      <c r="NK89" s="297"/>
      <c r="NL89" s="301"/>
      <c r="NM89" s="301">
        <f t="shared" si="185"/>
        <v>0</v>
      </c>
      <c r="NN89" s="301">
        <f t="shared" si="186"/>
        <v>0</v>
      </c>
      <c r="NO89" s="74">
        <v>0</v>
      </c>
      <c r="NP89" s="74"/>
      <c r="NQ89" s="74"/>
      <c r="NR89" s="74"/>
      <c r="NS89" s="74">
        <v>0</v>
      </c>
      <c r="NT89" s="74"/>
      <c r="NU89" s="351">
        <v>0</v>
      </c>
      <c r="NV89" s="351"/>
      <c r="NW89" s="4">
        <f t="shared" si="187"/>
        <v>0</v>
      </c>
      <c r="NX89" s="4">
        <f t="shared" si="119"/>
        <v>0</v>
      </c>
      <c r="NY89" s="74">
        <v>0</v>
      </c>
      <c r="NZ89" s="74"/>
      <c r="OA89" s="357">
        <v>0</v>
      </c>
      <c r="OB89" s="74"/>
      <c r="OC89" s="357">
        <v>0</v>
      </c>
      <c r="OD89" s="74"/>
      <c r="OE89" s="74">
        <v>0</v>
      </c>
      <c r="OF89" s="74"/>
      <c r="OG89" s="4">
        <f t="shared" si="188"/>
        <v>0</v>
      </c>
      <c r="OH89" s="4">
        <f t="shared" si="189"/>
        <v>0</v>
      </c>
      <c r="OI89" s="196">
        <v>0</v>
      </c>
      <c r="OJ89" s="301"/>
      <c r="OK89" s="347">
        <v>0</v>
      </c>
      <c r="OL89" s="301"/>
      <c r="OM89" s="196">
        <v>0</v>
      </c>
      <c r="ON89" s="301"/>
      <c r="OO89" s="301">
        <f t="shared" si="190"/>
        <v>0</v>
      </c>
      <c r="OP89" s="301">
        <f t="shared" si="191"/>
        <v>0</v>
      </c>
      <c r="OQ89" s="301"/>
      <c r="OR89" s="301"/>
      <c r="OS89" s="301">
        <f t="shared" si="120"/>
        <v>0</v>
      </c>
      <c r="OT89" s="301">
        <f t="shared" si="121"/>
        <v>0</v>
      </c>
    </row>
    <row r="90" spans="1:410" ht="12.75" customHeight="1">
      <c r="A90" s="146"/>
      <c r="B90" s="129">
        <v>80</v>
      </c>
      <c r="C90" s="147"/>
      <c r="D90" s="147"/>
      <c r="E90" s="74"/>
      <c r="F90" s="74"/>
      <c r="G90" s="74"/>
      <c r="H90" s="74"/>
      <c r="I90" s="78">
        <f t="shared" si="106"/>
        <v>0</v>
      </c>
      <c r="J90" s="78">
        <f t="shared" si="107"/>
        <v>0</v>
      </c>
      <c r="K90" s="2"/>
      <c r="L90" s="2"/>
      <c r="M90" s="71">
        <v>20.62</v>
      </c>
      <c r="N90" s="71">
        <v>4.1240000000000006</v>
      </c>
      <c r="O90" s="75">
        <v>19.59</v>
      </c>
      <c r="P90" s="71">
        <v>3.9180000000000001</v>
      </c>
      <c r="Q90" s="1"/>
      <c r="R90" s="8"/>
      <c r="S90" s="2"/>
      <c r="T90" s="2"/>
      <c r="U90" s="8"/>
      <c r="V90" s="8"/>
      <c r="W90" s="8">
        <f t="shared" si="122"/>
        <v>40.21</v>
      </c>
      <c r="X90" s="8">
        <f t="shared" si="123"/>
        <v>40.21</v>
      </c>
      <c r="Y90" s="78"/>
      <c r="Z90" s="78"/>
      <c r="AA90" s="9"/>
      <c r="AB90" s="285"/>
      <c r="AC90" s="8">
        <f t="shared" si="124"/>
        <v>0</v>
      </c>
      <c r="AD90" s="8">
        <f t="shared" si="125"/>
        <v>0</v>
      </c>
      <c r="AE90" s="71"/>
      <c r="AF90" s="71"/>
      <c r="AG90" s="71"/>
      <c r="AH90" s="71"/>
      <c r="AI90" s="122">
        <v>5</v>
      </c>
      <c r="AJ90" s="122">
        <v>1.5</v>
      </c>
      <c r="AK90" s="359">
        <v>50</v>
      </c>
      <c r="AL90" s="360">
        <v>15</v>
      </c>
      <c r="AM90" s="293"/>
      <c r="AN90" s="293"/>
      <c r="AO90" s="294"/>
      <c r="AP90" s="294"/>
      <c r="AQ90" s="294"/>
      <c r="AR90" s="294"/>
      <c r="AS90" s="294"/>
      <c r="AT90" s="294"/>
      <c r="AU90" s="4">
        <f t="shared" si="108"/>
        <v>55</v>
      </c>
      <c r="AV90" s="4">
        <f t="shared" si="109"/>
        <v>16.5</v>
      </c>
      <c r="AW90" s="78"/>
      <c r="AX90" s="78"/>
      <c r="AY90" s="315"/>
      <c r="AZ90" s="8"/>
      <c r="BA90" s="8"/>
      <c r="BB90" s="8"/>
      <c r="BC90" s="8">
        <f t="shared" si="110"/>
        <v>0</v>
      </c>
      <c r="BD90" s="8">
        <f t="shared" si="111"/>
        <v>0</v>
      </c>
      <c r="BE90" s="8"/>
      <c r="BF90" s="8"/>
      <c r="BG90" s="295"/>
      <c r="BH90" s="296"/>
      <c r="BI90" s="295"/>
      <c r="BJ90" s="296"/>
      <c r="BK90" s="297"/>
      <c r="BL90" s="8"/>
      <c r="BM90" s="8"/>
      <c r="BN90" s="8"/>
      <c r="BO90" s="8"/>
      <c r="BP90" s="8"/>
      <c r="BQ90" s="8"/>
      <c r="BR90" s="8"/>
      <c r="BS90" s="2">
        <f t="shared" si="126"/>
        <v>0</v>
      </c>
      <c r="BT90" s="8">
        <f t="shared" si="127"/>
        <v>0</v>
      </c>
      <c r="BU90" s="8"/>
      <c r="BV90" s="8"/>
      <c r="BW90" s="4"/>
      <c r="BX90" s="4"/>
      <c r="BY90" s="4"/>
      <c r="BZ90" s="8"/>
      <c r="CA90" s="4"/>
      <c r="CB90" s="8"/>
      <c r="CC90" s="4">
        <f t="shared" si="112"/>
        <v>0</v>
      </c>
      <c r="CD90" s="4">
        <f t="shared" si="112"/>
        <v>0</v>
      </c>
      <c r="CE90" s="4"/>
      <c r="CF90" s="4"/>
      <c r="CG90" s="114"/>
      <c r="CH90" s="325"/>
      <c r="CI90" s="91">
        <v>20.6</v>
      </c>
      <c r="CJ90" s="325">
        <v>6.5</v>
      </c>
      <c r="CK90" s="299"/>
      <c r="CL90" s="299"/>
      <c r="CM90" s="326">
        <v>5.15</v>
      </c>
      <c r="CN90" s="327">
        <v>1.5</v>
      </c>
      <c r="CO90" s="8">
        <f t="shared" si="128"/>
        <v>25.75</v>
      </c>
      <c r="CP90" s="8">
        <f t="shared" si="129"/>
        <v>8</v>
      </c>
      <c r="CQ90" s="343">
        <v>247.40625</v>
      </c>
      <c r="CR90" s="343"/>
      <c r="CS90" s="343"/>
      <c r="CT90" s="356"/>
      <c r="CU90" s="344">
        <v>18.556701030927837</v>
      </c>
      <c r="CV90" s="196"/>
      <c r="CW90" s="345">
        <v>63.814432989690722</v>
      </c>
      <c r="CX90" s="300"/>
      <c r="CY90" s="300"/>
      <c r="CZ90" s="300"/>
      <c r="DA90" s="7">
        <f t="shared" si="130"/>
        <v>329.77738402061857</v>
      </c>
      <c r="DB90" s="4">
        <f t="shared" si="131"/>
        <v>0</v>
      </c>
      <c r="DC90" s="8"/>
      <c r="DD90" s="8"/>
      <c r="DE90" s="4"/>
      <c r="DF90" s="8"/>
      <c r="DG90" s="8"/>
      <c r="DH90" s="8"/>
      <c r="DI90" s="8">
        <f t="shared" si="132"/>
        <v>0</v>
      </c>
      <c r="DJ90" s="8">
        <f t="shared" si="133"/>
        <v>0</v>
      </c>
      <c r="DK90" s="328">
        <v>42.37</v>
      </c>
      <c r="DL90" s="328">
        <v>14.12</v>
      </c>
      <c r="DM90" s="78">
        <f t="shared" si="134"/>
        <v>42.37</v>
      </c>
      <c r="DN90" s="78">
        <f t="shared" si="135"/>
        <v>14.12</v>
      </c>
      <c r="DO90" s="328">
        <v>41.1</v>
      </c>
      <c r="DP90" s="328">
        <v>13.700000000000001</v>
      </c>
      <c r="DQ90" s="329"/>
      <c r="DR90" s="329"/>
      <c r="DS90" s="8"/>
      <c r="DT90" s="8"/>
      <c r="DU90" s="302"/>
      <c r="DV90" s="303"/>
      <c r="DW90" s="303"/>
      <c r="DX90" s="303"/>
      <c r="DY90" s="8"/>
      <c r="DZ90" s="8"/>
      <c r="EA90" s="4"/>
      <c r="EB90" s="8"/>
      <c r="EC90" s="8">
        <f t="shared" si="136"/>
        <v>0</v>
      </c>
      <c r="ED90" s="8">
        <f t="shared" si="136"/>
        <v>0</v>
      </c>
      <c r="EE90" s="4"/>
      <c r="EF90" s="4"/>
      <c r="EG90" s="330">
        <v>39.18</v>
      </c>
      <c r="EH90" s="331">
        <v>9.7949999999999999</v>
      </c>
      <c r="EI90" s="94">
        <v>154.63999999999999</v>
      </c>
      <c r="EJ90" s="94">
        <v>38.659999999999997</v>
      </c>
      <c r="EK90" s="326">
        <v>53.61</v>
      </c>
      <c r="EL90" s="332">
        <v>13.4025</v>
      </c>
      <c r="EM90" s="333"/>
      <c r="EN90" s="333"/>
      <c r="EO90" s="333"/>
      <c r="EP90" s="333"/>
      <c r="EQ90" s="8">
        <f t="shared" si="137"/>
        <v>247.43</v>
      </c>
      <c r="ER90" s="8">
        <f t="shared" si="138"/>
        <v>61.857500000000002</v>
      </c>
      <c r="ES90" s="301"/>
      <c r="ET90" s="301"/>
      <c r="EU90" s="6"/>
      <c r="EV90" s="6"/>
      <c r="EW90" s="4">
        <f t="shared" si="139"/>
        <v>0</v>
      </c>
      <c r="EX90" s="4">
        <f t="shared" si="140"/>
        <v>0</v>
      </c>
      <c r="EY90" s="8"/>
      <c r="EZ90" s="8"/>
      <c r="FA90" s="361">
        <v>30</v>
      </c>
      <c r="FB90" s="334"/>
      <c r="FC90" s="114">
        <v>0</v>
      </c>
      <c r="FD90" s="327"/>
      <c r="FE90" s="8"/>
      <c r="FF90" s="8"/>
      <c r="FG90" s="305"/>
      <c r="FH90" s="306"/>
      <c r="FI90" s="8"/>
      <c r="FJ90" s="8"/>
      <c r="FK90" s="8"/>
      <c r="FL90" s="8"/>
      <c r="FM90" s="327"/>
      <c r="FN90" s="327"/>
      <c r="FO90" s="4"/>
      <c r="FP90" s="8"/>
      <c r="FQ90" s="307">
        <f t="shared" si="141"/>
        <v>0</v>
      </c>
      <c r="FR90" s="8">
        <f t="shared" si="142"/>
        <v>0</v>
      </c>
      <c r="FS90" s="4"/>
      <c r="FT90" s="4"/>
      <c r="FU90" s="8"/>
      <c r="FV90" s="8"/>
      <c r="FW90" s="8"/>
      <c r="FX90" s="8"/>
      <c r="FY90" s="8"/>
      <c r="FZ90" s="8"/>
      <c r="GA90" s="8"/>
      <c r="GB90" s="8"/>
      <c r="GC90" s="8"/>
      <c r="GD90" s="8"/>
      <c r="GE90" s="8"/>
      <c r="GF90" s="8"/>
      <c r="GG90" s="8">
        <f t="shared" si="143"/>
        <v>0</v>
      </c>
      <c r="GH90" s="8">
        <f t="shared" si="144"/>
        <v>0</v>
      </c>
      <c r="GI90" s="308"/>
      <c r="GJ90" s="308"/>
      <c r="GK90" s="297">
        <v>6</v>
      </c>
      <c r="GL90" s="297"/>
      <c r="GM90" s="309"/>
      <c r="GN90" s="310"/>
      <c r="GO90" s="299"/>
      <c r="GP90" s="311"/>
      <c r="GQ90" s="311"/>
      <c r="GR90" s="311"/>
      <c r="GS90" s="310"/>
      <c r="GT90" s="310"/>
      <c r="GU90" s="310">
        <v>6</v>
      </c>
      <c r="GV90" s="310"/>
      <c r="GW90" s="310"/>
      <c r="GX90" s="310"/>
      <c r="GY90" s="310">
        <v>2.4</v>
      </c>
      <c r="GZ90" s="310"/>
      <c r="HA90" s="8">
        <f t="shared" si="145"/>
        <v>14.4</v>
      </c>
      <c r="HB90" s="8">
        <f t="shared" si="146"/>
        <v>0</v>
      </c>
      <c r="HC90" s="4"/>
      <c r="HD90" s="4"/>
      <c r="HE90" s="4"/>
      <c r="HF90" s="4"/>
      <c r="HG90" s="4"/>
      <c r="HH90" s="4"/>
      <c r="HI90" s="4">
        <f t="shared" si="113"/>
        <v>0</v>
      </c>
      <c r="HJ90" s="4">
        <f t="shared" si="114"/>
        <v>0</v>
      </c>
      <c r="HK90" s="8"/>
      <c r="HL90" s="8"/>
      <c r="HM90" s="8"/>
      <c r="HN90" s="303"/>
      <c r="HO90" s="8">
        <f t="shared" si="147"/>
        <v>0</v>
      </c>
      <c r="HP90" s="8">
        <f t="shared" si="148"/>
        <v>0</v>
      </c>
      <c r="HQ90" s="91">
        <v>430</v>
      </c>
      <c r="HR90" s="285"/>
      <c r="HS90" s="91"/>
      <c r="HT90" s="8"/>
      <c r="HU90" s="8">
        <f t="shared" si="149"/>
        <v>430</v>
      </c>
      <c r="HV90" s="8">
        <f t="shared" si="150"/>
        <v>0</v>
      </c>
      <c r="HW90" s="8"/>
      <c r="HX90" s="8"/>
      <c r="HY90" s="196">
        <v>3</v>
      </c>
      <c r="HZ90" s="335">
        <v>0.75</v>
      </c>
      <c r="IA90" s="312"/>
      <c r="IB90" s="304"/>
      <c r="IC90" s="337">
        <v>12</v>
      </c>
      <c r="ID90" s="130">
        <v>3</v>
      </c>
      <c r="IE90" s="313"/>
      <c r="IF90" s="313"/>
      <c r="IG90" s="8">
        <f t="shared" si="192"/>
        <v>15</v>
      </c>
      <c r="IH90" s="8">
        <f t="shared" si="151"/>
        <v>3.75</v>
      </c>
      <c r="II90" s="8"/>
      <c r="IJ90" s="8"/>
      <c r="IK90" s="8"/>
      <c r="IL90" s="8"/>
      <c r="IM90" s="4"/>
      <c r="IN90" s="303"/>
      <c r="IO90" s="8"/>
      <c r="IP90" s="8"/>
      <c r="IQ90" s="8"/>
      <c r="IR90" s="8"/>
      <c r="IS90" s="8"/>
      <c r="IT90" s="8"/>
      <c r="IU90" s="8">
        <f t="shared" si="115"/>
        <v>0</v>
      </c>
      <c r="IV90" s="8">
        <f t="shared" si="116"/>
        <v>0</v>
      </c>
      <c r="IW90" s="8"/>
      <c r="IX90" s="8"/>
      <c r="IY90" s="71">
        <v>10.31</v>
      </c>
      <c r="IZ90" s="71">
        <v>0</v>
      </c>
      <c r="JA90" s="71">
        <v>10.31</v>
      </c>
      <c r="JB90" s="71">
        <v>0</v>
      </c>
      <c r="JC90" s="285"/>
      <c r="JD90" s="285"/>
      <c r="JE90" s="8">
        <f t="shared" si="152"/>
        <v>20.62</v>
      </c>
      <c r="JF90" s="8">
        <f t="shared" si="153"/>
        <v>0</v>
      </c>
      <c r="JG90" s="335">
        <v>6.5372000000000003</v>
      </c>
      <c r="JH90" s="335">
        <v>1</v>
      </c>
      <c r="JI90" s="335">
        <v>6.5373000000000001</v>
      </c>
      <c r="JJ90" s="335">
        <v>1</v>
      </c>
      <c r="JK90" s="335"/>
      <c r="JL90" s="335"/>
      <c r="JM90" s="91">
        <v>51.55</v>
      </c>
      <c r="JN90" s="335">
        <v>11</v>
      </c>
      <c r="JO90" s="91">
        <v>44.33</v>
      </c>
      <c r="JP90" s="335">
        <v>9</v>
      </c>
      <c r="JQ90" s="71">
        <v>0</v>
      </c>
      <c r="JR90" s="71">
        <v>0</v>
      </c>
      <c r="JS90" s="8"/>
      <c r="JT90" s="8"/>
      <c r="JU90" s="8">
        <f t="shared" si="154"/>
        <v>108.9545</v>
      </c>
      <c r="JV90" s="8">
        <f t="shared" si="155"/>
        <v>22</v>
      </c>
      <c r="JW90" s="8"/>
      <c r="JX90" s="8"/>
      <c r="JY90" s="285"/>
      <c r="JZ90" s="285"/>
      <c r="KA90" s="8">
        <f t="shared" si="156"/>
        <v>0</v>
      </c>
      <c r="KB90" s="8">
        <f t="shared" si="157"/>
        <v>0</v>
      </c>
      <c r="KC90" s="4"/>
      <c r="KD90" s="4"/>
      <c r="KE90" s="4"/>
      <c r="KF90" s="4"/>
      <c r="KG90" s="4">
        <f t="shared" si="117"/>
        <v>0</v>
      </c>
      <c r="KH90" s="4">
        <f t="shared" si="118"/>
        <v>0</v>
      </c>
      <c r="KI90" s="4"/>
      <c r="KJ90" s="4"/>
      <c r="KK90" s="4"/>
      <c r="KL90" s="4"/>
      <c r="KM90" s="4">
        <f t="shared" si="158"/>
        <v>0</v>
      </c>
      <c r="KN90" s="4">
        <f t="shared" si="158"/>
        <v>0</v>
      </c>
      <c r="KO90" s="326">
        <v>6.19</v>
      </c>
      <c r="KP90" s="4"/>
      <c r="KQ90" s="4"/>
      <c r="KR90" s="4"/>
      <c r="KS90" s="1">
        <f t="shared" si="159"/>
        <v>6.19</v>
      </c>
      <c r="KT90" s="1">
        <f t="shared" si="160"/>
        <v>0</v>
      </c>
      <c r="KU90" s="4"/>
      <c r="KV90" s="4"/>
      <c r="KW90" s="4">
        <f t="shared" si="161"/>
        <v>0</v>
      </c>
      <c r="KX90" s="4">
        <f t="shared" si="162"/>
        <v>0</v>
      </c>
      <c r="KY90" s="4"/>
      <c r="KZ90" s="4"/>
      <c r="LA90" s="4"/>
      <c r="LB90" s="4"/>
      <c r="LC90" s="4">
        <f t="shared" si="163"/>
        <v>0</v>
      </c>
      <c r="LD90" s="4">
        <f t="shared" si="164"/>
        <v>0</v>
      </c>
      <c r="LE90" s="4"/>
      <c r="LF90" s="4"/>
      <c r="LG90" s="4">
        <f t="shared" si="165"/>
        <v>0</v>
      </c>
      <c r="LH90" s="4">
        <f t="shared" si="166"/>
        <v>0</v>
      </c>
      <c r="LI90" s="71">
        <v>24.2</v>
      </c>
      <c r="LJ90" s="335">
        <v>0</v>
      </c>
      <c r="LK90" s="79">
        <v>24.02</v>
      </c>
      <c r="LL90" s="358">
        <v>0</v>
      </c>
      <c r="LM90" s="79">
        <v>6.5750000000000002</v>
      </c>
      <c r="LN90" s="339">
        <v>0</v>
      </c>
      <c r="LO90" s="75"/>
      <c r="LP90" s="352"/>
      <c r="LQ90" s="322"/>
      <c r="LR90" s="322"/>
      <c r="LS90" s="4">
        <f t="shared" si="167"/>
        <v>54.795000000000002</v>
      </c>
      <c r="LT90" s="4">
        <f t="shared" si="168"/>
        <v>0</v>
      </c>
      <c r="LU90" s="323"/>
      <c r="LV90" s="4"/>
      <c r="LW90" s="4"/>
      <c r="LX90" s="4"/>
      <c r="LY90" s="4">
        <f t="shared" si="169"/>
        <v>0</v>
      </c>
      <c r="LZ90" s="4">
        <f t="shared" si="170"/>
        <v>0</v>
      </c>
      <c r="MA90" s="114"/>
      <c r="MB90" s="4"/>
      <c r="MC90" s="346"/>
      <c r="MD90" s="324"/>
      <c r="ME90" s="75"/>
      <c r="MF90" s="4"/>
      <c r="MG90" s="9"/>
      <c r="MH90" s="4"/>
      <c r="MI90" s="4">
        <f t="shared" si="171"/>
        <v>0</v>
      </c>
      <c r="MJ90" s="4">
        <f t="shared" si="172"/>
        <v>0</v>
      </c>
      <c r="MK90" s="340">
        <v>0</v>
      </c>
      <c r="ML90" s="92">
        <v>0</v>
      </c>
      <c r="MM90" s="114">
        <v>0</v>
      </c>
      <c r="MN90" s="341">
        <v>0</v>
      </c>
      <c r="MO90" s="4">
        <f t="shared" si="173"/>
        <v>0</v>
      </c>
      <c r="MP90" s="4">
        <f t="shared" si="174"/>
        <v>0</v>
      </c>
      <c r="MQ90" s="4"/>
      <c r="MR90" s="4"/>
      <c r="MS90" s="4">
        <f t="shared" si="175"/>
        <v>0</v>
      </c>
      <c r="MT90" s="4">
        <f t="shared" si="176"/>
        <v>0</v>
      </c>
      <c r="MU90" s="4"/>
      <c r="MV90" s="4"/>
      <c r="MW90" s="4">
        <f t="shared" si="177"/>
        <v>0</v>
      </c>
      <c r="MX90" s="4">
        <f t="shared" si="178"/>
        <v>0</v>
      </c>
      <c r="MY90" s="92">
        <v>6.65</v>
      </c>
      <c r="MZ90" s="342">
        <v>0.9</v>
      </c>
      <c r="NA90" s="4">
        <f t="shared" si="179"/>
        <v>6.65</v>
      </c>
      <c r="NB90" s="4">
        <f t="shared" si="180"/>
        <v>0.9</v>
      </c>
      <c r="NC90" s="301"/>
      <c r="ND90" s="301"/>
      <c r="NE90" s="301">
        <f t="shared" si="181"/>
        <v>0</v>
      </c>
      <c r="NF90" s="301">
        <f t="shared" si="182"/>
        <v>0</v>
      </c>
      <c r="NG90" s="301"/>
      <c r="NH90" s="301"/>
      <c r="NI90" s="301">
        <f t="shared" si="183"/>
        <v>0</v>
      </c>
      <c r="NJ90" s="301">
        <f t="shared" si="184"/>
        <v>0</v>
      </c>
      <c r="NK90" s="297"/>
      <c r="NL90" s="301"/>
      <c r="NM90" s="301">
        <f t="shared" si="185"/>
        <v>0</v>
      </c>
      <c r="NN90" s="301">
        <f t="shared" si="186"/>
        <v>0</v>
      </c>
      <c r="NO90" s="74">
        <v>0</v>
      </c>
      <c r="NP90" s="74"/>
      <c r="NQ90" s="74"/>
      <c r="NR90" s="74"/>
      <c r="NS90" s="74">
        <v>0</v>
      </c>
      <c r="NT90" s="74"/>
      <c r="NU90" s="351">
        <v>0</v>
      </c>
      <c r="NV90" s="351"/>
      <c r="NW90" s="4">
        <f t="shared" si="187"/>
        <v>0</v>
      </c>
      <c r="NX90" s="4">
        <f t="shared" si="119"/>
        <v>0</v>
      </c>
      <c r="NY90" s="74">
        <v>0</v>
      </c>
      <c r="NZ90" s="74"/>
      <c r="OA90" s="357">
        <v>0</v>
      </c>
      <c r="OB90" s="74"/>
      <c r="OC90" s="357">
        <v>0</v>
      </c>
      <c r="OD90" s="74"/>
      <c r="OE90" s="74">
        <v>0</v>
      </c>
      <c r="OF90" s="74"/>
      <c r="OG90" s="4">
        <f t="shared" si="188"/>
        <v>0</v>
      </c>
      <c r="OH90" s="4">
        <f t="shared" si="189"/>
        <v>0</v>
      </c>
      <c r="OI90" s="196">
        <v>0</v>
      </c>
      <c r="OJ90" s="301"/>
      <c r="OK90" s="347">
        <v>0</v>
      </c>
      <c r="OL90" s="301"/>
      <c r="OM90" s="196">
        <v>0</v>
      </c>
      <c r="ON90" s="301"/>
      <c r="OO90" s="301">
        <f t="shared" si="190"/>
        <v>0</v>
      </c>
      <c r="OP90" s="301">
        <f t="shared" si="191"/>
        <v>0</v>
      </c>
      <c r="OQ90" s="301"/>
      <c r="OR90" s="301"/>
      <c r="OS90" s="301">
        <f t="shared" si="120"/>
        <v>0</v>
      </c>
      <c r="OT90" s="301">
        <f t="shared" si="121"/>
        <v>0</v>
      </c>
    </row>
    <row r="91" spans="1:410" ht="12.75" customHeight="1">
      <c r="A91" s="154" t="s">
        <v>156</v>
      </c>
      <c r="B91" s="129">
        <v>81</v>
      </c>
      <c r="C91" s="147"/>
      <c r="D91" s="147"/>
      <c r="E91" s="74"/>
      <c r="F91" s="74"/>
      <c r="G91" s="74"/>
      <c r="H91" s="74"/>
      <c r="I91" s="78">
        <f t="shared" si="106"/>
        <v>0</v>
      </c>
      <c r="J91" s="78">
        <f t="shared" si="107"/>
        <v>0</v>
      </c>
      <c r="K91" s="2"/>
      <c r="L91" s="2"/>
      <c r="M91" s="71">
        <v>20.62</v>
      </c>
      <c r="N91" s="71">
        <v>4.1240000000000006</v>
      </c>
      <c r="O91" s="75">
        <v>19.59</v>
      </c>
      <c r="P91" s="71">
        <v>3.9180000000000001</v>
      </c>
      <c r="Q91" s="1"/>
      <c r="R91" s="8"/>
      <c r="S91" s="2"/>
      <c r="T91" s="2"/>
      <c r="U91" s="8"/>
      <c r="V91" s="8"/>
      <c r="W91" s="8">
        <f t="shared" si="122"/>
        <v>40.21</v>
      </c>
      <c r="X91" s="8">
        <f t="shared" si="123"/>
        <v>40.21</v>
      </c>
      <c r="Y91" s="78"/>
      <c r="Z91" s="78"/>
      <c r="AA91" s="9"/>
      <c r="AB91" s="285"/>
      <c r="AC91" s="8">
        <f t="shared" si="124"/>
        <v>0</v>
      </c>
      <c r="AD91" s="8">
        <f t="shared" si="125"/>
        <v>0</v>
      </c>
      <c r="AE91" s="71"/>
      <c r="AF91" s="71"/>
      <c r="AG91" s="71"/>
      <c r="AH91" s="71"/>
      <c r="AI91" s="122">
        <v>5</v>
      </c>
      <c r="AJ91" s="122">
        <v>1.5</v>
      </c>
      <c r="AK91" s="359">
        <v>50</v>
      </c>
      <c r="AL91" s="360">
        <v>15</v>
      </c>
      <c r="AM91" s="293"/>
      <c r="AN91" s="293"/>
      <c r="AO91" s="294"/>
      <c r="AP91" s="294"/>
      <c r="AQ91" s="294"/>
      <c r="AR91" s="294"/>
      <c r="AS91" s="294"/>
      <c r="AT91" s="294"/>
      <c r="AU91" s="4">
        <f t="shared" si="108"/>
        <v>55</v>
      </c>
      <c r="AV91" s="4">
        <f t="shared" si="109"/>
        <v>16.5</v>
      </c>
      <c r="AW91" s="78"/>
      <c r="AX91" s="78"/>
      <c r="AY91" s="315"/>
      <c r="AZ91" s="8"/>
      <c r="BA91" s="8"/>
      <c r="BB91" s="8"/>
      <c r="BC91" s="8">
        <f t="shared" si="110"/>
        <v>0</v>
      </c>
      <c r="BD91" s="8">
        <f t="shared" si="111"/>
        <v>0</v>
      </c>
      <c r="BE91" s="8"/>
      <c r="BF91" s="8"/>
      <c r="BG91" s="295"/>
      <c r="BH91" s="296"/>
      <c r="BI91" s="295"/>
      <c r="BJ91" s="296"/>
      <c r="BK91" s="297"/>
      <c r="BL91" s="8"/>
      <c r="BM91" s="8"/>
      <c r="BN91" s="8"/>
      <c r="BO91" s="8"/>
      <c r="BP91" s="8"/>
      <c r="BQ91" s="8"/>
      <c r="BR91" s="8"/>
      <c r="BS91" s="2">
        <f t="shared" si="126"/>
        <v>0</v>
      </c>
      <c r="BT91" s="8">
        <f t="shared" si="127"/>
        <v>0</v>
      </c>
      <c r="BU91" s="8"/>
      <c r="BV91" s="8"/>
      <c r="BW91" s="4"/>
      <c r="BX91" s="4"/>
      <c r="BY91" s="4"/>
      <c r="BZ91" s="8"/>
      <c r="CA91" s="4"/>
      <c r="CB91" s="8"/>
      <c r="CC91" s="4">
        <f t="shared" si="112"/>
        <v>0</v>
      </c>
      <c r="CD91" s="4">
        <f t="shared" si="112"/>
        <v>0</v>
      </c>
      <c r="CE91" s="4"/>
      <c r="CF91" s="4"/>
      <c r="CG91" s="114"/>
      <c r="CH91" s="325"/>
      <c r="CI91" s="91">
        <v>20.6</v>
      </c>
      <c r="CJ91" s="325">
        <v>6.5</v>
      </c>
      <c r="CK91" s="299"/>
      <c r="CL91" s="299"/>
      <c r="CM91" s="326">
        <v>5.15</v>
      </c>
      <c r="CN91" s="327">
        <v>1.5</v>
      </c>
      <c r="CO91" s="8">
        <f t="shared" si="128"/>
        <v>25.75</v>
      </c>
      <c r="CP91" s="8">
        <f t="shared" si="129"/>
        <v>8</v>
      </c>
      <c r="CQ91" s="343">
        <v>247.40625</v>
      </c>
      <c r="CR91" s="343"/>
      <c r="CS91" s="343"/>
      <c r="CT91" s="356"/>
      <c r="CU91" s="344">
        <v>18.556701030927837</v>
      </c>
      <c r="CV91" s="196"/>
      <c r="CW91" s="345">
        <v>63.814432989690722</v>
      </c>
      <c r="CX91" s="300"/>
      <c r="CY91" s="300"/>
      <c r="CZ91" s="300"/>
      <c r="DA91" s="7">
        <f t="shared" si="130"/>
        <v>329.77738402061857</v>
      </c>
      <c r="DB91" s="4">
        <f t="shared" si="131"/>
        <v>0</v>
      </c>
      <c r="DC91" s="8"/>
      <c r="DD91" s="8"/>
      <c r="DE91" s="4"/>
      <c r="DF91" s="8"/>
      <c r="DG91" s="8"/>
      <c r="DH91" s="8"/>
      <c r="DI91" s="8">
        <f t="shared" si="132"/>
        <v>0</v>
      </c>
      <c r="DJ91" s="8">
        <f t="shared" si="133"/>
        <v>0</v>
      </c>
      <c r="DK91" s="328">
        <v>42.37</v>
      </c>
      <c r="DL91" s="328">
        <v>14.12</v>
      </c>
      <c r="DM91" s="78">
        <f t="shared" si="134"/>
        <v>42.37</v>
      </c>
      <c r="DN91" s="78">
        <f t="shared" si="135"/>
        <v>14.12</v>
      </c>
      <c r="DO91" s="328">
        <v>41.1</v>
      </c>
      <c r="DP91" s="328">
        <v>13.700000000000001</v>
      </c>
      <c r="DQ91" s="329"/>
      <c r="DR91" s="329"/>
      <c r="DS91" s="8"/>
      <c r="DT91" s="8"/>
      <c r="DU91" s="302"/>
      <c r="DV91" s="303"/>
      <c r="DW91" s="303"/>
      <c r="DX91" s="303"/>
      <c r="DY91" s="8"/>
      <c r="DZ91" s="8"/>
      <c r="EA91" s="4"/>
      <c r="EB91" s="8"/>
      <c r="EC91" s="8">
        <f t="shared" si="136"/>
        <v>0</v>
      </c>
      <c r="ED91" s="8">
        <f t="shared" si="136"/>
        <v>0</v>
      </c>
      <c r="EE91" s="4"/>
      <c r="EF91" s="4"/>
      <c r="EG91" s="330">
        <v>39.18</v>
      </c>
      <c r="EH91" s="331">
        <v>9.7949999999999999</v>
      </c>
      <c r="EI91" s="94">
        <v>154.63999999999999</v>
      </c>
      <c r="EJ91" s="94">
        <v>38.659999999999997</v>
      </c>
      <c r="EK91" s="326">
        <v>53.61</v>
      </c>
      <c r="EL91" s="332">
        <v>13.4025</v>
      </c>
      <c r="EM91" s="333"/>
      <c r="EN91" s="333"/>
      <c r="EO91" s="333"/>
      <c r="EP91" s="333"/>
      <c r="EQ91" s="8">
        <f t="shared" si="137"/>
        <v>247.43</v>
      </c>
      <c r="ER91" s="8">
        <f t="shared" si="138"/>
        <v>61.857500000000002</v>
      </c>
      <c r="ES91" s="301"/>
      <c r="ET91" s="301"/>
      <c r="EU91" s="6"/>
      <c r="EV91" s="6"/>
      <c r="EW91" s="4">
        <f t="shared" si="139"/>
        <v>0</v>
      </c>
      <c r="EX91" s="4">
        <f t="shared" si="140"/>
        <v>0</v>
      </c>
      <c r="EY91" s="8"/>
      <c r="EZ91" s="8"/>
      <c r="FA91" s="361">
        <v>30</v>
      </c>
      <c r="FB91" s="334"/>
      <c r="FC91" s="114">
        <v>0</v>
      </c>
      <c r="FD91" s="327"/>
      <c r="FE91" s="8"/>
      <c r="FF91" s="8"/>
      <c r="FG91" s="305"/>
      <c r="FH91" s="306"/>
      <c r="FI91" s="8"/>
      <c r="FJ91" s="8"/>
      <c r="FK91" s="8"/>
      <c r="FL91" s="8"/>
      <c r="FM91" s="327"/>
      <c r="FN91" s="327"/>
      <c r="FO91" s="4"/>
      <c r="FP91" s="8"/>
      <c r="FQ91" s="307">
        <f t="shared" si="141"/>
        <v>0</v>
      </c>
      <c r="FR91" s="8">
        <f t="shared" si="142"/>
        <v>0</v>
      </c>
      <c r="FS91" s="4"/>
      <c r="FT91" s="4"/>
      <c r="FU91" s="8"/>
      <c r="FV91" s="8"/>
      <c r="FW91" s="8"/>
      <c r="FX91" s="8"/>
      <c r="FY91" s="8"/>
      <c r="FZ91" s="8"/>
      <c r="GA91" s="8"/>
      <c r="GB91" s="8"/>
      <c r="GC91" s="8"/>
      <c r="GD91" s="8"/>
      <c r="GE91" s="8"/>
      <c r="GF91" s="8"/>
      <c r="GG91" s="8">
        <f t="shared" si="143"/>
        <v>0</v>
      </c>
      <c r="GH91" s="8">
        <f t="shared" si="144"/>
        <v>0</v>
      </c>
      <c r="GI91" s="308"/>
      <c r="GJ91" s="308"/>
      <c r="GK91" s="297">
        <v>6</v>
      </c>
      <c r="GL91" s="297"/>
      <c r="GM91" s="309"/>
      <c r="GN91" s="310"/>
      <c r="GO91" s="299"/>
      <c r="GP91" s="311"/>
      <c r="GQ91" s="311"/>
      <c r="GR91" s="311"/>
      <c r="GS91" s="310"/>
      <c r="GT91" s="310"/>
      <c r="GU91" s="310">
        <v>6</v>
      </c>
      <c r="GV91" s="310"/>
      <c r="GW91" s="310"/>
      <c r="GX91" s="310"/>
      <c r="GY91" s="310">
        <v>2.4</v>
      </c>
      <c r="GZ91" s="310"/>
      <c r="HA91" s="8">
        <f t="shared" si="145"/>
        <v>14.4</v>
      </c>
      <c r="HB91" s="8">
        <f t="shared" si="146"/>
        <v>0</v>
      </c>
      <c r="HC91" s="4"/>
      <c r="HD91" s="4"/>
      <c r="HE91" s="4"/>
      <c r="HF91" s="4"/>
      <c r="HG91" s="4"/>
      <c r="HH91" s="4"/>
      <c r="HI91" s="4">
        <f t="shared" si="113"/>
        <v>0</v>
      </c>
      <c r="HJ91" s="4">
        <f t="shared" si="114"/>
        <v>0</v>
      </c>
      <c r="HK91" s="8"/>
      <c r="HL91" s="8"/>
      <c r="HM91" s="8"/>
      <c r="HN91" s="303"/>
      <c r="HO91" s="8">
        <f t="shared" si="147"/>
        <v>0</v>
      </c>
      <c r="HP91" s="8">
        <f t="shared" si="148"/>
        <v>0</v>
      </c>
      <c r="HQ91" s="91">
        <v>460</v>
      </c>
      <c r="HR91" s="285"/>
      <c r="HS91" s="91"/>
      <c r="HT91" s="8"/>
      <c r="HU91" s="8">
        <f t="shared" si="149"/>
        <v>460</v>
      </c>
      <c r="HV91" s="8">
        <f t="shared" si="150"/>
        <v>0</v>
      </c>
      <c r="HW91" s="8"/>
      <c r="HX91" s="8"/>
      <c r="HY91" s="196">
        <v>3</v>
      </c>
      <c r="HZ91" s="335">
        <v>0.75</v>
      </c>
      <c r="IA91" s="312"/>
      <c r="IB91" s="304"/>
      <c r="IC91" s="337">
        <v>12</v>
      </c>
      <c r="ID91" s="130">
        <v>3</v>
      </c>
      <c r="IE91" s="313"/>
      <c r="IF91" s="313"/>
      <c r="IG91" s="8">
        <f t="shared" si="192"/>
        <v>15</v>
      </c>
      <c r="IH91" s="8">
        <f t="shared" si="151"/>
        <v>3.75</v>
      </c>
      <c r="II91" s="8"/>
      <c r="IJ91" s="8"/>
      <c r="IK91" s="8"/>
      <c r="IL91" s="8"/>
      <c r="IM91" s="4"/>
      <c r="IN91" s="303"/>
      <c r="IO91" s="8"/>
      <c r="IP91" s="8"/>
      <c r="IQ91" s="8"/>
      <c r="IR91" s="8"/>
      <c r="IS91" s="8"/>
      <c r="IT91" s="8"/>
      <c r="IU91" s="8">
        <f t="shared" si="115"/>
        <v>0</v>
      </c>
      <c r="IV91" s="8">
        <f t="shared" si="116"/>
        <v>0</v>
      </c>
      <c r="IW91" s="8"/>
      <c r="IX91" s="8"/>
      <c r="IY91" s="71">
        <v>10.31</v>
      </c>
      <c r="IZ91" s="71">
        <v>0</v>
      </c>
      <c r="JA91" s="71">
        <v>10.31</v>
      </c>
      <c r="JB91" s="71">
        <v>0</v>
      </c>
      <c r="JC91" s="285"/>
      <c r="JD91" s="285"/>
      <c r="JE91" s="8">
        <f t="shared" si="152"/>
        <v>20.62</v>
      </c>
      <c r="JF91" s="8">
        <f t="shared" si="153"/>
        <v>0</v>
      </c>
      <c r="JG91" s="335">
        <v>6.5372000000000003</v>
      </c>
      <c r="JH91" s="335">
        <v>1</v>
      </c>
      <c r="JI91" s="335">
        <v>6.5373000000000001</v>
      </c>
      <c r="JJ91" s="335">
        <v>1</v>
      </c>
      <c r="JK91" s="335"/>
      <c r="JL91" s="335"/>
      <c r="JM91" s="91">
        <v>51.55</v>
      </c>
      <c r="JN91" s="335">
        <v>11</v>
      </c>
      <c r="JO91" s="91">
        <v>44.33</v>
      </c>
      <c r="JP91" s="335">
        <v>9</v>
      </c>
      <c r="JQ91" s="71">
        <v>0</v>
      </c>
      <c r="JR91" s="71">
        <v>0</v>
      </c>
      <c r="JS91" s="8"/>
      <c r="JT91" s="8"/>
      <c r="JU91" s="8">
        <f t="shared" si="154"/>
        <v>108.9545</v>
      </c>
      <c r="JV91" s="8">
        <f t="shared" si="155"/>
        <v>22</v>
      </c>
      <c r="JW91" s="8"/>
      <c r="JX91" s="8"/>
      <c r="JY91" s="285"/>
      <c r="JZ91" s="285"/>
      <c r="KA91" s="8">
        <f t="shared" si="156"/>
        <v>0</v>
      </c>
      <c r="KB91" s="8">
        <f t="shared" si="157"/>
        <v>0</v>
      </c>
      <c r="KC91" s="4"/>
      <c r="KD91" s="4"/>
      <c r="KE91" s="4"/>
      <c r="KF91" s="4"/>
      <c r="KG91" s="4">
        <f t="shared" si="117"/>
        <v>0</v>
      </c>
      <c r="KH91" s="4">
        <f t="shared" si="118"/>
        <v>0</v>
      </c>
      <c r="KI91" s="4"/>
      <c r="KJ91" s="4"/>
      <c r="KK91" s="4"/>
      <c r="KL91" s="4"/>
      <c r="KM91" s="4">
        <f t="shared" si="158"/>
        <v>0</v>
      </c>
      <c r="KN91" s="4">
        <f t="shared" si="158"/>
        <v>0</v>
      </c>
      <c r="KO91" s="326">
        <v>6.19</v>
      </c>
      <c r="KP91" s="4"/>
      <c r="KQ91" s="4"/>
      <c r="KR91" s="4"/>
      <c r="KS91" s="1">
        <f t="shared" si="159"/>
        <v>6.19</v>
      </c>
      <c r="KT91" s="1">
        <f t="shared" si="160"/>
        <v>0</v>
      </c>
      <c r="KU91" s="4"/>
      <c r="KV91" s="4"/>
      <c r="KW91" s="4">
        <f t="shared" si="161"/>
        <v>0</v>
      </c>
      <c r="KX91" s="4">
        <f t="shared" si="162"/>
        <v>0</v>
      </c>
      <c r="KY91" s="4"/>
      <c r="KZ91" s="4"/>
      <c r="LA91" s="4"/>
      <c r="LB91" s="4"/>
      <c r="LC91" s="4">
        <f t="shared" si="163"/>
        <v>0</v>
      </c>
      <c r="LD91" s="4">
        <f t="shared" si="164"/>
        <v>0</v>
      </c>
      <c r="LE91" s="4"/>
      <c r="LF91" s="4"/>
      <c r="LG91" s="4">
        <f t="shared" si="165"/>
        <v>0</v>
      </c>
      <c r="LH91" s="4">
        <f t="shared" si="166"/>
        <v>0</v>
      </c>
      <c r="LI91" s="71">
        <v>24.2</v>
      </c>
      <c r="LJ91" s="335">
        <v>0</v>
      </c>
      <c r="LK91" s="79">
        <v>24.02</v>
      </c>
      <c r="LL91" s="358">
        <v>0</v>
      </c>
      <c r="LM91" s="79">
        <v>6.5750000000000002</v>
      </c>
      <c r="LN91" s="339">
        <v>0</v>
      </c>
      <c r="LO91" s="75"/>
      <c r="LP91" s="352"/>
      <c r="LQ91" s="322"/>
      <c r="LR91" s="322"/>
      <c r="LS91" s="4">
        <f t="shared" si="167"/>
        <v>54.795000000000002</v>
      </c>
      <c r="LT91" s="4">
        <f t="shared" si="168"/>
        <v>0</v>
      </c>
      <c r="LU91" s="323"/>
      <c r="LV91" s="4"/>
      <c r="LW91" s="4"/>
      <c r="LX91" s="4"/>
      <c r="LY91" s="4">
        <f t="shared" si="169"/>
        <v>0</v>
      </c>
      <c r="LZ91" s="4">
        <f t="shared" si="170"/>
        <v>0</v>
      </c>
      <c r="MA91" s="114"/>
      <c r="MB91" s="4"/>
      <c r="MC91" s="346"/>
      <c r="MD91" s="324"/>
      <c r="ME91" s="75"/>
      <c r="MF91" s="4"/>
      <c r="MG91" s="9"/>
      <c r="MH91" s="4"/>
      <c r="MI91" s="4">
        <f t="shared" si="171"/>
        <v>0</v>
      </c>
      <c r="MJ91" s="4">
        <f t="shared" si="172"/>
        <v>0</v>
      </c>
      <c r="MK91" s="340">
        <v>0</v>
      </c>
      <c r="ML91" s="92">
        <v>0</v>
      </c>
      <c r="MM91" s="114">
        <v>0</v>
      </c>
      <c r="MN91" s="341">
        <v>0</v>
      </c>
      <c r="MO91" s="4">
        <f t="shared" si="173"/>
        <v>0</v>
      </c>
      <c r="MP91" s="4">
        <f t="shared" si="174"/>
        <v>0</v>
      </c>
      <c r="MQ91" s="4"/>
      <c r="MR91" s="4"/>
      <c r="MS91" s="4">
        <f t="shared" si="175"/>
        <v>0</v>
      </c>
      <c r="MT91" s="4">
        <f t="shared" si="176"/>
        <v>0</v>
      </c>
      <c r="MU91" s="4"/>
      <c r="MV91" s="4"/>
      <c r="MW91" s="4">
        <f t="shared" si="177"/>
        <v>0</v>
      </c>
      <c r="MX91" s="4">
        <f t="shared" si="178"/>
        <v>0</v>
      </c>
      <c r="MY91" s="92">
        <v>6.65</v>
      </c>
      <c r="MZ91" s="342">
        <v>0.9</v>
      </c>
      <c r="NA91" s="4">
        <f t="shared" si="179"/>
        <v>6.65</v>
      </c>
      <c r="NB91" s="4">
        <f t="shared" si="180"/>
        <v>0.9</v>
      </c>
      <c r="NC91" s="301"/>
      <c r="ND91" s="301"/>
      <c r="NE91" s="301">
        <f t="shared" si="181"/>
        <v>0</v>
      </c>
      <c r="NF91" s="301">
        <f t="shared" si="182"/>
        <v>0</v>
      </c>
      <c r="NG91" s="301"/>
      <c r="NH91" s="301"/>
      <c r="NI91" s="301">
        <f t="shared" si="183"/>
        <v>0</v>
      </c>
      <c r="NJ91" s="301">
        <f t="shared" si="184"/>
        <v>0</v>
      </c>
      <c r="NK91" s="297"/>
      <c r="NL91" s="301"/>
      <c r="NM91" s="301">
        <f t="shared" si="185"/>
        <v>0</v>
      </c>
      <c r="NN91" s="301">
        <f t="shared" si="186"/>
        <v>0</v>
      </c>
      <c r="NO91" s="74">
        <v>0</v>
      </c>
      <c r="NP91" s="74"/>
      <c r="NQ91" s="74"/>
      <c r="NR91" s="74"/>
      <c r="NS91" s="74">
        <v>0</v>
      </c>
      <c r="NT91" s="74"/>
      <c r="NU91" s="351">
        <v>0</v>
      </c>
      <c r="NV91" s="351"/>
      <c r="NW91" s="4">
        <f t="shared" si="187"/>
        <v>0</v>
      </c>
      <c r="NX91" s="4">
        <f t="shared" si="119"/>
        <v>0</v>
      </c>
      <c r="NY91" s="74">
        <v>0</v>
      </c>
      <c r="NZ91" s="74"/>
      <c r="OA91" s="357">
        <v>0</v>
      </c>
      <c r="OB91" s="74"/>
      <c r="OC91" s="357">
        <v>0</v>
      </c>
      <c r="OD91" s="74"/>
      <c r="OE91" s="74">
        <v>0</v>
      </c>
      <c r="OF91" s="74"/>
      <c r="OG91" s="4">
        <f t="shared" si="188"/>
        <v>0</v>
      </c>
      <c r="OH91" s="4">
        <f t="shared" si="189"/>
        <v>0</v>
      </c>
      <c r="OI91" s="196">
        <v>0</v>
      </c>
      <c r="OJ91" s="301"/>
      <c r="OK91" s="347">
        <v>0</v>
      </c>
      <c r="OL91" s="301"/>
      <c r="OM91" s="196">
        <v>0</v>
      </c>
      <c r="ON91" s="301"/>
      <c r="OO91" s="301">
        <f t="shared" si="190"/>
        <v>0</v>
      </c>
      <c r="OP91" s="301">
        <f t="shared" si="191"/>
        <v>0</v>
      </c>
      <c r="OQ91" s="301"/>
      <c r="OR91" s="301"/>
      <c r="OS91" s="301">
        <f t="shared" si="120"/>
        <v>0</v>
      </c>
      <c r="OT91" s="301">
        <f t="shared" si="121"/>
        <v>0</v>
      </c>
    </row>
    <row r="92" spans="1:410" ht="12.75" customHeight="1">
      <c r="A92" s="146"/>
      <c r="B92" s="129">
        <v>82</v>
      </c>
      <c r="C92" s="147"/>
      <c r="D92" s="147"/>
      <c r="E92" s="74"/>
      <c r="F92" s="74"/>
      <c r="G92" s="74"/>
      <c r="H92" s="74"/>
      <c r="I92" s="78">
        <f t="shared" si="106"/>
        <v>0</v>
      </c>
      <c r="J92" s="78">
        <f t="shared" si="107"/>
        <v>0</v>
      </c>
      <c r="K92" s="2"/>
      <c r="L92" s="2"/>
      <c r="M92" s="71">
        <v>20.62</v>
      </c>
      <c r="N92" s="71">
        <v>4.1240000000000006</v>
      </c>
      <c r="O92" s="75">
        <v>19.59</v>
      </c>
      <c r="P92" s="71">
        <v>3.9180000000000001</v>
      </c>
      <c r="Q92" s="1"/>
      <c r="R92" s="8"/>
      <c r="S92" s="2"/>
      <c r="T92" s="2"/>
      <c r="U92" s="8"/>
      <c r="V92" s="8"/>
      <c r="W92" s="8">
        <f t="shared" si="122"/>
        <v>40.21</v>
      </c>
      <c r="X92" s="8">
        <f t="shared" si="123"/>
        <v>40.21</v>
      </c>
      <c r="Y92" s="78"/>
      <c r="Z92" s="78"/>
      <c r="AA92" s="9"/>
      <c r="AB92" s="285"/>
      <c r="AC92" s="8">
        <f t="shared" si="124"/>
        <v>0</v>
      </c>
      <c r="AD92" s="8">
        <f t="shared" si="125"/>
        <v>0</v>
      </c>
      <c r="AE92" s="71"/>
      <c r="AF92" s="71"/>
      <c r="AG92" s="71"/>
      <c r="AH92" s="71"/>
      <c r="AI92" s="122">
        <v>5</v>
      </c>
      <c r="AJ92" s="122">
        <v>1.5</v>
      </c>
      <c r="AK92" s="359">
        <v>50</v>
      </c>
      <c r="AL92" s="360">
        <v>15</v>
      </c>
      <c r="AM92" s="293"/>
      <c r="AN92" s="293"/>
      <c r="AO92" s="294"/>
      <c r="AP92" s="294"/>
      <c r="AQ92" s="294"/>
      <c r="AR92" s="294"/>
      <c r="AS92" s="294"/>
      <c r="AT92" s="294"/>
      <c r="AU92" s="4">
        <f t="shared" si="108"/>
        <v>55</v>
      </c>
      <c r="AV92" s="4">
        <f t="shared" si="109"/>
        <v>16.5</v>
      </c>
      <c r="AW92" s="78"/>
      <c r="AX92" s="78"/>
      <c r="AY92" s="315"/>
      <c r="AZ92" s="8"/>
      <c r="BA92" s="8"/>
      <c r="BB92" s="8"/>
      <c r="BC92" s="8">
        <f t="shared" si="110"/>
        <v>0</v>
      </c>
      <c r="BD92" s="8">
        <f t="shared" si="111"/>
        <v>0</v>
      </c>
      <c r="BE92" s="8"/>
      <c r="BF92" s="8"/>
      <c r="BG92" s="295"/>
      <c r="BH92" s="296"/>
      <c r="BI92" s="295"/>
      <c r="BJ92" s="296"/>
      <c r="BK92" s="297"/>
      <c r="BL92" s="8"/>
      <c r="BM92" s="8"/>
      <c r="BN92" s="8"/>
      <c r="BO92" s="8"/>
      <c r="BP92" s="8"/>
      <c r="BQ92" s="8"/>
      <c r="BR92" s="8"/>
      <c r="BS92" s="2">
        <f t="shared" si="126"/>
        <v>0</v>
      </c>
      <c r="BT92" s="8">
        <f t="shared" si="127"/>
        <v>0</v>
      </c>
      <c r="BU92" s="8"/>
      <c r="BV92" s="8"/>
      <c r="BW92" s="4"/>
      <c r="BX92" s="4"/>
      <c r="BY92" s="4"/>
      <c r="BZ92" s="8"/>
      <c r="CA92" s="4"/>
      <c r="CB92" s="8"/>
      <c r="CC92" s="4">
        <f t="shared" si="112"/>
        <v>0</v>
      </c>
      <c r="CD92" s="4">
        <f t="shared" si="112"/>
        <v>0</v>
      </c>
      <c r="CE92" s="4"/>
      <c r="CF92" s="4"/>
      <c r="CG92" s="114"/>
      <c r="CH92" s="325"/>
      <c r="CI92" s="91">
        <v>20.6</v>
      </c>
      <c r="CJ92" s="325">
        <v>6.5</v>
      </c>
      <c r="CK92" s="299"/>
      <c r="CL92" s="299"/>
      <c r="CM92" s="326">
        <v>5.15</v>
      </c>
      <c r="CN92" s="327">
        <v>1.5</v>
      </c>
      <c r="CO92" s="8">
        <f t="shared" si="128"/>
        <v>25.75</v>
      </c>
      <c r="CP92" s="8">
        <f t="shared" si="129"/>
        <v>8</v>
      </c>
      <c r="CQ92" s="343">
        <v>247.40625</v>
      </c>
      <c r="CR92" s="343"/>
      <c r="CS92" s="343"/>
      <c r="CT92" s="356"/>
      <c r="CU92" s="344">
        <v>18.556701030927837</v>
      </c>
      <c r="CV92" s="196"/>
      <c r="CW92" s="345">
        <v>63.814432989690722</v>
      </c>
      <c r="CX92" s="300"/>
      <c r="CY92" s="300"/>
      <c r="CZ92" s="300"/>
      <c r="DA92" s="7">
        <f t="shared" si="130"/>
        <v>329.77738402061857</v>
      </c>
      <c r="DB92" s="4">
        <f t="shared" si="131"/>
        <v>0</v>
      </c>
      <c r="DC92" s="8"/>
      <c r="DD92" s="8"/>
      <c r="DE92" s="4"/>
      <c r="DF92" s="8"/>
      <c r="DG92" s="8"/>
      <c r="DH92" s="8"/>
      <c r="DI92" s="8">
        <f t="shared" si="132"/>
        <v>0</v>
      </c>
      <c r="DJ92" s="8">
        <f t="shared" si="133"/>
        <v>0</v>
      </c>
      <c r="DK92" s="328">
        <v>42.37</v>
      </c>
      <c r="DL92" s="328">
        <v>14.12</v>
      </c>
      <c r="DM92" s="78">
        <f t="shared" si="134"/>
        <v>42.37</v>
      </c>
      <c r="DN92" s="78">
        <f t="shared" si="135"/>
        <v>14.12</v>
      </c>
      <c r="DO92" s="328">
        <v>41.1</v>
      </c>
      <c r="DP92" s="328">
        <v>13.700000000000001</v>
      </c>
      <c r="DQ92" s="329"/>
      <c r="DR92" s="329"/>
      <c r="DS92" s="8"/>
      <c r="DT92" s="8"/>
      <c r="DU92" s="302"/>
      <c r="DV92" s="303"/>
      <c r="DW92" s="303"/>
      <c r="DX92" s="303"/>
      <c r="DY92" s="8"/>
      <c r="DZ92" s="8"/>
      <c r="EA92" s="4"/>
      <c r="EB92" s="8"/>
      <c r="EC92" s="8">
        <f t="shared" si="136"/>
        <v>0</v>
      </c>
      <c r="ED92" s="8">
        <f t="shared" si="136"/>
        <v>0</v>
      </c>
      <c r="EE92" s="4"/>
      <c r="EF92" s="4"/>
      <c r="EG92" s="330">
        <v>39.18</v>
      </c>
      <c r="EH92" s="331">
        <v>9.7949999999999999</v>
      </c>
      <c r="EI92" s="94">
        <v>154.63999999999999</v>
      </c>
      <c r="EJ92" s="94">
        <v>38.659999999999997</v>
      </c>
      <c r="EK92" s="326">
        <v>53.61</v>
      </c>
      <c r="EL92" s="332">
        <v>13.4025</v>
      </c>
      <c r="EM92" s="333"/>
      <c r="EN92" s="333"/>
      <c r="EO92" s="333"/>
      <c r="EP92" s="333"/>
      <c r="EQ92" s="8">
        <f t="shared" si="137"/>
        <v>247.43</v>
      </c>
      <c r="ER92" s="8">
        <f t="shared" si="138"/>
        <v>61.857500000000002</v>
      </c>
      <c r="ES92" s="301"/>
      <c r="ET92" s="301"/>
      <c r="EU92" s="6"/>
      <c r="EV92" s="6"/>
      <c r="EW92" s="4">
        <f t="shared" si="139"/>
        <v>0</v>
      </c>
      <c r="EX92" s="4">
        <f t="shared" si="140"/>
        <v>0</v>
      </c>
      <c r="EY92" s="8"/>
      <c r="EZ92" s="8"/>
      <c r="FA92" s="361">
        <v>30</v>
      </c>
      <c r="FB92" s="334"/>
      <c r="FC92" s="114">
        <v>0</v>
      </c>
      <c r="FD92" s="327"/>
      <c r="FE92" s="8"/>
      <c r="FF92" s="8"/>
      <c r="FG92" s="305"/>
      <c r="FH92" s="306"/>
      <c r="FI92" s="8"/>
      <c r="FJ92" s="8"/>
      <c r="FK92" s="8"/>
      <c r="FL92" s="8"/>
      <c r="FM92" s="327"/>
      <c r="FN92" s="327"/>
      <c r="FO92" s="4"/>
      <c r="FP92" s="8"/>
      <c r="FQ92" s="307">
        <f t="shared" si="141"/>
        <v>0</v>
      </c>
      <c r="FR92" s="8">
        <f t="shared" si="142"/>
        <v>0</v>
      </c>
      <c r="FS92" s="4"/>
      <c r="FT92" s="4"/>
      <c r="FU92" s="8"/>
      <c r="FV92" s="8"/>
      <c r="FW92" s="8"/>
      <c r="FX92" s="8"/>
      <c r="FY92" s="8"/>
      <c r="FZ92" s="8"/>
      <c r="GA92" s="8"/>
      <c r="GB92" s="8"/>
      <c r="GC92" s="8"/>
      <c r="GD92" s="8"/>
      <c r="GE92" s="8"/>
      <c r="GF92" s="8"/>
      <c r="GG92" s="8">
        <f t="shared" si="143"/>
        <v>0</v>
      </c>
      <c r="GH92" s="8">
        <f t="shared" si="144"/>
        <v>0</v>
      </c>
      <c r="GI92" s="308"/>
      <c r="GJ92" s="308"/>
      <c r="GK92" s="297">
        <v>6</v>
      </c>
      <c r="GL92" s="297"/>
      <c r="GM92" s="309"/>
      <c r="GN92" s="310"/>
      <c r="GO92" s="299"/>
      <c r="GP92" s="311"/>
      <c r="GQ92" s="311"/>
      <c r="GR92" s="311"/>
      <c r="GS92" s="310"/>
      <c r="GT92" s="310"/>
      <c r="GU92" s="310">
        <v>6</v>
      </c>
      <c r="GV92" s="310"/>
      <c r="GW92" s="310"/>
      <c r="GX92" s="310"/>
      <c r="GY92" s="310">
        <v>2.4</v>
      </c>
      <c r="GZ92" s="310"/>
      <c r="HA92" s="8">
        <f t="shared" si="145"/>
        <v>14.4</v>
      </c>
      <c r="HB92" s="8">
        <f t="shared" si="146"/>
        <v>0</v>
      </c>
      <c r="HC92" s="4"/>
      <c r="HD92" s="4"/>
      <c r="HE92" s="4"/>
      <c r="HF92" s="4"/>
      <c r="HG92" s="4"/>
      <c r="HH92" s="4"/>
      <c r="HI92" s="4">
        <f t="shared" si="113"/>
        <v>0</v>
      </c>
      <c r="HJ92" s="4">
        <f t="shared" si="114"/>
        <v>0</v>
      </c>
      <c r="HK92" s="8"/>
      <c r="HL92" s="8"/>
      <c r="HM92" s="8"/>
      <c r="HN92" s="303"/>
      <c r="HO92" s="8">
        <f t="shared" si="147"/>
        <v>0</v>
      </c>
      <c r="HP92" s="8">
        <f t="shared" si="148"/>
        <v>0</v>
      </c>
      <c r="HQ92" s="91">
        <v>490</v>
      </c>
      <c r="HR92" s="285"/>
      <c r="HS92" s="91"/>
      <c r="HT92" s="8"/>
      <c r="HU92" s="8">
        <f t="shared" si="149"/>
        <v>490</v>
      </c>
      <c r="HV92" s="8">
        <f t="shared" si="150"/>
        <v>0</v>
      </c>
      <c r="HW92" s="8"/>
      <c r="HX92" s="8"/>
      <c r="HY92" s="196">
        <v>3</v>
      </c>
      <c r="HZ92" s="335">
        <v>0.75</v>
      </c>
      <c r="IA92" s="312"/>
      <c r="IB92" s="304"/>
      <c r="IC92" s="337">
        <v>12</v>
      </c>
      <c r="ID92" s="130">
        <v>3</v>
      </c>
      <c r="IE92" s="313"/>
      <c r="IF92" s="313"/>
      <c r="IG92" s="8">
        <f t="shared" si="192"/>
        <v>15</v>
      </c>
      <c r="IH92" s="8">
        <f t="shared" si="151"/>
        <v>3.75</v>
      </c>
      <c r="II92" s="8"/>
      <c r="IJ92" s="8"/>
      <c r="IK92" s="8"/>
      <c r="IL92" s="8"/>
      <c r="IM92" s="4"/>
      <c r="IN92" s="303"/>
      <c r="IO92" s="8"/>
      <c r="IP92" s="8"/>
      <c r="IQ92" s="8"/>
      <c r="IR92" s="8"/>
      <c r="IS92" s="8"/>
      <c r="IT92" s="8"/>
      <c r="IU92" s="8">
        <f t="shared" si="115"/>
        <v>0</v>
      </c>
      <c r="IV92" s="8">
        <f t="shared" si="116"/>
        <v>0</v>
      </c>
      <c r="IW92" s="8"/>
      <c r="IX92" s="8"/>
      <c r="IY92" s="71">
        <v>10.31</v>
      </c>
      <c r="IZ92" s="71">
        <v>0</v>
      </c>
      <c r="JA92" s="71">
        <v>10.31</v>
      </c>
      <c r="JB92" s="71">
        <v>0</v>
      </c>
      <c r="JC92" s="285"/>
      <c r="JD92" s="285"/>
      <c r="JE92" s="8">
        <f t="shared" si="152"/>
        <v>20.62</v>
      </c>
      <c r="JF92" s="8">
        <f t="shared" si="153"/>
        <v>0</v>
      </c>
      <c r="JG92" s="335">
        <v>6.5372000000000003</v>
      </c>
      <c r="JH92" s="335">
        <v>1</v>
      </c>
      <c r="JI92" s="335">
        <v>6.5373000000000001</v>
      </c>
      <c r="JJ92" s="335">
        <v>1</v>
      </c>
      <c r="JK92" s="335"/>
      <c r="JL92" s="335"/>
      <c r="JM92" s="91">
        <v>51.55</v>
      </c>
      <c r="JN92" s="335">
        <v>11</v>
      </c>
      <c r="JO92" s="91">
        <v>44.33</v>
      </c>
      <c r="JP92" s="335">
        <v>9</v>
      </c>
      <c r="JQ92" s="71">
        <v>0</v>
      </c>
      <c r="JR92" s="71">
        <v>0</v>
      </c>
      <c r="JS92" s="8"/>
      <c r="JT92" s="8"/>
      <c r="JU92" s="8">
        <f t="shared" si="154"/>
        <v>108.9545</v>
      </c>
      <c r="JV92" s="8">
        <f t="shared" si="155"/>
        <v>22</v>
      </c>
      <c r="JW92" s="8"/>
      <c r="JX92" s="8"/>
      <c r="JY92" s="285"/>
      <c r="JZ92" s="285"/>
      <c r="KA92" s="8">
        <f t="shared" si="156"/>
        <v>0</v>
      </c>
      <c r="KB92" s="8">
        <f t="shared" si="157"/>
        <v>0</v>
      </c>
      <c r="KC92" s="4"/>
      <c r="KD92" s="4"/>
      <c r="KE92" s="4"/>
      <c r="KF92" s="4"/>
      <c r="KG92" s="4">
        <f t="shared" si="117"/>
        <v>0</v>
      </c>
      <c r="KH92" s="4">
        <f t="shared" si="118"/>
        <v>0</v>
      </c>
      <c r="KI92" s="4"/>
      <c r="KJ92" s="4"/>
      <c r="KK92" s="4"/>
      <c r="KL92" s="4"/>
      <c r="KM92" s="4">
        <f t="shared" si="158"/>
        <v>0</v>
      </c>
      <c r="KN92" s="4">
        <f t="shared" si="158"/>
        <v>0</v>
      </c>
      <c r="KO92" s="326">
        <v>6.19</v>
      </c>
      <c r="KP92" s="4"/>
      <c r="KQ92" s="4"/>
      <c r="KR92" s="4"/>
      <c r="KS92" s="1">
        <f t="shared" si="159"/>
        <v>6.19</v>
      </c>
      <c r="KT92" s="1">
        <f t="shared" si="160"/>
        <v>0</v>
      </c>
      <c r="KU92" s="4"/>
      <c r="KV92" s="4"/>
      <c r="KW92" s="4">
        <f t="shared" si="161"/>
        <v>0</v>
      </c>
      <c r="KX92" s="4">
        <f t="shared" si="162"/>
        <v>0</v>
      </c>
      <c r="KY92" s="4"/>
      <c r="KZ92" s="4"/>
      <c r="LA92" s="4"/>
      <c r="LB92" s="4"/>
      <c r="LC92" s="4">
        <f t="shared" si="163"/>
        <v>0</v>
      </c>
      <c r="LD92" s="4">
        <f t="shared" si="164"/>
        <v>0</v>
      </c>
      <c r="LE92" s="4"/>
      <c r="LF92" s="4"/>
      <c r="LG92" s="4">
        <f t="shared" si="165"/>
        <v>0</v>
      </c>
      <c r="LH92" s="4">
        <f t="shared" si="166"/>
        <v>0</v>
      </c>
      <c r="LI92" s="71">
        <v>24.2</v>
      </c>
      <c r="LJ92" s="335">
        <v>0</v>
      </c>
      <c r="LK92" s="79">
        <v>24.02</v>
      </c>
      <c r="LL92" s="358">
        <v>0</v>
      </c>
      <c r="LM92" s="79">
        <v>6.5750000000000002</v>
      </c>
      <c r="LN92" s="339">
        <v>0</v>
      </c>
      <c r="LO92" s="75"/>
      <c r="LP92" s="352"/>
      <c r="LQ92" s="322"/>
      <c r="LR92" s="322"/>
      <c r="LS92" s="4">
        <f t="shared" si="167"/>
        <v>54.795000000000002</v>
      </c>
      <c r="LT92" s="4">
        <f t="shared" si="168"/>
        <v>0</v>
      </c>
      <c r="LU92" s="323"/>
      <c r="LV92" s="4"/>
      <c r="LW92" s="4"/>
      <c r="LX92" s="4"/>
      <c r="LY92" s="4">
        <f t="shared" si="169"/>
        <v>0</v>
      </c>
      <c r="LZ92" s="4">
        <f t="shared" si="170"/>
        <v>0</v>
      </c>
      <c r="MA92" s="114"/>
      <c r="MB92" s="4"/>
      <c r="MC92" s="346"/>
      <c r="MD92" s="324"/>
      <c r="ME92" s="75"/>
      <c r="MF92" s="4"/>
      <c r="MG92" s="9"/>
      <c r="MH92" s="4"/>
      <c r="MI92" s="4">
        <f t="shared" si="171"/>
        <v>0</v>
      </c>
      <c r="MJ92" s="4">
        <f t="shared" si="172"/>
        <v>0</v>
      </c>
      <c r="MK92" s="340">
        <v>0</v>
      </c>
      <c r="ML92" s="92">
        <v>0</v>
      </c>
      <c r="MM92" s="114">
        <v>0</v>
      </c>
      <c r="MN92" s="341">
        <v>0</v>
      </c>
      <c r="MO92" s="4">
        <f t="shared" si="173"/>
        <v>0</v>
      </c>
      <c r="MP92" s="4">
        <f t="shared" si="174"/>
        <v>0</v>
      </c>
      <c r="MQ92" s="4"/>
      <c r="MR92" s="4"/>
      <c r="MS92" s="4">
        <f t="shared" si="175"/>
        <v>0</v>
      </c>
      <c r="MT92" s="4">
        <f t="shared" si="176"/>
        <v>0</v>
      </c>
      <c r="MU92" s="4"/>
      <c r="MV92" s="4"/>
      <c r="MW92" s="4">
        <f t="shared" si="177"/>
        <v>0</v>
      </c>
      <c r="MX92" s="4">
        <f t="shared" si="178"/>
        <v>0</v>
      </c>
      <c r="MY92" s="92">
        <v>6.65</v>
      </c>
      <c r="MZ92" s="342">
        <v>0.9</v>
      </c>
      <c r="NA92" s="4">
        <f t="shared" si="179"/>
        <v>6.65</v>
      </c>
      <c r="NB92" s="4">
        <f t="shared" si="180"/>
        <v>0.9</v>
      </c>
      <c r="NC92" s="301"/>
      <c r="ND92" s="301"/>
      <c r="NE92" s="301">
        <f t="shared" si="181"/>
        <v>0</v>
      </c>
      <c r="NF92" s="301">
        <f t="shared" si="182"/>
        <v>0</v>
      </c>
      <c r="NG92" s="301"/>
      <c r="NH92" s="301"/>
      <c r="NI92" s="301">
        <f t="shared" si="183"/>
        <v>0</v>
      </c>
      <c r="NJ92" s="301">
        <f t="shared" si="184"/>
        <v>0</v>
      </c>
      <c r="NK92" s="297"/>
      <c r="NL92" s="301"/>
      <c r="NM92" s="301">
        <f t="shared" si="185"/>
        <v>0</v>
      </c>
      <c r="NN92" s="301">
        <f t="shared" si="186"/>
        <v>0</v>
      </c>
      <c r="NO92" s="74">
        <v>0</v>
      </c>
      <c r="NP92" s="74"/>
      <c r="NQ92" s="74"/>
      <c r="NR92" s="74"/>
      <c r="NS92" s="74">
        <v>0</v>
      </c>
      <c r="NT92" s="74"/>
      <c r="NU92" s="351">
        <v>0</v>
      </c>
      <c r="NV92" s="351"/>
      <c r="NW92" s="4">
        <f t="shared" si="187"/>
        <v>0</v>
      </c>
      <c r="NX92" s="4">
        <f t="shared" si="119"/>
        <v>0</v>
      </c>
      <c r="NY92" s="74">
        <v>0</v>
      </c>
      <c r="NZ92" s="74"/>
      <c r="OA92" s="357">
        <v>0</v>
      </c>
      <c r="OB92" s="74"/>
      <c r="OC92" s="357">
        <v>0</v>
      </c>
      <c r="OD92" s="74"/>
      <c r="OE92" s="74">
        <v>0</v>
      </c>
      <c r="OF92" s="74"/>
      <c r="OG92" s="4">
        <f t="shared" si="188"/>
        <v>0</v>
      </c>
      <c r="OH92" s="4">
        <f t="shared" si="189"/>
        <v>0</v>
      </c>
      <c r="OI92" s="196">
        <v>0</v>
      </c>
      <c r="OJ92" s="301"/>
      <c r="OK92" s="347">
        <v>0</v>
      </c>
      <c r="OL92" s="301"/>
      <c r="OM92" s="196">
        <v>0</v>
      </c>
      <c r="ON92" s="301"/>
      <c r="OO92" s="301">
        <f t="shared" si="190"/>
        <v>0</v>
      </c>
      <c r="OP92" s="301">
        <f t="shared" si="191"/>
        <v>0</v>
      </c>
      <c r="OQ92" s="301"/>
      <c r="OR92" s="301"/>
      <c r="OS92" s="301">
        <f t="shared" si="120"/>
        <v>0</v>
      </c>
      <c r="OT92" s="301">
        <f t="shared" si="121"/>
        <v>0</v>
      </c>
    </row>
    <row r="93" spans="1:410" ht="12.75" customHeight="1">
      <c r="A93" s="146"/>
      <c r="B93" s="129">
        <v>83</v>
      </c>
      <c r="C93" s="147"/>
      <c r="D93" s="147"/>
      <c r="E93" s="74"/>
      <c r="F93" s="74"/>
      <c r="G93" s="74"/>
      <c r="H93" s="74"/>
      <c r="I93" s="78">
        <f t="shared" si="106"/>
        <v>0</v>
      </c>
      <c r="J93" s="78">
        <f t="shared" si="107"/>
        <v>0</v>
      </c>
      <c r="K93" s="2"/>
      <c r="L93" s="2"/>
      <c r="M93" s="71">
        <v>20.62</v>
      </c>
      <c r="N93" s="71">
        <v>4.1240000000000006</v>
      </c>
      <c r="O93" s="75">
        <v>19.59</v>
      </c>
      <c r="P93" s="71">
        <v>3.9180000000000001</v>
      </c>
      <c r="Q93" s="1"/>
      <c r="R93" s="8"/>
      <c r="S93" s="2"/>
      <c r="T93" s="2"/>
      <c r="U93" s="8"/>
      <c r="V93" s="8"/>
      <c r="W93" s="8">
        <f t="shared" si="122"/>
        <v>40.21</v>
      </c>
      <c r="X93" s="8">
        <f t="shared" si="123"/>
        <v>40.21</v>
      </c>
      <c r="Y93" s="78"/>
      <c r="Z93" s="78"/>
      <c r="AA93" s="9"/>
      <c r="AB93" s="285"/>
      <c r="AC93" s="8">
        <f t="shared" si="124"/>
        <v>0</v>
      </c>
      <c r="AD93" s="8">
        <f t="shared" si="125"/>
        <v>0</v>
      </c>
      <c r="AE93" s="71"/>
      <c r="AF93" s="71"/>
      <c r="AG93" s="71"/>
      <c r="AH93" s="71"/>
      <c r="AI93" s="122">
        <v>5</v>
      </c>
      <c r="AJ93" s="122">
        <v>1.5</v>
      </c>
      <c r="AK93" s="359">
        <v>50</v>
      </c>
      <c r="AL93" s="360">
        <v>15</v>
      </c>
      <c r="AM93" s="293"/>
      <c r="AN93" s="293"/>
      <c r="AO93" s="294"/>
      <c r="AP93" s="294"/>
      <c r="AQ93" s="294"/>
      <c r="AR93" s="294"/>
      <c r="AS93" s="294"/>
      <c r="AT93" s="294"/>
      <c r="AU93" s="4">
        <f t="shared" si="108"/>
        <v>55</v>
      </c>
      <c r="AV93" s="4">
        <f t="shared" si="109"/>
        <v>16.5</v>
      </c>
      <c r="AW93" s="78"/>
      <c r="AX93" s="78"/>
      <c r="AY93" s="315"/>
      <c r="AZ93" s="8"/>
      <c r="BA93" s="8"/>
      <c r="BB93" s="8"/>
      <c r="BC93" s="8">
        <f t="shared" si="110"/>
        <v>0</v>
      </c>
      <c r="BD93" s="8">
        <f t="shared" si="111"/>
        <v>0</v>
      </c>
      <c r="BE93" s="8"/>
      <c r="BF93" s="8"/>
      <c r="BG93" s="295"/>
      <c r="BH93" s="296"/>
      <c r="BI93" s="295"/>
      <c r="BJ93" s="296"/>
      <c r="BK93" s="297"/>
      <c r="BL93" s="8"/>
      <c r="BM93" s="8"/>
      <c r="BN93" s="8"/>
      <c r="BO93" s="8"/>
      <c r="BP93" s="8"/>
      <c r="BQ93" s="8"/>
      <c r="BR93" s="8"/>
      <c r="BS93" s="2">
        <f t="shared" si="126"/>
        <v>0</v>
      </c>
      <c r="BT93" s="8">
        <f t="shared" si="127"/>
        <v>0</v>
      </c>
      <c r="BU93" s="8"/>
      <c r="BV93" s="8"/>
      <c r="BW93" s="4"/>
      <c r="BX93" s="4"/>
      <c r="BY93" s="4"/>
      <c r="BZ93" s="8"/>
      <c r="CA93" s="4"/>
      <c r="CB93" s="8"/>
      <c r="CC93" s="4">
        <f t="shared" si="112"/>
        <v>0</v>
      </c>
      <c r="CD93" s="4">
        <f t="shared" si="112"/>
        <v>0</v>
      </c>
      <c r="CE93" s="4"/>
      <c r="CF93" s="4"/>
      <c r="CG93" s="114"/>
      <c r="CH93" s="325"/>
      <c r="CI93" s="91">
        <v>20.6</v>
      </c>
      <c r="CJ93" s="325">
        <v>6.5</v>
      </c>
      <c r="CK93" s="299"/>
      <c r="CL93" s="299"/>
      <c r="CM93" s="326">
        <v>5.15</v>
      </c>
      <c r="CN93" s="327">
        <v>1.5</v>
      </c>
      <c r="CO93" s="8">
        <f t="shared" si="128"/>
        <v>25.75</v>
      </c>
      <c r="CP93" s="8">
        <f t="shared" si="129"/>
        <v>8</v>
      </c>
      <c r="CQ93" s="343">
        <v>247.40625</v>
      </c>
      <c r="CR93" s="343"/>
      <c r="CS93" s="343"/>
      <c r="CT93" s="356"/>
      <c r="CU93" s="344">
        <v>18.556701030927837</v>
      </c>
      <c r="CV93" s="196"/>
      <c r="CW93" s="345">
        <v>63.814432989690722</v>
      </c>
      <c r="CX93" s="300"/>
      <c r="CY93" s="300"/>
      <c r="CZ93" s="300"/>
      <c r="DA93" s="7">
        <f t="shared" si="130"/>
        <v>329.77738402061857</v>
      </c>
      <c r="DB93" s="4">
        <f t="shared" si="131"/>
        <v>0</v>
      </c>
      <c r="DC93" s="8"/>
      <c r="DD93" s="8"/>
      <c r="DE93" s="4"/>
      <c r="DF93" s="8"/>
      <c r="DG93" s="8"/>
      <c r="DH93" s="8"/>
      <c r="DI93" s="8">
        <f t="shared" si="132"/>
        <v>0</v>
      </c>
      <c r="DJ93" s="8">
        <f t="shared" si="133"/>
        <v>0</v>
      </c>
      <c r="DK93" s="328">
        <v>42.37</v>
      </c>
      <c r="DL93" s="328">
        <v>14.12</v>
      </c>
      <c r="DM93" s="78">
        <f t="shared" si="134"/>
        <v>42.37</v>
      </c>
      <c r="DN93" s="78">
        <f t="shared" si="135"/>
        <v>14.12</v>
      </c>
      <c r="DO93" s="328">
        <v>41.1</v>
      </c>
      <c r="DP93" s="328">
        <v>13.700000000000001</v>
      </c>
      <c r="DQ93" s="329"/>
      <c r="DR93" s="329"/>
      <c r="DS93" s="8"/>
      <c r="DT93" s="8"/>
      <c r="DU93" s="302"/>
      <c r="DV93" s="303"/>
      <c r="DW93" s="303"/>
      <c r="DX93" s="303"/>
      <c r="DY93" s="8"/>
      <c r="DZ93" s="8"/>
      <c r="EA93" s="4"/>
      <c r="EB93" s="8"/>
      <c r="EC93" s="8">
        <f t="shared" si="136"/>
        <v>0</v>
      </c>
      <c r="ED93" s="8">
        <f t="shared" si="136"/>
        <v>0</v>
      </c>
      <c r="EE93" s="4"/>
      <c r="EF93" s="4"/>
      <c r="EG93" s="330">
        <v>39.18</v>
      </c>
      <c r="EH93" s="331">
        <v>9.7949999999999999</v>
      </c>
      <c r="EI93" s="94">
        <v>154.63999999999999</v>
      </c>
      <c r="EJ93" s="94">
        <v>38.659999999999997</v>
      </c>
      <c r="EK93" s="326">
        <v>53.61</v>
      </c>
      <c r="EL93" s="332">
        <v>13.4025</v>
      </c>
      <c r="EM93" s="333"/>
      <c r="EN93" s="333"/>
      <c r="EO93" s="333"/>
      <c r="EP93" s="333"/>
      <c r="EQ93" s="8">
        <f t="shared" si="137"/>
        <v>247.43</v>
      </c>
      <c r="ER93" s="8">
        <f t="shared" si="138"/>
        <v>61.857500000000002</v>
      </c>
      <c r="ES93" s="301"/>
      <c r="ET93" s="301"/>
      <c r="EU93" s="6"/>
      <c r="EV93" s="6"/>
      <c r="EW93" s="4">
        <f t="shared" si="139"/>
        <v>0</v>
      </c>
      <c r="EX93" s="4">
        <f t="shared" si="140"/>
        <v>0</v>
      </c>
      <c r="EY93" s="8"/>
      <c r="EZ93" s="8"/>
      <c r="FA93" s="361">
        <v>30</v>
      </c>
      <c r="FB93" s="334"/>
      <c r="FC93" s="114">
        <v>0</v>
      </c>
      <c r="FD93" s="327"/>
      <c r="FE93" s="8"/>
      <c r="FF93" s="8"/>
      <c r="FG93" s="305"/>
      <c r="FH93" s="306"/>
      <c r="FI93" s="8"/>
      <c r="FJ93" s="8"/>
      <c r="FK93" s="8"/>
      <c r="FL93" s="8"/>
      <c r="FM93" s="327"/>
      <c r="FN93" s="327"/>
      <c r="FO93" s="4"/>
      <c r="FP93" s="8"/>
      <c r="FQ93" s="307">
        <f t="shared" si="141"/>
        <v>0</v>
      </c>
      <c r="FR93" s="8">
        <f t="shared" si="142"/>
        <v>0</v>
      </c>
      <c r="FS93" s="4"/>
      <c r="FT93" s="4"/>
      <c r="FU93" s="8"/>
      <c r="FV93" s="8"/>
      <c r="FW93" s="8"/>
      <c r="FX93" s="8"/>
      <c r="FY93" s="8"/>
      <c r="FZ93" s="8"/>
      <c r="GA93" s="8"/>
      <c r="GB93" s="8"/>
      <c r="GC93" s="8"/>
      <c r="GD93" s="8"/>
      <c r="GE93" s="8"/>
      <c r="GF93" s="8"/>
      <c r="GG93" s="8">
        <f t="shared" si="143"/>
        <v>0</v>
      </c>
      <c r="GH93" s="8">
        <f t="shared" si="144"/>
        <v>0</v>
      </c>
      <c r="GI93" s="308"/>
      <c r="GJ93" s="308"/>
      <c r="GK93" s="297">
        <v>6</v>
      </c>
      <c r="GL93" s="297"/>
      <c r="GM93" s="309"/>
      <c r="GN93" s="310"/>
      <c r="GO93" s="299"/>
      <c r="GP93" s="311"/>
      <c r="GQ93" s="311"/>
      <c r="GR93" s="311"/>
      <c r="GS93" s="310"/>
      <c r="GT93" s="310"/>
      <c r="GU93" s="310">
        <v>6</v>
      </c>
      <c r="GV93" s="310"/>
      <c r="GW93" s="310"/>
      <c r="GX93" s="310"/>
      <c r="GY93" s="310">
        <v>2.4</v>
      </c>
      <c r="GZ93" s="310"/>
      <c r="HA93" s="8">
        <f t="shared" si="145"/>
        <v>14.4</v>
      </c>
      <c r="HB93" s="8">
        <f t="shared" si="146"/>
        <v>0</v>
      </c>
      <c r="HC93" s="4"/>
      <c r="HD93" s="4"/>
      <c r="HE93" s="4"/>
      <c r="HF93" s="4"/>
      <c r="HG93" s="4"/>
      <c r="HH93" s="4"/>
      <c r="HI93" s="4">
        <f t="shared" si="113"/>
        <v>0</v>
      </c>
      <c r="HJ93" s="4">
        <f t="shared" si="114"/>
        <v>0</v>
      </c>
      <c r="HK93" s="8"/>
      <c r="HL93" s="8"/>
      <c r="HM93" s="8"/>
      <c r="HN93" s="303"/>
      <c r="HO93" s="8">
        <f t="shared" si="147"/>
        <v>0</v>
      </c>
      <c r="HP93" s="8">
        <f t="shared" si="148"/>
        <v>0</v>
      </c>
      <c r="HQ93" s="91">
        <v>520</v>
      </c>
      <c r="HR93" s="285"/>
      <c r="HS93" s="91"/>
      <c r="HT93" s="8"/>
      <c r="HU93" s="8">
        <f t="shared" si="149"/>
        <v>520</v>
      </c>
      <c r="HV93" s="8">
        <f t="shared" si="150"/>
        <v>0</v>
      </c>
      <c r="HW93" s="8"/>
      <c r="HX93" s="8"/>
      <c r="HY93" s="196">
        <v>3</v>
      </c>
      <c r="HZ93" s="335">
        <v>0.75</v>
      </c>
      <c r="IA93" s="312"/>
      <c r="IB93" s="304"/>
      <c r="IC93" s="337">
        <v>12</v>
      </c>
      <c r="ID93" s="130">
        <v>3</v>
      </c>
      <c r="IE93" s="313"/>
      <c r="IF93" s="313"/>
      <c r="IG93" s="8">
        <f t="shared" si="192"/>
        <v>15</v>
      </c>
      <c r="IH93" s="8">
        <f t="shared" si="151"/>
        <v>3.75</v>
      </c>
      <c r="II93" s="8"/>
      <c r="IJ93" s="8"/>
      <c r="IK93" s="8"/>
      <c r="IL93" s="8"/>
      <c r="IM93" s="4"/>
      <c r="IN93" s="303"/>
      <c r="IO93" s="8"/>
      <c r="IP93" s="8"/>
      <c r="IQ93" s="8"/>
      <c r="IR93" s="8"/>
      <c r="IS93" s="8"/>
      <c r="IT93" s="8"/>
      <c r="IU93" s="8">
        <f t="shared" si="115"/>
        <v>0</v>
      </c>
      <c r="IV93" s="8">
        <f t="shared" si="116"/>
        <v>0</v>
      </c>
      <c r="IW93" s="8"/>
      <c r="IX93" s="8"/>
      <c r="IY93" s="71">
        <v>10.31</v>
      </c>
      <c r="IZ93" s="71">
        <v>0</v>
      </c>
      <c r="JA93" s="71">
        <v>10.31</v>
      </c>
      <c r="JB93" s="71">
        <v>0</v>
      </c>
      <c r="JC93" s="285"/>
      <c r="JD93" s="285"/>
      <c r="JE93" s="8">
        <f t="shared" si="152"/>
        <v>20.62</v>
      </c>
      <c r="JF93" s="8">
        <f t="shared" si="153"/>
        <v>0</v>
      </c>
      <c r="JG93" s="335">
        <v>6.5372000000000003</v>
      </c>
      <c r="JH93" s="335">
        <v>1</v>
      </c>
      <c r="JI93" s="335">
        <v>6.5373000000000001</v>
      </c>
      <c r="JJ93" s="335">
        <v>1</v>
      </c>
      <c r="JK93" s="335"/>
      <c r="JL93" s="335"/>
      <c r="JM93" s="91">
        <v>51.55</v>
      </c>
      <c r="JN93" s="335">
        <v>11</v>
      </c>
      <c r="JO93" s="91">
        <v>44.33</v>
      </c>
      <c r="JP93" s="335">
        <v>9</v>
      </c>
      <c r="JQ93" s="71">
        <v>0</v>
      </c>
      <c r="JR93" s="71">
        <v>0</v>
      </c>
      <c r="JS93" s="8"/>
      <c r="JT93" s="8"/>
      <c r="JU93" s="8">
        <f t="shared" si="154"/>
        <v>108.9545</v>
      </c>
      <c r="JV93" s="8">
        <f t="shared" si="155"/>
        <v>22</v>
      </c>
      <c r="JW93" s="8"/>
      <c r="JX93" s="8"/>
      <c r="JY93" s="285"/>
      <c r="JZ93" s="285"/>
      <c r="KA93" s="8">
        <f t="shared" si="156"/>
        <v>0</v>
      </c>
      <c r="KB93" s="8">
        <f t="shared" si="157"/>
        <v>0</v>
      </c>
      <c r="KC93" s="4"/>
      <c r="KD93" s="4"/>
      <c r="KE93" s="4"/>
      <c r="KF93" s="4"/>
      <c r="KG93" s="4">
        <f t="shared" si="117"/>
        <v>0</v>
      </c>
      <c r="KH93" s="4">
        <f t="shared" si="118"/>
        <v>0</v>
      </c>
      <c r="KI93" s="4"/>
      <c r="KJ93" s="4"/>
      <c r="KK93" s="4"/>
      <c r="KL93" s="4"/>
      <c r="KM93" s="4">
        <f t="shared" si="158"/>
        <v>0</v>
      </c>
      <c r="KN93" s="4">
        <f t="shared" si="158"/>
        <v>0</v>
      </c>
      <c r="KO93" s="326">
        <v>6.19</v>
      </c>
      <c r="KP93" s="4"/>
      <c r="KQ93" s="4"/>
      <c r="KR93" s="4"/>
      <c r="KS93" s="1">
        <f t="shared" si="159"/>
        <v>6.19</v>
      </c>
      <c r="KT93" s="1">
        <f t="shared" si="160"/>
        <v>0</v>
      </c>
      <c r="KU93" s="4"/>
      <c r="KV93" s="4"/>
      <c r="KW93" s="4">
        <f t="shared" si="161"/>
        <v>0</v>
      </c>
      <c r="KX93" s="4">
        <f t="shared" si="162"/>
        <v>0</v>
      </c>
      <c r="KY93" s="4"/>
      <c r="KZ93" s="4"/>
      <c r="LA93" s="4"/>
      <c r="LB93" s="4"/>
      <c r="LC93" s="4">
        <f t="shared" si="163"/>
        <v>0</v>
      </c>
      <c r="LD93" s="4">
        <f t="shared" si="164"/>
        <v>0</v>
      </c>
      <c r="LE93" s="4"/>
      <c r="LF93" s="4"/>
      <c r="LG93" s="4">
        <f t="shared" si="165"/>
        <v>0</v>
      </c>
      <c r="LH93" s="4">
        <f t="shared" si="166"/>
        <v>0</v>
      </c>
      <c r="LI93" s="71">
        <v>24.2</v>
      </c>
      <c r="LJ93" s="335">
        <v>0</v>
      </c>
      <c r="LK93" s="79">
        <v>24.02</v>
      </c>
      <c r="LL93" s="358">
        <v>0</v>
      </c>
      <c r="LM93" s="79">
        <v>6.5750000000000002</v>
      </c>
      <c r="LN93" s="339">
        <v>0</v>
      </c>
      <c r="LO93" s="75"/>
      <c r="LP93" s="352"/>
      <c r="LQ93" s="322"/>
      <c r="LR93" s="322"/>
      <c r="LS93" s="4">
        <f t="shared" si="167"/>
        <v>54.795000000000002</v>
      </c>
      <c r="LT93" s="4">
        <f t="shared" si="168"/>
        <v>0</v>
      </c>
      <c r="LU93" s="323"/>
      <c r="LV93" s="4"/>
      <c r="LW93" s="4"/>
      <c r="LX93" s="4"/>
      <c r="LY93" s="4">
        <f t="shared" si="169"/>
        <v>0</v>
      </c>
      <c r="LZ93" s="4">
        <f t="shared" si="170"/>
        <v>0</v>
      </c>
      <c r="MA93" s="114"/>
      <c r="MB93" s="4"/>
      <c r="MC93" s="346"/>
      <c r="MD93" s="324"/>
      <c r="ME93" s="75"/>
      <c r="MF93" s="4"/>
      <c r="MG93" s="9"/>
      <c r="MH93" s="4"/>
      <c r="MI93" s="4">
        <f t="shared" si="171"/>
        <v>0</v>
      </c>
      <c r="MJ93" s="4">
        <f t="shared" si="172"/>
        <v>0</v>
      </c>
      <c r="MK93" s="340">
        <v>0</v>
      </c>
      <c r="ML93" s="92">
        <v>0</v>
      </c>
      <c r="MM93" s="114">
        <v>0</v>
      </c>
      <c r="MN93" s="341">
        <v>0</v>
      </c>
      <c r="MO93" s="4">
        <f t="shared" si="173"/>
        <v>0</v>
      </c>
      <c r="MP93" s="4">
        <f t="shared" si="174"/>
        <v>0</v>
      </c>
      <c r="MQ93" s="4"/>
      <c r="MR93" s="4"/>
      <c r="MS93" s="4">
        <f t="shared" si="175"/>
        <v>0</v>
      </c>
      <c r="MT93" s="4">
        <f t="shared" si="176"/>
        <v>0</v>
      </c>
      <c r="MU93" s="4"/>
      <c r="MV93" s="4"/>
      <c r="MW93" s="4">
        <f t="shared" si="177"/>
        <v>0</v>
      </c>
      <c r="MX93" s="4">
        <f t="shared" si="178"/>
        <v>0</v>
      </c>
      <c r="MY93" s="92">
        <v>6.65</v>
      </c>
      <c r="MZ93" s="342">
        <v>0.9</v>
      </c>
      <c r="NA93" s="4">
        <f t="shared" si="179"/>
        <v>6.65</v>
      </c>
      <c r="NB93" s="4">
        <f t="shared" si="180"/>
        <v>0.9</v>
      </c>
      <c r="NC93" s="301"/>
      <c r="ND93" s="301"/>
      <c r="NE93" s="301">
        <f t="shared" si="181"/>
        <v>0</v>
      </c>
      <c r="NF93" s="301">
        <f t="shared" si="182"/>
        <v>0</v>
      </c>
      <c r="NG93" s="301"/>
      <c r="NH93" s="301"/>
      <c r="NI93" s="301">
        <f t="shared" si="183"/>
        <v>0</v>
      </c>
      <c r="NJ93" s="301">
        <f t="shared" si="184"/>
        <v>0</v>
      </c>
      <c r="NK93" s="297"/>
      <c r="NL93" s="301"/>
      <c r="NM93" s="301">
        <f t="shared" si="185"/>
        <v>0</v>
      </c>
      <c r="NN93" s="301">
        <f t="shared" si="186"/>
        <v>0</v>
      </c>
      <c r="NO93" s="74">
        <v>0</v>
      </c>
      <c r="NP93" s="74"/>
      <c r="NQ93" s="74"/>
      <c r="NR93" s="74"/>
      <c r="NS93" s="74">
        <v>0</v>
      </c>
      <c r="NT93" s="74"/>
      <c r="NU93" s="351">
        <v>0</v>
      </c>
      <c r="NV93" s="351"/>
      <c r="NW93" s="4">
        <f t="shared" si="187"/>
        <v>0</v>
      </c>
      <c r="NX93" s="4">
        <f t="shared" si="119"/>
        <v>0</v>
      </c>
      <c r="NY93" s="74">
        <v>0</v>
      </c>
      <c r="NZ93" s="74"/>
      <c r="OA93" s="357">
        <v>0</v>
      </c>
      <c r="OB93" s="74"/>
      <c r="OC93" s="357">
        <v>0</v>
      </c>
      <c r="OD93" s="74"/>
      <c r="OE93" s="74">
        <v>0</v>
      </c>
      <c r="OF93" s="74"/>
      <c r="OG93" s="4">
        <f t="shared" si="188"/>
        <v>0</v>
      </c>
      <c r="OH93" s="4">
        <f t="shared" si="189"/>
        <v>0</v>
      </c>
      <c r="OI93" s="196">
        <v>0</v>
      </c>
      <c r="OJ93" s="301"/>
      <c r="OK93" s="347">
        <v>0</v>
      </c>
      <c r="OL93" s="301"/>
      <c r="OM93" s="196">
        <v>0</v>
      </c>
      <c r="ON93" s="301"/>
      <c r="OO93" s="301">
        <f t="shared" si="190"/>
        <v>0</v>
      </c>
      <c r="OP93" s="301">
        <f t="shared" si="191"/>
        <v>0</v>
      </c>
      <c r="OQ93" s="301"/>
      <c r="OR93" s="301"/>
      <c r="OS93" s="301">
        <f t="shared" si="120"/>
        <v>0</v>
      </c>
      <c r="OT93" s="301">
        <f t="shared" si="121"/>
        <v>0</v>
      </c>
    </row>
    <row r="94" spans="1:410" ht="12.75" customHeight="1">
      <c r="A94" s="146"/>
      <c r="B94" s="129">
        <v>84</v>
      </c>
      <c r="C94" s="147"/>
      <c r="D94" s="147"/>
      <c r="E94" s="74"/>
      <c r="F94" s="74"/>
      <c r="G94" s="74"/>
      <c r="H94" s="74"/>
      <c r="I94" s="78">
        <f t="shared" si="106"/>
        <v>0</v>
      </c>
      <c r="J94" s="78">
        <f t="shared" si="107"/>
        <v>0</v>
      </c>
      <c r="K94" s="2"/>
      <c r="L94" s="2"/>
      <c r="M94" s="71">
        <v>20.62</v>
      </c>
      <c r="N94" s="71">
        <v>4.1240000000000006</v>
      </c>
      <c r="O94" s="75">
        <v>19.59</v>
      </c>
      <c r="P94" s="71">
        <v>3.9180000000000001</v>
      </c>
      <c r="Q94" s="1"/>
      <c r="R94" s="8"/>
      <c r="S94" s="2"/>
      <c r="T94" s="2"/>
      <c r="U94" s="8"/>
      <c r="V94" s="8"/>
      <c r="W94" s="8">
        <f t="shared" si="122"/>
        <v>40.21</v>
      </c>
      <c r="X94" s="8">
        <f t="shared" si="123"/>
        <v>40.21</v>
      </c>
      <c r="Y94" s="78"/>
      <c r="Z94" s="78"/>
      <c r="AA94" s="9"/>
      <c r="AB94" s="285"/>
      <c r="AC94" s="8">
        <f t="shared" si="124"/>
        <v>0</v>
      </c>
      <c r="AD94" s="8">
        <f t="shared" si="125"/>
        <v>0</v>
      </c>
      <c r="AE94" s="71"/>
      <c r="AF94" s="71"/>
      <c r="AG94" s="71"/>
      <c r="AH94" s="71"/>
      <c r="AI94" s="122">
        <v>5</v>
      </c>
      <c r="AJ94" s="122">
        <v>1.5</v>
      </c>
      <c r="AK94" s="359">
        <v>50</v>
      </c>
      <c r="AL94" s="360">
        <v>15</v>
      </c>
      <c r="AM94" s="293"/>
      <c r="AN94" s="293"/>
      <c r="AO94" s="294"/>
      <c r="AP94" s="294"/>
      <c r="AQ94" s="294"/>
      <c r="AR94" s="294"/>
      <c r="AS94" s="294"/>
      <c r="AT94" s="294"/>
      <c r="AU94" s="4">
        <f t="shared" si="108"/>
        <v>55</v>
      </c>
      <c r="AV94" s="4">
        <f t="shared" si="109"/>
        <v>16.5</v>
      </c>
      <c r="AW94" s="78"/>
      <c r="AX94" s="78"/>
      <c r="AY94" s="315"/>
      <c r="AZ94" s="8"/>
      <c r="BA94" s="8"/>
      <c r="BB94" s="8"/>
      <c r="BC94" s="8">
        <f t="shared" si="110"/>
        <v>0</v>
      </c>
      <c r="BD94" s="8">
        <f t="shared" si="111"/>
        <v>0</v>
      </c>
      <c r="BE94" s="8"/>
      <c r="BF94" s="8"/>
      <c r="BG94" s="295"/>
      <c r="BH94" s="296"/>
      <c r="BI94" s="295"/>
      <c r="BJ94" s="296"/>
      <c r="BK94" s="297"/>
      <c r="BL94" s="8"/>
      <c r="BM94" s="8"/>
      <c r="BN94" s="8"/>
      <c r="BO94" s="8"/>
      <c r="BP94" s="8"/>
      <c r="BQ94" s="8"/>
      <c r="BR94" s="8"/>
      <c r="BS94" s="2">
        <f t="shared" si="126"/>
        <v>0</v>
      </c>
      <c r="BT94" s="8">
        <f t="shared" si="127"/>
        <v>0</v>
      </c>
      <c r="BU94" s="8"/>
      <c r="BV94" s="8"/>
      <c r="BW94" s="4"/>
      <c r="BX94" s="4"/>
      <c r="BY94" s="4"/>
      <c r="BZ94" s="8"/>
      <c r="CA94" s="4"/>
      <c r="CB94" s="8"/>
      <c r="CC94" s="4">
        <f t="shared" si="112"/>
        <v>0</v>
      </c>
      <c r="CD94" s="4">
        <f t="shared" si="112"/>
        <v>0</v>
      </c>
      <c r="CE94" s="4"/>
      <c r="CF94" s="4"/>
      <c r="CG94" s="114"/>
      <c r="CH94" s="325"/>
      <c r="CI94" s="91">
        <v>20.6</v>
      </c>
      <c r="CJ94" s="325">
        <v>6.5</v>
      </c>
      <c r="CK94" s="299"/>
      <c r="CL94" s="299"/>
      <c r="CM94" s="326">
        <v>5.15</v>
      </c>
      <c r="CN94" s="327">
        <v>1.5</v>
      </c>
      <c r="CO94" s="8">
        <f t="shared" si="128"/>
        <v>25.75</v>
      </c>
      <c r="CP94" s="8">
        <f t="shared" si="129"/>
        <v>8</v>
      </c>
      <c r="CQ94" s="343">
        <v>247.40625</v>
      </c>
      <c r="CR94" s="343"/>
      <c r="CS94" s="343"/>
      <c r="CT94" s="356"/>
      <c r="CU94" s="344">
        <v>18.556701030927837</v>
      </c>
      <c r="CV94" s="196"/>
      <c r="CW94" s="345">
        <v>63.814432989690722</v>
      </c>
      <c r="CX94" s="300"/>
      <c r="CY94" s="300"/>
      <c r="CZ94" s="300"/>
      <c r="DA94" s="7">
        <f t="shared" si="130"/>
        <v>329.77738402061857</v>
      </c>
      <c r="DB94" s="4">
        <f t="shared" si="131"/>
        <v>0</v>
      </c>
      <c r="DC94" s="8"/>
      <c r="DD94" s="8"/>
      <c r="DE94" s="4"/>
      <c r="DF94" s="8"/>
      <c r="DG94" s="8"/>
      <c r="DH94" s="8"/>
      <c r="DI94" s="8">
        <f t="shared" si="132"/>
        <v>0</v>
      </c>
      <c r="DJ94" s="8">
        <f t="shared" si="133"/>
        <v>0</v>
      </c>
      <c r="DK94" s="328">
        <v>42.37</v>
      </c>
      <c r="DL94" s="328">
        <v>14.12</v>
      </c>
      <c r="DM94" s="78">
        <f t="shared" si="134"/>
        <v>42.37</v>
      </c>
      <c r="DN94" s="78">
        <f t="shared" si="135"/>
        <v>14.12</v>
      </c>
      <c r="DO94" s="328">
        <v>41.1</v>
      </c>
      <c r="DP94" s="328">
        <v>13.700000000000001</v>
      </c>
      <c r="DQ94" s="329"/>
      <c r="DR94" s="329"/>
      <c r="DS94" s="8"/>
      <c r="DT94" s="8"/>
      <c r="DU94" s="302"/>
      <c r="DV94" s="303"/>
      <c r="DW94" s="303"/>
      <c r="DX94" s="303"/>
      <c r="DY94" s="8"/>
      <c r="DZ94" s="8"/>
      <c r="EA94" s="4"/>
      <c r="EB94" s="8"/>
      <c r="EC94" s="8">
        <f t="shared" si="136"/>
        <v>0</v>
      </c>
      <c r="ED94" s="8">
        <f t="shared" si="136"/>
        <v>0</v>
      </c>
      <c r="EE94" s="4"/>
      <c r="EF94" s="4"/>
      <c r="EG94" s="330">
        <v>39.18</v>
      </c>
      <c r="EH94" s="331">
        <v>9.7949999999999999</v>
      </c>
      <c r="EI94" s="94">
        <v>154.63999999999999</v>
      </c>
      <c r="EJ94" s="94">
        <v>38.659999999999997</v>
      </c>
      <c r="EK94" s="326">
        <v>53.61</v>
      </c>
      <c r="EL94" s="332">
        <v>13.4025</v>
      </c>
      <c r="EM94" s="333"/>
      <c r="EN94" s="333"/>
      <c r="EO94" s="333"/>
      <c r="EP94" s="333"/>
      <c r="EQ94" s="8">
        <f t="shared" si="137"/>
        <v>247.43</v>
      </c>
      <c r="ER94" s="8">
        <f t="shared" si="138"/>
        <v>61.857500000000002</v>
      </c>
      <c r="ES94" s="301"/>
      <c r="ET94" s="301"/>
      <c r="EU94" s="6"/>
      <c r="EV94" s="6"/>
      <c r="EW94" s="4">
        <f t="shared" si="139"/>
        <v>0</v>
      </c>
      <c r="EX94" s="4">
        <f t="shared" si="140"/>
        <v>0</v>
      </c>
      <c r="EY94" s="8"/>
      <c r="EZ94" s="8"/>
      <c r="FA94" s="361">
        <v>30</v>
      </c>
      <c r="FB94" s="334"/>
      <c r="FC94" s="114">
        <v>0</v>
      </c>
      <c r="FD94" s="327"/>
      <c r="FE94" s="8"/>
      <c r="FF94" s="8"/>
      <c r="FG94" s="305"/>
      <c r="FH94" s="306"/>
      <c r="FI94" s="8"/>
      <c r="FJ94" s="8"/>
      <c r="FK94" s="8"/>
      <c r="FL94" s="8"/>
      <c r="FM94" s="327"/>
      <c r="FN94" s="327"/>
      <c r="FO94" s="4"/>
      <c r="FP94" s="8"/>
      <c r="FQ94" s="307">
        <f t="shared" si="141"/>
        <v>0</v>
      </c>
      <c r="FR94" s="8">
        <f t="shared" si="142"/>
        <v>0</v>
      </c>
      <c r="FS94" s="4"/>
      <c r="FT94" s="4"/>
      <c r="FU94" s="8"/>
      <c r="FV94" s="8"/>
      <c r="FW94" s="8"/>
      <c r="FX94" s="8"/>
      <c r="FY94" s="8"/>
      <c r="FZ94" s="8"/>
      <c r="GA94" s="8"/>
      <c r="GB94" s="8"/>
      <c r="GC94" s="8"/>
      <c r="GD94" s="8"/>
      <c r="GE94" s="8"/>
      <c r="GF94" s="8"/>
      <c r="GG94" s="8">
        <f t="shared" si="143"/>
        <v>0</v>
      </c>
      <c r="GH94" s="8">
        <f t="shared" si="144"/>
        <v>0</v>
      </c>
      <c r="GI94" s="308"/>
      <c r="GJ94" s="308"/>
      <c r="GK94" s="297">
        <v>6</v>
      </c>
      <c r="GL94" s="297"/>
      <c r="GM94" s="309"/>
      <c r="GN94" s="310"/>
      <c r="GO94" s="299"/>
      <c r="GP94" s="311"/>
      <c r="GQ94" s="311"/>
      <c r="GR94" s="311"/>
      <c r="GS94" s="310"/>
      <c r="GT94" s="310"/>
      <c r="GU94" s="310">
        <v>6</v>
      </c>
      <c r="GV94" s="310"/>
      <c r="GW94" s="310"/>
      <c r="GX94" s="310"/>
      <c r="GY94" s="310">
        <v>2.4</v>
      </c>
      <c r="GZ94" s="310"/>
      <c r="HA94" s="8">
        <f t="shared" si="145"/>
        <v>14.4</v>
      </c>
      <c r="HB94" s="8">
        <f t="shared" si="146"/>
        <v>0</v>
      </c>
      <c r="HC94" s="4"/>
      <c r="HD94" s="4"/>
      <c r="HE94" s="4"/>
      <c r="HF94" s="4"/>
      <c r="HG94" s="4"/>
      <c r="HH94" s="4"/>
      <c r="HI94" s="4">
        <f t="shared" si="113"/>
        <v>0</v>
      </c>
      <c r="HJ94" s="4">
        <f t="shared" si="114"/>
        <v>0</v>
      </c>
      <c r="HK94" s="8"/>
      <c r="HL94" s="8"/>
      <c r="HM94" s="8"/>
      <c r="HN94" s="303"/>
      <c r="HO94" s="8">
        <f t="shared" si="147"/>
        <v>0</v>
      </c>
      <c r="HP94" s="8">
        <f t="shared" si="148"/>
        <v>0</v>
      </c>
      <c r="HQ94" s="91">
        <v>550</v>
      </c>
      <c r="HR94" s="285"/>
      <c r="HS94" s="91"/>
      <c r="HT94" s="8"/>
      <c r="HU94" s="8">
        <f t="shared" si="149"/>
        <v>550</v>
      </c>
      <c r="HV94" s="8">
        <f t="shared" si="150"/>
        <v>0</v>
      </c>
      <c r="HW94" s="8"/>
      <c r="HX94" s="8"/>
      <c r="HY94" s="196">
        <v>3</v>
      </c>
      <c r="HZ94" s="335">
        <v>0.75</v>
      </c>
      <c r="IA94" s="312"/>
      <c r="IB94" s="304"/>
      <c r="IC94" s="337">
        <v>12</v>
      </c>
      <c r="ID94" s="130">
        <v>3</v>
      </c>
      <c r="IE94" s="313"/>
      <c r="IF94" s="313"/>
      <c r="IG94" s="8">
        <f t="shared" si="192"/>
        <v>15</v>
      </c>
      <c r="IH94" s="8">
        <f t="shared" si="151"/>
        <v>3.75</v>
      </c>
      <c r="II94" s="8"/>
      <c r="IJ94" s="8"/>
      <c r="IK94" s="8"/>
      <c r="IL94" s="8"/>
      <c r="IM94" s="4"/>
      <c r="IN94" s="303"/>
      <c r="IO94" s="8"/>
      <c r="IP94" s="8"/>
      <c r="IQ94" s="8"/>
      <c r="IR94" s="8"/>
      <c r="IS94" s="8"/>
      <c r="IT94" s="8"/>
      <c r="IU94" s="8">
        <f t="shared" si="115"/>
        <v>0</v>
      </c>
      <c r="IV94" s="8">
        <f t="shared" si="116"/>
        <v>0</v>
      </c>
      <c r="IW94" s="8"/>
      <c r="IX94" s="8"/>
      <c r="IY94" s="71">
        <v>10.31</v>
      </c>
      <c r="IZ94" s="71">
        <v>0</v>
      </c>
      <c r="JA94" s="71">
        <v>10.31</v>
      </c>
      <c r="JB94" s="71">
        <v>0</v>
      </c>
      <c r="JC94" s="285"/>
      <c r="JD94" s="285"/>
      <c r="JE94" s="8">
        <f t="shared" si="152"/>
        <v>20.62</v>
      </c>
      <c r="JF94" s="8">
        <f t="shared" si="153"/>
        <v>0</v>
      </c>
      <c r="JG94" s="335">
        <v>6.5372000000000003</v>
      </c>
      <c r="JH94" s="335">
        <v>1</v>
      </c>
      <c r="JI94" s="335">
        <v>6.5373000000000001</v>
      </c>
      <c r="JJ94" s="335">
        <v>1</v>
      </c>
      <c r="JK94" s="335"/>
      <c r="JL94" s="335"/>
      <c r="JM94" s="91">
        <v>51.55</v>
      </c>
      <c r="JN94" s="335">
        <v>11</v>
      </c>
      <c r="JO94" s="91">
        <v>44.33</v>
      </c>
      <c r="JP94" s="335">
        <v>9</v>
      </c>
      <c r="JQ94" s="71">
        <v>0</v>
      </c>
      <c r="JR94" s="71">
        <v>0</v>
      </c>
      <c r="JS94" s="8"/>
      <c r="JT94" s="8"/>
      <c r="JU94" s="8">
        <f t="shared" si="154"/>
        <v>108.9545</v>
      </c>
      <c r="JV94" s="8">
        <f t="shared" si="155"/>
        <v>22</v>
      </c>
      <c r="JW94" s="8"/>
      <c r="JX94" s="8"/>
      <c r="JY94" s="285"/>
      <c r="JZ94" s="285"/>
      <c r="KA94" s="8">
        <f t="shared" si="156"/>
        <v>0</v>
      </c>
      <c r="KB94" s="8">
        <f t="shared" si="157"/>
        <v>0</v>
      </c>
      <c r="KC94" s="4"/>
      <c r="KD94" s="4"/>
      <c r="KE94" s="4"/>
      <c r="KF94" s="4"/>
      <c r="KG94" s="4">
        <f t="shared" si="117"/>
        <v>0</v>
      </c>
      <c r="KH94" s="4">
        <f t="shared" si="118"/>
        <v>0</v>
      </c>
      <c r="KI94" s="4"/>
      <c r="KJ94" s="4"/>
      <c r="KK94" s="4"/>
      <c r="KL94" s="4"/>
      <c r="KM94" s="4">
        <f t="shared" si="158"/>
        <v>0</v>
      </c>
      <c r="KN94" s="4">
        <f t="shared" si="158"/>
        <v>0</v>
      </c>
      <c r="KO94" s="326">
        <v>6.19</v>
      </c>
      <c r="KP94" s="4"/>
      <c r="KQ94" s="4"/>
      <c r="KR94" s="4"/>
      <c r="KS94" s="1">
        <f t="shared" si="159"/>
        <v>6.19</v>
      </c>
      <c r="KT94" s="1">
        <f t="shared" si="160"/>
        <v>0</v>
      </c>
      <c r="KU94" s="4"/>
      <c r="KV94" s="4"/>
      <c r="KW94" s="4">
        <f t="shared" si="161"/>
        <v>0</v>
      </c>
      <c r="KX94" s="4">
        <f t="shared" si="162"/>
        <v>0</v>
      </c>
      <c r="KY94" s="4"/>
      <c r="KZ94" s="4"/>
      <c r="LA94" s="4"/>
      <c r="LB94" s="4"/>
      <c r="LC94" s="4">
        <f t="shared" si="163"/>
        <v>0</v>
      </c>
      <c r="LD94" s="4">
        <f t="shared" si="164"/>
        <v>0</v>
      </c>
      <c r="LE94" s="4"/>
      <c r="LF94" s="4"/>
      <c r="LG94" s="4">
        <f t="shared" si="165"/>
        <v>0</v>
      </c>
      <c r="LH94" s="4">
        <f t="shared" si="166"/>
        <v>0</v>
      </c>
      <c r="LI94" s="71">
        <v>24.2</v>
      </c>
      <c r="LJ94" s="335">
        <v>0</v>
      </c>
      <c r="LK94" s="79">
        <v>24.02</v>
      </c>
      <c r="LL94" s="358">
        <v>0</v>
      </c>
      <c r="LM94" s="79">
        <v>6.5750000000000002</v>
      </c>
      <c r="LN94" s="339">
        <v>0</v>
      </c>
      <c r="LO94" s="75"/>
      <c r="LP94" s="352"/>
      <c r="LQ94" s="322"/>
      <c r="LR94" s="322"/>
      <c r="LS94" s="4">
        <f t="shared" si="167"/>
        <v>54.795000000000002</v>
      </c>
      <c r="LT94" s="4">
        <f t="shared" si="168"/>
        <v>0</v>
      </c>
      <c r="LU94" s="323"/>
      <c r="LV94" s="4"/>
      <c r="LW94" s="4"/>
      <c r="LX94" s="4"/>
      <c r="LY94" s="4">
        <f t="shared" si="169"/>
        <v>0</v>
      </c>
      <c r="LZ94" s="4">
        <f t="shared" si="170"/>
        <v>0</v>
      </c>
      <c r="MA94" s="114"/>
      <c r="MB94" s="4"/>
      <c r="MC94" s="346"/>
      <c r="MD94" s="324"/>
      <c r="ME94" s="75"/>
      <c r="MF94" s="4"/>
      <c r="MG94" s="9"/>
      <c r="MH94" s="4"/>
      <c r="MI94" s="4">
        <f t="shared" si="171"/>
        <v>0</v>
      </c>
      <c r="MJ94" s="4">
        <f t="shared" si="172"/>
        <v>0</v>
      </c>
      <c r="MK94" s="340">
        <v>0</v>
      </c>
      <c r="ML94" s="92">
        <v>0</v>
      </c>
      <c r="MM94" s="114">
        <v>0</v>
      </c>
      <c r="MN94" s="341">
        <v>0</v>
      </c>
      <c r="MO94" s="4">
        <f t="shared" si="173"/>
        <v>0</v>
      </c>
      <c r="MP94" s="4">
        <f t="shared" si="174"/>
        <v>0</v>
      </c>
      <c r="MQ94" s="4"/>
      <c r="MR94" s="4"/>
      <c r="MS94" s="4">
        <f t="shared" si="175"/>
        <v>0</v>
      </c>
      <c r="MT94" s="4">
        <f t="shared" si="176"/>
        <v>0</v>
      </c>
      <c r="MU94" s="4"/>
      <c r="MV94" s="4"/>
      <c r="MW94" s="4">
        <f t="shared" si="177"/>
        <v>0</v>
      </c>
      <c r="MX94" s="4">
        <f t="shared" si="178"/>
        <v>0</v>
      </c>
      <c r="MY94" s="92">
        <v>6.65</v>
      </c>
      <c r="MZ94" s="342">
        <v>0.9</v>
      </c>
      <c r="NA94" s="4">
        <f t="shared" si="179"/>
        <v>6.65</v>
      </c>
      <c r="NB94" s="4">
        <f t="shared" si="180"/>
        <v>0.9</v>
      </c>
      <c r="NC94" s="301"/>
      <c r="ND94" s="301"/>
      <c r="NE94" s="301">
        <f t="shared" si="181"/>
        <v>0</v>
      </c>
      <c r="NF94" s="301">
        <f t="shared" si="182"/>
        <v>0</v>
      </c>
      <c r="NG94" s="301"/>
      <c r="NH94" s="301"/>
      <c r="NI94" s="301">
        <f t="shared" si="183"/>
        <v>0</v>
      </c>
      <c r="NJ94" s="301">
        <f t="shared" si="184"/>
        <v>0</v>
      </c>
      <c r="NK94" s="297"/>
      <c r="NL94" s="301"/>
      <c r="NM94" s="301">
        <f t="shared" si="185"/>
        <v>0</v>
      </c>
      <c r="NN94" s="301">
        <f t="shared" si="186"/>
        <v>0</v>
      </c>
      <c r="NO94" s="74">
        <v>0</v>
      </c>
      <c r="NP94" s="74"/>
      <c r="NQ94" s="74"/>
      <c r="NR94" s="74"/>
      <c r="NS94" s="74">
        <v>0</v>
      </c>
      <c r="NT94" s="74"/>
      <c r="NU94" s="351">
        <v>0</v>
      </c>
      <c r="NV94" s="351"/>
      <c r="NW94" s="4">
        <f t="shared" si="187"/>
        <v>0</v>
      </c>
      <c r="NX94" s="4">
        <f t="shared" si="119"/>
        <v>0</v>
      </c>
      <c r="NY94" s="74">
        <v>0</v>
      </c>
      <c r="NZ94" s="74"/>
      <c r="OA94" s="357">
        <v>0</v>
      </c>
      <c r="OB94" s="74"/>
      <c r="OC94" s="357">
        <v>0</v>
      </c>
      <c r="OD94" s="74"/>
      <c r="OE94" s="74">
        <v>0</v>
      </c>
      <c r="OF94" s="74"/>
      <c r="OG94" s="4">
        <f t="shared" si="188"/>
        <v>0</v>
      </c>
      <c r="OH94" s="4">
        <f t="shared" si="189"/>
        <v>0</v>
      </c>
      <c r="OI94" s="196">
        <v>0</v>
      </c>
      <c r="OJ94" s="301"/>
      <c r="OK94" s="347">
        <v>0</v>
      </c>
      <c r="OL94" s="301"/>
      <c r="OM94" s="196">
        <v>0</v>
      </c>
      <c r="ON94" s="301"/>
      <c r="OO94" s="301">
        <f t="shared" si="190"/>
        <v>0</v>
      </c>
      <c r="OP94" s="301">
        <f t="shared" si="191"/>
        <v>0</v>
      </c>
      <c r="OQ94" s="301"/>
      <c r="OR94" s="301"/>
      <c r="OS94" s="301">
        <f t="shared" si="120"/>
        <v>0</v>
      </c>
      <c r="OT94" s="301">
        <f t="shared" si="121"/>
        <v>0</v>
      </c>
    </row>
    <row r="95" spans="1:410" ht="12.75" customHeight="1">
      <c r="A95" s="154" t="s">
        <v>157</v>
      </c>
      <c r="B95" s="129">
        <v>85</v>
      </c>
      <c r="C95" s="147"/>
      <c r="D95" s="147"/>
      <c r="E95" s="74"/>
      <c r="F95" s="74"/>
      <c r="G95" s="74"/>
      <c r="H95" s="74"/>
      <c r="I95" s="78">
        <f t="shared" si="106"/>
        <v>0</v>
      </c>
      <c r="J95" s="78">
        <f t="shared" si="107"/>
        <v>0</v>
      </c>
      <c r="K95" s="2"/>
      <c r="L95" s="2"/>
      <c r="M95" s="71">
        <v>20.62</v>
      </c>
      <c r="N95" s="71">
        <v>4.1240000000000006</v>
      </c>
      <c r="O95" s="75">
        <v>19.59</v>
      </c>
      <c r="P95" s="71">
        <v>3.9180000000000001</v>
      </c>
      <c r="Q95" s="1"/>
      <c r="R95" s="8"/>
      <c r="S95" s="2"/>
      <c r="T95" s="2"/>
      <c r="U95" s="8"/>
      <c r="V95" s="8"/>
      <c r="W95" s="8">
        <f t="shared" si="122"/>
        <v>40.21</v>
      </c>
      <c r="X95" s="8">
        <f t="shared" si="123"/>
        <v>40.21</v>
      </c>
      <c r="Y95" s="78"/>
      <c r="Z95" s="78"/>
      <c r="AA95" s="9"/>
      <c r="AB95" s="285"/>
      <c r="AC95" s="8">
        <f t="shared" si="124"/>
        <v>0</v>
      </c>
      <c r="AD95" s="8">
        <f t="shared" si="125"/>
        <v>0</v>
      </c>
      <c r="AE95" s="71"/>
      <c r="AF95" s="71"/>
      <c r="AG95" s="71"/>
      <c r="AH95" s="71"/>
      <c r="AI95" s="122">
        <v>5</v>
      </c>
      <c r="AJ95" s="122">
        <v>1.5</v>
      </c>
      <c r="AK95" s="359">
        <v>50</v>
      </c>
      <c r="AL95" s="360">
        <v>15</v>
      </c>
      <c r="AM95" s="293"/>
      <c r="AN95" s="293"/>
      <c r="AO95" s="294"/>
      <c r="AP95" s="294"/>
      <c r="AQ95" s="294"/>
      <c r="AR95" s="294"/>
      <c r="AS95" s="294"/>
      <c r="AT95" s="294"/>
      <c r="AU95" s="4">
        <f t="shared" si="108"/>
        <v>55</v>
      </c>
      <c r="AV95" s="4">
        <f t="shared" si="109"/>
        <v>16.5</v>
      </c>
      <c r="AW95" s="78"/>
      <c r="AX95" s="78"/>
      <c r="AY95" s="315"/>
      <c r="AZ95" s="8"/>
      <c r="BA95" s="8"/>
      <c r="BB95" s="8"/>
      <c r="BC95" s="8">
        <f t="shared" si="110"/>
        <v>0</v>
      </c>
      <c r="BD95" s="8">
        <f t="shared" si="111"/>
        <v>0</v>
      </c>
      <c r="BE95" s="8"/>
      <c r="BF95" s="8"/>
      <c r="BG95" s="295"/>
      <c r="BH95" s="296"/>
      <c r="BI95" s="295"/>
      <c r="BJ95" s="296"/>
      <c r="BK95" s="297"/>
      <c r="BL95" s="8"/>
      <c r="BM95" s="8"/>
      <c r="BN95" s="8"/>
      <c r="BO95" s="8"/>
      <c r="BP95" s="8"/>
      <c r="BQ95" s="8"/>
      <c r="BR95" s="8"/>
      <c r="BS95" s="2">
        <f t="shared" si="126"/>
        <v>0</v>
      </c>
      <c r="BT95" s="8">
        <f t="shared" si="127"/>
        <v>0</v>
      </c>
      <c r="BU95" s="8"/>
      <c r="BV95" s="8"/>
      <c r="BW95" s="4"/>
      <c r="BX95" s="4"/>
      <c r="BY95" s="4"/>
      <c r="BZ95" s="8"/>
      <c r="CA95" s="4"/>
      <c r="CB95" s="8"/>
      <c r="CC95" s="4">
        <f t="shared" si="112"/>
        <v>0</v>
      </c>
      <c r="CD95" s="4">
        <f t="shared" si="112"/>
        <v>0</v>
      </c>
      <c r="CE95" s="4"/>
      <c r="CF95" s="4"/>
      <c r="CG95" s="114"/>
      <c r="CH95" s="325"/>
      <c r="CI95" s="91">
        <v>20.6</v>
      </c>
      <c r="CJ95" s="325">
        <v>6.5</v>
      </c>
      <c r="CK95" s="299"/>
      <c r="CL95" s="299"/>
      <c r="CM95" s="326">
        <v>5.15</v>
      </c>
      <c r="CN95" s="327">
        <v>1.5</v>
      </c>
      <c r="CO95" s="8">
        <f t="shared" si="128"/>
        <v>25.75</v>
      </c>
      <c r="CP95" s="8">
        <f t="shared" si="129"/>
        <v>8</v>
      </c>
      <c r="CQ95" s="343">
        <v>247.40625</v>
      </c>
      <c r="CR95" s="343"/>
      <c r="CS95" s="343"/>
      <c r="CT95" s="356"/>
      <c r="CU95" s="344">
        <v>18.556701030927837</v>
      </c>
      <c r="CV95" s="196"/>
      <c r="CW95" s="345">
        <v>63.814432989690722</v>
      </c>
      <c r="CX95" s="300"/>
      <c r="CY95" s="300"/>
      <c r="CZ95" s="300"/>
      <c r="DA95" s="7">
        <f t="shared" si="130"/>
        <v>329.77738402061857</v>
      </c>
      <c r="DB95" s="4">
        <f t="shared" si="131"/>
        <v>0</v>
      </c>
      <c r="DC95" s="8"/>
      <c r="DD95" s="8"/>
      <c r="DE95" s="4"/>
      <c r="DF95" s="8"/>
      <c r="DG95" s="8"/>
      <c r="DH95" s="8"/>
      <c r="DI95" s="8">
        <f t="shared" si="132"/>
        <v>0</v>
      </c>
      <c r="DJ95" s="8">
        <f t="shared" si="133"/>
        <v>0</v>
      </c>
      <c r="DK95" s="328">
        <v>42.37</v>
      </c>
      <c r="DL95" s="328">
        <v>14.12</v>
      </c>
      <c r="DM95" s="78">
        <f t="shared" si="134"/>
        <v>42.37</v>
      </c>
      <c r="DN95" s="78">
        <f t="shared" si="135"/>
        <v>14.12</v>
      </c>
      <c r="DO95" s="328">
        <v>41.1</v>
      </c>
      <c r="DP95" s="328">
        <v>13.700000000000001</v>
      </c>
      <c r="DQ95" s="329"/>
      <c r="DR95" s="329"/>
      <c r="DS95" s="8"/>
      <c r="DT95" s="8"/>
      <c r="DU95" s="302"/>
      <c r="DV95" s="303"/>
      <c r="DW95" s="303"/>
      <c r="DX95" s="303"/>
      <c r="DY95" s="8"/>
      <c r="DZ95" s="8"/>
      <c r="EA95" s="4"/>
      <c r="EB95" s="8"/>
      <c r="EC95" s="8">
        <f t="shared" si="136"/>
        <v>0</v>
      </c>
      <c r="ED95" s="8">
        <f t="shared" si="136"/>
        <v>0</v>
      </c>
      <c r="EE95" s="4"/>
      <c r="EF95" s="4"/>
      <c r="EG95" s="330">
        <v>39.18</v>
      </c>
      <c r="EH95" s="331">
        <v>9.7949999999999999</v>
      </c>
      <c r="EI95" s="94">
        <v>154.63999999999999</v>
      </c>
      <c r="EJ95" s="94">
        <v>38.659999999999997</v>
      </c>
      <c r="EK95" s="326">
        <v>53.61</v>
      </c>
      <c r="EL95" s="332">
        <v>13.4025</v>
      </c>
      <c r="EM95" s="333"/>
      <c r="EN95" s="333"/>
      <c r="EO95" s="333"/>
      <c r="EP95" s="333"/>
      <c r="EQ95" s="8">
        <f t="shared" si="137"/>
        <v>247.43</v>
      </c>
      <c r="ER95" s="8">
        <f t="shared" si="138"/>
        <v>61.857500000000002</v>
      </c>
      <c r="ES95" s="301"/>
      <c r="ET95" s="301"/>
      <c r="EU95" s="6"/>
      <c r="EV95" s="6"/>
      <c r="EW95" s="4">
        <f t="shared" si="139"/>
        <v>0</v>
      </c>
      <c r="EX95" s="4">
        <f t="shared" si="140"/>
        <v>0</v>
      </c>
      <c r="EY95" s="8"/>
      <c r="EZ95" s="8"/>
      <c r="FA95" s="361">
        <v>30</v>
      </c>
      <c r="FB95" s="334"/>
      <c r="FC95" s="114">
        <v>0</v>
      </c>
      <c r="FD95" s="327"/>
      <c r="FE95" s="8"/>
      <c r="FF95" s="8"/>
      <c r="FG95" s="305"/>
      <c r="FH95" s="306"/>
      <c r="FI95" s="8"/>
      <c r="FJ95" s="8"/>
      <c r="FK95" s="8"/>
      <c r="FL95" s="8"/>
      <c r="FM95" s="327"/>
      <c r="FN95" s="327"/>
      <c r="FO95" s="4"/>
      <c r="FP95" s="8"/>
      <c r="FQ95" s="307">
        <f t="shared" si="141"/>
        <v>0</v>
      </c>
      <c r="FR95" s="8">
        <f t="shared" si="142"/>
        <v>0</v>
      </c>
      <c r="FS95" s="4"/>
      <c r="FT95" s="4"/>
      <c r="FU95" s="8"/>
      <c r="FV95" s="8"/>
      <c r="FW95" s="8"/>
      <c r="FX95" s="8"/>
      <c r="FY95" s="8"/>
      <c r="FZ95" s="8"/>
      <c r="GA95" s="8"/>
      <c r="GB95" s="8"/>
      <c r="GC95" s="8"/>
      <c r="GD95" s="8"/>
      <c r="GE95" s="8"/>
      <c r="GF95" s="8"/>
      <c r="GG95" s="8">
        <f t="shared" si="143"/>
        <v>0</v>
      </c>
      <c r="GH95" s="8">
        <f t="shared" si="144"/>
        <v>0</v>
      </c>
      <c r="GI95" s="308"/>
      <c r="GJ95" s="308"/>
      <c r="GK95" s="297">
        <v>6</v>
      </c>
      <c r="GL95" s="297"/>
      <c r="GM95" s="309"/>
      <c r="GN95" s="310"/>
      <c r="GO95" s="299"/>
      <c r="GP95" s="311"/>
      <c r="GQ95" s="311"/>
      <c r="GR95" s="311"/>
      <c r="GS95" s="310"/>
      <c r="GT95" s="310"/>
      <c r="GU95" s="310">
        <v>6</v>
      </c>
      <c r="GV95" s="310"/>
      <c r="GW95" s="310"/>
      <c r="GX95" s="310"/>
      <c r="GY95" s="310">
        <v>2.4</v>
      </c>
      <c r="GZ95" s="310"/>
      <c r="HA95" s="8">
        <f t="shared" si="145"/>
        <v>14.4</v>
      </c>
      <c r="HB95" s="8">
        <f t="shared" si="146"/>
        <v>0</v>
      </c>
      <c r="HC95" s="4"/>
      <c r="HD95" s="4"/>
      <c r="HE95" s="4"/>
      <c r="HF95" s="4"/>
      <c r="HG95" s="4"/>
      <c r="HH95" s="4"/>
      <c r="HI95" s="4">
        <f t="shared" si="113"/>
        <v>0</v>
      </c>
      <c r="HJ95" s="4">
        <f t="shared" si="114"/>
        <v>0</v>
      </c>
      <c r="HK95" s="8"/>
      <c r="HL95" s="8"/>
      <c r="HM95" s="8"/>
      <c r="HN95" s="303"/>
      <c r="HO95" s="8">
        <f t="shared" si="147"/>
        <v>0</v>
      </c>
      <c r="HP95" s="8">
        <f t="shared" si="148"/>
        <v>0</v>
      </c>
      <c r="HQ95" s="91">
        <v>565</v>
      </c>
      <c r="HR95" s="285"/>
      <c r="HS95" s="91"/>
      <c r="HT95" s="8"/>
      <c r="HU95" s="8">
        <f t="shared" si="149"/>
        <v>565</v>
      </c>
      <c r="HV95" s="8">
        <f t="shared" si="150"/>
        <v>0</v>
      </c>
      <c r="HW95" s="8"/>
      <c r="HX95" s="8"/>
      <c r="HY95" s="196">
        <v>3</v>
      </c>
      <c r="HZ95" s="335">
        <v>0.75</v>
      </c>
      <c r="IA95" s="312"/>
      <c r="IB95" s="304"/>
      <c r="IC95" s="337">
        <v>12</v>
      </c>
      <c r="ID95" s="130">
        <v>3</v>
      </c>
      <c r="IE95" s="313"/>
      <c r="IF95" s="313"/>
      <c r="IG95" s="8">
        <f t="shared" si="192"/>
        <v>15</v>
      </c>
      <c r="IH95" s="8">
        <f t="shared" si="151"/>
        <v>3.75</v>
      </c>
      <c r="II95" s="8"/>
      <c r="IJ95" s="8"/>
      <c r="IK95" s="8"/>
      <c r="IL95" s="8"/>
      <c r="IM95" s="4"/>
      <c r="IN95" s="303"/>
      <c r="IO95" s="8"/>
      <c r="IP95" s="8"/>
      <c r="IQ95" s="8"/>
      <c r="IR95" s="8"/>
      <c r="IS95" s="8"/>
      <c r="IT95" s="8"/>
      <c r="IU95" s="8">
        <f t="shared" si="115"/>
        <v>0</v>
      </c>
      <c r="IV95" s="8">
        <f t="shared" si="116"/>
        <v>0</v>
      </c>
      <c r="IW95" s="8"/>
      <c r="IX95" s="8"/>
      <c r="IY95" s="71">
        <v>10.31</v>
      </c>
      <c r="IZ95" s="71">
        <v>0</v>
      </c>
      <c r="JA95" s="71">
        <v>10.31</v>
      </c>
      <c r="JB95" s="71">
        <v>0</v>
      </c>
      <c r="JC95" s="285"/>
      <c r="JD95" s="285"/>
      <c r="JE95" s="8">
        <f t="shared" si="152"/>
        <v>20.62</v>
      </c>
      <c r="JF95" s="8">
        <f t="shared" si="153"/>
        <v>0</v>
      </c>
      <c r="JG95" s="335">
        <v>6.5372000000000003</v>
      </c>
      <c r="JH95" s="335">
        <v>1</v>
      </c>
      <c r="JI95" s="335">
        <v>6.5373000000000001</v>
      </c>
      <c r="JJ95" s="335">
        <v>1</v>
      </c>
      <c r="JK95" s="335"/>
      <c r="JL95" s="335"/>
      <c r="JM95" s="91">
        <v>51.55</v>
      </c>
      <c r="JN95" s="335">
        <v>11</v>
      </c>
      <c r="JO95" s="91">
        <v>44.33</v>
      </c>
      <c r="JP95" s="335">
        <v>9</v>
      </c>
      <c r="JQ95" s="71">
        <v>0</v>
      </c>
      <c r="JR95" s="71">
        <v>0</v>
      </c>
      <c r="JS95" s="8"/>
      <c r="JT95" s="8"/>
      <c r="JU95" s="8">
        <f t="shared" si="154"/>
        <v>108.9545</v>
      </c>
      <c r="JV95" s="8">
        <f t="shared" si="155"/>
        <v>22</v>
      </c>
      <c r="JW95" s="8"/>
      <c r="JX95" s="8"/>
      <c r="JY95" s="285"/>
      <c r="JZ95" s="285"/>
      <c r="KA95" s="8">
        <f t="shared" si="156"/>
        <v>0</v>
      </c>
      <c r="KB95" s="8">
        <f t="shared" si="157"/>
        <v>0</v>
      </c>
      <c r="KC95" s="4"/>
      <c r="KD95" s="4"/>
      <c r="KE95" s="4"/>
      <c r="KF95" s="4"/>
      <c r="KG95" s="4">
        <f t="shared" si="117"/>
        <v>0</v>
      </c>
      <c r="KH95" s="4">
        <f t="shared" si="118"/>
        <v>0</v>
      </c>
      <c r="KI95" s="4"/>
      <c r="KJ95" s="4"/>
      <c r="KK95" s="4"/>
      <c r="KL95" s="4"/>
      <c r="KM95" s="4">
        <f t="shared" si="158"/>
        <v>0</v>
      </c>
      <c r="KN95" s="4">
        <f t="shared" si="158"/>
        <v>0</v>
      </c>
      <c r="KO95" s="326">
        <v>6.19</v>
      </c>
      <c r="KP95" s="4"/>
      <c r="KQ95" s="4"/>
      <c r="KR95" s="4"/>
      <c r="KS95" s="1">
        <f t="shared" si="159"/>
        <v>6.19</v>
      </c>
      <c r="KT95" s="1">
        <f t="shared" si="160"/>
        <v>0</v>
      </c>
      <c r="KU95" s="4"/>
      <c r="KV95" s="4"/>
      <c r="KW95" s="4">
        <f t="shared" si="161"/>
        <v>0</v>
      </c>
      <c r="KX95" s="4">
        <f t="shared" si="162"/>
        <v>0</v>
      </c>
      <c r="KY95" s="4"/>
      <c r="KZ95" s="4"/>
      <c r="LA95" s="4"/>
      <c r="LB95" s="4"/>
      <c r="LC95" s="4">
        <f t="shared" si="163"/>
        <v>0</v>
      </c>
      <c r="LD95" s="4">
        <f t="shared" si="164"/>
        <v>0</v>
      </c>
      <c r="LE95" s="4"/>
      <c r="LF95" s="4"/>
      <c r="LG95" s="4">
        <f t="shared" si="165"/>
        <v>0</v>
      </c>
      <c r="LH95" s="4">
        <f t="shared" si="166"/>
        <v>0</v>
      </c>
      <c r="LI95" s="71">
        <v>24.2</v>
      </c>
      <c r="LJ95" s="335">
        <v>0</v>
      </c>
      <c r="LK95" s="79">
        <v>24.02</v>
      </c>
      <c r="LL95" s="358">
        <v>0</v>
      </c>
      <c r="LM95" s="79">
        <v>6.5750000000000002</v>
      </c>
      <c r="LN95" s="339">
        <v>0</v>
      </c>
      <c r="LO95" s="75"/>
      <c r="LP95" s="352"/>
      <c r="LQ95" s="322"/>
      <c r="LR95" s="322"/>
      <c r="LS95" s="4">
        <f t="shared" si="167"/>
        <v>54.795000000000002</v>
      </c>
      <c r="LT95" s="4">
        <f t="shared" si="168"/>
        <v>0</v>
      </c>
      <c r="LU95" s="323"/>
      <c r="LV95" s="4"/>
      <c r="LW95" s="4"/>
      <c r="LX95" s="4"/>
      <c r="LY95" s="4">
        <f t="shared" si="169"/>
        <v>0</v>
      </c>
      <c r="LZ95" s="4">
        <f t="shared" si="170"/>
        <v>0</v>
      </c>
      <c r="MA95" s="114"/>
      <c r="MB95" s="4"/>
      <c r="MC95" s="346"/>
      <c r="MD95" s="324"/>
      <c r="ME95" s="75"/>
      <c r="MF95" s="4"/>
      <c r="MG95" s="9"/>
      <c r="MH95" s="4"/>
      <c r="MI95" s="4">
        <f t="shared" si="171"/>
        <v>0</v>
      </c>
      <c r="MJ95" s="4">
        <f t="shared" si="172"/>
        <v>0</v>
      </c>
      <c r="MK95" s="340">
        <v>0</v>
      </c>
      <c r="ML95" s="92">
        <v>0</v>
      </c>
      <c r="MM95" s="114">
        <v>0</v>
      </c>
      <c r="MN95" s="341">
        <v>0</v>
      </c>
      <c r="MO95" s="4">
        <f t="shared" si="173"/>
        <v>0</v>
      </c>
      <c r="MP95" s="4">
        <f t="shared" si="174"/>
        <v>0</v>
      </c>
      <c r="MQ95" s="4"/>
      <c r="MR95" s="4"/>
      <c r="MS95" s="4">
        <f t="shared" si="175"/>
        <v>0</v>
      </c>
      <c r="MT95" s="4">
        <f t="shared" si="176"/>
        <v>0</v>
      </c>
      <c r="MU95" s="4"/>
      <c r="MV95" s="4"/>
      <c r="MW95" s="4">
        <f t="shared" si="177"/>
        <v>0</v>
      </c>
      <c r="MX95" s="4">
        <f t="shared" si="178"/>
        <v>0</v>
      </c>
      <c r="MY95" s="92">
        <v>6.65</v>
      </c>
      <c r="MZ95" s="342">
        <v>0.9</v>
      </c>
      <c r="NA95" s="4">
        <f t="shared" si="179"/>
        <v>6.65</v>
      </c>
      <c r="NB95" s="4">
        <f t="shared" si="180"/>
        <v>0.9</v>
      </c>
      <c r="NC95" s="301"/>
      <c r="ND95" s="301"/>
      <c r="NE95" s="301">
        <f t="shared" si="181"/>
        <v>0</v>
      </c>
      <c r="NF95" s="301">
        <f t="shared" si="182"/>
        <v>0</v>
      </c>
      <c r="NG95" s="301"/>
      <c r="NH95" s="301"/>
      <c r="NI95" s="301">
        <f t="shared" si="183"/>
        <v>0</v>
      </c>
      <c r="NJ95" s="301">
        <f t="shared" si="184"/>
        <v>0</v>
      </c>
      <c r="NK95" s="297"/>
      <c r="NL95" s="301"/>
      <c r="NM95" s="301">
        <f t="shared" si="185"/>
        <v>0</v>
      </c>
      <c r="NN95" s="301">
        <f t="shared" si="186"/>
        <v>0</v>
      </c>
      <c r="NO95" s="74">
        <v>0</v>
      </c>
      <c r="NP95" s="74"/>
      <c r="NQ95" s="74"/>
      <c r="NR95" s="74"/>
      <c r="NS95" s="74">
        <v>0</v>
      </c>
      <c r="NT95" s="74"/>
      <c r="NU95" s="351">
        <v>0</v>
      </c>
      <c r="NV95" s="351"/>
      <c r="NW95" s="4">
        <f t="shared" si="187"/>
        <v>0</v>
      </c>
      <c r="NX95" s="4">
        <f t="shared" si="119"/>
        <v>0</v>
      </c>
      <c r="NY95" s="74">
        <v>0</v>
      </c>
      <c r="NZ95" s="74"/>
      <c r="OA95" s="357">
        <v>0</v>
      </c>
      <c r="OB95" s="74"/>
      <c r="OC95" s="357">
        <v>0</v>
      </c>
      <c r="OD95" s="74"/>
      <c r="OE95" s="74">
        <v>0</v>
      </c>
      <c r="OF95" s="74"/>
      <c r="OG95" s="4">
        <f t="shared" si="188"/>
        <v>0</v>
      </c>
      <c r="OH95" s="4">
        <f t="shared" si="189"/>
        <v>0</v>
      </c>
      <c r="OI95" s="196">
        <v>0</v>
      </c>
      <c r="OJ95" s="301"/>
      <c r="OK95" s="347">
        <v>0</v>
      </c>
      <c r="OL95" s="301"/>
      <c r="OM95" s="196">
        <v>0</v>
      </c>
      <c r="ON95" s="301"/>
      <c r="OO95" s="301">
        <f t="shared" si="190"/>
        <v>0</v>
      </c>
      <c r="OP95" s="301">
        <f t="shared" si="191"/>
        <v>0</v>
      </c>
      <c r="OQ95" s="301"/>
      <c r="OR95" s="301"/>
      <c r="OS95" s="301">
        <f t="shared" si="120"/>
        <v>0</v>
      </c>
      <c r="OT95" s="301">
        <f t="shared" si="121"/>
        <v>0</v>
      </c>
    </row>
    <row r="96" spans="1:410" ht="12.75" customHeight="1">
      <c r="A96" s="146"/>
      <c r="B96" s="129">
        <v>86</v>
      </c>
      <c r="C96" s="147"/>
      <c r="D96" s="147"/>
      <c r="E96" s="74"/>
      <c r="F96" s="74"/>
      <c r="G96" s="74"/>
      <c r="H96" s="74"/>
      <c r="I96" s="78">
        <f t="shared" si="106"/>
        <v>0</v>
      </c>
      <c r="J96" s="78">
        <f t="shared" si="107"/>
        <v>0</v>
      </c>
      <c r="K96" s="2"/>
      <c r="L96" s="2"/>
      <c r="M96" s="71">
        <v>20.62</v>
      </c>
      <c r="N96" s="71">
        <v>4.1240000000000006</v>
      </c>
      <c r="O96" s="75">
        <v>19.59</v>
      </c>
      <c r="P96" s="71">
        <v>3.9180000000000001</v>
      </c>
      <c r="Q96" s="1"/>
      <c r="R96" s="8"/>
      <c r="S96" s="2"/>
      <c r="T96" s="2"/>
      <c r="U96" s="8"/>
      <c r="V96" s="8"/>
      <c r="W96" s="8">
        <f t="shared" si="122"/>
        <v>40.21</v>
      </c>
      <c r="X96" s="8">
        <f t="shared" si="123"/>
        <v>40.21</v>
      </c>
      <c r="Y96" s="78"/>
      <c r="Z96" s="78"/>
      <c r="AA96" s="9"/>
      <c r="AB96" s="285"/>
      <c r="AC96" s="8">
        <f t="shared" si="124"/>
        <v>0</v>
      </c>
      <c r="AD96" s="8">
        <f t="shared" si="125"/>
        <v>0</v>
      </c>
      <c r="AE96" s="71"/>
      <c r="AF96" s="71"/>
      <c r="AG96" s="71"/>
      <c r="AH96" s="71"/>
      <c r="AI96" s="122">
        <v>5</v>
      </c>
      <c r="AJ96" s="122">
        <v>1.5</v>
      </c>
      <c r="AK96" s="359">
        <v>50</v>
      </c>
      <c r="AL96" s="360">
        <v>15</v>
      </c>
      <c r="AM96" s="293"/>
      <c r="AN96" s="293"/>
      <c r="AO96" s="294"/>
      <c r="AP96" s="294"/>
      <c r="AQ96" s="294"/>
      <c r="AR96" s="294"/>
      <c r="AS96" s="294"/>
      <c r="AT96" s="294"/>
      <c r="AU96" s="4">
        <f t="shared" si="108"/>
        <v>55</v>
      </c>
      <c r="AV96" s="4">
        <f t="shared" si="109"/>
        <v>16.5</v>
      </c>
      <c r="AW96" s="78"/>
      <c r="AX96" s="78"/>
      <c r="AY96" s="315"/>
      <c r="AZ96" s="8"/>
      <c r="BA96" s="8"/>
      <c r="BB96" s="8"/>
      <c r="BC96" s="8">
        <f t="shared" si="110"/>
        <v>0</v>
      </c>
      <c r="BD96" s="8">
        <f t="shared" si="111"/>
        <v>0</v>
      </c>
      <c r="BE96" s="8"/>
      <c r="BF96" s="8"/>
      <c r="BG96" s="295"/>
      <c r="BH96" s="296"/>
      <c r="BI96" s="295"/>
      <c r="BJ96" s="296"/>
      <c r="BK96" s="297"/>
      <c r="BL96" s="8"/>
      <c r="BM96" s="8"/>
      <c r="BN96" s="8"/>
      <c r="BO96" s="8"/>
      <c r="BP96" s="8"/>
      <c r="BQ96" s="8"/>
      <c r="BR96" s="8"/>
      <c r="BS96" s="2">
        <f t="shared" si="126"/>
        <v>0</v>
      </c>
      <c r="BT96" s="8">
        <f t="shared" si="127"/>
        <v>0</v>
      </c>
      <c r="BU96" s="8"/>
      <c r="BV96" s="8"/>
      <c r="BW96" s="4"/>
      <c r="BX96" s="4"/>
      <c r="BY96" s="4"/>
      <c r="BZ96" s="8"/>
      <c r="CA96" s="4"/>
      <c r="CB96" s="8"/>
      <c r="CC96" s="4">
        <f t="shared" si="112"/>
        <v>0</v>
      </c>
      <c r="CD96" s="4">
        <f t="shared" si="112"/>
        <v>0</v>
      </c>
      <c r="CE96" s="4"/>
      <c r="CF96" s="4"/>
      <c r="CG96" s="114"/>
      <c r="CH96" s="325"/>
      <c r="CI96" s="91">
        <v>20.6</v>
      </c>
      <c r="CJ96" s="325">
        <v>6.5</v>
      </c>
      <c r="CK96" s="299"/>
      <c r="CL96" s="299"/>
      <c r="CM96" s="326">
        <v>5.15</v>
      </c>
      <c r="CN96" s="327">
        <v>1.5</v>
      </c>
      <c r="CO96" s="8">
        <f t="shared" si="128"/>
        <v>25.75</v>
      </c>
      <c r="CP96" s="8">
        <f t="shared" si="129"/>
        <v>8</v>
      </c>
      <c r="CQ96" s="343">
        <v>247.40625</v>
      </c>
      <c r="CR96" s="343"/>
      <c r="CS96" s="343"/>
      <c r="CT96" s="356"/>
      <c r="CU96" s="344">
        <v>18.556701030927837</v>
      </c>
      <c r="CV96" s="196"/>
      <c r="CW96" s="345">
        <v>63.814432989690722</v>
      </c>
      <c r="CX96" s="300"/>
      <c r="CY96" s="300"/>
      <c r="CZ96" s="300"/>
      <c r="DA96" s="7">
        <f t="shared" si="130"/>
        <v>329.77738402061857</v>
      </c>
      <c r="DB96" s="4">
        <f t="shared" si="131"/>
        <v>0</v>
      </c>
      <c r="DC96" s="8"/>
      <c r="DD96" s="8"/>
      <c r="DE96" s="4"/>
      <c r="DF96" s="8"/>
      <c r="DG96" s="8"/>
      <c r="DH96" s="8"/>
      <c r="DI96" s="8">
        <f t="shared" si="132"/>
        <v>0</v>
      </c>
      <c r="DJ96" s="8">
        <f t="shared" si="133"/>
        <v>0</v>
      </c>
      <c r="DK96" s="328">
        <v>42.37</v>
      </c>
      <c r="DL96" s="328">
        <v>14.12</v>
      </c>
      <c r="DM96" s="78">
        <f t="shared" si="134"/>
        <v>42.37</v>
      </c>
      <c r="DN96" s="78">
        <f t="shared" si="135"/>
        <v>14.12</v>
      </c>
      <c r="DO96" s="328">
        <v>41.1</v>
      </c>
      <c r="DP96" s="328">
        <v>13.700000000000001</v>
      </c>
      <c r="DQ96" s="329"/>
      <c r="DR96" s="329"/>
      <c r="DS96" s="8"/>
      <c r="DT96" s="8"/>
      <c r="DU96" s="302"/>
      <c r="DV96" s="303"/>
      <c r="DW96" s="303"/>
      <c r="DX96" s="303"/>
      <c r="DY96" s="8"/>
      <c r="DZ96" s="8"/>
      <c r="EA96" s="4"/>
      <c r="EB96" s="8"/>
      <c r="EC96" s="8">
        <f t="shared" si="136"/>
        <v>0</v>
      </c>
      <c r="ED96" s="8">
        <f t="shared" si="136"/>
        <v>0</v>
      </c>
      <c r="EE96" s="4"/>
      <c r="EF96" s="4"/>
      <c r="EG96" s="330">
        <v>39.18</v>
      </c>
      <c r="EH96" s="331">
        <v>9.7949999999999999</v>
      </c>
      <c r="EI96" s="94">
        <v>154.63999999999999</v>
      </c>
      <c r="EJ96" s="94">
        <v>38.659999999999997</v>
      </c>
      <c r="EK96" s="326">
        <v>53.61</v>
      </c>
      <c r="EL96" s="332">
        <v>13.4025</v>
      </c>
      <c r="EM96" s="333"/>
      <c r="EN96" s="333"/>
      <c r="EO96" s="333"/>
      <c r="EP96" s="333"/>
      <c r="EQ96" s="8">
        <f t="shared" si="137"/>
        <v>247.43</v>
      </c>
      <c r="ER96" s="8">
        <f t="shared" si="138"/>
        <v>61.857500000000002</v>
      </c>
      <c r="ES96" s="301"/>
      <c r="ET96" s="301"/>
      <c r="EU96" s="6"/>
      <c r="EV96" s="6"/>
      <c r="EW96" s="4">
        <f t="shared" si="139"/>
        <v>0</v>
      </c>
      <c r="EX96" s="4">
        <f t="shared" si="140"/>
        <v>0</v>
      </c>
      <c r="EY96" s="8"/>
      <c r="EZ96" s="8"/>
      <c r="FA96" s="361">
        <v>30</v>
      </c>
      <c r="FB96" s="334"/>
      <c r="FC96" s="114">
        <v>0</v>
      </c>
      <c r="FD96" s="327"/>
      <c r="FE96" s="8"/>
      <c r="FF96" s="8"/>
      <c r="FG96" s="305"/>
      <c r="FH96" s="306"/>
      <c r="FI96" s="8"/>
      <c r="FJ96" s="8"/>
      <c r="FK96" s="8"/>
      <c r="FL96" s="8"/>
      <c r="FM96" s="327"/>
      <c r="FN96" s="327"/>
      <c r="FO96" s="4"/>
      <c r="FP96" s="8"/>
      <c r="FQ96" s="307">
        <f t="shared" si="141"/>
        <v>0</v>
      </c>
      <c r="FR96" s="8">
        <f t="shared" si="142"/>
        <v>0</v>
      </c>
      <c r="FS96" s="4"/>
      <c r="FT96" s="4"/>
      <c r="FU96" s="8"/>
      <c r="FV96" s="8"/>
      <c r="FW96" s="8"/>
      <c r="FX96" s="8"/>
      <c r="FY96" s="8"/>
      <c r="FZ96" s="8"/>
      <c r="GA96" s="8"/>
      <c r="GB96" s="8"/>
      <c r="GC96" s="8"/>
      <c r="GD96" s="8"/>
      <c r="GE96" s="8"/>
      <c r="GF96" s="8"/>
      <c r="GG96" s="8">
        <f t="shared" si="143"/>
        <v>0</v>
      </c>
      <c r="GH96" s="8">
        <f t="shared" si="144"/>
        <v>0</v>
      </c>
      <c r="GI96" s="308"/>
      <c r="GJ96" s="308"/>
      <c r="GK96" s="297">
        <v>6</v>
      </c>
      <c r="GL96" s="297"/>
      <c r="GM96" s="309"/>
      <c r="GN96" s="310"/>
      <c r="GO96" s="299"/>
      <c r="GP96" s="311"/>
      <c r="GQ96" s="311"/>
      <c r="GR96" s="311"/>
      <c r="GS96" s="310"/>
      <c r="GT96" s="310"/>
      <c r="GU96" s="310">
        <v>6</v>
      </c>
      <c r="GV96" s="310"/>
      <c r="GW96" s="310"/>
      <c r="GX96" s="310"/>
      <c r="GY96" s="310">
        <v>2.4</v>
      </c>
      <c r="GZ96" s="310"/>
      <c r="HA96" s="8">
        <f t="shared" si="145"/>
        <v>14.4</v>
      </c>
      <c r="HB96" s="8">
        <f t="shared" si="146"/>
        <v>0</v>
      </c>
      <c r="HC96" s="4"/>
      <c r="HD96" s="4"/>
      <c r="HE96" s="4"/>
      <c r="HF96" s="4"/>
      <c r="HG96" s="4"/>
      <c r="HH96" s="4"/>
      <c r="HI96" s="4">
        <f t="shared" si="113"/>
        <v>0</v>
      </c>
      <c r="HJ96" s="4">
        <f t="shared" si="114"/>
        <v>0</v>
      </c>
      <c r="HK96" s="8"/>
      <c r="HL96" s="8"/>
      <c r="HM96" s="8"/>
      <c r="HN96" s="303"/>
      <c r="HO96" s="8">
        <f t="shared" si="147"/>
        <v>0</v>
      </c>
      <c r="HP96" s="8">
        <f t="shared" si="148"/>
        <v>0</v>
      </c>
      <c r="HQ96" s="91">
        <v>565</v>
      </c>
      <c r="HR96" s="285"/>
      <c r="HS96" s="91"/>
      <c r="HT96" s="8"/>
      <c r="HU96" s="8">
        <f t="shared" si="149"/>
        <v>565</v>
      </c>
      <c r="HV96" s="8">
        <f t="shared" si="150"/>
        <v>0</v>
      </c>
      <c r="HW96" s="8"/>
      <c r="HX96" s="8"/>
      <c r="HY96" s="196">
        <v>3</v>
      </c>
      <c r="HZ96" s="335">
        <v>0.75</v>
      </c>
      <c r="IA96" s="312"/>
      <c r="IB96" s="304"/>
      <c r="IC96" s="337">
        <v>12</v>
      </c>
      <c r="ID96" s="130">
        <v>3</v>
      </c>
      <c r="IE96" s="313"/>
      <c r="IF96" s="313"/>
      <c r="IG96" s="8">
        <f t="shared" si="192"/>
        <v>15</v>
      </c>
      <c r="IH96" s="8">
        <f t="shared" si="151"/>
        <v>3.75</v>
      </c>
      <c r="II96" s="8"/>
      <c r="IJ96" s="8"/>
      <c r="IK96" s="8"/>
      <c r="IL96" s="8"/>
      <c r="IM96" s="4"/>
      <c r="IN96" s="303"/>
      <c r="IO96" s="8"/>
      <c r="IP96" s="8"/>
      <c r="IQ96" s="8"/>
      <c r="IR96" s="8"/>
      <c r="IS96" s="8"/>
      <c r="IT96" s="8"/>
      <c r="IU96" s="8">
        <f t="shared" si="115"/>
        <v>0</v>
      </c>
      <c r="IV96" s="8">
        <f t="shared" si="116"/>
        <v>0</v>
      </c>
      <c r="IW96" s="8"/>
      <c r="IX96" s="8"/>
      <c r="IY96" s="71">
        <v>10.31</v>
      </c>
      <c r="IZ96" s="71">
        <v>0</v>
      </c>
      <c r="JA96" s="71">
        <v>10.31</v>
      </c>
      <c r="JB96" s="71">
        <v>0</v>
      </c>
      <c r="JC96" s="285"/>
      <c r="JD96" s="285"/>
      <c r="JE96" s="8">
        <f t="shared" si="152"/>
        <v>20.62</v>
      </c>
      <c r="JF96" s="8">
        <f t="shared" si="153"/>
        <v>0</v>
      </c>
      <c r="JG96" s="335">
        <v>6.5372000000000003</v>
      </c>
      <c r="JH96" s="335">
        <v>1</v>
      </c>
      <c r="JI96" s="335">
        <v>6.5373000000000001</v>
      </c>
      <c r="JJ96" s="335">
        <v>1</v>
      </c>
      <c r="JK96" s="335"/>
      <c r="JL96" s="335"/>
      <c r="JM96" s="91">
        <v>51.55</v>
      </c>
      <c r="JN96" s="335">
        <v>11</v>
      </c>
      <c r="JO96" s="91">
        <v>44.33</v>
      </c>
      <c r="JP96" s="335">
        <v>9</v>
      </c>
      <c r="JQ96" s="71">
        <v>0</v>
      </c>
      <c r="JR96" s="71">
        <v>0</v>
      </c>
      <c r="JS96" s="8"/>
      <c r="JT96" s="8"/>
      <c r="JU96" s="8">
        <f t="shared" si="154"/>
        <v>108.9545</v>
      </c>
      <c r="JV96" s="8">
        <f t="shared" si="155"/>
        <v>22</v>
      </c>
      <c r="JW96" s="8"/>
      <c r="JX96" s="8"/>
      <c r="JY96" s="285"/>
      <c r="JZ96" s="285"/>
      <c r="KA96" s="8">
        <f t="shared" si="156"/>
        <v>0</v>
      </c>
      <c r="KB96" s="8">
        <f t="shared" si="157"/>
        <v>0</v>
      </c>
      <c r="KC96" s="4"/>
      <c r="KD96" s="4"/>
      <c r="KE96" s="4"/>
      <c r="KF96" s="4"/>
      <c r="KG96" s="4">
        <f t="shared" si="117"/>
        <v>0</v>
      </c>
      <c r="KH96" s="4">
        <f t="shared" si="118"/>
        <v>0</v>
      </c>
      <c r="KI96" s="4"/>
      <c r="KJ96" s="4"/>
      <c r="KK96" s="4"/>
      <c r="KL96" s="4"/>
      <c r="KM96" s="4">
        <f t="shared" si="158"/>
        <v>0</v>
      </c>
      <c r="KN96" s="4">
        <f t="shared" si="158"/>
        <v>0</v>
      </c>
      <c r="KO96" s="326">
        <v>6.19</v>
      </c>
      <c r="KP96" s="4"/>
      <c r="KQ96" s="4"/>
      <c r="KR96" s="4"/>
      <c r="KS96" s="1">
        <f t="shared" si="159"/>
        <v>6.19</v>
      </c>
      <c r="KT96" s="1">
        <f t="shared" si="160"/>
        <v>0</v>
      </c>
      <c r="KU96" s="4"/>
      <c r="KV96" s="4"/>
      <c r="KW96" s="4">
        <f t="shared" si="161"/>
        <v>0</v>
      </c>
      <c r="KX96" s="4">
        <f t="shared" si="162"/>
        <v>0</v>
      </c>
      <c r="KY96" s="4"/>
      <c r="KZ96" s="4"/>
      <c r="LA96" s="4"/>
      <c r="LB96" s="4"/>
      <c r="LC96" s="4">
        <f t="shared" si="163"/>
        <v>0</v>
      </c>
      <c r="LD96" s="4">
        <f t="shared" si="164"/>
        <v>0</v>
      </c>
      <c r="LE96" s="4"/>
      <c r="LF96" s="4"/>
      <c r="LG96" s="4">
        <f t="shared" si="165"/>
        <v>0</v>
      </c>
      <c r="LH96" s="4">
        <f t="shared" si="166"/>
        <v>0</v>
      </c>
      <c r="LI96" s="71">
        <v>24.2</v>
      </c>
      <c r="LJ96" s="335">
        <v>0</v>
      </c>
      <c r="LK96" s="79">
        <v>24.02</v>
      </c>
      <c r="LL96" s="358">
        <v>0</v>
      </c>
      <c r="LM96" s="79">
        <v>6.5750000000000002</v>
      </c>
      <c r="LN96" s="339">
        <v>0</v>
      </c>
      <c r="LO96" s="75"/>
      <c r="LP96" s="352"/>
      <c r="LQ96" s="322"/>
      <c r="LR96" s="322"/>
      <c r="LS96" s="4">
        <f t="shared" si="167"/>
        <v>54.795000000000002</v>
      </c>
      <c r="LT96" s="4">
        <f t="shared" si="168"/>
        <v>0</v>
      </c>
      <c r="LU96" s="323"/>
      <c r="LV96" s="4"/>
      <c r="LW96" s="4"/>
      <c r="LX96" s="4"/>
      <c r="LY96" s="4">
        <f t="shared" si="169"/>
        <v>0</v>
      </c>
      <c r="LZ96" s="4">
        <f t="shared" si="170"/>
        <v>0</v>
      </c>
      <c r="MA96" s="114"/>
      <c r="MB96" s="4"/>
      <c r="MC96" s="346"/>
      <c r="MD96" s="324"/>
      <c r="ME96" s="75"/>
      <c r="MF96" s="4"/>
      <c r="MG96" s="9"/>
      <c r="MH96" s="4"/>
      <c r="MI96" s="4">
        <f t="shared" si="171"/>
        <v>0</v>
      </c>
      <c r="MJ96" s="4">
        <f t="shared" si="172"/>
        <v>0</v>
      </c>
      <c r="MK96" s="340">
        <v>0</v>
      </c>
      <c r="ML96" s="92">
        <v>0</v>
      </c>
      <c r="MM96" s="114">
        <v>0</v>
      </c>
      <c r="MN96" s="341">
        <v>0</v>
      </c>
      <c r="MO96" s="4">
        <f t="shared" si="173"/>
        <v>0</v>
      </c>
      <c r="MP96" s="4">
        <f t="shared" si="174"/>
        <v>0</v>
      </c>
      <c r="MQ96" s="4"/>
      <c r="MR96" s="4"/>
      <c r="MS96" s="4">
        <f t="shared" si="175"/>
        <v>0</v>
      </c>
      <c r="MT96" s="4">
        <f t="shared" si="176"/>
        <v>0</v>
      </c>
      <c r="MU96" s="4"/>
      <c r="MV96" s="4"/>
      <c r="MW96" s="4">
        <f t="shared" si="177"/>
        <v>0</v>
      </c>
      <c r="MX96" s="4">
        <f t="shared" si="178"/>
        <v>0</v>
      </c>
      <c r="MY96" s="92">
        <v>6.65</v>
      </c>
      <c r="MZ96" s="342">
        <v>0.9</v>
      </c>
      <c r="NA96" s="4">
        <f t="shared" si="179"/>
        <v>6.65</v>
      </c>
      <c r="NB96" s="4">
        <f t="shared" si="180"/>
        <v>0.9</v>
      </c>
      <c r="NC96" s="301"/>
      <c r="ND96" s="301"/>
      <c r="NE96" s="301">
        <f t="shared" si="181"/>
        <v>0</v>
      </c>
      <c r="NF96" s="301">
        <f t="shared" si="182"/>
        <v>0</v>
      </c>
      <c r="NG96" s="301"/>
      <c r="NH96" s="301"/>
      <c r="NI96" s="301">
        <f t="shared" si="183"/>
        <v>0</v>
      </c>
      <c r="NJ96" s="301">
        <f t="shared" si="184"/>
        <v>0</v>
      </c>
      <c r="NK96" s="297"/>
      <c r="NL96" s="301"/>
      <c r="NM96" s="301">
        <f t="shared" si="185"/>
        <v>0</v>
      </c>
      <c r="NN96" s="301">
        <f t="shared" si="186"/>
        <v>0</v>
      </c>
      <c r="NO96" s="74">
        <v>0</v>
      </c>
      <c r="NP96" s="74"/>
      <c r="NQ96" s="74"/>
      <c r="NR96" s="74"/>
      <c r="NS96" s="74">
        <v>0</v>
      </c>
      <c r="NT96" s="74"/>
      <c r="NU96" s="351">
        <v>0</v>
      </c>
      <c r="NV96" s="351"/>
      <c r="NW96" s="4">
        <f t="shared" si="187"/>
        <v>0</v>
      </c>
      <c r="NX96" s="4">
        <f t="shared" si="119"/>
        <v>0</v>
      </c>
      <c r="NY96" s="74">
        <v>0</v>
      </c>
      <c r="NZ96" s="74"/>
      <c r="OA96" s="357">
        <v>0</v>
      </c>
      <c r="OB96" s="74"/>
      <c r="OC96" s="357">
        <v>0</v>
      </c>
      <c r="OD96" s="74"/>
      <c r="OE96" s="74">
        <v>0</v>
      </c>
      <c r="OF96" s="74"/>
      <c r="OG96" s="4">
        <f t="shared" si="188"/>
        <v>0</v>
      </c>
      <c r="OH96" s="4">
        <f t="shared" si="189"/>
        <v>0</v>
      </c>
      <c r="OI96" s="196">
        <v>0</v>
      </c>
      <c r="OJ96" s="301"/>
      <c r="OK96" s="347">
        <v>0</v>
      </c>
      <c r="OL96" s="301"/>
      <c r="OM96" s="196">
        <v>0</v>
      </c>
      <c r="ON96" s="301"/>
      <c r="OO96" s="301">
        <f t="shared" si="190"/>
        <v>0</v>
      </c>
      <c r="OP96" s="301">
        <f t="shared" si="191"/>
        <v>0</v>
      </c>
      <c r="OQ96" s="301"/>
      <c r="OR96" s="301"/>
      <c r="OS96" s="301">
        <f t="shared" si="120"/>
        <v>0</v>
      </c>
      <c r="OT96" s="301">
        <f t="shared" si="121"/>
        <v>0</v>
      </c>
    </row>
    <row r="97" spans="1:410" ht="12.75" customHeight="1">
      <c r="A97" s="146"/>
      <c r="B97" s="129">
        <v>87</v>
      </c>
      <c r="C97" s="147"/>
      <c r="D97" s="147"/>
      <c r="E97" s="74"/>
      <c r="F97" s="74"/>
      <c r="G97" s="74"/>
      <c r="H97" s="74"/>
      <c r="I97" s="78">
        <f t="shared" si="106"/>
        <v>0</v>
      </c>
      <c r="J97" s="78">
        <f t="shared" si="107"/>
        <v>0</v>
      </c>
      <c r="K97" s="2"/>
      <c r="L97" s="2"/>
      <c r="M97" s="71">
        <v>20.62</v>
      </c>
      <c r="N97" s="71">
        <v>4.1240000000000006</v>
      </c>
      <c r="O97" s="75">
        <v>19.59</v>
      </c>
      <c r="P97" s="71">
        <v>3.9180000000000001</v>
      </c>
      <c r="Q97" s="1"/>
      <c r="R97" s="8"/>
      <c r="S97" s="2"/>
      <c r="T97" s="2"/>
      <c r="U97" s="8"/>
      <c r="V97" s="8"/>
      <c r="W97" s="8">
        <f t="shared" si="122"/>
        <v>40.21</v>
      </c>
      <c r="X97" s="8">
        <f t="shared" si="123"/>
        <v>40.21</v>
      </c>
      <c r="Y97" s="78"/>
      <c r="Z97" s="78"/>
      <c r="AA97" s="9"/>
      <c r="AB97" s="285"/>
      <c r="AC97" s="8">
        <f t="shared" si="124"/>
        <v>0</v>
      </c>
      <c r="AD97" s="8">
        <f t="shared" si="125"/>
        <v>0</v>
      </c>
      <c r="AE97" s="71"/>
      <c r="AF97" s="71"/>
      <c r="AG97" s="71"/>
      <c r="AH97" s="71"/>
      <c r="AI97" s="122">
        <v>5</v>
      </c>
      <c r="AJ97" s="122">
        <v>1.5</v>
      </c>
      <c r="AK97" s="359">
        <v>50</v>
      </c>
      <c r="AL97" s="360">
        <v>15</v>
      </c>
      <c r="AM97" s="293"/>
      <c r="AN97" s="293"/>
      <c r="AO97" s="294"/>
      <c r="AP97" s="294"/>
      <c r="AQ97" s="294"/>
      <c r="AR97" s="294"/>
      <c r="AS97" s="294"/>
      <c r="AT97" s="294"/>
      <c r="AU97" s="4">
        <f t="shared" si="108"/>
        <v>55</v>
      </c>
      <c r="AV97" s="4">
        <f t="shared" si="109"/>
        <v>16.5</v>
      </c>
      <c r="AW97" s="78"/>
      <c r="AX97" s="78"/>
      <c r="AY97" s="315"/>
      <c r="AZ97" s="8"/>
      <c r="BA97" s="8"/>
      <c r="BB97" s="8"/>
      <c r="BC97" s="8">
        <f t="shared" si="110"/>
        <v>0</v>
      </c>
      <c r="BD97" s="8">
        <f t="shared" si="111"/>
        <v>0</v>
      </c>
      <c r="BE97" s="8"/>
      <c r="BF97" s="8"/>
      <c r="BG97" s="295"/>
      <c r="BH97" s="296"/>
      <c r="BI97" s="295"/>
      <c r="BJ97" s="296"/>
      <c r="BK97" s="297"/>
      <c r="BL97" s="8"/>
      <c r="BM97" s="8"/>
      <c r="BN97" s="8"/>
      <c r="BO97" s="8"/>
      <c r="BP97" s="8"/>
      <c r="BQ97" s="8"/>
      <c r="BR97" s="8"/>
      <c r="BS97" s="2">
        <f t="shared" si="126"/>
        <v>0</v>
      </c>
      <c r="BT97" s="8">
        <f t="shared" si="127"/>
        <v>0</v>
      </c>
      <c r="BU97" s="8"/>
      <c r="BV97" s="8"/>
      <c r="BW97" s="4"/>
      <c r="BX97" s="4"/>
      <c r="BY97" s="4"/>
      <c r="BZ97" s="8"/>
      <c r="CA97" s="4"/>
      <c r="CB97" s="8"/>
      <c r="CC97" s="4">
        <f t="shared" si="112"/>
        <v>0</v>
      </c>
      <c r="CD97" s="4">
        <f t="shared" si="112"/>
        <v>0</v>
      </c>
      <c r="CE97" s="4"/>
      <c r="CF97" s="4"/>
      <c r="CG97" s="114"/>
      <c r="CH97" s="325"/>
      <c r="CI97" s="91">
        <v>20.6</v>
      </c>
      <c r="CJ97" s="325">
        <v>6.5</v>
      </c>
      <c r="CK97" s="299"/>
      <c r="CL97" s="299"/>
      <c r="CM97" s="326">
        <v>5.15</v>
      </c>
      <c r="CN97" s="327">
        <v>1.5</v>
      </c>
      <c r="CO97" s="8">
        <f t="shared" si="128"/>
        <v>25.75</v>
      </c>
      <c r="CP97" s="8">
        <f t="shared" si="129"/>
        <v>8</v>
      </c>
      <c r="CQ97" s="343">
        <v>247.40625</v>
      </c>
      <c r="CR97" s="343"/>
      <c r="CS97" s="343"/>
      <c r="CT97" s="356"/>
      <c r="CU97" s="344">
        <v>18.556701030927837</v>
      </c>
      <c r="CV97" s="196"/>
      <c r="CW97" s="345">
        <v>63.814432989690722</v>
      </c>
      <c r="CX97" s="300"/>
      <c r="CY97" s="300"/>
      <c r="CZ97" s="300"/>
      <c r="DA97" s="7">
        <f t="shared" si="130"/>
        <v>329.77738402061857</v>
      </c>
      <c r="DB97" s="4">
        <f t="shared" si="131"/>
        <v>0</v>
      </c>
      <c r="DC97" s="8"/>
      <c r="DD97" s="8"/>
      <c r="DE97" s="4"/>
      <c r="DF97" s="8"/>
      <c r="DG97" s="8"/>
      <c r="DH97" s="8"/>
      <c r="DI97" s="8">
        <f t="shared" si="132"/>
        <v>0</v>
      </c>
      <c r="DJ97" s="8">
        <f t="shared" si="133"/>
        <v>0</v>
      </c>
      <c r="DK97" s="328">
        <v>42.37</v>
      </c>
      <c r="DL97" s="328">
        <v>14.12</v>
      </c>
      <c r="DM97" s="78">
        <f t="shared" si="134"/>
        <v>42.37</v>
      </c>
      <c r="DN97" s="78">
        <f t="shared" si="135"/>
        <v>14.12</v>
      </c>
      <c r="DO97" s="328">
        <v>41.1</v>
      </c>
      <c r="DP97" s="328">
        <v>13.700000000000001</v>
      </c>
      <c r="DQ97" s="329"/>
      <c r="DR97" s="329"/>
      <c r="DS97" s="8"/>
      <c r="DT97" s="8"/>
      <c r="DU97" s="302"/>
      <c r="DV97" s="303"/>
      <c r="DW97" s="303"/>
      <c r="DX97" s="303"/>
      <c r="DY97" s="8"/>
      <c r="DZ97" s="8"/>
      <c r="EA97" s="4"/>
      <c r="EB97" s="8"/>
      <c r="EC97" s="8">
        <f t="shared" si="136"/>
        <v>0</v>
      </c>
      <c r="ED97" s="8">
        <f t="shared" si="136"/>
        <v>0</v>
      </c>
      <c r="EE97" s="4"/>
      <c r="EF97" s="4"/>
      <c r="EG97" s="330">
        <v>39.18</v>
      </c>
      <c r="EH97" s="331">
        <v>9.7949999999999999</v>
      </c>
      <c r="EI97" s="94">
        <v>154.63999999999999</v>
      </c>
      <c r="EJ97" s="94">
        <v>38.659999999999997</v>
      </c>
      <c r="EK97" s="326">
        <v>53.61</v>
      </c>
      <c r="EL97" s="332">
        <v>13.4025</v>
      </c>
      <c r="EM97" s="333"/>
      <c r="EN97" s="333"/>
      <c r="EO97" s="333"/>
      <c r="EP97" s="333"/>
      <c r="EQ97" s="8">
        <f t="shared" si="137"/>
        <v>247.43</v>
      </c>
      <c r="ER97" s="8">
        <f t="shared" si="138"/>
        <v>61.857500000000002</v>
      </c>
      <c r="ES97" s="301"/>
      <c r="ET97" s="301"/>
      <c r="EU97" s="6"/>
      <c r="EV97" s="6"/>
      <c r="EW97" s="4">
        <f t="shared" si="139"/>
        <v>0</v>
      </c>
      <c r="EX97" s="4">
        <f t="shared" si="140"/>
        <v>0</v>
      </c>
      <c r="EY97" s="8"/>
      <c r="EZ97" s="8"/>
      <c r="FA97" s="361">
        <v>30</v>
      </c>
      <c r="FB97" s="334"/>
      <c r="FC97" s="114">
        <v>0</v>
      </c>
      <c r="FD97" s="327"/>
      <c r="FE97" s="8"/>
      <c r="FF97" s="8"/>
      <c r="FG97" s="305"/>
      <c r="FH97" s="306"/>
      <c r="FI97" s="8"/>
      <c r="FJ97" s="8"/>
      <c r="FK97" s="8"/>
      <c r="FL97" s="8"/>
      <c r="FM97" s="327"/>
      <c r="FN97" s="327"/>
      <c r="FO97" s="4"/>
      <c r="FP97" s="8"/>
      <c r="FQ97" s="307">
        <f t="shared" si="141"/>
        <v>0</v>
      </c>
      <c r="FR97" s="8">
        <f t="shared" si="142"/>
        <v>0</v>
      </c>
      <c r="FS97" s="4"/>
      <c r="FT97" s="4"/>
      <c r="FU97" s="8"/>
      <c r="FV97" s="8"/>
      <c r="FW97" s="8"/>
      <c r="FX97" s="8"/>
      <c r="FY97" s="8"/>
      <c r="FZ97" s="8"/>
      <c r="GA97" s="8"/>
      <c r="GB97" s="8"/>
      <c r="GC97" s="8"/>
      <c r="GD97" s="8"/>
      <c r="GE97" s="8"/>
      <c r="GF97" s="8"/>
      <c r="GG97" s="8">
        <f t="shared" si="143"/>
        <v>0</v>
      </c>
      <c r="GH97" s="8">
        <f t="shared" si="144"/>
        <v>0</v>
      </c>
      <c r="GI97" s="308"/>
      <c r="GJ97" s="308"/>
      <c r="GK97" s="297">
        <v>6</v>
      </c>
      <c r="GL97" s="297"/>
      <c r="GM97" s="309"/>
      <c r="GN97" s="310"/>
      <c r="GO97" s="299"/>
      <c r="GP97" s="311"/>
      <c r="GQ97" s="311"/>
      <c r="GR97" s="311"/>
      <c r="GS97" s="310"/>
      <c r="GT97" s="310"/>
      <c r="GU97" s="310">
        <v>6</v>
      </c>
      <c r="GV97" s="310"/>
      <c r="GW97" s="310"/>
      <c r="GX97" s="310"/>
      <c r="GY97" s="310">
        <v>2.4</v>
      </c>
      <c r="GZ97" s="310"/>
      <c r="HA97" s="8">
        <f t="shared" si="145"/>
        <v>14.4</v>
      </c>
      <c r="HB97" s="8">
        <f t="shared" si="146"/>
        <v>0</v>
      </c>
      <c r="HC97" s="4"/>
      <c r="HD97" s="4"/>
      <c r="HE97" s="4"/>
      <c r="HF97" s="4"/>
      <c r="HG97" s="4"/>
      <c r="HH97" s="4"/>
      <c r="HI97" s="4">
        <f t="shared" si="113"/>
        <v>0</v>
      </c>
      <c r="HJ97" s="4">
        <f t="shared" si="114"/>
        <v>0</v>
      </c>
      <c r="HK97" s="8"/>
      <c r="HL97" s="8"/>
      <c r="HM97" s="8"/>
      <c r="HN97" s="303"/>
      <c r="HO97" s="8">
        <f t="shared" si="147"/>
        <v>0</v>
      </c>
      <c r="HP97" s="8">
        <f t="shared" si="148"/>
        <v>0</v>
      </c>
      <c r="HQ97" s="91">
        <v>565</v>
      </c>
      <c r="HR97" s="285"/>
      <c r="HS97" s="91"/>
      <c r="HT97" s="8"/>
      <c r="HU97" s="8">
        <f t="shared" si="149"/>
        <v>565</v>
      </c>
      <c r="HV97" s="8">
        <f t="shared" si="150"/>
        <v>0</v>
      </c>
      <c r="HW97" s="8"/>
      <c r="HX97" s="8"/>
      <c r="HY97" s="196">
        <v>3</v>
      </c>
      <c r="HZ97" s="335">
        <v>0.75</v>
      </c>
      <c r="IA97" s="312"/>
      <c r="IB97" s="304"/>
      <c r="IC97" s="337">
        <v>12</v>
      </c>
      <c r="ID97" s="130">
        <v>3</v>
      </c>
      <c r="IE97" s="313"/>
      <c r="IF97" s="313"/>
      <c r="IG97" s="8">
        <f t="shared" si="192"/>
        <v>15</v>
      </c>
      <c r="IH97" s="8">
        <f t="shared" si="151"/>
        <v>3.75</v>
      </c>
      <c r="II97" s="8"/>
      <c r="IJ97" s="8"/>
      <c r="IK97" s="8"/>
      <c r="IL97" s="8"/>
      <c r="IM97" s="4"/>
      <c r="IN97" s="303"/>
      <c r="IO97" s="8"/>
      <c r="IP97" s="8"/>
      <c r="IQ97" s="8"/>
      <c r="IR97" s="8"/>
      <c r="IS97" s="8"/>
      <c r="IT97" s="8"/>
      <c r="IU97" s="8">
        <f t="shared" si="115"/>
        <v>0</v>
      </c>
      <c r="IV97" s="8">
        <f t="shared" si="116"/>
        <v>0</v>
      </c>
      <c r="IW97" s="8"/>
      <c r="IX97" s="8"/>
      <c r="IY97" s="71">
        <v>10.31</v>
      </c>
      <c r="IZ97" s="71">
        <v>0</v>
      </c>
      <c r="JA97" s="71">
        <v>10.31</v>
      </c>
      <c r="JB97" s="71">
        <v>0</v>
      </c>
      <c r="JC97" s="285"/>
      <c r="JD97" s="285"/>
      <c r="JE97" s="8">
        <f t="shared" si="152"/>
        <v>20.62</v>
      </c>
      <c r="JF97" s="8">
        <f t="shared" si="153"/>
        <v>0</v>
      </c>
      <c r="JG97" s="335">
        <v>6.5372000000000003</v>
      </c>
      <c r="JH97" s="335">
        <v>1</v>
      </c>
      <c r="JI97" s="335">
        <v>6.5373000000000001</v>
      </c>
      <c r="JJ97" s="335">
        <v>1</v>
      </c>
      <c r="JK97" s="335"/>
      <c r="JL97" s="335"/>
      <c r="JM97" s="91">
        <v>51.55</v>
      </c>
      <c r="JN97" s="335">
        <v>11</v>
      </c>
      <c r="JO97" s="91">
        <v>44.33</v>
      </c>
      <c r="JP97" s="335">
        <v>9</v>
      </c>
      <c r="JQ97" s="71">
        <v>0</v>
      </c>
      <c r="JR97" s="71">
        <v>0</v>
      </c>
      <c r="JS97" s="8"/>
      <c r="JT97" s="8"/>
      <c r="JU97" s="8">
        <f t="shared" si="154"/>
        <v>108.9545</v>
      </c>
      <c r="JV97" s="8">
        <f t="shared" si="155"/>
        <v>22</v>
      </c>
      <c r="JW97" s="8"/>
      <c r="JX97" s="8"/>
      <c r="JY97" s="285"/>
      <c r="JZ97" s="285"/>
      <c r="KA97" s="8">
        <f t="shared" si="156"/>
        <v>0</v>
      </c>
      <c r="KB97" s="8">
        <f t="shared" si="157"/>
        <v>0</v>
      </c>
      <c r="KC97" s="4"/>
      <c r="KD97" s="4"/>
      <c r="KE97" s="4"/>
      <c r="KF97" s="4"/>
      <c r="KG97" s="4">
        <f t="shared" si="117"/>
        <v>0</v>
      </c>
      <c r="KH97" s="4">
        <f t="shared" si="118"/>
        <v>0</v>
      </c>
      <c r="KI97" s="4"/>
      <c r="KJ97" s="4"/>
      <c r="KK97" s="4"/>
      <c r="KL97" s="4"/>
      <c r="KM97" s="4">
        <f t="shared" si="158"/>
        <v>0</v>
      </c>
      <c r="KN97" s="4">
        <f t="shared" si="158"/>
        <v>0</v>
      </c>
      <c r="KO97" s="326">
        <v>6.19</v>
      </c>
      <c r="KP97" s="4"/>
      <c r="KQ97" s="4"/>
      <c r="KR97" s="4"/>
      <c r="KS97" s="1">
        <f t="shared" si="159"/>
        <v>6.19</v>
      </c>
      <c r="KT97" s="1">
        <f t="shared" si="160"/>
        <v>0</v>
      </c>
      <c r="KU97" s="4"/>
      <c r="KV97" s="4"/>
      <c r="KW97" s="4">
        <f t="shared" si="161"/>
        <v>0</v>
      </c>
      <c r="KX97" s="4">
        <f t="shared" si="162"/>
        <v>0</v>
      </c>
      <c r="KY97" s="4"/>
      <c r="KZ97" s="4"/>
      <c r="LA97" s="4"/>
      <c r="LB97" s="4"/>
      <c r="LC97" s="4">
        <f t="shared" si="163"/>
        <v>0</v>
      </c>
      <c r="LD97" s="4">
        <f t="shared" si="164"/>
        <v>0</v>
      </c>
      <c r="LE97" s="4"/>
      <c r="LF97" s="4"/>
      <c r="LG97" s="4">
        <f t="shared" si="165"/>
        <v>0</v>
      </c>
      <c r="LH97" s="4">
        <f t="shared" si="166"/>
        <v>0</v>
      </c>
      <c r="LI97" s="71">
        <v>24.2</v>
      </c>
      <c r="LJ97" s="335">
        <v>0</v>
      </c>
      <c r="LK97" s="79">
        <v>24.02</v>
      </c>
      <c r="LL97" s="358">
        <v>0</v>
      </c>
      <c r="LM97" s="79">
        <v>6.5750000000000002</v>
      </c>
      <c r="LN97" s="339">
        <v>0</v>
      </c>
      <c r="LO97" s="75"/>
      <c r="LP97" s="352"/>
      <c r="LQ97" s="322"/>
      <c r="LR97" s="322"/>
      <c r="LS97" s="4">
        <f t="shared" si="167"/>
        <v>54.795000000000002</v>
      </c>
      <c r="LT97" s="4">
        <f t="shared" si="168"/>
        <v>0</v>
      </c>
      <c r="LU97" s="323"/>
      <c r="LV97" s="4"/>
      <c r="LW97" s="4"/>
      <c r="LX97" s="4"/>
      <c r="LY97" s="4">
        <f t="shared" si="169"/>
        <v>0</v>
      </c>
      <c r="LZ97" s="4">
        <f t="shared" si="170"/>
        <v>0</v>
      </c>
      <c r="MA97" s="114"/>
      <c r="MB97" s="4"/>
      <c r="MC97" s="346"/>
      <c r="MD97" s="324"/>
      <c r="ME97" s="75"/>
      <c r="MF97" s="4"/>
      <c r="MG97" s="9"/>
      <c r="MH97" s="4"/>
      <c r="MI97" s="4">
        <f t="shared" si="171"/>
        <v>0</v>
      </c>
      <c r="MJ97" s="4">
        <f t="shared" si="172"/>
        <v>0</v>
      </c>
      <c r="MK97" s="340">
        <v>0</v>
      </c>
      <c r="ML97" s="92">
        <v>0</v>
      </c>
      <c r="MM97" s="114">
        <v>0</v>
      </c>
      <c r="MN97" s="341">
        <v>0</v>
      </c>
      <c r="MO97" s="4">
        <f t="shared" si="173"/>
        <v>0</v>
      </c>
      <c r="MP97" s="4">
        <f t="shared" si="174"/>
        <v>0</v>
      </c>
      <c r="MQ97" s="4"/>
      <c r="MR97" s="4"/>
      <c r="MS97" s="4">
        <f t="shared" si="175"/>
        <v>0</v>
      </c>
      <c r="MT97" s="4">
        <f t="shared" si="176"/>
        <v>0</v>
      </c>
      <c r="MU97" s="4"/>
      <c r="MV97" s="4"/>
      <c r="MW97" s="4">
        <f t="shared" si="177"/>
        <v>0</v>
      </c>
      <c r="MX97" s="4">
        <f t="shared" si="178"/>
        <v>0</v>
      </c>
      <c r="MY97" s="92">
        <v>6.65</v>
      </c>
      <c r="MZ97" s="342">
        <v>0.9</v>
      </c>
      <c r="NA97" s="4">
        <f t="shared" si="179"/>
        <v>6.65</v>
      </c>
      <c r="NB97" s="4">
        <f t="shared" si="180"/>
        <v>0.9</v>
      </c>
      <c r="NC97" s="301"/>
      <c r="ND97" s="301"/>
      <c r="NE97" s="301">
        <f t="shared" si="181"/>
        <v>0</v>
      </c>
      <c r="NF97" s="301">
        <f t="shared" si="182"/>
        <v>0</v>
      </c>
      <c r="NG97" s="301"/>
      <c r="NH97" s="301"/>
      <c r="NI97" s="301">
        <f t="shared" si="183"/>
        <v>0</v>
      </c>
      <c r="NJ97" s="301">
        <f t="shared" si="184"/>
        <v>0</v>
      </c>
      <c r="NK97" s="297"/>
      <c r="NL97" s="301"/>
      <c r="NM97" s="301">
        <f t="shared" si="185"/>
        <v>0</v>
      </c>
      <c r="NN97" s="301">
        <f t="shared" si="186"/>
        <v>0</v>
      </c>
      <c r="NO97" s="74">
        <v>0</v>
      </c>
      <c r="NP97" s="74"/>
      <c r="NQ97" s="74"/>
      <c r="NR97" s="74"/>
      <c r="NS97" s="74">
        <v>0</v>
      </c>
      <c r="NT97" s="74"/>
      <c r="NU97" s="351">
        <v>0</v>
      </c>
      <c r="NV97" s="351"/>
      <c r="NW97" s="4">
        <f t="shared" si="187"/>
        <v>0</v>
      </c>
      <c r="NX97" s="4">
        <f t="shared" si="119"/>
        <v>0</v>
      </c>
      <c r="NY97" s="74">
        <v>0</v>
      </c>
      <c r="NZ97" s="74"/>
      <c r="OA97" s="357">
        <v>0</v>
      </c>
      <c r="OB97" s="74"/>
      <c r="OC97" s="357">
        <v>0</v>
      </c>
      <c r="OD97" s="74"/>
      <c r="OE97" s="74">
        <v>0</v>
      </c>
      <c r="OF97" s="74"/>
      <c r="OG97" s="4">
        <f t="shared" si="188"/>
        <v>0</v>
      </c>
      <c r="OH97" s="4">
        <f t="shared" si="189"/>
        <v>0</v>
      </c>
      <c r="OI97" s="196">
        <v>0</v>
      </c>
      <c r="OJ97" s="301"/>
      <c r="OK97" s="347">
        <v>0</v>
      </c>
      <c r="OL97" s="301"/>
      <c r="OM97" s="196">
        <v>0</v>
      </c>
      <c r="ON97" s="301"/>
      <c r="OO97" s="301">
        <f t="shared" si="190"/>
        <v>0</v>
      </c>
      <c r="OP97" s="301">
        <f t="shared" si="191"/>
        <v>0</v>
      </c>
      <c r="OQ97" s="301"/>
      <c r="OR97" s="301"/>
      <c r="OS97" s="301">
        <f t="shared" si="120"/>
        <v>0</v>
      </c>
      <c r="OT97" s="301">
        <f t="shared" si="121"/>
        <v>0</v>
      </c>
    </row>
    <row r="98" spans="1:410" ht="12.75" customHeight="1">
      <c r="A98" s="146"/>
      <c r="B98" s="129">
        <v>88</v>
      </c>
      <c r="C98" s="147"/>
      <c r="D98" s="147"/>
      <c r="E98" s="74"/>
      <c r="F98" s="74"/>
      <c r="G98" s="74"/>
      <c r="H98" s="74"/>
      <c r="I98" s="78">
        <f t="shared" si="106"/>
        <v>0</v>
      </c>
      <c r="J98" s="78">
        <f t="shared" si="107"/>
        <v>0</v>
      </c>
      <c r="K98" s="2"/>
      <c r="L98" s="2"/>
      <c r="M98" s="71">
        <v>20.62</v>
      </c>
      <c r="N98" s="71">
        <v>4.1240000000000006</v>
      </c>
      <c r="O98" s="75">
        <v>19.59</v>
      </c>
      <c r="P98" s="71">
        <v>3.9180000000000001</v>
      </c>
      <c r="Q98" s="1"/>
      <c r="R98" s="8"/>
      <c r="S98" s="2"/>
      <c r="T98" s="2"/>
      <c r="U98" s="8"/>
      <c r="V98" s="8"/>
      <c r="W98" s="8">
        <f t="shared" si="122"/>
        <v>40.21</v>
      </c>
      <c r="X98" s="8">
        <f t="shared" si="123"/>
        <v>40.21</v>
      </c>
      <c r="Y98" s="78"/>
      <c r="Z98" s="78"/>
      <c r="AA98" s="9"/>
      <c r="AB98" s="285"/>
      <c r="AC98" s="8">
        <f t="shared" si="124"/>
        <v>0</v>
      </c>
      <c r="AD98" s="8">
        <f t="shared" si="125"/>
        <v>0</v>
      </c>
      <c r="AE98" s="71"/>
      <c r="AF98" s="71"/>
      <c r="AG98" s="71"/>
      <c r="AH98" s="71"/>
      <c r="AI98" s="122">
        <v>5</v>
      </c>
      <c r="AJ98" s="122">
        <v>1.5</v>
      </c>
      <c r="AK98" s="359">
        <v>50</v>
      </c>
      <c r="AL98" s="360">
        <v>15</v>
      </c>
      <c r="AM98" s="293"/>
      <c r="AN98" s="293"/>
      <c r="AO98" s="294"/>
      <c r="AP98" s="294"/>
      <c r="AQ98" s="294"/>
      <c r="AR98" s="294"/>
      <c r="AS98" s="294"/>
      <c r="AT98" s="294"/>
      <c r="AU98" s="4">
        <f t="shared" si="108"/>
        <v>55</v>
      </c>
      <c r="AV98" s="4">
        <f t="shared" si="109"/>
        <v>16.5</v>
      </c>
      <c r="AW98" s="78"/>
      <c r="AX98" s="78"/>
      <c r="AY98" s="315"/>
      <c r="AZ98" s="8"/>
      <c r="BA98" s="8"/>
      <c r="BB98" s="8"/>
      <c r="BC98" s="8">
        <f t="shared" si="110"/>
        <v>0</v>
      </c>
      <c r="BD98" s="8">
        <f t="shared" si="111"/>
        <v>0</v>
      </c>
      <c r="BE98" s="8"/>
      <c r="BF98" s="8"/>
      <c r="BG98" s="295"/>
      <c r="BH98" s="296"/>
      <c r="BI98" s="295"/>
      <c r="BJ98" s="296"/>
      <c r="BK98" s="297"/>
      <c r="BL98" s="8"/>
      <c r="BM98" s="8"/>
      <c r="BN98" s="8"/>
      <c r="BO98" s="8"/>
      <c r="BP98" s="8"/>
      <c r="BQ98" s="8"/>
      <c r="BR98" s="8"/>
      <c r="BS98" s="2">
        <f t="shared" si="126"/>
        <v>0</v>
      </c>
      <c r="BT98" s="8">
        <f t="shared" si="127"/>
        <v>0</v>
      </c>
      <c r="BU98" s="8"/>
      <c r="BV98" s="8"/>
      <c r="BW98" s="4"/>
      <c r="BX98" s="4"/>
      <c r="BY98" s="4"/>
      <c r="BZ98" s="8"/>
      <c r="CA98" s="4"/>
      <c r="CB98" s="8"/>
      <c r="CC98" s="4">
        <f t="shared" si="112"/>
        <v>0</v>
      </c>
      <c r="CD98" s="4">
        <f t="shared" si="112"/>
        <v>0</v>
      </c>
      <c r="CE98" s="4"/>
      <c r="CF98" s="4"/>
      <c r="CG98" s="114"/>
      <c r="CH98" s="325"/>
      <c r="CI98" s="91">
        <v>20.6</v>
      </c>
      <c r="CJ98" s="325">
        <v>6.5</v>
      </c>
      <c r="CK98" s="299"/>
      <c r="CL98" s="299"/>
      <c r="CM98" s="326">
        <v>5.15</v>
      </c>
      <c r="CN98" s="327">
        <v>1.5</v>
      </c>
      <c r="CO98" s="8">
        <f t="shared" si="128"/>
        <v>25.75</v>
      </c>
      <c r="CP98" s="8">
        <f t="shared" si="129"/>
        <v>8</v>
      </c>
      <c r="CQ98" s="343">
        <v>247.40625</v>
      </c>
      <c r="CR98" s="343"/>
      <c r="CS98" s="343"/>
      <c r="CT98" s="356"/>
      <c r="CU98" s="344">
        <v>18.556701030927837</v>
      </c>
      <c r="CV98" s="196"/>
      <c r="CW98" s="345">
        <v>63.814432989690722</v>
      </c>
      <c r="CX98" s="300"/>
      <c r="CY98" s="300"/>
      <c r="CZ98" s="300"/>
      <c r="DA98" s="7">
        <f t="shared" si="130"/>
        <v>329.77738402061857</v>
      </c>
      <c r="DB98" s="4">
        <f t="shared" si="131"/>
        <v>0</v>
      </c>
      <c r="DC98" s="8"/>
      <c r="DD98" s="8"/>
      <c r="DE98" s="4"/>
      <c r="DF98" s="8"/>
      <c r="DG98" s="8"/>
      <c r="DH98" s="8"/>
      <c r="DI98" s="8">
        <f t="shared" si="132"/>
        <v>0</v>
      </c>
      <c r="DJ98" s="8">
        <f t="shared" si="133"/>
        <v>0</v>
      </c>
      <c r="DK98" s="328">
        <v>42.37</v>
      </c>
      <c r="DL98" s="328">
        <v>14.12</v>
      </c>
      <c r="DM98" s="78">
        <f t="shared" si="134"/>
        <v>42.37</v>
      </c>
      <c r="DN98" s="78">
        <f t="shared" si="135"/>
        <v>14.12</v>
      </c>
      <c r="DO98" s="328">
        <v>41.1</v>
      </c>
      <c r="DP98" s="328">
        <v>13.700000000000001</v>
      </c>
      <c r="DQ98" s="329"/>
      <c r="DR98" s="329"/>
      <c r="DS98" s="8"/>
      <c r="DT98" s="8"/>
      <c r="DU98" s="302"/>
      <c r="DV98" s="303"/>
      <c r="DW98" s="303"/>
      <c r="DX98" s="303"/>
      <c r="DY98" s="8"/>
      <c r="DZ98" s="8"/>
      <c r="EA98" s="4"/>
      <c r="EB98" s="8"/>
      <c r="EC98" s="8">
        <f t="shared" si="136"/>
        <v>0</v>
      </c>
      <c r="ED98" s="8">
        <f t="shared" si="136"/>
        <v>0</v>
      </c>
      <c r="EE98" s="4"/>
      <c r="EF98" s="4"/>
      <c r="EG98" s="330">
        <v>39.18</v>
      </c>
      <c r="EH98" s="331">
        <v>9.7949999999999999</v>
      </c>
      <c r="EI98" s="94">
        <v>154.63999999999999</v>
      </c>
      <c r="EJ98" s="94">
        <v>38.659999999999997</v>
      </c>
      <c r="EK98" s="326">
        <v>53.61</v>
      </c>
      <c r="EL98" s="332">
        <v>13.4025</v>
      </c>
      <c r="EM98" s="333"/>
      <c r="EN98" s="333"/>
      <c r="EO98" s="333"/>
      <c r="EP98" s="333"/>
      <c r="EQ98" s="8">
        <f t="shared" si="137"/>
        <v>247.43</v>
      </c>
      <c r="ER98" s="8">
        <f t="shared" si="138"/>
        <v>61.857500000000002</v>
      </c>
      <c r="ES98" s="301"/>
      <c r="ET98" s="301"/>
      <c r="EU98" s="6"/>
      <c r="EV98" s="6"/>
      <c r="EW98" s="4">
        <f t="shared" si="139"/>
        <v>0</v>
      </c>
      <c r="EX98" s="4">
        <f t="shared" si="140"/>
        <v>0</v>
      </c>
      <c r="EY98" s="8"/>
      <c r="EZ98" s="8"/>
      <c r="FA98" s="361">
        <v>30</v>
      </c>
      <c r="FB98" s="334"/>
      <c r="FC98" s="114">
        <v>0</v>
      </c>
      <c r="FD98" s="327"/>
      <c r="FE98" s="8"/>
      <c r="FF98" s="8"/>
      <c r="FG98" s="305"/>
      <c r="FH98" s="306"/>
      <c r="FI98" s="8"/>
      <c r="FJ98" s="8"/>
      <c r="FK98" s="8"/>
      <c r="FL98" s="8"/>
      <c r="FM98" s="327"/>
      <c r="FN98" s="327"/>
      <c r="FO98" s="4"/>
      <c r="FP98" s="8"/>
      <c r="FQ98" s="307">
        <f t="shared" si="141"/>
        <v>0</v>
      </c>
      <c r="FR98" s="8">
        <f t="shared" si="142"/>
        <v>0</v>
      </c>
      <c r="FS98" s="4"/>
      <c r="FT98" s="4"/>
      <c r="FU98" s="8"/>
      <c r="FV98" s="8"/>
      <c r="FW98" s="8"/>
      <c r="FX98" s="8"/>
      <c r="FY98" s="8"/>
      <c r="FZ98" s="8"/>
      <c r="GA98" s="8"/>
      <c r="GB98" s="8"/>
      <c r="GC98" s="8"/>
      <c r="GD98" s="8"/>
      <c r="GE98" s="8"/>
      <c r="GF98" s="8"/>
      <c r="GG98" s="8">
        <f t="shared" si="143"/>
        <v>0</v>
      </c>
      <c r="GH98" s="8">
        <f t="shared" si="144"/>
        <v>0</v>
      </c>
      <c r="GI98" s="308"/>
      <c r="GJ98" s="308"/>
      <c r="GK98" s="297">
        <v>6</v>
      </c>
      <c r="GL98" s="297"/>
      <c r="GM98" s="309"/>
      <c r="GN98" s="310"/>
      <c r="GO98" s="299"/>
      <c r="GP98" s="311"/>
      <c r="GQ98" s="311"/>
      <c r="GR98" s="311"/>
      <c r="GS98" s="310"/>
      <c r="GT98" s="310"/>
      <c r="GU98" s="310">
        <v>6</v>
      </c>
      <c r="GV98" s="310"/>
      <c r="GW98" s="310"/>
      <c r="GX98" s="310"/>
      <c r="GY98" s="310">
        <v>2.4</v>
      </c>
      <c r="GZ98" s="310"/>
      <c r="HA98" s="8">
        <f t="shared" si="145"/>
        <v>14.4</v>
      </c>
      <c r="HB98" s="8">
        <f t="shared" si="146"/>
        <v>0</v>
      </c>
      <c r="HC98" s="4"/>
      <c r="HD98" s="4"/>
      <c r="HE98" s="4"/>
      <c r="HF98" s="4"/>
      <c r="HG98" s="4"/>
      <c r="HH98" s="4"/>
      <c r="HI98" s="4">
        <f t="shared" si="113"/>
        <v>0</v>
      </c>
      <c r="HJ98" s="4">
        <f t="shared" si="114"/>
        <v>0</v>
      </c>
      <c r="HK98" s="8"/>
      <c r="HL98" s="8"/>
      <c r="HM98" s="8"/>
      <c r="HN98" s="303"/>
      <c r="HO98" s="8">
        <f t="shared" si="147"/>
        <v>0</v>
      </c>
      <c r="HP98" s="8">
        <f t="shared" si="148"/>
        <v>0</v>
      </c>
      <c r="HQ98" s="91">
        <v>565</v>
      </c>
      <c r="HR98" s="285"/>
      <c r="HS98" s="91"/>
      <c r="HT98" s="8"/>
      <c r="HU98" s="8">
        <f t="shared" si="149"/>
        <v>565</v>
      </c>
      <c r="HV98" s="8">
        <f t="shared" si="150"/>
        <v>0</v>
      </c>
      <c r="HW98" s="8"/>
      <c r="HX98" s="8"/>
      <c r="HY98" s="196">
        <v>3</v>
      </c>
      <c r="HZ98" s="335">
        <v>0.75</v>
      </c>
      <c r="IA98" s="312"/>
      <c r="IB98" s="304"/>
      <c r="IC98" s="337">
        <v>12</v>
      </c>
      <c r="ID98" s="130">
        <v>3</v>
      </c>
      <c r="IE98" s="313"/>
      <c r="IF98" s="313"/>
      <c r="IG98" s="8">
        <f t="shared" si="192"/>
        <v>15</v>
      </c>
      <c r="IH98" s="8">
        <f t="shared" si="151"/>
        <v>3.75</v>
      </c>
      <c r="II98" s="8"/>
      <c r="IJ98" s="8"/>
      <c r="IK98" s="8"/>
      <c r="IL98" s="8"/>
      <c r="IM98" s="4"/>
      <c r="IN98" s="303"/>
      <c r="IO98" s="8"/>
      <c r="IP98" s="8"/>
      <c r="IQ98" s="8"/>
      <c r="IR98" s="8"/>
      <c r="IS98" s="8"/>
      <c r="IT98" s="8"/>
      <c r="IU98" s="8">
        <f t="shared" si="115"/>
        <v>0</v>
      </c>
      <c r="IV98" s="8">
        <f t="shared" si="116"/>
        <v>0</v>
      </c>
      <c r="IW98" s="8"/>
      <c r="IX98" s="8"/>
      <c r="IY98" s="71">
        <v>10.31</v>
      </c>
      <c r="IZ98" s="71">
        <v>0</v>
      </c>
      <c r="JA98" s="71">
        <v>10.31</v>
      </c>
      <c r="JB98" s="71">
        <v>0</v>
      </c>
      <c r="JC98" s="285"/>
      <c r="JD98" s="285"/>
      <c r="JE98" s="8">
        <f t="shared" si="152"/>
        <v>20.62</v>
      </c>
      <c r="JF98" s="8">
        <f t="shared" si="153"/>
        <v>0</v>
      </c>
      <c r="JG98" s="335">
        <v>6.5372000000000003</v>
      </c>
      <c r="JH98" s="335">
        <v>1</v>
      </c>
      <c r="JI98" s="335">
        <v>6.5373000000000001</v>
      </c>
      <c r="JJ98" s="335">
        <v>1</v>
      </c>
      <c r="JK98" s="335"/>
      <c r="JL98" s="335"/>
      <c r="JM98" s="91">
        <v>51.55</v>
      </c>
      <c r="JN98" s="335">
        <v>11</v>
      </c>
      <c r="JO98" s="91">
        <v>44.33</v>
      </c>
      <c r="JP98" s="335">
        <v>9</v>
      </c>
      <c r="JQ98" s="71">
        <v>0</v>
      </c>
      <c r="JR98" s="71">
        <v>0</v>
      </c>
      <c r="JS98" s="8"/>
      <c r="JT98" s="8"/>
      <c r="JU98" s="8">
        <f t="shared" si="154"/>
        <v>108.9545</v>
      </c>
      <c r="JV98" s="8">
        <f t="shared" si="155"/>
        <v>22</v>
      </c>
      <c r="JW98" s="8"/>
      <c r="JX98" s="8"/>
      <c r="JY98" s="285"/>
      <c r="JZ98" s="285"/>
      <c r="KA98" s="8">
        <f t="shared" si="156"/>
        <v>0</v>
      </c>
      <c r="KB98" s="8">
        <f t="shared" si="157"/>
        <v>0</v>
      </c>
      <c r="KC98" s="4"/>
      <c r="KD98" s="4"/>
      <c r="KE98" s="4"/>
      <c r="KF98" s="4"/>
      <c r="KG98" s="4">
        <f t="shared" si="117"/>
        <v>0</v>
      </c>
      <c r="KH98" s="4">
        <f t="shared" si="118"/>
        <v>0</v>
      </c>
      <c r="KI98" s="4"/>
      <c r="KJ98" s="4"/>
      <c r="KK98" s="4"/>
      <c r="KL98" s="4"/>
      <c r="KM98" s="4">
        <f t="shared" si="158"/>
        <v>0</v>
      </c>
      <c r="KN98" s="4">
        <f t="shared" si="158"/>
        <v>0</v>
      </c>
      <c r="KO98" s="326">
        <v>6.19</v>
      </c>
      <c r="KP98" s="4"/>
      <c r="KQ98" s="4"/>
      <c r="KR98" s="4"/>
      <c r="KS98" s="1">
        <f t="shared" si="159"/>
        <v>6.19</v>
      </c>
      <c r="KT98" s="1">
        <f t="shared" si="160"/>
        <v>0</v>
      </c>
      <c r="KU98" s="4"/>
      <c r="KV98" s="4"/>
      <c r="KW98" s="4">
        <f t="shared" si="161"/>
        <v>0</v>
      </c>
      <c r="KX98" s="4">
        <f t="shared" si="162"/>
        <v>0</v>
      </c>
      <c r="KY98" s="4"/>
      <c r="KZ98" s="4"/>
      <c r="LA98" s="4"/>
      <c r="LB98" s="4"/>
      <c r="LC98" s="4">
        <f t="shared" si="163"/>
        <v>0</v>
      </c>
      <c r="LD98" s="4">
        <f t="shared" si="164"/>
        <v>0</v>
      </c>
      <c r="LE98" s="4"/>
      <c r="LF98" s="4"/>
      <c r="LG98" s="4">
        <f t="shared" si="165"/>
        <v>0</v>
      </c>
      <c r="LH98" s="4">
        <f t="shared" si="166"/>
        <v>0</v>
      </c>
      <c r="LI98" s="71">
        <v>24.2</v>
      </c>
      <c r="LJ98" s="335">
        <v>0</v>
      </c>
      <c r="LK98" s="79">
        <v>24.02</v>
      </c>
      <c r="LL98" s="358">
        <v>0</v>
      </c>
      <c r="LM98" s="79">
        <v>6.5750000000000002</v>
      </c>
      <c r="LN98" s="339">
        <v>0</v>
      </c>
      <c r="LO98" s="75"/>
      <c r="LP98" s="352"/>
      <c r="LQ98" s="322"/>
      <c r="LR98" s="322"/>
      <c r="LS98" s="4">
        <f t="shared" si="167"/>
        <v>54.795000000000002</v>
      </c>
      <c r="LT98" s="4">
        <f t="shared" si="168"/>
        <v>0</v>
      </c>
      <c r="LU98" s="323"/>
      <c r="LV98" s="4"/>
      <c r="LW98" s="4"/>
      <c r="LX98" s="4"/>
      <c r="LY98" s="4">
        <f t="shared" si="169"/>
        <v>0</v>
      </c>
      <c r="LZ98" s="4">
        <f t="shared" si="170"/>
        <v>0</v>
      </c>
      <c r="MA98" s="114"/>
      <c r="MB98" s="4"/>
      <c r="MC98" s="346"/>
      <c r="MD98" s="324"/>
      <c r="ME98" s="75"/>
      <c r="MF98" s="4"/>
      <c r="MG98" s="9"/>
      <c r="MH98" s="4"/>
      <c r="MI98" s="4">
        <f t="shared" si="171"/>
        <v>0</v>
      </c>
      <c r="MJ98" s="4">
        <f t="shared" si="172"/>
        <v>0</v>
      </c>
      <c r="MK98" s="340">
        <v>0</v>
      </c>
      <c r="ML98" s="92">
        <v>0</v>
      </c>
      <c r="MM98" s="114">
        <v>0</v>
      </c>
      <c r="MN98" s="341">
        <v>0</v>
      </c>
      <c r="MO98" s="4">
        <f t="shared" si="173"/>
        <v>0</v>
      </c>
      <c r="MP98" s="4">
        <f t="shared" si="174"/>
        <v>0</v>
      </c>
      <c r="MQ98" s="4"/>
      <c r="MR98" s="4"/>
      <c r="MS98" s="4">
        <f t="shared" si="175"/>
        <v>0</v>
      </c>
      <c r="MT98" s="4">
        <f t="shared" si="176"/>
        <v>0</v>
      </c>
      <c r="MU98" s="4"/>
      <c r="MV98" s="4"/>
      <c r="MW98" s="4">
        <f t="shared" si="177"/>
        <v>0</v>
      </c>
      <c r="MX98" s="4">
        <f t="shared" si="178"/>
        <v>0</v>
      </c>
      <c r="MY98" s="92">
        <v>6.65</v>
      </c>
      <c r="MZ98" s="342">
        <v>0.9</v>
      </c>
      <c r="NA98" s="4">
        <f t="shared" si="179"/>
        <v>6.65</v>
      </c>
      <c r="NB98" s="4">
        <f t="shared" si="180"/>
        <v>0.9</v>
      </c>
      <c r="NC98" s="301"/>
      <c r="ND98" s="301"/>
      <c r="NE98" s="301">
        <f t="shared" si="181"/>
        <v>0</v>
      </c>
      <c r="NF98" s="301">
        <f t="shared" si="182"/>
        <v>0</v>
      </c>
      <c r="NG98" s="301"/>
      <c r="NH98" s="301"/>
      <c r="NI98" s="301">
        <f t="shared" si="183"/>
        <v>0</v>
      </c>
      <c r="NJ98" s="301">
        <f t="shared" si="184"/>
        <v>0</v>
      </c>
      <c r="NK98" s="297"/>
      <c r="NL98" s="301"/>
      <c r="NM98" s="301">
        <f t="shared" si="185"/>
        <v>0</v>
      </c>
      <c r="NN98" s="301">
        <f t="shared" si="186"/>
        <v>0</v>
      </c>
      <c r="NO98" s="74">
        <v>0</v>
      </c>
      <c r="NP98" s="74"/>
      <c r="NQ98" s="74"/>
      <c r="NR98" s="74"/>
      <c r="NS98" s="74">
        <v>0</v>
      </c>
      <c r="NT98" s="74"/>
      <c r="NU98" s="351">
        <v>0</v>
      </c>
      <c r="NV98" s="351"/>
      <c r="NW98" s="4">
        <f t="shared" si="187"/>
        <v>0</v>
      </c>
      <c r="NX98" s="4">
        <f t="shared" si="119"/>
        <v>0</v>
      </c>
      <c r="NY98" s="74">
        <v>0</v>
      </c>
      <c r="NZ98" s="74"/>
      <c r="OA98" s="357">
        <v>0</v>
      </c>
      <c r="OB98" s="74"/>
      <c r="OC98" s="357">
        <v>0</v>
      </c>
      <c r="OD98" s="74"/>
      <c r="OE98" s="74">
        <v>0</v>
      </c>
      <c r="OF98" s="74"/>
      <c r="OG98" s="4">
        <f t="shared" si="188"/>
        <v>0</v>
      </c>
      <c r="OH98" s="4">
        <f t="shared" si="189"/>
        <v>0</v>
      </c>
      <c r="OI98" s="196">
        <v>0</v>
      </c>
      <c r="OJ98" s="301"/>
      <c r="OK98" s="347">
        <v>0</v>
      </c>
      <c r="OL98" s="301"/>
      <c r="OM98" s="196">
        <v>0</v>
      </c>
      <c r="ON98" s="301"/>
      <c r="OO98" s="301">
        <f t="shared" si="190"/>
        <v>0</v>
      </c>
      <c r="OP98" s="301">
        <f t="shared" si="191"/>
        <v>0</v>
      </c>
      <c r="OQ98" s="301"/>
      <c r="OR98" s="301"/>
      <c r="OS98" s="301">
        <f t="shared" si="120"/>
        <v>0</v>
      </c>
      <c r="OT98" s="301">
        <f t="shared" si="121"/>
        <v>0</v>
      </c>
    </row>
    <row r="99" spans="1:410" ht="12.75" customHeight="1">
      <c r="A99" s="154" t="s">
        <v>158</v>
      </c>
      <c r="B99" s="129">
        <v>89</v>
      </c>
      <c r="C99" s="147"/>
      <c r="D99" s="147"/>
      <c r="E99" s="74"/>
      <c r="F99" s="74"/>
      <c r="G99" s="74"/>
      <c r="H99" s="74"/>
      <c r="I99" s="78">
        <f t="shared" si="106"/>
        <v>0</v>
      </c>
      <c r="J99" s="78">
        <f t="shared" si="107"/>
        <v>0</v>
      </c>
      <c r="K99" s="2"/>
      <c r="L99" s="2"/>
      <c r="M99" s="71">
        <v>20.62</v>
      </c>
      <c r="N99" s="71">
        <v>4.1240000000000006</v>
      </c>
      <c r="O99" s="75">
        <v>19.59</v>
      </c>
      <c r="P99" s="71">
        <v>3.9180000000000001</v>
      </c>
      <c r="Q99" s="1"/>
      <c r="R99" s="8"/>
      <c r="S99" s="2"/>
      <c r="T99" s="2"/>
      <c r="U99" s="8"/>
      <c r="V99" s="8"/>
      <c r="W99" s="8">
        <f t="shared" si="122"/>
        <v>40.21</v>
      </c>
      <c r="X99" s="8">
        <f t="shared" si="123"/>
        <v>40.21</v>
      </c>
      <c r="Y99" s="78"/>
      <c r="Z99" s="78"/>
      <c r="AA99" s="9"/>
      <c r="AB99" s="285"/>
      <c r="AC99" s="8">
        <f t="shared" si="124"/>
        <v>0</v>
      </c>
      <c r="AD99" s="8">
        <f t="shared" si="125"/>
        <v>0</v>
      </c>
      <c r="AE99" s="71"/>
      <c r="AF99" s="71"/>
      <c r="AG99" s="71"/>
      <c r="AH99" s="71"/>
      <c r="AI99" s="122">
        <v>5</v>
      </c>
      <c r="AJ99" s="122">
        <v>1.5</v>
      </c>
      <c r="AK99" s="359">
        <v>50</v>
      </c>
      <c r="AL99" s="360">
        <v>15</v>
      </c>
      <c r="AM99" s="293"/>
      <c r="AN99" s="293"/>
      <c r="AO99" s="294"/>
      <c r="AP99" s="294"/>
      <c r="AQ99" s="294"/>
      <c r="AR99" s="294"/>
      <c r="AS99" s="294"/>
      <c r="AT99" s="294"/>
      <c r="AU99" s="4">
        <f t="shared" si="108"/>
        <v>55</v>
      </c>
      <c r="AV99" s="4">
        <f t="shared" si="109"/>
        <v>16.5</v>
      </c>
      <c r="AW99" s="78"/>
      <c r="AX99" s="78"/>
      <c r="AY99" s="315"/>
      <c r="AZ99" s="8"/>
      <c r="BA99" s="8"/>
      <c r="BB99" s="8"/>
      <c r="BC99" s="8">
        <f t="shared" si="110"/>
        <v>0</v>
      </c>
      <c r="BD99" s="8">
        <f t="shared" si="111"/>
        <v>0</v>
      </c>
      <c r="BE99" s="8"/>
      <c r="BF99" s="8"/>
      <c r="BG99" s="295"/>
      <c r="BH99" s="296"/>
      <c r="BI99" s="295"/>
      <c r="BJ99" s="296"/>
      <c r="BK99" s="297"/>
      <c r="BL99" s="8"/>
      <c r="BM99" s="8"/>
      <c r="BN99" s="8"/>
      <c r="BO99" s="8"/>
      <c r="BP99" s="8"/>
      <c r="BQ99" s="8"/>
      <c r="BR99" s="8"/>
      <c r="BS99" s="2">
        <f t="shared" si="126"/>
        <v>0</v>
      </c>
      <c r="BT99" s="8">
        <f t="shared" si="127"/>
        <v>0</v>
      </c>
      <c r="BU99" s="8"/>
      <c r="BV99" s="8"/>
      <c r="BW99" s="4"/>
      <c r="BX99" s="4"/>
      <c r="BY99" s="4"/>
      <c r="BZ99" s="8"/>
      <c r="CA99" s="4"/>
      <c r="CB99" s="8"/>
      <c r="CC99" s="4">
        <f t="shared" si="112"/>
        <v>0</v>
      </c>
      <c r="CD99" s="4">
        <f t="shared" si="112"/>
        <v>0</v>
      </c>
      <c r="CE99" s="4"/>
      <c r="CF99" s="4"/>
      <c r="CG99" s="114"/>
      <c r="CH99" s="325"/>
      <c r="CI99" s="91">
        <v>20.6</v>
      </c>
      <c r="CJ99" s="325">
        <v>6.5</v>
      </c>
      <c r="CK99" s="299"/>
      <c r="CL99" s="299"/>
      <c r="CM99" s="326">
        <v>5.15</v>
      </c>
      <c r="CN99" s="327">
        <v>1.5</v>
      </c>
      <c r="CO99" s="8">
        <f t="shared" si="128"/>
        <v>25.75</v>
      </c>
      <c r="CP99" s="8">
        <f t="shared" si="129"/>
        <v>8</v>
      </c>
      <c r="CQ99" s="343">
        <v>247.40625</v>
      </c>
      <c r="CR99" s="343"/>
      <c r="CS99" s="343"/>
      <c r="CT99" s="356"/>
      <c r="CU99" s="344">
        <v>18.556701030927837</v>
      </c>
      <c r="CV99" s="196"/>
      <c r="CW99" s="345">
        <v>63.814432989690722</v>
      </c>
      <c r="CX99" s="300"/>
      <c r="CY99" s="300"/>
      <c r="CZ99" s="300"/>
      <c r="DA99" s="7">
        <f t="shared" si="130"/>
        <v>329.77738402061857</v>
      </c>
      <c r="DB99" s="4">
        <f t="shared" si="131"/>
        <v>0</v>
      </c>
      <c r="DC99" s="8"/>
      <c r="DD99" s="8"/>
      <c r="DE99" s="4"/>
      <c r="DF99" s="8"/>
      <c r="DG99" s="8"/>
      <c r="DH99" s="8"/>
      <c r="DI99" s="8">
        <f t="shared" si="132"/>
        <v>0</v>
      </c>
      <c r="DJ99" s="8">
        <f t="shared" si="133"/>
        <v>0</v>
      </c>
      <c r="DK99" s="328">
        <v>42.37</v>
      </c>
      <c r="DL99" s="328">
        <v>14.12</v>
      </c>
      <c r="DM99" s="78">
        <f t="shared" si="134"/>
        <v>42.37</v>
      </c>
      <c r="DN99" s="78">
        <f t="shared" si="135"/>
        <v>14.12</v>
      </c>
      <c r="DO99" s="328">
        <v>41.1</v>
      </c>
      <c r="DP99" s="328">
        <v>13.700000000000001</v>
      </c>
      <c r="DQ99" s="329"/>
      <c r="DR99" s="329"/>
      <c r="DS99" s="8"/>
      <c r="DT99" s="8"/>
      <c r="DU99" s="302"/>
      <c r="DV99" s="303"/>
      <c r="DW99" s="303"/>
      <c r="DX99" s="303"/>
      <c r="DY99" s="8"/>
      <c r="DZ99" s="8"/>
      <c r="EA99" s="4"/>
      <c r="EB99" s="8"/>
      <c r="EC99" s="8">
        <f t="shared" si="136"/>
        <v>0</v>
      </c>
      <c r="ED99" s="8">
        <f t="shared" si="136"/>
        <v>0</v>
      </c>
      <c r="EE99" s="4"/>
      <c r="EF99" s="4"/>
      <c r="EG99" s="330">
        <v>39.18</v>
      </c>
      <c r="EH99" s="331">
        <v>9.7949999999999999</v>
      </c>
      <c r="EI99" s="94">
        <v>154.63999999999999</v>
      </c>
      <c r="EJ99" s="94">
        <v>38.659999999999997</v>
      </c>
      <c r="EK99" s="326">
        <v>53.61</v>
      </c>
      <c r="EL99" s="332">
        <v>13.4025</v>
      </c>
      <c r="EM99" s="333"/>
      <c r="EN99" s="333"/>
      <c r="EO99" s="333"/>
      <c r="EP99" s="333"/>
      <c r="EQ99" s="8">
        <f t="shared" si="137"/>
        <v>247.43</v>
      </c>
      <c r="ER99" s="8">
        <f t="shared" si="138"/>
        <v>61.857500000000002</v>
      </c>
      <c r="ES99" s="301"/>
      <c r="ET99" s="301"/>
      <c r="EU99" s="6"/>
      <c r="EV99" s="6"/>
      <c r="EW99" s="4">
        <f t="shared" si="139"/>
        <v>0</v>
      </c>
      <c r="EX99" s="4">
        <f t="shared" si="140"/>
        <v>0</v>
      </c>
      <c r="EY99" s="8"/>
      <c r="EZ99" s="8"/>
      <c r="FA99" s="361">
        <v>28</v>
      </c>
      <c r="FB99" s="334"/>
      <c r="FC99" s="114">
        <v>0</v>
      </c>
      <c r="FD99" s="327"/>
      <c r="FE99" s="8"/>
      <c r="FF99" s="8"/>
      <c r="FG99" s="305"/>
      <c r="FH99" s="306"/>
      <c r="FI99" s="8"/>
      <c r="FJ99" s="8"/>
      <c r="FK99" s="8"/>
      <c r="FL99" s="8"/>
      <c r="FM99" s="327"/>
      <c r="FN99" s="327"/>
      <c r="FO99" s="4"/>
      <c r="FP99" s="8"/>
      <c r="FQ99" s="307">
        <f t="shared" si="141"/>
        <v>0</v>
      </c>
      <c r="FR99" s="8">
        <f t="shared" si="142"/>
        <v>0</v>
      </c>
      <c r="FS99" s="4"/>
      <c r="FT99" s="4"/>
      <c r="FU99" s="8"/>
      <c r="FV99" s="8"/>
      <c r="FW99" s="8"/>
      <c r="FX99" s="8"/>
      <c r="FY99" s="8"/>
      <c r="FZ99" s="8"/>
      <c r="GA99" s="8"/>
      <c r="GB99" s="8"/>
      <c r="GC99" s="8"/>
      <c r="GD99" s="8"/>
      <c r="GE99" s="8"/>
      <c r="GF99" s="8"/>
      <c r="GG99" s="8">
        <f t="shared" si="143"/>
        <v>0</v>
      </c>
      <c r="GH99" s="8">
        <f t="shared" si="144"/>
        <v>0</v>
      </c>
      <c r="GI99" s="308"/>
      <c r="GJ99" s="308"/>
      <c r="GK99" s="297">
        <v>6</v>
      </c>
      <c r="GL99" s="297"/>
      <c r="GM99" s="309"/>
      <c r="GN99" s="310"/>
      <c r="GO99" s="299"/>
      <c r="GP99" s="311"/>
      <c r="GQ99" s="311"/>
      <c r="GR99" s="311"/>
      <c r="GS99" s="310"/>
      <c r="GT99" s="310"/>
      <c r="GU99" s="310">
        <v>6</v>
      </c>
      <c r="GV99" s="310"/>
      <c r="GW99" s="310"/>
      <c r="GX99" s="310"/>
      <c r="GY99" s="310">
        <v>2.4</v>
      </c>
      <c r="GZ99" s="310"/>
      <c r="HA99" s="8">
        <f t="shared" si="145"/>
        <v>14.4</v>
      </c>
      <c r="HB99" s="8">
        <f t="shared" si="146"/>
        <v>0</v>
      </c>
      <c r="HC99" s="4"/>
      <c r="HD99" s="4"/>
      <c r="HE99" s="4"/>
      <c r="HF99" s="4"/>
      <c r="HG99" s="4"/>
      <c r="HH99" s="4"/>
      <c r="HI99" s="4">
        <f t="shared" si="113"/>
        <v>0</v>
      </c>
      <c r="HJ99" s="4">
        <f t="shared" si="114"/>
        <v>0</v>
      </c>
      <c r="HK99" s="8"/>
      <c r="HL99" s="8"/>
      <c r="HM99" s="8"/>
      <c r="HN99" s="303"/>
      <c r="HO99" s="8">
        <f t="shared" si="147"/>
        <v>0</v>
      </c>
      <c r="HP99" s="8">
        <f t="shared" si="148"/>
        <v>0</v>
      </c>
      <c r="HQ99" s="91">
        <v>565</v>
      </c>
      <c r="HR99" s="285"/>
      <c r="HS99" s="91"/>
      <c r="HT99" s="8"/>
      <c r="HU99" s="8">
        <f t="shared" si="149"/>
        <v>565</v>
      </c>
      <c r="HV99" s="8">
        <f t="shared" si="150"/>
        <v>0</v>
      </c>
      <c r="HW99" s="8"/>
      <c r="HX99" s="8"/>
      <c r="HY99" s="196">
        <v>3</v>
      </c>
      <c r="HZ99" s="335">
        <v>0.75</v>
      </c>
      <c r="IA99" s="312"/>
      <c r="IB99" s="304"/>
      <c r="IC99" s="337">
        <v>12</v>
      </c>
      <c r="ID99" s="130">
        <v>3</v>
      </c>
      <c r="IE99" s="313"/>
      <c r="IF99" s="313"/>
      <c r="IG99" s="8">
        <f t="shared" si="192"/>
        <v>15</v>
      </c>
      <c r="IH99" s="8">
        <f t="shared" si="151"/>
        <v>3.75</v>
      </c>
      <c r="II99" s="8"/>
      <c r="IJ99" s="8"/>
      <c r="IK99" s="8"/>
      <c r="IL99" s="8"/>
      <c r="IM99" s="4"/>
      <c r="IN99" s="303"/>
      <c r="IO99" s="8"/>
      <c r="IP99" s="8"/>
      <c r="IQ99" s="8"/>
      <c r="IR99" s="8"/>
      <c r="IS99" s="8"/>
      <c r="IT99" s="8"/>
      <c r="IU99" s="8">
        <f t="shared" si="115"/>
        <v>0</v>
      </c>
      <c r="IV99" s="8">
        <f t="shared" si="116"/>
        <v>0</v>
      </c>
      <c r="IW99" s="8"/>
      <c r="IX99" s="8"/>
      <c r="IY99" s="71">
        <v>10.31</v>
      </c>
      <c r="IZ99" s="71">
        <v>0</v>
      </c>
      <c r="JA99" s="71">
        <v>10.31</v>
      </c>
      <c r="JB99" s="71">
        <v>0</v>
      </c>
      <c r="JC99" s="285"/>
      <c r="JD99" s="285"/>
      <c r="JE99" s="8">
        <f t="shared" si="152"/>
        <v>20.62</v>
      </c>
      <c r="JF99" s="8">
        <f t="shared" si="153"/>
        <v>0</v>
      </c>
      <c r="JG99" s="335">
        <v>6.5372000000000003</v>
      </c>
      <c r="JH99" s="335">
        <v>1</v>
      </c>
      <c r="JI99" s="335">
        <v>6.5373000000000001</v>
      </c>
      <c r="JJ99" s="335">
        <v>1</v>
      </c>
      <c r="JK99" s="335"/>
      <c r="JL99" s="335"/>
      <c r="JM99" s="91">
        <v>51.55</v>
      </c>
      <c r="JN99" s="335">
        <v>11</v>
      </c>
      <c r="JO99" s="91">
        <v>44.33</v>
      </c>
      <c r="JP99" s="335">
        <v>9</v>
      </c>
      <c r="JQ99" s="71">
        <v>0</v>
      </c>
      <c r="JR99" s="71">
        <v>0</v>
      </c>
      <c r="JS99" s="8"/>
      <c r="JT99" s="8"/>
      <c r="JU99" s="8">
        <f t="shared" si="154"/>
        <v>108.9545</v>
      </c>
      <c r="JV99" s="8">
        <f t="shared" si="155"/>
        <v>22</v>
      </c>
      <c r="JW99" s="8"/>
      <c r="JX99" s="8"/>
      <c r="JY99" s="285"/>
      <c r="JZ99" s="285"/>
      <c r="KA99" s="8">
        <f t="shared" si="156"/>
        <v>0</v>
      </c>
      <c r="KB99" s="8">
        <f t="shared" si="157"/>
        <v>0</v>
      </c>
      <c r="KC99" s="4"/>
      <c r="KD99" s="4"/>
      <c r="KE99" s="4"/>
      <c r="KF99" s="4"/>
      <c r="KG99" s="4">
        <f t="shared" si="117"/>
        <v>0</v>
      </c>
      <c r="KH99" s="4">
        <f t="shared" si="118"/>
        <v>0</v>
      </c>
      <c r="KI99" s="4"/>
      <c r="KJ99" s="4"/>
      <c r="KK99" s="4"/>
      <c r="KL99" s="4"/>
      <c r="KM99" s="4">
        <f t="shared" si="158"/>
        <v>0</v>
      </c>
      <c r="KN99" s="4">
        <f t="shared" si="158"/>
        <v>0</v>
      </c>
      <c r="KO99" s="326">
        <v>6.19</v>
      </c>
      <c r="KP99" s="4"/>
      <c r="KQ99" s="4"/>
      <c r="KR99" s="4"/>
      <c r="KS99" s="1">
        <f t="shared" si="159"/>
        <v>6.19</v>
      </c>
      <c r="KT99" s="1">
        <f t="shared" si="160"/>
        <v>0</v>
      </c>
      <c r="KU99" s="4"/>
      <c r="KV99" s="4"/>
      <c r="KW99" s="4">
        <f t="shared" si="161"/>
        <v>0</v>
      </c>
      <c r="KX99" s="4">
        <f t="shared" si="162"/>
        <v>0</v>
      </c>
      <c r="KY99" s="4"/>
      <c r="KZ99" s="4"/>
      <c r="LA99" s="4"/>
      <c r="LB99" s="4"/>
      <c r="LC99" s="4">
        <f t="shared" si="163"/>
        <v>0</v>
      </c>
      <c r="LD99" s="4">
        <f t="shared" si="164"/>
        <v>0</v>
      </c>
      <c r="LE99" s="4"/>
      <c r="LF99" s="4"/>
      <c r="LG99" s="4">
        <f t="shared" si="165"/>
        <v>0</v>
      </c>
      <c r="LH99" s="4">
        <f t="shared" si="166"/>
        <v>0</v>
      </c>
      <c r="LI99" s="71">
        <v>24.2</v>
      </c>
      <c r="LJ99" s="335">
        <v>0</v>
      </c>
      <c r="LK99" s="79">
        <v>24.02</v>
      </c>
      <c r="LL99" s="358">
        <v>0</v>
      </c>
      <c r="LM99" s="79">
        <v>6.5750000000000002</v>
      </c>
      <c r="LN99" s="339">
        <v>0</v>
      </c>
      <c r="LO99" s="75"/>
      <c r="LP99" s="352"/>
      <c r="LQ99" s="322"/>
      <c r="LR99" s="322"/>
      <c r="LS99" s="4">
        <f t="shared" si="167"/>
        <v>54.795000000000002</v>
      </c>
      <c r="LT99" s="4">
        <f t="shared" si="168"/>
        <v>0</v>
      </c>
      <c r="LU99" s="323"/>
      <c r="LV99" s="4"/>
      <c r="LW99" s="4"/>
      <c r="LX99" s="4"/>
      <c r="LY99" s="4">
        <f t="shared" si="169"/>
        <v>0</v>
      </c>
      <c r="LZ99" s="4">
        <f t="shared" si="170"/>
        <v>0</v>
      </c>
      <c r="MA99" s="114"/>
      <c r="MB99" s="4"/>
      <c r="MC99" s="346"/>
      <c r="MD99" s="324"/>
      <c r="ME99" s="75"/>
      <c r="MF99" s="4"/>
      <c r="MG99" s="9"/>
      <c r="MH99" s="4"/>
      <c r="MI99" s="4">
        <f t="shared" si="171"/>
        <v>0</v>
      </c>
      <c r="MJ99" s="4">
        <f t="shared" si="172"/>
        <v>0</v>
      </c>
      <c r="MK99" s="340">
        <v>0</v>
      </c>
      <c r="ML99" s="92">
        <v>0</v>
      </c>
      <c r="MM99" s="114">
        <v>0</v>
      </c>
      <c r="MN99" s="341">
        <v>0</v>
      </c>
      <c r="MO99" s="4">
        <f t="shared" si="173"/>
        <v>0</v>
      </c>
      <c r="MP99" s="4">
        <f t="shared" si="174"/>
        <v>0</v>
      </c>
      <c r="MQ99" s="4"/>
      <c r="MR99" s="4"/>
      <c r="MS99" s="4">
        <f t="shared" si="175"/>
        <v>0</v>
      </c>
      <c r="MT99" s="4">
        <f t="shared" si="176"/>
        <v>0</v>
      </c>
      <c r="MU99" s="4"/>
      <c r="MV99" s="4"/>
      <c r="MW99" s="4">
        <f t="shared" si="177"/>
        <v>0</v>
      </c>
      <c r="MX99" s="4">
        <f t="shared" si="178"/>
        <v>0</v>
      </c>
      <c r="MY99" s="92">
        <v>6.65</v>
      </c>
      <c r="MZ99" s="342">
        <v>0.9</v>
      </c>
      <c r="NA99" s="4">
        <f t="shared" si="179"/>
        <v>6.65</v>
      </c>
      <c r="NB99" s="4">
        <f t="shared" si="180"/>
        <v>0.9</v>
      </c>
      <c r="NC99" s="301"/>
      <c r="ND99" s="301"/>
      <c r="NE99" s="301">
        <f t="shared" si="181"/>
        <v>0</v>
      </c>
      <c r="NF99" s="301">
        <f t="shared" si="182"/>
        <v>0</v>
      </c>
      <c r="NG99" s="301"/>
      <c r="NH99" s="301"/>
      <c r="NI99" s="301">
        <f t="shared" si="183"/>
        <v>0</v>
      </c>
      <c r="NJ99" s="301">
        <f t="shared" si="184"/>
        <v>0</v>
      </c>
      <c r="NK99" s="297"/>
      <c r="NL99" s="301"/>
      <c r="NM99" s="301">
        <f t="shared" si="185"/>
        <v>0</v>
      </c>
      <c r="NN99" s="301">
        <f t="shared" si="186"/>
        <v>0</v>
      </c>
      <c r="NO99" s="74">
        <v>0</v>
      </c>
      <c r="NP99" s="74"/>
      <c r="NQ99" s="74"/>
      <c r="NR99" s="74"/>
      <c r="NS99" s="74">
        <v>0</v>
      </c>
      <c r="NT99" s="74"/>
      <c r="NU99" s="351">
        <v>0</v>
      </c>
      <c r="NV99" s="351"/>
      <c r="NW99" s="4">
        <f t="shared" si="187"/>
        <v>0</v>
      </c>
      <c r="NX99" s="4">
        <f t="shared" si="119"/>
        <v>0</v>
      </c>
      <c r="NY99" s="74">
        <v>0</v>
      </c>
      <c r="NZ99" s="74"/>
      <c r="OA99" s="357">
        <v>0</v>
      </c>
      <c r="OB99" s="74"/>
      <c r="OC99" s="357">
        <v>0</v>
      </c>
      <c r="OD99" s="74"/>
      <c r="OE99" s="74">
        <v>0</v>
      </c>
      <c r="OF99" s="74"/>
      <c r="OG99" s="4">
        <f t="shared" si="188"/>
        <v>0</v>
      </c>
      <c r="OH99" s="4">
        <f t="shared" si="189"/>
        <v>0</v>
      </c>
      <c r="OI99" s="196">
        <v>0</v>
      </c>
      <c r="OJ99" s="301"/>
      <c r="OK99" s="347">
        <v>0</v>
      </c>
      <c r="OL99" s="301"/>
      <c r="OM99" s="196">
        <v>0</v>
      </c>
      <c r="ON99" s="301"/>
      <c r="OO99" s="301">
        <f t="shared" si="190"/>
        <v>0</v>
      </c>
      <c r="OP99" s="301">
        <f t="shared" si="191"/>
        <v>0</v>
      </c>
      <c r="OQ99" s="301"/>
      <c r="OR99" s="301"/>
      <c r="OS99" s="301">
        <f t="shared" si="120"/>
        <v>0</v>
      </c>
      <c r="OT99" s="301">
        <f t="shared" si="121"/>
        <v>0</v>
      </c>
    </row>
    <row r="100" spans="1:410" ht="12.75" customHeight="1">
      <c r="A100" s="146"/>
      <c r="B100" s="129">
        <v>90</v>
      </c>
      <c r="C100" s="147"/>
      <c r="D100" s="147"/>
      <c r="E100" s="74"/>
      <c r="F100" s="74"/>
      <c r="G100" s="74"/>
      <c r="H100" s="74"/>
      <c r="I100" s="78">
        <f t="shared" si="106"/>
        <v>0</v>
      </c>
      <c r="J100" s="78">
        <f t="shared" si="107"/>
        <v>0</v>
      </c>
      <c r="K100" s="2"/>
      <c r="L100" s="2"/>
      <c r="M100" s="71">
        <v>20.62</v>
      </c>
      <c r="N100" s="71">
        <v>4.1240000000000006</v>
      </c>
      <c r="O100" s="75">
        <v>19.59</v>
      </c>
      <c r="P100" s="71">
        <v>3.9180000000000001</v>
      </c>
      <c r="Q100" s="1"/>
      <c r="R100" s="8"/>
      <c r="S100" s="2"/>
      <c r="T100" s="2"/>
      <c r="U100" s="8"/>
      <c r="V100" s="8"/>
      <c r="W100" s="8">
        <f t="shared" si="122"/>
        <v>40.21</v>
      </c>
      <c r="X100" s="8">
        <f t="shared" si="123"/>
        <v>40.21</v>
      </c>
      <c r="Y100" s="78"/>
      <c r="Z100" s="78"/>
      <c r="AA100" s="9"/>
      <c r="AB100" s="285"/>
      <c r="AC100" s="8">
        <f t="shared" si="124"/>
        <v>0</v>
      </c>
      <c r="AD100" s="8">
        <f t="shared" si="125"/>
        <v>0</v>
      </c>
      <c r="AE100" s="71"/>
      <c r="AF100" s="71"/>
      <c r="AG100" s="71"/>
      <c r="AH100" s="71"/>
      <c r="AI100" s="122">
        <v>5</v>
      </c>
      <c r="AJ100" s="122">
        <v>1.5</v>
      </c>
      <c r="AK100" s="359">
        <v>50</v>
      </c>
      <c r="AL100" s="360">
        <v>15</v>
      </c>
      <c r="AM100" s="293"/>
      <c r="AN100" s="293"/>
      <c r="AO100" s="294"/>
      <c r="AP100" s="294"/>
      <c r="AQ100" s="294"/>
      <c r="AR100" s="294"/>
      <c r="AS100" s="294"/>
      <c r="AT100" s="294"/>
      <c r="AU100" s="4">
        <f t="shared" si="108"/>
        <v>55</v>
      </c>
      <c r="AV100" s="4">
        <f t="shared" si="109"/>
        <v>16.5</v>
      </c>
      <c r="AW100" s="78"/>
      <c r="AX100" s="78"/>
      <c r="AY100" s="315"/>
      <c r="AZ100" s="8"/>
      <c r="BA100" s="8"/>
      <c r="BB100" s="8"/>
      <c r="BC100" s="8">
        <f t="shared" si="110"/>
        <v>0</v>
      </c>
      <c r="BD100" s="8">
        <f t="shared" si="111"/>
        <v>0</v>
      </c>
      <c r="BE100" s="8"/>
      <c r="BF100" s="8"/>
      <c r="BG100" s="295"/>
      <c r="BH100" s="296"/>
      <c r="BI100" s="295"/>
      <c r="BJ100" s="296"/>
      <c r="BK100" s="297"/>
      <c r="BL100" s="8"/>
      <c r="BM100" s="8"/>
      <c r="BN100" s="8"/>
      <c r="BO100" s="8"/>
      <c r="BP100" s="8"/>
      <c r="BQ100" s="8"/>
      <c r="BR100" s="8"/>
      <c r="BS100" s="2">
        <f t="shared" si="126"/>
        <v>0</v>
      </c>
      <c r="BT100" s="8">
        <f t="shared" si="127"/>
        <v>0</v>
      </c>
      <c r="BU100" s="8"/>
      <c r="BV100" s="8"/>
      <c r="BW100" s="4"/>
      <c r="BX100" s="4"/>
      <c r="BY100" s="4"/>
      <c r="BZ100" s="8"/>
      <c r="CA100" s="4"/>
      <c r="CB100" s="8"/>
      <c r="CC100" s="4">
        <f t="shared" si="112"/>
        <v>0</v>
      </c>
      <c r="CD100" s="4">
        <f t="shared" si="112"/>
        <v>0</v>
      </c>
      <c r="CE100" s="4"/>
      <c r="CF100" s="4"/>
      <c r="CG100" s="114"/>
      <c r="CH100" s="325"/>
      <c r="CI100" s="91">
        <v>20.6</v>
      </c>
      <c r="CJ100" s="325">
        <v>6.5</v>
      </c>
      <c r="CK100" s="299"/>
      <c r="CL100" s="299"/>
      <c r="CM100" s="326">
        <v>5.15</v>
      </c>
      <c r="CN100" s="327">
        <v>1.5</v>
      </c>
      <c r="CO100" s="8">
        <f t="shared" si="128"/>
        <v>25.75</v>
      </c>
      <c r="CP100" s="8">
        <f t="shared" si="129"/>
        <v>8</v>
      </c>
      <c r="CQ100" s="343">
        <v>247.40625</v>
      </c>
      <c r="CR100" s="343"/>
      <c r="CS100" s="343"/>
      <c r="CT100" s="356"/>
      <c r="CU100" s="344">
        <v>18.556701030927837</v>
      </c>
      <c r="CV100" s="196"/>
      <c r="CW100" s="345">
        <v>63.814432989690722</v>
      </c>
      <c r="CX100" s="300"/>
      <c r="CY100" s="300"/>
      <c r="CZ100" s="300"/>
      <c r="DA100" s="7">
        <f t="shared" si="130"/>
        <v>329.77738402061857</v>
      </c>
      <c r="DB100" s="4">
        <f t="shared" si="131"/>
        <v>0</v>
      </c>
      <c r="DC100" s="8"/>
      <c r="DD100" s="8"/>
      <c r="DE100" s="4"/>
      <c r="DF100" s="8"/>
      <c r="DG100" s="8"/>
      <c r="DH100" s="8"/>
      <c r="DI100" s="8">
        <f t="shared" si="132"/>
        <v>0</v>
      </c>
      <c r="DJ100" s="8">
        <f t="shared" si="133"/>
        <v>0</v>
      </c>
      <c r="DK100" s="328">
        <v>42.37</v>
      </c>
      <c r="DL100" s="328">
        <v>14.12</v>
      </c>
      <c r="DM100" s="78">
        <f t="shared" si="134"/>
        <v>42.37</v>
      </c>
      <c r="DN100" s="78">
        <f t="shared" si="135"/>
        <v>14.12</v>
      </c>
      <c r="DO100" s="328">
        <v>41.1</v>
      </c>
      <c r="DP100" s="328">
        <v>13.700000000000001</v>
      </c>
      <c r="DQ100" s="329"/>
      <c r="DR100" s="329"/>
      <c r="DS100" s="8"/>
      <c r="DT100" s="8"/>
      <c r="DU100" s="302"/>
      <c r="DV100" s="303"/>
      <c r="DW100" s="303"/>
      <c r="DX100" s="303"/>
      <c r="DY100" s="8"/>
      <c r="DZ100" s="8"/>
      <c r="EA100" s="4"/>
      <c r="EB100" s="8"/>
      <c r="EC100" s="8">
        <f t="shared" si="136"/>
        <v>0</v>
      </c>
      <c r="ED100" s="8">
        <f t="shared" si="136"/>
        <v>0</v>
      </c>
      <c r="EE100" s="4"/>
      <c r="EF100" s="4"/>
      <c r="EG100" s="330">
        <v>39.18</v>
      </c>
      <c r="EH100" s="331">
        <v>9.7949999999999999</v>
      </c>
      <c r="EI100" s="94">
        <v>154.63999999999999</v>
      </c>
      <c r="EJ100" s="94">
        <v>38.659999999999997</v>
      </c>
      <c r="EK100" s="326">
        <v>53.61</v>
      </c>
      <c r="EL100" s="332">
        <v>13.4025</v>
      </c>
      <c r="EM100" s="333"/>
      <c r="EN100" s="333"/>
      <c r="EO100" s="333"/>
      <c r="EP100" s="333"/>
      <c r="EQ100" s="8">
        <f t="shared" si="137"/>
        <v>247.43</v>
      </c>
      <c r="ER100" s="8">
        <f t="shared" si="138"/>
        <v>61.857500000000002</v>
      </c>
      <c r="ES100" s="301"/>
      <c r="ET100" s="301"/>
      <c r="EU100" s="6"/>
      <c r="EV100" s="6"/>
      <c r="EW100" s="4">
        <f t="shared" si="139"/>
        <v>0</v>
      </c>
      <c r="EX100" s="4">
        <f t="shared" si="140"/>
        <v>0</v>
      </c>
      <c r="EY100" s="8"/>
      <c r="EZ100" s="8"/>
      <c r="FA100" s="361">
        <v>28</v>
      </c>
      <c r="FB100" s="334"/>
      <c r="FC100" s="114">
        <v>0</v>
      </c>
      <c r="FD100" s="327"/>
      <c r="FE100" s="8"/>
      <c r="FF100" s="8"/>
      <c r="FG100" s="305"/>
      <c r="FH100" s="306"/>
      <c r="FI100" s="8"/>
      <c r="FJ100" s="8"/>
      <c r="FK100" s="8"/>
      <c r="FL100" s="8"/>
      <c r="FM100" s="327"/>
      <c r="FN100" s="327"/>
      <c r="FO100" s="4"/>
      <c r="FP100" s="8"/>
      <c r="FQ100" s="307">
        <f t="shared" si="141"/>
        <v>0</v>
      </c>
      <c r="FR100" s="8">
        <f t="shared" si="142"/>
        <v>0</v>
      </c>
      <c r="FS100" s="4"/>
      <c r="FT100" s="4"/>
      <c r="FU100" s="8"/>
      <c r="FV100" s="8"/>
      <c r="FW100" s="8"/>
      <c r="FX100" s="8"/>
      <c r="FY100" s="8"/>
      <c r="FZ100" s="8"/>
      <c r="GA100" s="8"/>
      <c r="GB100" s="8"/>
      <c r="GC100" s="8"/>
      <c r="GD100" s="8"/>
      <c r="GE100" s="8"/>
      <c r="GF100" s="8"/>
      <c r="GG100" s="8">
        <f t="shared" si="143"/>
        <v>0</v>
      </c>
      <c r="GH100" s="8">
        <f t="shared" si="144"/>
        <v>0</v>
      </c>
      <c r="GI100" s="308"/>
      <c r="GJ100" s="308"/>
      <c r="GK100" s="297">
        <v>6</v>
      </c>
      <c r="GL100" s="297"/>
      <c r="GM100" s="309"/>
      <c r="GN100" s="310"/>
      <c r="GO100" s="299"/>
      <c r="GP100" s="311"/>
      <c r="GQ100" s="311"/>
      <c r="GR100" s="311"/>
      <c r="GS100" s="310"/>
      <c r="GT100" s="310"/>
      <c r="GU100" s="310">
        <v>6</v>
      </c>
      <c r="GV100" s="310"/>
      <c r="GW100" s="310"/>
      <c r="GX100" s="310"/>
      <c r="GY100" s="310">
        <v>2.4</v>
      </c>
      <c r="GZ100" s="310"/>
      <c r="HA100" s="8">
        <f t="shared" si="145"/>
        <v>14.4</v>
      </c>
      <c r="HB100" s="8">
        <f t="shared" si="146"/>
        <v>0</v>
      </c>
      <c r="HC100" s="4"/>
      <c r="HD100" s="4"/>
      <c r="HE100" s="4"/>
      <c r="HF100" s="4"/>
      <c r="HG100" s="4"/>
      <c r="HH100" s="4"/>
      <c r="HI100" s="4">
        <f t="shared" si="113"/>
        <v>0</v>
      </c>
      <c r="HJ100" s="4">
        <f t="shared" si="114"/>
        <v>0</v>
      </c>
      <c r="HK100" s="8"/>
      <c r="HL100" s="8"/>
      <c r="HM100" s="8"/>
      <c r="HN100" s="303"/>
      <c r="HO100" s="8">
        <f t="shared" si="147"/>
        <v>0</v>
      </c>
      <c r="HP100" s="8">
        <f t="shared" si="148"/>
        <v>0</v>
      </c>
      <c r="HQ100" s="91">
        <v>565</v>
      </c>
      <c r="HR100" s="285"/>
      <c r="HS100" s="91"/>
      <c r="HT100" s="8"/>
      <c r="HU100" s="8">
        <f t="shared" si="149"/>
        <v>565</v>
      </c>
      <c r="HV100" s="8">
        <f t="shared" si="150"/>
        <v>0</v>
      </c>
      <c r="HW100" s="8"/>
      <c r="HX100" s="8"/>
      <c r="HY100" s="196">
        <v>3</v>
      </c>
      <c r="HZ100" s="335">
        <v>0.75</v>
      </c>
      <c r="IA100" s="312"/>
      <c r="IB100" s="304"/>
      <c r="IC100" s="337">
        <v>12</v>
      </c>
      <c r="ID100" s="130">
        <v>3</v>
      </c>
      <c r="IE100" s="313"/>
      <c r="IF100" s="313"/>
      <c r="IG100" s="8">
        <f t="shared" si="192"/>
        <v>15</v>
      </c>
      <c r="IH100" s="8">
        <f t="shared" si="151"/>
        <v>3.75</v>
      </c>
      <c r="II100" s="8"/>
      <c r="IJ100" s="8"/>
      <c r="IK100" s="8"/>
      <c r="IL100" s="8"/>
      <c r="IM100" s="4"/>
      <c r="IN100" s="303"/>
      <c r="IO100" s="8"/>
      <c r="IP100" s="8"/>
      <c r="IQ100" s="8"/>
      <c r="IR100" s="8"/>
      <c r="IS100" s="8"/>
      <c r="IT100" s="8"/>
      <c r="IU100" s="8">
        <f t="shared" si="115"/>
        <v>0</v>
      </c>
      <c r="IV100" s="8">
        <f t="shared" si="116"/>
        <v>0</v>
      </c>
      <c r="IW100" s="8"/>
      <c r="IX100" s="8"/>
      <c r="IY100" s="71">
        <v>10.31</v>
      </c>
      <c r="IZ100" s="71">
        <v>0</v>
      </c>
      <c r="JA100" s="71">
        <v>10.31</v>
      </c>
      <c r="JB100" s="71">
        <v>0</v>
      </c>
      <c r="JC100" s="285"/>
      <c r="JD100" s="285"/>
      <c r="JE100" s="8">
        <f t="shared" si="152"/>
        <v>20.62</v>
      </c>
      <c r="JF100" s="8">
        <f t="shared" si="153"/>
        <v>0</v>
      </c>
      <c r="JG100" s="335">
        <v>6.5372000000000003</v>
      </c>
      <c r="JH100" s="335">
        <v>1</v>
      </c>
      <c r="JI100" s="335">
        <v>6.5373000000000001</v>
      </c>
      <c r="JJ100" s="335">
        <v>1</v>
      </c>
      <c r="JK100" s="335"/>
      <c r="JL100" s="335"/>
      <c r="JM100" s="91">
        <v>51.55</v>
      </c>
      <c r="JN100" s="335">
        <v>11</v>
      </c>
      <c r="JO100" s="91">
        <v>44.33</v>
      </c>
      <c r="JP100" s="335">
        <v>9</v>
      </c>
      <c r="JQ100" s="71">
        <v>0</v>
      </c>
      <c r="JR100" s="71">
        <v>0</v>
      </c>
      <c r="JS100" s="8"/>
      <c r="JT100" s="8"/>
      <c r="JU100" s="8">
        <f t="shared" si="154"/>
        <v>108.9545</v>
      </c>
      <c r="JV100" s="8">
        <f t="shared" si="155"/>
        <v>22</v>
      </c>
      <c r="JW100" s="8"/>
      <c r="JX100" s="8"/>
      <c r="JY100" s="285"/>
      <c r="JZ100" s="285"/>
      <c r="KA100" s="8">
        <f t="shared" si="156"/>
        <v>0</v>
      </c>
      <c r="KB100" s="8">
        <f t="shared" si="157"/>
        <v>0</v>
      </c>
      <c r="KC100" s="4"/>
      <c r="KD100" s="4"/>
      <c r="KE100" s="4"/>
      <c r="KF100" s="4"/>
      <c r="KG100" s="4">
        <f t="shared" si="117"/>
        <v>0</v>
      </c>
      <c r="KH100" s="4">
        <f t="shared" si="118"/>
        <v>0</v>
      </c>
      <c r="KI100" s="4"/>
      <c r="KJ100" s="4"/>
      <c r="KK100" s="4"/>
      <c r="KL100" s="4"/>
      <c r="KM100" s="4">
        <f t="shared" si="158"/>
        <v>0</v>
      </c>
      <c r="KN100" s="4">
        <f t="shared" si="158"/>
        <v>0</v>
      </c>
      <c r="KO100" s="326">
        <v>6.19</v>
      </c>
      <c r="KP100" s="4"/>
      <c r="KQ100" s="4"/>
      <c r="KR100" s="4"/>
      <c r="KS100" s="1">
        <f t="shared" si="159"/>
        <v>6.19</v>
      </c>
      <c r="KT100" s="1">
        <f t="shared" si="160"/>
        <v>0</v>
      </c>
      <c r="KU100" s="4"/>
      <c r="KV100" s="4"/>
      <c r="KW100" s="4">
        <f t="shared" si="161"/>
        <v>0</v>
      </c>
      <c r="KX100" s="4">
        <f t="shared" si="162"/>
        <v>0</v>
      </c>
      <c r="KY100" s="4"/>
      <c r="KZ100" s="4"/>
      <c r="LA100" s="4"/>
      <c r="LB100" s="4"/>
      <c r="LC100" s="4">
        <f t="shared" si="163"/>
        <v>0</v>
      </c>
      <c r="LD100" s="4">
        <f t="shared" si="164"/>
        <v>0</v>
      </c>
      <c r="LE100" s="4"/>
      <c r="LF100" s="4"/>
      <c r="LG100" s="4">
        <f t="shared" si="165"/>
        <v>0</v>
      </c>
      <c r="LH100" s="4">
        <f t="shared" si="166"/>
        <v>0</v>
      </c>
      <c r="LI100" s="71">
        <v>24.2</v>
      </c>
      <c r="LJ100" s="335">
        <v>0</v>
      </c>
      <c r="LK100" s="79">
        <v>24.02</v>
      </c>
      <c r="LL100" s="358">
        <v>0</v>
      </c>
      <c r="LM100" s="79">
        <v>6.5750000000000002</v>
      </c>
      <c r="LN100" s="339">
        <v>0</v>
      </c>
      <c r="LO100" s="75"/>
      <c r="LP100" s="352"/>
      <c r="LQ100" s="322"/>
      <c r="LR100" s="322"/>
      <c r="LS100" s="4">
        <f t="shared" si="167"/>
        <v>54.795000000000002</v>
      </c>
      <c r="LT100" s="4">
        <f t="shared" si="168"/>
        <v>0</v>
      </c>
      <c r="LU100" s="323"/>
      <c r="LV100" s="4"/>
      <c r="LW100" s="4"/>
      <c r="LX100" s="4"/>
      <c r="LY100" s="4">
        <f t="shared" si="169"/>
        <v>0</v>
      </c>
      <c r="LZ100" s="4">
        <f t="shared" si="170"/>
        <v>0</v>
      </c>
      <c r="MA100" s="114"/>
      <c r="MB100" s="4"/>
      <c r="MC100" s="346"/>
      <c r="MD100" s="324"/>
      <c r="ME100" s="75"/>
      <c r="MF100" s="4"/>
      <c r="MG100" s="9"/>
      <c r="MH100" s="4"/>
      <c r="MI100" s="4">
        <f t="shared" si="171"/>
        <v>0</v>
      </c>
      <c r="MJ100" s="4">
        <f t="shared" si="172"/>
        <v>0</v>
      </c>
      <c r="MK100" s="340">
        <v>0</v>
      </c>
      <c r="ML100" s="92">
        <v>0</v>
      </c>
      <c r="MM100" s="114">
        <v>0</v>
      </c>
      <c r="MN100" s="341">
        <v>0</v>
      </c>
      <c r="MO100" s="4">
        <f t="shared" si="173"/>
        <v>0</v>
      </c>
      <c r="MP100" s="4">
        <f t="shared" si="174"/>
        <v>0</v>
      </c>
      <c r="MQ100" s="4"/>
      <c r="MR100" s="4"/>
      <c r="MS100" s="4">
        <f t="shared" si="175"/>
        <v>0</v>
      </c>
      <c r="MT100" s="4">
        <f t="shared" si="176"/>
        <v>0</v>
      </c>
      <c r="MU100" s="4"/>
      <c r="MV100" s="4"/>
      <c r="MW100" s="4">
        <f t="shared" si="177"/>
        <v>0</v>
      </c>
      <c r="MX100" s="4">
        <f t="shared" si="178"/>
        <v>0</v>
      </c>
      <c r="MY100" s="92">
        <v>6.65</v>
      </c>
      <c r="MZ100" s="342">
        <v>0.9</v>
      </c>
      <c r="NA100" s="4">
        <f t="shared" si="179"/>
        <v>6.65</v>
      </c>
      <c r="NB100" s="4">
        <f t="shared" si="180"/>
        <v>0.9</v>
      </c>
      <c r="NC100" s="301"/>
      <c r="ND100" s="301"/>
      <c r="NE100" s="301">
        <f t="shared" si="181"/>
        <v>0</v>
      </c>
      <c r="NF100" s="301">
        <f t="shared" si="182"/>
        <v>0</v>
      </c>
      <c r="NG100" s="301"/>
      <c r="NH100" s="301"/>
      <c r="NI100" s="301">
        <f t="shared" si="183"/>
        <v>0</v>
      </c>
      <c r="NJ100" s="301">
        <f t="shared" si="184"/>
        <v>0</v>
      </c>
      <c r="NK100" s="297"/>
      <c r="NL100" s="301"/>
      <c r="NM100" s="301">
        <f t="shared" si="185"/>
        <v>0</v>
      </c>
      <c r="NN100" s="301">
        <f t="shared" si="186"/>
        <v>0</v>
      </c>
      <c r="NO100" s="74">
        <v>0</v>
      </c>
      <c r="NP100" s="74"/>
      <c r="NQ100" s="74"/>
      <c r="NR100" s="74"/>
      <c r="NS100" s="74">
        <v>0</v>
      </c>
      <c r="NT100" s="74"/>
      <c r="NU100" s="351">
        <v>0</v>
      </c>
      <c r="NV100" s="351"/>
      <c r="NW100" s="4">
        <f t="shared" si="187"/>
        <v>0</v>
      </c>
      <c r="NX100" s="4">
        <f t="shared" si="119"/>
        <v>0</v>
      </c>
      <c r="NY100" s="74">
        <v>0</v>
      </c>
      <c r="NZ100" s="74"/>
      <c r="OA100" s="357">
        <v>0</v>
      </c>
      <c r="OB100" s="74"/>
      <c r="OC100" s="357">
        <v>0</v>
      </c>
      <c r="OD100" s="74"/>
      <c r="OE100" s="74">
        <v>0</v>
      </c>
      <c r="OF100" s="74"/>
      <c r="OG100" s="4">
        <f t="shared" si="188"/>
        <v>0</v>
      </c>
      <c r="OH100" s="4">
        <f t="shared" si="189"/>
        <v>0</v>
      </c>
      <c r="OI100" s="196">
        <v>0</v>
      </c>
      <c r="OJ100" s="301"/>
      <c r="OK100" s="347">
        <v>0</v>
      </c>
      <c r="OL100" s="301"/>
      <c r="OM100" s="196">
        <v>0</v>
      </c>
      <c r="ON100" s="301"/>
      <c r="OO100" s="301">
        <f t="shared" si="190"/>
        <v>0</v>
      </c>
      <c r="OP100" s="301">
        <f t="shared" si="191"/>
        <v>0</v>
      </c>
      <c r="OQ100" s="301"/>
      <c r="OR100" s="301"/>
      <c r="OS100" s="301">
        <f t="shared" si="120"/>
        <v>0</v>
      </c>
      <c r="OT100" s="301">
        <f t="shared" si="121"/>
        <v>0</v>
      </c>
    </row>
    <row r="101" spans="1:410" ht="12.75" customHeight="1">
      <c r="A101" s="146"/>
      <c r="B101" s="129">
        <v>91</v>
      </c>
      <c r="C101" s="147"/>
      <c r="D101" s="147"/>
      <c r="E101" s="74"/>
      <c r="F101" s="74"/>
      <c r="G101" s="74"/>
      <c r="H101" s="74"/>
      <c r="I101" s="78">
        <f t="shared" si="106"/>
        <v>0</v>
      </c>
      <c r="J101" s="78">
        <f t="shared" si="107"/>
        <v>0</v>
      </c>
      <c r="K101" s="2"/>
      <c r="L101" s="2"/>
      <c r="M101" s="71">
        <v>20.62</v>
      </c>
      <c r="N101" s="71">
        <v>4.1240000000000006</v>
      </c>
      <c r="O101" s="75">
        <v>19.59</v>
      </c>
      <c r="P101" s="71">
        <v>3.9180000000000001</v>
      </c>
      <c r="Q101" s="1"/>
      <c r="R101" s="8"/>
      <c r="S101" s="2"/>
      <c r="T101" s="2"/>
      <c r="U101" s="8"/>
      <c r="V101" s="8"/>
      <c r="W101" s="8">
        <f t="shared" si="122"/>
        <v>40.21</v>
      </c>
      <c r="X101" s="8">
        <f t="shared" si="123"/>
        <v>40.21</v>
      </c>
      <c r="Y101" s="78"/>
      <c r="Z101" s="78"/>
      <c r="AA101" s="9"/>
      <c r="AB101" s="285"/>
      <c r="AC101" s="8">
        <f t="shared" si="124"/>
        <v>0</v>
      </c>
      <c r="AD101" s="8">
        <f t="shared" si="125"/>
        <v>0</v>
      </c>
      <c r="AE101" s="71"/>
      <c r="AF101" s="71"/>
      <c r="AG101" s="71"/>
      <c r="AH101" s="71"/>
      <c r="AI101" s="122">
        <v>5</v>
      </c>
      <c r="AJ101" s="122">
        <v>1.5</v>
      </c>
      <c r="AK101" s="359">
        <v>50</v>
      </c>
      <c r="AL101" s="360">
        <v>15</v>
      </c>
      <c r="AM101" s="293"/>
      <c r="AN101" s="293"/>
      <c r="AO101" s="294"/>
      <c r="AP101" s="294"/>
      <c r="AQ101" s="294"/>
      <c r="AR101" s="294"/>
      <c r="AS101" s="294"/>
      <c r="AT101" s="294"/>
      <c r="AU101" s="4">
        <f t="shared" si="108"/>
        <v>55</v>
      </c>
      <c r="AV101" s="4">
        <f t="shared" si="109"/>
        <v>16.5</v>
      </c>
      <c r="AW101" s="78"/>
      <c r="AX101" s="78"/>
      <c r="AY101" s="315"/>
      <c r="AZ101" s="8"/>
      <c r="BA101" s="8"/>
      <c r="BB101" s="8"/>
      <c r="BC101" s="8">
        <f t="shared" si="110"/>
        <v>0</v>
      </c>
      <c r="BD101" s="8">
        <f t="shared" si="111"/>
        <v>0</v>
      </c>
      <c r="BE101" s="8"/>
      <c r="BF101" s="8"/>
      <c r="BG101" s="295"/>
      <c r="BH101" s="296"/>
      <c r="BI101" s="295"/>
      <c r="BJ101" s="296"/>
      <c r="BK101" s="297"/>
      <c r="BL101" s="8"/>
      <c r="BM101" s="8"/>
      <c r="BN101" s="8"/>
      <c r="BO101" s="8"/>
      <c r="BP101" s="8"/>
      <c r="BQ101" s="8"/>
      <c r="BR101" s="8"/>
      <c r="BS101" s="2">
        <f t="shared" si="126"/>
        <v>0</v>
      </c>
      <c r="BT101" s="8">
        <f t="shared" si="127"/>
        <v>0</v>
      </c>
      <c r="BU101" s="8"/>
      <c r="BV101" s="8"/>
      <c r="BW101" s="4"/>
      <c r="BX101" s="4"/>
      <c r="BY101" s="4"/>
      <c r="BZ101" s="8"/>
      <c r="CA101" s="4"/>
      <c r="CB101" s="8"/>
      <c r="CC101" s="4">
        <f t="shared" si="112"/>
        <v>0</v>
      </c>
      <c r="CD101" s="4">
        <f t="shared" si="112"/>
        <v>0</v>
      </c>
      <c r="CE101" s="4"/>
      <c r="CF101" s="4"/>
      <c r="CG101" s="114"/>
      <c r="CH101" s="325"/>
      <c r="CI101" s="91">
        <v>20.6</v>
      </c>
      <c r="CJ101" s="325">
        <v>6.5</v>
      </c>
      <c r="CK101" s="299"/>
      <c r="CL101" s="299"/>
      <c r="CM101" s="326">
        <v>5.15</v>
      </c>
      <c r="CN101" s="327">
        <v>1.5</v>
      </c>
      <c r="CO101" s="8">
        <f t="shared" si="128"/>
        <v>25.75</v>
      </c>
      <c r="CP101" s="8">
        <f t="shared" si="129"/>
        <v>8</v>
      </c>
      <c r="CQ101" s="343">
        <v>247.40625</v>
      </c>
      <c r="CR101" s="343"/>
      <c r="CS101" s="343"/>
      <c r="CT101" s="356"/>
      <c r="CU101" s="344">
        <v>18.556701030927837</v>
      </c>
      <c r="CV101" s="196"/>
      <c r="CW101" s="345">
        <v>63.814432989690722</v>
      </c>
      <c r="CX101" s="300"/>
      <c r="CY101" s="300"/>
      <c r="CZ101" s="300"/>
      <c r="DA101" s="7">
        <f t="shared" si="130"/>
        <v>329.77738402061857</v>
      </c>
      <c r="DB101" s="4">
        <f t="shared" si="131"/>
        <v>0</v>
      </c>
      <c r="DC101" s="8"/>
      <c r="DD101" s="8"/>
      <c r="DE101" s="4"/>
      <c r="DF101" s="8"/>
      <c r="DG101" s="8"/>
      <c r="DH101" s="8"/>
      <c r="DI101" s="8">
        <f t="shared" si="132"/>
        <v>0</v>
      </c>
      <c r="DJ101" s="8">
        <f t="shared" si="133"/>
        <v>0</v>
      </c>
      <c r="DK101" s="328">
        <v>42.37</v>
      </c>
      <c r="DL101" s="328">
        <v>14.12</v>
      </c>
      <c r="DM101" s="78">
        <f t="shared" si="134"/>
        <v>42.37</v>
      </c>
      <c r="DN101" s="78">
        <f t="shared" si="135"/>
        <v>14.12</v>
      </c>
      <c r="DO101" s="328">
        <v>41.1</v>
      </c>
      <c r="DP101" s="328">
        <v>13.700000000000001</v>
      </c>
      <c r="DQ101" s="329"/>
      <c r="DR101" s="329"/>
      <c r="DS101" s="8"/>
      <c r="DT101" s="8"/>
      <c r="DU101" s="302"/>
      <c r="DV101" s="303"/>
      <c r="DW101" s="303"/>
      <c r="DX101" s="303"/>
      <c r="DY101" s="8"/>
      <c r="DZ101" s="8"/>
      <c r="EA101" s="4"/>
      <c r="EB101" s="8"/>
      <c r="EC101" s="8">
        <f t="shared" si="136"/>
        <v>0</v>
      </c>
      <c r="ED101" s="8">
        <f t="shared" si="136"/>
        <v>0</v>
      </c>
      <c r="EE101" s="4"/>
      <c r="EF101" s="4"/>
      <c r="EG101" s="330">
        <v>39.18</v>
      </c>
      <c r="EH101" s="331">
        <v>9.7949999999999999</v>
      </c>
      <c r="EI101" s="94">
        <v>154.63999999999999</v>
      </c>
      <c r="EJ101" s="94">
        <v>38.659999999999997</v>
      </c>
      <c r="EK101" s="326">
        <v>53.61</v>
      </c>
      <c r="EL101" s="332">
        <v>13.4025</v>
      </c>
      <c r="EM101" s="333"/>
      <c r="EN101" s="333"/>
      <c r="EO101" s="333"/>
      <c r="EP101" s="333"/>
      <c r="EQ101" s="8">
        <f t="shared" si="137"/>
        <v>247.43</v>
      </c>
      <c r="ER101" s="8">
        <f t="shared" si="138"/>
        <v>61.857500000000002</v>
      </c>
      <c r="ES101" s="301"/>
      <c r="ET101" s="301"/>
      <c r="EU101" s="6"/>
      <c r="EV101" s="6"/>
      <c r="EW101" s="4">
        <f t="shared" si="139"/>
        <v>0</v>
      </c>
      <c r="EX101" s="4">
        <f t="shared" si="140"/>
        <v>0</v>
      </c>
      <c r="EY101" s="8"/>
      <c r="EZ101" s="8"/>
      <c r="FA101" s="361">
        <v>28</v>
      </c>
      <c r="FB101" s="334"/>
      <c r="FC101" s="114">
        <v>0</v>
      </c>
      <c r="FD101" s="327"/>
      <c r="FE101" s="8"/>
      <c r="FF101" s="8"/>
      <c r="FG101" s="305"/>
      <c r="FH101" s="306"/>
      <c r="FI101" s="8"/>
      <c r="FJ101" s="8"/>
      <c r="FK101" s="8"/>
      <c r="FL101" s="8"/>
      <c r="FM101" s="327"/>
      <c r="FN101" s="327"/>
      <c r="FO101" s="4"/>
      <c r="FP101" s="8"/>
      <c r="FQ101" s="307">
        <f t="shared" si="141"/>
        <v>0</v>
      </c>
      <c r="FR101" s="8">
        <f t="shared" si="142"/>
        <v>0</v>
      </c>
      <c r="FS101" s="4"/>
      <c r="FT101" s="4"/>
      <c r="FU101" s="8"/>
      <c r="FV101" s="8"/>
      <c r="FW101" s="8"/>
      <c r="FX101" s="8"/>
      <c r="FY101" s="8"/>
      <c r="FZ101" s="8"/>
      <c r="GA101" s="8"/>
      <c r="GB101" s="8"/>
      <c r="GC101" s="8"/>
      <c r="GD101" s="8"/>
      <c r="GE101" s="8"/>
      <c r="GF101" s="8"/>
      <c r="GG101" s="8">
        <f t="shared" si="143"/>
        <v>0</v>
      </c>
      <c r="GH101" s="8">
        <f t="shared" si="144"/>
        <v>0</v>
      </c>
      <c r="GI101" s="308"/>
      <c r="GJ101" s="308"/>
      <c r="GK101" s="297">
        <v>6</v>
      </c>
      <c r="GL101" s="297"/>
      <c r="GM101" s="309"/>
      <c r="GN101" s="310"/>
      <c r="GO101" s="299"/>
      <c r="GP101" s="311"/>
      <c r="GQ101" s="311"/>
      <c r="GR101" s="311"/>
      <c r="GS101" s="310"/>
      <c r="GT101" s="310"/>
      <c r="GU101" s="310">
        <v>6</v>
      </c>
      <c r="GV101" s="310"/>
      <c r="GW101" s="310"/>
      <c r="GX101" s="310"/>
      <c r="GY101" s="310">
        <v>2.4</v>
      </c>
      <c r="GZ101" s="310"/>
      <c r="HA101" s="8">
        <f t="shared" si="145"/>
        <v>14.4</v>
      </c>
      <c r="HB101" s="8">
        <f t="shared" si="146"/>
        <v>0</v>
      </c>
      <c r="HC101" s="4"/>
      <c r="HD101" s="4"/>
      <c r="HE101" s="4"/>
      <c r="HF101" s="4"/>
      <c r="HG101" s="4"/>
      <c r="HH101" s="4"/>
      <c r="HI101" s="4">
        <f t="shared" si="113"/>
        <v>0</v>
      </c>
      <c r="HJ101" s="4">
        <f t="shared" si="114"/>
        <v>0</v>
      </c>
      <c r="HK101" s="8"/>
      <c r="HL101" s="8"/>
      <c r="HM101" s="8"/>
      <c r="HN101" s="303"/>
      <c r="HO101" s="8">
        <f t="shared" si="147"/>
        <v>0</v>
      </c>
      <c r="HP101" s="8">
        <f t="shared" si="148"/>
        <v>0</v>
      </c>
      <c r="HQ101" s="91">
        <v>565</v>
      </c>
      <c r="HR101" s="285"/>
      <c r="HS101" s="91"/>
      <c r="HT101" s="8"/>
      <c r="HU101" s="8">
        <f t="shared" si="149"/>
        <v>565</v>
      </c>
      <c r="HV101" s="8">
        <f t="shared" si="150"/>
        <v>0</v>
      </c>
      <c r="HW101" s="8"/>
      <c r="HX101" s="8"/>
      <c r="HY101" s="196">
        <v>3</v>
      </c>
      <c r="HZ101" s="335">
        <v>0.75</v>
      </c>
      <c r="IA101" s="312"/>
      <c r="IB101" s="304"/>
      <c r="IC101" s="337">
        <v>12</v>
      </c>
      <c r="ID101" s="130">
        <v>3</v>
      </c>
      <c r="IE101" s="313"/>
      <c r="IF101" s="313"/>
      <c r="IG101" s="8">
        <f t="shared" si="192"/>
        <v>15</v>
      </c>
      <c r="IH101" s="8">
        <f t="shared" si="151"/>
        <v>3.75</v>
      </c>
      <c r="II101" s="8"/>
      <c r="IJ101" s="8"/>
      <c r="IK101" s="8"/>
      <c r="IL101" s="8"/>
      <c r="IM101" s="4"/>
      <c r="IN101" s="303"/>
      <c r="IO101" s="8"/>
      <c r="IP101" s="8"/>
      <c r="IQ101" s="8"/>
      <c r="IR101" s="8"/>
      <c r="IS101" s="8"/>
      <c r="IT101" s="8"/>
      <c r="IU101" s="8">
        <f t="shared" si="115"/>
        <v>0</v>
      </c>
      <c r="IV101" s="8">
        <f t="shared" si="116"/>
        <v>0</v>
      </c>
      <c r="IW101" s="8"/>
      <c r="IX101" s="8"/>
      <c r="IY101" s="71">
        <v>10.31</v>
      </c>
      <c r="IZ101" s="71">
        <v>0</v>
      </c>
      <c r="JA101" s="71">
        <v>10.31</v>
      </c>
      <c r="JB101" s="71">
        <v>0</v>
      </c>
      <c r="JC101" s="285"/>
      <c r="JD101" s="285"/>
      <c r="JE101" s="8">
        <f t="shared" si="152"/>
        <v>20.62</v>
      </c>
      <c r="JF101" s="8">
        <f t="shared" si="153"/>
        <v>0</v>
      </c>
      <c r="JG101" s="335">
        <v>6.5372000000000003</v>
      </c>
      <c r="JH101" s="335">
        <v>1</v>
      </c>
      <c r="JI101" s="335">
        <v>6.5373000000000001</v>
      </c>
      <c r="JJ101" s="335">
        <v>1</v>
      </c>
      <c r="JK101" s="335"/>
      <c r="JL101" s="335"/>
      <c r="JM101" s="91">
        <v>51.55</v>
      </c>
      <c r="JN101" s="335">
        <v>11</v>
      </c>
      <c r="JO101" s="91">
        <v>44.33</v>
      </c>
      <c r="JP101" s="335">
        <v>9</v>
      </c>
      <c r="JQ101" s="71">
        <v>0</v>
      </c>
      <c r="JR101" s="71">
        <v>0</v>
      </c>
      <c r="JS101" s="8"/>
      <c r="JT101" s="8"/>
      <c r="JU101" s="8">
        <f t="shared" si="154"/>
        <v>108.9545</v>
      </c>
      <c r="JV101" s="8">
        <f t="shared" si="155"/>
        <v>22</v>
      </c>
      <c r="JW101" s="8"/>
      <c r="JX101" s="8"/>
      <c r="JY101" s="285"/>
      <c r="JZ101" s="285"/>
      <c r="KA101" s="8">
        <f t="shared" si="156"/>
        <v>0</v>
      </c>
      <c r="KB101" s="8">
        <f t="shared" si="157"/>
        <v>0</v>
      </c>
      <c r="KC101" s="4"/>
      <c r="KD101" s="4"/>
      <c r="KE101" s="4"/>
      <c r="KF101" s="4"/>
      <c r="KG101" s="4">
        <f t="shared" si="117"/>
        <v>0</v>
      </c>
      <c r="KH101" s="4">
        <f t="shared" si="118"/>
        <v>0</v>
      </c>
      <c r="KI101" s="4"/>
      <c r="KJ101" s="4"/>
      <c r="KK101" s="4"/>
      <c r="KL101" s="4"/>
      <c r="KM101" s="4">
        <f t="shared" si="158"/>
        <v>0</v>
      </c>
      <c r="KN101" s="4">
        <f t="shared" si="158"/>
        <v>0</v>
      </c>
      <c r="KO101" s="326">
        <v>6.19</v>
      </c>
      <c r="KP101" s="4"/>
      <c r="KQ101" s="4"/>
      <c r="KR101" s="4"/>
      <c r="KS101" s="1">
        <f t="shared" si="159"/>
        <v>6.19</v>
      </c>
      <c r="KT101" s="1">
        <f t="shared" si="160"/>
        <v>0</v>
      </c>
      <c r="KU101" s="4"/>
      <c r="KV101" s="4"/>
      <c r="KW101" s="4">
        <f t="shared" si="161"/>
        <v>0</v>
      </c>
      <c r="KX101" s="4">
        <f t="shared" si="162"/>
        <v>0</v>
      </c>
      <c r="KY101" s="4"/>
      <c r="KZ101" s="4"/>
      <c r="LA101" s="4"/>
      <c r="LB101" s="4"/>
      <c r="LC101" s="4">
        <f t="shared" si="163"/>
        <v>0</v>
      </c>
      <c r="LD101" s="4">
        <f t="shared" si="164"/>
        <v>0</v>
      </c>
      <c r="LE101" s="4"/>
      <c r="LF101" s="4"/>
      <c r="LG101" s="4">
        <f t="shared" si="165"/>
        <v>0</v>
      </c>
      <c r="LH101" s="4">
        <f t="shared" si="166"/>
        <v>0</v>
      </c>
      <c r="LI101" s="71">
        <v>24.2</v>
      </c>
      <c r="LJ101" s="335">
        <v>0</v>
      </c>
      <c r="LK101" s="79">
        <v>24.02</v>
      </c>
      <c r="LL101" s="358">
        <v>0</v>
      </c>
      <c r="LM101" s="79">
        <v>6.5750000000000002</v>
      </c>
      <c r="LN101" s="339">
        <v>0</v>
      </c>
      <c r="LO101" s="75"/>
      <c r="LP101" s="352"/>
      <c r="LQ101" s="322"/>
      <c r="LR101" s="322"/>
      <c r="LS101" s="4">
        <f t="shared" si="167"/>
        <v>54.795000000000002</v>
      </c>
      <c r="LT101" s="4">
        <f t="shared" si="168"/>
        <v>0</v>
      </c>
      <c r="LU101" s="323"/>
      <c r="LV101" s="4"/>
      <c r="LW101" s="4"/>
      <c r="LX101" s="4"/>
      <c r="LY101" s="4">
        <f t="shared" si="169"/>
        <v>0</v>
      </c>
      <c r="LZ101" s="4">
        <f t="shared" si="170"/>
        <v>0</v>
      </c>
      <c r="MA101" s="114"/>
      <c r="MB101" s="4"/>
      <c r="MC101" s="346"/>
      <c r="MD101" s="324"/>
      <c r="ME101" s="75"/>
      <c r="MF101" s="4"/>
      <c r="MG101" s="9"/>
      <c r="MH101" s="4"/>
      <c r="MI101" s="4">
        <f t="shared" si="171"/>
        <v>0</v>
      </c>
      <c r="MJ101" s="4">
        <f t="shared" si="172"/>
        <v>0</v>
      </c>
      <c r="MK101" s="340">
        <v>0</v>
      </c>
      <c r="ML101" s="92">
        <v>0</v>
      </c>
      <c r="MM101" s="114">
        <v>0</v>
      </c>
      <c r="MN101" s="341">
        <v>0</v>
      </c>
      <c r="MO101" s="4">
        <f t="shared" si="173"/>
        <v>0</v>
      </c>
      <c r="MP101" s="4">
        <f t="shared" si="174"/>
        <v>0</v>
      </c>
      <c r="MQ101" s="4"/>
      <c r="MR101" s="4"/>
      <c r="MS101" s="4">
        <f t="shared" si="175"/>
        <v>0</v>
      </c>
      <c r="MT101" s="4">
        <f t="shared" si="176"/>
        <v>0</v>
      </c>
      <c r="MU101" s="4"/>
      <c r="MV101" s="4"/>
      <c r="MW101" s="4">
        <f t="shared" si="177"/>
        <v>0</v>
      </c>
      <c r="MX101" s="4">
        <f t="shared" si="178"/>
        <v>0</v>
      </c>
      <c r="MY101" s="92">
        <v>6.65</v>
      </c>
      <c r="MZ101" s="342">
        <v>0.9</v>
      </c>
      <c r="NA101" s="4">
        <f t="shared" si="179"/>
        <v>6.65</v>
      </c>
      <c r="NB101" s="4">
        <f t="shared" si="180"/>
        <v>0.9</v>
      </c>
      <c r="NC101" s="301"/>
      <c r="ND101" s="301"/>
      <c r="NE101" s="301">
        <f t="shared" si="181"/>
        <v>0</v>
      </c>
      <c r="NF101" s="301">
        <f t="shared" si="182"/>
        <v>0</v>
      </c>
      <c r="NG101" s="301"/>
      <c r="NH101" s="301"/>
      <c r="NI101" s="301">
        <f t="shared" si="183"/>
        <v>0</v>
      </c>
      <c r="NJ101" s="301">
        <f t="shared" si="184"/>
        <v>0</v>
      </c>
      <c r="NK101" s="297"/>
      <c r="NL101" s="301"/>
      <c r="NM101" s="301">
        <f t="shared" si="185"/>
        <v>0</v>
      </c>
      <c r="NN101" s="301">
        <f t="shared" si="186"/>
        <v>0</v>
      </c>
      <c r="NO101" s="74">
        <v>0</v>
      </c>
      <c r="NP101" s="74"/>
      <c r="NQ101" s="74"/>
      <c r="NR101" s="74"/>
      <c r="NS101" s="74">
        <v>0</v>
      </c>
      <c r="NT101" s="74"/>
      <c r="NU101" s="351">
        <v>0</v>
      </c>
      <c r="NV101" s="351"/>
      <c r="NW101" s="4">
        <f t="shared" si="187"/>
        <v>0</v>
      </c>
      <c r="NX101" s="4">
        <f t="shared" si="119"/>
        <v>0</v>
      </c>
      <c r="NY101" s="74">
        <v>0</v>
      </c>
      <c r="NZ101" s="74"/>
      <c r="OA101" s="357">
        <v>0</v>
      </c>
      <c r="OB101" s="74"/>
      <c r="OC101" s="357">
        <v>0</v>
      </c>
      <c r="OD101" s="74"/>
      <c r="OE101" s="74">
        <v>0</v>
      </c>
      <c r="OF101" s="74"/>
      <c r="OG101" s="4">
        <f t="shared" si="188"/>
        <v>0</v>
      </c>
      <c r="OH101" s="4">
        <f t="shared" si="189"/>
        <v>0</v>
      </c>
      <c r="OI101" s="196">
        <v>0</v>
      </c>
      <c r="OJ101" s="301"/>
      <c r="OK101" s="347">
        <v>0</v>
      </c>
      <c r="OL101" s="301"/>
      <c r="OM101" s="196">
        <v>0</v>
      </c>
      <c r="ON101" s="301"/>
      <c r="OO101" s="301">
        <f t="shared" si="190"/>
        <v>0</v>
      </c>
      <c r="OP101" s="301">
        <f t="shared" si="191"/>
        <v>0</v>
      </c>
      <c r="OQ101" s="301"/>
      <c r="OR101" s="301"/>
      <c r="OS101" s="301">
        <f t="shared" si="120"/>
        <v>0</v>
      </c>
      <c r="OT101" s="301">
        <f t="shared" si="121"/>
        <v>0</v>
      </c>
    </row>
    <row r="102" spans="1:410" ht="12.75" customHeight="1">
      <c r="A102" s="146"/>
      <c r="B102" s="129">
        <v>92</v>
      </c>
      <c r="C102" s="147"/>
      <c r="D102" s="147"/>
      <c r="E102" s="74"/>
      <c r="F102" s="74"/>
      <c r="G102" s="74"/>
      <c r="H102" s="74"/>
      <c r="I102" s="78">
        <f t="shared" si="106"/>
        <v>0</v>
      </c>
      <c r="J102" s="78">
        <f t="shared" si="107"/>
        <v>0</v>
      </c>
      <c r="K102" s="2"/>
      <c r="L102" s="2"/>
      <c r="M102" s="71">
        <v>20.62</v>
      </c>
      <c r="N102" s="71">
        <v>4.1240000000000006</v>
      </c>
      <c r="O102" s="75">
        <v>19.59</v>
      </c>
      <c r="P102" s="71">
        <v>3.9180000000000001</v>
      </c>
      <c r="Q102" s="1"/>
      <c r="R102" s="8"/>
      <c r="S102" s="2"/>
      <c r="T102" s="2"/>
      <c r="U102" s="8"/>
      <c r="V102" s="8"/>
      <c r="W102" s="8">
        <f t="shared" si="122"/>
        <v>40.21</v>
      </c>
      <c r="X102" s="8">
        <f t="shared" si="123"/>
        <v>40.21</v>
      </c>
      <c r="Y102" s="78"/>
      <c r="Z102" s="78"/>
      <c r="AA102" s="9"/>
      <c r="AB102" s="285"/>
      <c r="AC102" s="8">
        <f t="shared" si="124"/>
        <v>0</v>
      </c>
      <c r="AD102" s="8">
        <f t="shared" si="125"/>
        <v>0</v>
      </c>
      <c r="AE102" s="71"/>
      <c r="AF102" s="71"/>
      <c r="AG102" s="71"/>
      <c r="AH102" s="71"/>
      <c r="AI102" s="122">
        <v>5</v>
      </c>
      <c r="AJ102" s="122">
        <v>1.5</v>
      </c>
      <c r="AK102" s="359">
        <v>50</v>
      </c>
      <c r="AL102" s="360">
        <v>15</v>
      </c>
      <c r="AM102" s="293"/>
      <c r="AN102" s="293"/>
      <c r="AO102" s="294"/>
      <c r="AP102" s="294"/>
      <c r="AQ102" s="294"/>
      <c r="AR102" s="294"/>
      <c r="AS102" s="294"/>
      <c r="AT102" s="294"/>
      <c r="AU102" s="4">
        <f t="shared" si="108"/>
        <v>55</v>
      </c>
      <c r="AV102" s="4">
        <f t="shared" si="109"/>
        <v>16.5</v>
      </c>
      <c r="AW102" s="78"/>
      <c r="AX102" s="78"/>
      <c r="AY102" s="315"/>
      <c r="AZ102" s="8"/>
      <c r="BA102" s="8"/>
      <c r="BB102" s="8"/>
      <c r="BC102" s="8">
        <f t="shared" si="110"/>
        <v>0</v>
      </c>
      <c r="BD102" s="8">
        <f t="shared" si="111"/>
        <v>0</v>
      </c>
      <c r="BE102" s="8"/>
      <c r="BF102" s="8"/>
      <c r="BG102" s="295"/>
      <c r="BH102" s="296"/>
      <c r="BI102" s="295"/>
      <c r="BJ102" s="296"/>
      <c r="BK102" s="297"/>
      <c r="BL102" s="8"/>
      <c r="BM102" s="8"/>
      <c r="BN102" s="8"/>
      <c r="BO102" s="8"/>
      <c r="BP102" s="8"/>
      <c r="BQ102" s="8"/>
      <c r="BR102" s="8"/>
      <c r="BS102" s="2">
        <f t="shared" si="126"/>
        <v>0</v>
      </c>
      <c r="BT102" s="8">
        <f t="shared" si="127"/>
        <v>0</v>
      </c>
      <c r="BU102" s="8"/>
      <c r="BV102" s="8"/>
      <c r="BW102" s="4"/>
      <c r="BX102" s="4"/>
      <c r="BY102" s="4"/>
      <c r="BZ102" s="8"/>
      <c r="CA102" s="4"/>
      <c r="CB102" s="8"/>
      <c r="CC102" s="4">
        <f t="shared" si="112"/>
        <v>0</v>
      </c>
      <c r="CD102" s="4">
        <f t="shared" si="112"/>
        <v>0</v>
      </c>
      <c r="CE102" s="4"/>
      <c r="CF102" s="4"/>
      <c r="CG102" s="114"/>
      <c r="CH102" s="325"/>
      <c r="CI102" s="91">
        <v>20.6</v>
      </c>
      <c r="CJ102" s="325">
        <v>6.5</v>
      </c>
      <c r="CK102" s="299"/>
      <c r="CL102" s="299"/>
      <c r="CM102" s="326">
        <v>5.15</v>
      </c>
      <c r="CN102" s="327">
        <v>1.5</v>
      </c>
      <c r="CO102" s="8">
        <f t="shared" si="128"/>
        <v>25.75</v>
      </c>
      <c r="CP102" s="8">
        <f t="shared" si="129"/>
        <v>8</v>
      </c>
      <c r="CQ102" s="343">
        <v>247.40625</v>
      </c>
      <c r="CR102" s="343"/>
      <c r="CS102" s="343"/>
      <c r="CT102" s="356"/>
      <c r="CU102" s="344">
        <v>18.556701030927837</v>
      </c>
      <c r="CV102" s="196"/>
      <c r="CW102" s="345">
        <v>63.814432989690722</v>
      </c>
      <c r="CX102" s="300"/>
      <c r="CY102" s="300"/>
      <c r="CZ102" s="300"/>
      <c r="DA102" s="7">
        <f t="shared" si="130"/>
        <v>329.77738402061857</v>
      </c>
      <c r="DB102" s="4">
        <f t="shared" si="131"/>
        <v>0</v>
      </c>
      <c r="DC102" s="8"/>
      <c r="DD102" s="8"/>
      <c r="DE102" s="4"/>
      <c r="DF102" s="8"/>
      <c r="DG102" s="8"/>
      <c r="DH102" s="8"/>
      <c r="DI102" s="8">
        <f t="shared" si="132"/>
        <v>0</v>
      </c>
      <c r="DJ102" s="8">
        <f t="shared" si="133"/>
        <v>0</v>
      </c>
      <c r="DK102" s="328">
        <v>42.37</v>
      </c>
      <c r="DL102" s="328">
        <v>14.12</v>
      </c>
      <c r="DM102" s="78">
        <f t="shared" si="134"/>
        <v>42.37</v>
      </c>
      <c r="DN102" s="78">
        <f t="shared" si="135"/>
        <v>14.12</v>
      </c>
      <c r="DO102" s="328">
        <v>41.1</v>
      </c>
      <c r="DP102" s="328">
        <v>13.700000000000001</v>
      </c>
      <c r="DQ102" s="329"/>
      <c r="DR102" s="329"/>
      <c r="DS102" s="8"/>
      <c r="DT102" s="8"/>
      <c r="DU102" s="302"/>
      <c r="DV102" s="303"/>
      <c r="DW102" s="303"/>
      <c r="DX102" s="303"/>
      <c r="DY102" s="8"/>
      <c r="DZ102" s="8"/>
      <c r="EA102" s="4"/>
      <c r="EB102" s="8"/>
      <c r="EC102" s="8">
        <f t="shared" si="136"/>
        <v>0</v>
      </c>
      <c r="ED102" s="8">
        <f t="shared" si="136"/>
        <v>0</v>
      </c>
      <c r="EE102" s="4"/>
      <c r="EF102" s="4"/>
      <c r="EG102" s="330">
        <v>39.18</v>
      </c>
      <c r="EH102" s="331">
        <v>9.7949999999999999</v>
      </c>
      <c r="EI102" s="94">
        <v>154.63999999999999</v>
      </c>
      <c r="EJ102" s="94">
        <v>38.659999999999997</v>
      </c>
      <c r="EK102" s="326">
        <v>53.61</v>
      </c>
      <c r="EL102" s="332">
        <v>13.4025</v>
      </c>
      <c r="EM102" s="333"/>
      <c r="EN102" s="333"/>
      <c r="EO102" s="333"/>
      <c r="EP102" s="333"/>
      <c r="EQ102" s="8">
        <f t="shared" si="137"/>
        <v>247.43</v>
      </c>
      <c r="ER102" s="8">
        <f t="shared" si="138"/>
        <v>61.857500000000002</v>
      </c>
      <c r="ES102" s="301"/>
      <c r="ET102" s="301"/>
      <c r="EU102" s="6"/>
      <c r="EV102" s="6"/>
      <c r="EW102" s="4">
        <f t="shared" si="139"/>
        <v>0</v>
      </c>
      <c r="EX102" s="4">
        <f t="shared" si="140"/>
        <v>0</v>
      </c>
      <c r="EY102" s="8"/>
      <c r="EZ102" s="8"/>
      <c r="FA102" s="361">
        <v>28</v>
      </c>
      <c r="FB102" s="334"/>
      <c r="FC102" s="114">
        <v>0</v>
      </c>
      <c r="FD102" s="327"/>
      <c r="FE102" s="8"/>
      <c r="FF102" s="8"/>
      <c r="FG102" s="305"/>
      <c r="FH102" s="306"/>
      <c r="FI102" s="8"/>
      <c r="FJ102" s="8"/>
      <c r="FK102" s="8"/>
      <c r="FL102" s="8"/>
      <c r="FM102" s="327"/>
      <c r="FN102" s="327"/>
      <c r="FO102" s="4"/>
      <c r="FP102" s="8"/>
      <c r="FQ102" s="307">
        <f t="shared" si="141"/>
        <v>0</v>
      </c>
      <c r="FR102" s="8">
        <f t="shared" si="142"/>
        <v>0</v>
      </c>
      <c r="FS102" s="4"/>
      <c r="FT102" s="4"/>
      <c r="FU102" s="8"/>
      <c r="FV102" s="8"/>
      <c r="FW102" s="8"/>
      <c r="FX102" s="8"/>
      <c r="FY102" s="8"/>
      <c r="FZ102" s="8"/>
      <c r="GA102" s="8"/>
      <c r="GB102" s="8"/>
      <c r="GC102" s="8"/>
      <c r="GD102" s="8"/>
      <c r="GE102" s="8"/>
      <c r="GF102" s="8"/>
      <c r="GG102" s="8">
        <f t="shared" si="143"/>
        <v>0</v>
      </c>
      <c r="GH102" s="8">
        <f t="shared" si="144"/>
        <v>0</v>
      </c>
      <c r="GI102" s="308"/>
      <c r="GJ102" s="308"/>
      <c r="GK102" s="297">
        <v>6</v>
      </c>
      <c r="GL102" s="297"/>
      <c r="GM102" s="309"/>
      <c r="GN102" s="310"/>
      <c r="GO102" s="299"/>
      <c r="GP102" s="311"/>
      <c r="GQ102" s="311"/>
      <c r="GR102" s="311"/>
      <c r="GS102" s="310"/>
      <c r="GT102" s="310"/>
      <c r="GU102" s="310">
        <v>6</v>
      </c>
      <c r="GV102" s="310"/>
      <c r="GW102" s="310"/>
      <c r="GX102" s="310"/>
      <c r="GY102" s="310">
        <v>2.4</v>
      </c>
      <c r="GZ102" s="310"/>
      <c r="HA102" s="8">
        <f t="shared" si="145"/>
        <v>14.4</v>
      </c>
      <c r="HB102" s="8">
        <f t="shared" si="146"/>
        <v>0</v>
      </c>
      <c r="HC102" s="4"/>
      <c r="HD102" s="4"/>
      <c r="HE102" s="4"/>
      <c r="HF102" s="4"/>
      <c r="HG102" s="4"/>
      <c r="HH102" s="4"/>
      <c r="HI102" s="4">
        <f t="shared" si="113"/>
        <v>0</v>
      </c>
      <c r="HJ102" s="4">
        <f t="shared" si="114"/>
        <v>0</v>
      </c>
      <c r="HK102" s="8"/>
      <c r="HL102" s="8"/>
      <c r="HM102" s="8"/>
      <c r="HN102" s="303"/>
      <c r="HO102" s="8">
        <f t="shared" si="147"/>
        <v>0</v>
      </c>
      <c r="HP102" s="8">
        <f t="shared" si="148"/>
        <v>0</v>
      </c>
      <c r="HQ102" s="91">
        <v>565</v>
      </c>
      <c r="HR102" s="285"/>
      <c r="HS102" s="91"/>
      <c r="HT102" s="8"/>
      <c r="HU102" s="8">
        <f t="shared" si="149"/>
        <v>565</v>
      </c>
      <c r="HV102" s="8">
        <f t="shared" si="150"/>
        <v>0</v>
      </c>
      <c r="HW102" s="8"/>
      <c r="HX102" s="8"/>
      <c r="HY102" s="196">
        <v>3</v>
      </c>
      <c r="HZ102" s="335">
        <v>0.75</v>
      </c>
      <c r="IA102" s="312"/>
      <c r="IB102" s="304"/>
      <c r="IC102" s="337">
        <v>12</v>
      </c>
      <c r="ID102" s="130">
        <v>3</v>
      </c>
      <c r="IE102" s="313"/>
      <c r="IF102" s="313"/>
      <c r="IG102" s="8">
        <f t="shared" si="192"/>
        <v>15</v>
      </c>
      <c r="IH102" s="8">
        <f t="shared" si="151"/>
        <v>3.75</v>
      </c>
      <c r="II102" s="8"/>
      <c r="IJ102" s="8"/>
      <c r="IK102" s="8"/>
      <c r="IL102" s="8"/>
      <c r="IM102" s="4"/>
      <c r="IN102" s="303"/>
      <c r="IO102" s="8"/>
      <c r="IP102" s="8"/>
      <c r="IQ102" s="8"/>
      <c r="IR102" s="8"/>
      <c r="IS102" s="8"/>
      <c r="IT102" s="8"/>
      <c r="IU102" s="8">
        <f t="shared" si="115"/>
        <v>0</v>
      </c>
      <c r="IV102" s="8">
        <f t="shared" si="116"/>
        <v>0</v>
      </c>
      <c r="IW102" s="8"/>
      <c r="IX102" s="8"/>
      <c r="IY102" s="71">
        <v>10.31</v>
      </c>
      <c r="IZ102" s="71">
        <v>0</v>
      </c>
      <c r="JA102" s="71">
        <v>10.31</v>
      </c>
      <c r="JB102" s="71">
        <v>0</v>
      </c>
      <c r="JC102" s="285"/>
      <c r="JD102" s="285"/>
      <c r="JE102" s="8">
        <f t="shared" si="152"/>
        <v>20.62</v>
      </c>
      <c r="JF102" s="8">
        <f t="shared" si="153"/>
        <v>0</v>
      </c>
      <c r="JG102" s="335">
        <v>6.5372000000000003</v>
      </c>
      <c r="JH102" s="335">
        <v>1</v>
      </c>
      <c r="JI102" s="335">
        <v>6.5373000000000001</v>
      </c>
      <c r="JJ102" s="335">
        <v>1</v>
      </c>
      <c r="JK102" s="335"/>
      <c r="JL102" s="335"/>
      <c r="JM102" s="91">
        <v>51.55</v>
      </c>
      <c r="JN102" s="335">
        <v>11</v>
      </c>
      <c r="JO102" s="91">
        <v>44.33</v>
      </c>
      <c r="JP102" s="335">
        <v>9</v>
      </c>
      <c r="JQ102" s="71">
        <v>0</v>
      </c>
      <c r="JR102" s="71">
        <v>0</v>
      </c>
      <c r="JS102" s="8"/>
      <c r="JT102" s="8"/>
      <c r="JU102" s="8">
        <f t="shared" si="154"/>
        <v>108.9545</v>
      </c>
      <c r="JV102" s="8">
        <f t="shared" si="155"/>
        <v>22</v>
      </c>
      <c r="JW102" s="8"/>
      <c r="JX102" s="8"/>
      <c r="JY102" s="285"/>
      <c r="JZ102" s="285"/>
      <c r="KA102" s="8">
        <f t="shared" si="156"/>
        <v>0</v>
      </c>
      <c r="KB102" s="8">
        <f t="shared" si="157"/>
        <v>0</v>
      </c>
      <c r="KC102" s="4"/>
      <c r="KD102" s="4"/>
      <c r="KE102" s="4"/>
      <c r="KF102" s="4"/>
      <c r="KG102" s="4">
        <f t="shared" si="117"/>
        <v>0</v>
      </c>
      <c r="KH102" s="4">
        <f t="shared" si="118"/>
        <v>0</v>
      </c>
      <c r="KI102" s="4"/>
      <c r="KJ102" s="4"/>
      <c r="KK102" s="4"/>
      <c r="KL102" s="4"/>
      <c r="KM102" s="4">
        <f t="shared" si="158"/>
        <v>0</v>
      </c>
      <c r="KN102" s="4">
        <f t="shared" si="158"/>
        <v>0</v>
      </c>
      <c r="KO102" s="326">
        <v>6.19</v>
      </c>
      <c r="KP102" s="4"/>
      <c r="KQ102" s="4"/>
      <c r="KR102" s="4"/>
      <c r="KS102" s="1">
        <f t="shared" si="159"/>
        <v>6.19</v>
      </c>
      <c r="KT102" s="1">
        <f t="shared" si="160"/>
        <v>0</v>
      </c>
      <c r="KU102" s="4"/>
      <c r="KV102" s="4"/>
      <c r="KW102" s="4">
        <f t="shared" si="161"/>
        <v>0</v>
      </c>
      <c r="KX102" s="4">
        <f t="shared" si="162"/>
        <v>0</v>
      </c>
      <c r="KY102" s="4"/>
      <c r="KZ102" s="4"/>
      <c r="LA102" s="4"/>
      <c r="LB102" s="4"/>
      <c r="LC102" s="4">
        <f t="shared" si="163"/>
        <v>0</v>
      </c>
      <c r="LD102" s="4">
        <f t="shared" si="164"/>
        <v>0</v>
      </c>
      <c r="LE102" s="4"/>
      <c r="LF102" s="4"/>
      <c r="LG102" s="4">
        <f t="shared" si="165"/>
        <v>0</v>
      </c>
      <c r="LH102" s="4">
        <f t="shared" si="166"/>
        <v>0</v>
      </c>
      <c r="LI102" s="71">
        <v>24.2</v>
      </c>
      <c r="LJ102" s="335">
        <v>0</v>
      </c>
      <c r="LK102" s="79">
        <v>24.02</v>
      </c>
      <c r="LL102" s="358">
        <v>0</v>
      </c>
      <c r="LM102" s="79">
        <v>6.5750000000000002</v>
      </c>
      <c r="LN102" s="339">
        <v>0</v>
      </c>
      <c r="LO102" s="75"/>
      <c r="LP102" s="352"/>
      <c r="LQ102" s="322"/>
      <c r="LR102" s="322"/>
      <c r="LS102" s="4">
        <f t="shared" si="167"/>
        <v>54.795000000000002</v>
      </c>
      <c r="LT102" s="4">
        <f t="shared" si="168"/>
        <v>0</v>
      </c>
      <c r="LU102" s="323"/>
      <c r="LV102" s="4"/>
      <c r="LW102" s="4"/>
      <c r="LX102" s="4"/>
      <c r="LY102" s="4">
        <f t="shared" si="169"/>
        <v>0</v>
      </c>
      <c r="LZ102" s="4">
        <f t="shared" si="170"/>
        <v>0</v>
      </c>
      <c r="MA102" s="114"/>
      <c r="MB102" s="4"/>
      <c r="MC102" s="346"/>
      <c r="MD102" s="324"/>
      <c r="ME102" s="75"/>
      <c r="MF102" s="4"/>
      <c r="MG102" s="9"/>
      <c r="MH102" s="4"/>
      <c r="MI102" s="4">
        <f t="shared" si="171"/>
        <v>0</v>
      </c>
      <c r="MJ102" s="4">
        <f t="shared" si="172"/>
        <v>0</v>
      </c>
      <c r="MK102" s="340">
        <v>0</v>
      </c>
      <c r="ML102" s="92">
        <v>0</v>
      </c>
      <c r="MM102" s="114">
        <v>0</v>
      </c>
      <c r="MN102" s="341">
        <v>0</v>
      </c>
      <c r="MO102" s="4">
        <f t="shared" si="173"/>
        <v>0</v>
      </c>
      <c r="MP102" s="4">
        <f t="shared" si="174"/>
        <v>0</v>
      </c>
      <c r="MQ102" s="4"/>
      <c r="MR102" s="4"/>
      <c r="MS102" s="4">
        <f t="shared" si="175"/>
        <v>0</v>
      </c>
      <c r="MT102" s="4">
        <f t="shared" si="176"/>
        <v>0</v>
      </c>
      <c r="MU102" s="4"/>
      <c r="MV102" s="4"/>
      <c r="MW102" s="4">
        <f t="shared" si="177"/>
        <v>0</v>
      </c>
      <c r="MX102" s="4">
        <f t="shared" si="178"/>
        <v>0</v>
      </c>
      <c r="MY102" s="92">
        <v>6.65</v>
      </c>
      <c r="MZ102" s="342">
        <v>0.9</v>
      </c>
      <c r="NA102" s="4">
        <f t="shared" si="179"/>
        <v>6.65</v>
      </c>
      <c r="NB102" s="4">
        <f t="shared" si="180"/>
        <v>0.9</v>
      </c>
      <c r="NC102" s="301"/>
      <c r="ND102" s="301"/>
      <c r="NE102" s="301">
        <f t="shared" si="181"/>
        <v>0</v>
      </c>
      <c r="NF102" s="301">
        <f t="shared" si="182"/>
        <v>0</v>
      </c>
      <c r="NG102" s="301"/>
      <c r="NH102" s="301"/>
      <c r="NI102" s="301">
        <f t="shared" si="183"/>
        <v>0</v>
      </c>
      <c r="NJ102" s="301">
        <f t="shared" si="184"/>
        <v>0</v>
      </c>
      <c r="NK102" s="297"/>
      <c r="NL102" s="301"/>
      <c r="NM102" s="301">
        <f t="shared" si="185"/>
        <v>0</v>
      </c>
      <c r="NN102" s="301">
        <f t="shared" si="186"/>
        <v>0</v>
      </c>
      <c r="NO102" s="74">
        <v>0</v>
      </c>
      <c r="NP102" s="74"/>
      <c r="NQ102" s="74"/>
      <c r="NR102" s="74"/>
      <c r="NS102" s="74">
        <v>0</v>
      </c>
      <c r="NT102" s="74"/>
      <c r="NU102" s="351">
        <v>0</v>
      </c>
      <c r="NV102" s="351"/>
      <c r="NW102" s="4">
        <f t="shared" si="187"/>
        <v>0</v>
      </c>
      <c r="NX102" s="4">
        <f t="shared" si="119"/>
        <v>0</v>
      </c>
      <c r="NY102" s="74">
        <v>0</v>
      </c>
      <c r="NZ102" s="74"/>
      <c r="OA102" s="357">
        <v>0</v>
      </c>
      <c r="OB102" s="74"/>
      <c r="OC102" s="357">
        <v>0</v>
      </c>
      <c r="OD102" s="74"/>
      <c r="OE102" s="74">
        <v>0</v>
      </c>
      <c r="OF102" s="74"/>
      <c r="OG102" s="4">
        <f t="shared" si="188"/>
        <v>0</v>
      </c>
      <c r="OH102" s="4">
        <f t="shared" si="189"/>
        <v>0</v>
      </c>
      <c r="OI102" s="196">
        <v>0</v>
      </c>
      <c r="OJ102" s="301"/>
      <c r="OK102" s="347">
        <v>0</v>
      </c>
      <c r="OL102" s="301"/>
      <c r="OM102" s="196">
        <v>0</v>
      </c>
      <c r="ON102" s="301"/>
      <c r="OO102" s="301">
        <f t="shared" si="190"/>
        <v>0</v>
      </c>
      <c r="OP102" s="301">
        <f t="shared" si="191"/>
        <v>0</v>
      </c>
      <c r="OQ102" s="301"/>
      <c r="OR102" s="301"/>
      <c r="OS102" s="301">
        <f t="shared" si="120"/>
        <v>0</v>
      </c>
      <c r="OT102" s="301">
        <f t="shared" si="121"/>
        <v>0</v>
      </c>
    </row>
    <row r="103" spans="1:410" ht="12.75" customHeight="1">
      <c r="A103" s="154" t="s">
        <v>159</v>
      </c>
      <c r="B103" s="129">
        <v>93</v>
      </c>
      <c r="C103" s="147"/>
      <c r="D103" s="147"/>
      <c r="E103" s="74"/>
      <c r="F103" s="74"/>
      <c r="G103" s="74"/>
      <c r="H103" s="74"/>
      <c r="I103" s="78">
        <f t="shared" si="106"/>
        <v>0</v>
      </c>
      <c r="J103" s="78">
        <f t="shared" si="107"/>
        <v>0</v>
      </c>
      <c r="K103" s="2"/>
      <c r="L103" s="2"/>
      <c r="M103" s="71">
        <v>20.62</v>
      </c>
      <c r="N103" s="71">
        <v>4.1240000000000006</v>
      </c>
      <c r="O103" s="75">
        <v>19.59</v>
      </c>
      <c r="P103" s="71">
        <v>3.9180000000000001</v>
      </c>
      <c r="Q103" s="1"/>
      <c r="R103" s="8"/>
      <c r="S103" s="2"/>
      <c r="T103" s="2"/>
      <c r="U103" s="8"/>
      <c r="V103" s="8"/>
      <c r="W103" s="8">
        <f t="shared" si="122"/>
        <v>40.21</v>
      </c>
      <c r="X103" s="8">
        <f t="shared" si="123"/>
        <v>40.21</v>
      </c>
      <c r="Y103" s="78"/>
      <c r="Z103" s="78"/>
      <c r="AA103" s="9"/>
      <c r="AB103" s="285"/>
      <c r="AC103" s="8">
        <f t="shared" si="124"/>
        <v>0</v>
      </c>
      <c r="AD103" s="8">
        <f t="shared" si="125"/>
        <v>0</v>
      </c>
      <c r="AE103" s="71"/>
      <c r="AF103" s="71"/>
      <c r="AG103" s="71"/>
      <c r="AH103" s="71"/>
      <c r="AI103" s="122">
        <v>5</v>
      </c>
      <c r="AJ103" s="122">
        <v>1.5</v>
      </c>
      <c r="AK103" s="359">
        <v>50</v>
      </c>
      <c r="AL103" s="360">
        <v>15</v>
      </c>
      <c r="AM103" s="293"/>
      <c r="AN103" s="293"/>
      <c r="AO103" s="294"/>
      <c r="AP103" s="294"/>
      <c r="AQ103" s="294"/>
      <c r="AR103" s="294"/>
      <c r="AS103" s="294"/>
      <c r="AT103" s="294"/>
      <c r="AU103" s="4">
        <f t="shared" si="108"/>
        <v>55</v>
      </c>
      <c r="AV103" s="4">
        <f t="shared" si="109"/>
        <v>16.5</v>
      </c>
      <c r="AW103" s="78"/>
      <c r="AX103" s="78"/>
      <c r="AY103" s="315"/>
      <c r="AZ103" s="8"/>
      <c r="BA103" s="8"/>
      <c r="BB103" s="8"/>
      <c r="BC103" s="8">
        <f t="shared" si="110"/>
        <v>0</v>
      </c>
      <c r="BD103" s="8">
        <f t="shared" si="111"/>
        <v>0</v>
      </c>
      <c r="BE103" s="8"/>
      <c r="BF103" s="8"/>
      <c r="BG103" s="295"/>
      <c r="BH103" s="296"/>
      <c r="BI103" s="295"/>
      <c r="BJ103" s="296"/>
      <c r="BK103" s="297"/>
      <c r="BL103" s="8"/>
      <c r="BM103" s="8"/>
      <c r="BN103" s="8"/>
      <c r="BO103" s="8"/>
      <c r="BP103" s="8"/>
      <c r="BQ103" s="8"/>
      <c r="BR103" s="8"/>
      <c r="BS103" s="2">
        <f t="shared" si="126"/>
        <v>0</v>
      </c>
      <c r="BT103" s="8">
        <f t="shared" si="127"/>
        <v>0</v>
      </c>
      <c r="BU103" s="8"/>
      <c r="BV103" s="8"/>
      <c r="BW103" s="4"/>
      <c r="BX103" s="4"/>
      <c r="BY103" s="4"/>
      <c r="BZ103" s="8"/>
      <c r="CA103" s="4"/>
      <c r="CB103" s="8"/>
      <c r="CC103" s="4">
        <f t="shared" si="112"/>
        <v>0</v>
      </c>
      <c r="CD103" s="4">
        <f t="shared" si="112"/>
        <v>0</v>
      </c>
      <c r="CE103" s="4"/>
      <c r="CF103" s="4"/>
      <c r="CG103" s="114"/>
      <c r="CH103" s="325"/>
      <c r="CI103" s="91">
        <v>20.6</v>
      </c>
      <c r="CJ103" s="325">
        <v>6.5</v>
      </c>
      <c r="CK103" s="299"/>
      <c r="CL103" s="299"/>
      <c r="CM103" s="326">
        <v>5.15</v>
      </c>
      <c r="CN103" s="327">
        <v>1.5</v>
      </c>
      <c r="CO103" s="8">
        <f t="shared" si="128"/>
        <v>25.75</v>
      </c>
      <c r="CP103" s="8">
        <f t="shared" si="129"/>
        <v>8</v>
      </c>
      <c r="CQ103" s="343">
        <v>247.40625</v>
      </c>
      <c r="CR103" s="343"/>
      <c r="CS103" s="343"/>
      <c r="CT103" s="356"/>
      <c r="CU103" s="344">
        <v>18.556701030927837</v>
      </c>
      <c r="CV103" s="196"/>
      <c r="CW103" s="345">
        <v>63.814432989690722</v>
      </c>
      <c r="CX103" s="300"/>
      <c r="CY103" s="300"/>
      <c r="CZ103" s="300"/>
      <c r="DA103" s="7">
        <f t="shared" si="130"/>
        <v>329.77738402061857</v>
      </c>
      <c r="DB103" s="4">
        <f t="shared" si="131"/>
        <v>0</v>
      </c>
      <c r="DC103" s="8"/>
      <c r="DD103" s="8"/>
      <c r="DE103" s="4"/>
      <c r="DF103" s="8"/>
      <c r="DG103" s="8"/>
      <c r="DH103" s="8"/>
      <c r="DI103" s="8">
        <f t="shared" si="132"/>
        <v>0</v>
      </c>
      <c r="DJ103" s="8">
        <f t="shared" si="133"/>
        <v>0</v>
      </c>
      <c r="DK103" s="328">
        <v>42.37</v>
      </c>
      <c r="DL103" s="328">
        <v>14.12</v>
      </c>
      <c r="DM103" s="78">
        <f t="shared" si="134"/>
        <v>42.37</v>
      </c>
      <c r="DN103" s="78">
        <f t="shared" si="135"/>
        <v>14.12</v>
      </c>
      <c r="DO103" s="328">
        <v>41.1</v>
      </c>
      <c r="DP103" s="328">
        <v>13.700000000000001</v>
      </c>
      <c r="DQ103" s="329"/>
      <c r="DR103" s="329"/>
      <c r="DS103" s="8"/>
      <c r="DT103" s="8"/>
      <c r="DU103" s="302"/>
      <c r="DV103" s="303"/>
      <c r="DW103" s="303"/>
      <c r="DX103" s="303"/>
      <c r="DY103" s="8"/>
      <c r="DZ103" s="8"/>
      <c r="EA103" s="4"/>
      <c r="EB103" s="8"/>
      <c r="EC103" s="8">
        <f t="shared" si="136"/>
        <v>0</v>
      </c>
      <c r="ED103" s="8">
        <f t="shared" si="136"/>
        <v>0</v>
      </c>
      <c r="EE103" s="4"/>
      <c r="EF103" s="4"/>
      <c r="EG103" s="330">
        <v>39.18</v>
      </c>
      <c r="EH103" s="331">
        <v>9.7949999999999999</v>
      </c>
      <c r="EI103" s="94">
        <v>154.63999999999999</v>
      </c>
      <c r="EJ103" s="94">
        <v>38.659999999999997</v>
      </c>
      <c r="EK103" s="326">
        <v>53.61</v>
      </c>
      <c r="EL103" s="332">
        <v>13.4025</v>
      </c>
      <c r="EM103" s="333"/>
      <c r="EN103" s="333"/>
      <c r="EO103" s="333"/>
      <c r="EP103" s="333"/>
      <c r="EQ103" s="8">
        <f t="shared" si="137"/>
        <v>247.43</v>
      </c>
      <c r="ER103" s="8">
        <f t="shared" si="138"/>
        <v>61.857500000000002</v>
      </c>
      <c r="ES103" s="301"/>
      <c r="ET103" s="301"/>
      <c r="EU103" s="6"/>
      <c r="EV103" s="6"/>
      <c r="EW103" s="4">
        <f t="shared" si="139"/>
        <v>0</v>
      </c>
      <c r="EX103" s="4">
        <f t="shared" si="140"/>
        <v>0</v>
      </c>
      <c r="EY103" s="8"/>
      <c r="EZ103" s="8"/>
      <c r="FA103" s="361">
        <v>28</v>
      </c>
      <c r="FB103" s="334"/>
      <c r="FC103" s="114">
        <v>0</v>
      </c>
      <c r="FD103" s="327"/>
      <c r="FE103" s="8"/>
      <c r="FF103" s="8"/>
      <c r="FG103" s="305"/>
      <c r="FH103" s="306"/>
      <c r="FI103" s="8"/>
      <c r="FJ103" s="8"/>
      <c r="FK103" s="8"/>
      <c r="FL103" s="8"/>
      <c r="FM103" s="327"/>
      <c r="FN103" s="327"/>
      <c r="FO103" s="4"/>
      <c r="FP103" s="8"/>
      <c r="FQ103" s="307">
        <f t="shared" si="141"/>
        <v>0</v>
      </c>
      <c r="FR103" s="8">
        <f t="shared" si="142"/>
        <v>0</v>
      </c>
      <c r="FS103" s="4"/>
      <c r="FT103" s="4"/>
      <c r="FU103" s="8"/>
      <c r="FV103" s="8"/>
      <c r="FW103" s="8"/>
      <c r="FX103" s="8"/>
      <c r="FY103" s="8"/>
      <c r="FZ103" s="8"/>
      <c r="GA103" s="8"/>
      <c r="GB103" s="8"/>
      <c r="GC103" s="8"/>
      <c r="GD103" s="8"/>
      <c r="GE103" s="8"/>
      <c r="GF103" s="8"/>
      <c r="GG103" s="8">
        <f t="shared" si="143"/>
        <v>0</v>
      </c>
      <c r="GH103" s="8">
        <f t="shared" si="144"/>
        <v>0</v>
      </c>
      <c r="GI103" s="308"/>
      <c r="GJ103" s="308"/>
      <c r="GK103" s="297">
        <v>6</v>
      </c>
      <c r="GL103" s="297"/>
      <c r="GM103" s="309"/>
      <c r="GN103" s="310"/>
      <c r="GO103" s="299"/>
      <c r="GP103" s="311"/>
      <c r="GQ103" s="311"/>
      <c r="GR103" s="311"/>
      <c r="GS103" s="310"/>
      <c r="GT103" s="310"/>
      <c r="GU103" s="310">
        <v>6</v>
      </c>
      <c r="GV103" s="310"/>
      <c r="GW103" s="310"/>
      <c r="GX103" s="310"/>
      <c r="GY103" s="310">
        <v>2.4</v>
      </c>
      <c r="GZ103" s="310"/>
      <c r="HA103" s="8">
        <f t="shared" si="145"/>
        <v>14.4</v>
      </c>
      <c r="HB103" s="8">
        <f t="shared" si="146"/>
        <v>0</v>
      </c>
      <c r="HC103" s="4"/>
      <c r="HD103" s="4"/>
      <c r="HE103" s="4"/>
      <c r="HF103" s="4"/>
      <c r="HG103" s="4"/>
      <c r="HH103" s="4"/>
      <c r="HI103" s="4">
        <f t="shared" si="113"/>
        <v>0</v>
      </c>
      <c r="HJ103" s="4">
        <f t="shared" si="114"/>
        <v>0</v>
      </c>
      <c r="HK103" s="8"/>
      <c r="HL103" s="8"/>
      <c r="HM103" s="8"/>
      <c r="HN103" s="303"/>
      <c r="HO103" s="8">
        <f t="shared" si="147"/>
        <v>0</v>
      </c>
      <c r="HP103" s="8">
        <f t="shared" si="148"/>
        <v>0</v>
      </c>
      <c r="HQ103" s="91">
        <v>565</v>
      </c>
      <c r="HR103" s="285"/>
      <c r="HS103" s="91"/>
      <c r="HT103" s="8"/>
      <c r="HU103" s="8">
        <f t="shared" si="149"/>
        <v>565</v>
      </c>
      <c r="HV103" s="8">
        <f t="shared" si="150"/>
        <v>0</v>
      </c>
      <c r="HW103" s="8"/>
      <c r="HX103" s="8"/>
      <c r="HY103" s="196">
        <v>3</v>
      </c>
      <c r="HZ103" s="335">
        <v>0.75</v>
      </c>
      <c r="IA103" s="312"/>
      <c r="IB103" s="304"/>
      <c r="IC103" s="337">
        <v>12</v>
      </c>
      <c r="ID103" s="130">
        <v>3</v>
      </c>
      <c r="IE103" s="313"/>
      <c r="IF103" s="313"/>
      <c r="IG103" s="8">
        <f t="shared" si="192"/>
        <v>15</v>
      </c>
      <c r="IH103" s="8">
        <f t="shared" si="151"/>
        <v>3.75</v>
      </c>
      <c r="II103" s="8"/>
      <c r="IJ103" s="8"/>
      <c r="IK103" s="8"/>
      <c r="IL103" s="8"/>
      <c r="IM103" s="4"/>
      <c r="IN103" s="303"/>
      <c r="IO103" s="8"/>
      <c r="IP103" s="8"/>
      <c r="IQ103" s="8"/>
      <c r="IR103" s="8"/>
      <c r="IS103" s="8"/>
      <c r="IT103" s="8"/>
      <c r="IU103" s="8">
        <f t="shared" si="115"/>
        <v>0</v>
      </c>
      <c r="IV103" s="8">
        <f t="shared" si="116"/>
        <v>0</v>
      </c>
      <c r="IW103" s="8"/>
      <c r="IX103" s="8"/>
      <c r="IY103" s="71">
        <v>10.31</v>
      </c>
      <c r="IZ103" s="71">
        <v>0</v>
      </c>
      <c r="JA103" s="71">
        <v>10.31</v>
      </c>
      <c r="JB103" s="71">
        <v>0</v>
      </c>
      <c r="JC103" s="285"/>
      <c r="JD103" s="285"/>
      <c r="JE103" s="8">
        <f t="shared" si="152"/>
        <v>20.62</v>
      </c>
      <c r="JF103" s="8">
        <f t="shared" si="153"/>
        <v>0</v>
      </c>
      <c r="JG103" s="335">
        <v>6.5372000000000003</v>
      </c>
      <c r="JH103" s="335">
        <v>1</v>
      </c>
      <c r="JI103" s="335">
        <v>6.5373000000000001</v>
      </c>
      <c r="JJ103" s="335">
        <v>1</v>
      </c>
      <c r="JK103" s="335"/>
      <c r="JL103" s="335"/>
      <c r="JM103" s="91">
        <v>51.55</v>
      </c>
      <c r="JN103" s="335">
        <v>11</v>
      </c>
      <c r="JO103" s="91">
        <v>44.33</v>
      </c>
      <c r="JP103" s="335">
        <v>9</v>
      </c>
      <c r="JQ103" s="71">
        <v>0</v>
      </c>
      <c r="JR103" s="71">
        <v>0</v>
      </c>
      <c r="JS103" s="8"/>
      <c r="JT103" s="8"/>
      <c r="JU103" s="8">
        <f t="shared" si="154"/>
        <v>108.9545</v>
      </c>
      <c r="JV103" s="8">
        <f t="shared" si="155"/>
        <v>22</v>
      </c>
      <c r="JW103" s="8"/>
      <c r="JX103" s="8"/>
      <c r="JY103" s="285"/>
      <c r="JZ103" s="285"/>
      <c r="KA103" s="8">
        <f t="shared" si="156"/>
        <v>0</v>
      </c>
      <c r="KB103" s="8">
        <f t="shared" si="157"/>
        <v>0</v>
      </c>
      <c r="KC103" s="4"/>
      <c r="KD103" s="4"/>
      <c r="KE103" s="4"/>
      <c r="KF103" s="4"/>
      <c r="KG103" s="4">
        <f t="shared" si="117"/>
        <v>0</v>
      </c>
      <c r="KH103" s="4">
        <f t="shared" si="118"/>
        <v>0</v>
      </c>
      <c r="KI103" s="4"/>
      <c r="KJ103" s="4"/>
      <c r="KK103" s="4"/>
      <c r="KL103" s="4"/>
      <c r="KM103" s="4">
        <f t="shared" si="158"/>
        <v>0</v>
      </c>
      <c r="KN103" s="4">
        <f t="shared" si="158"/>
        <v>0</v>
      </c>
      <c r="KO103" s="326">
        <v>6.19</v>
      </c>
      <c r="KP103" s="4"/>
      <c r="KQ103" s="4"/>
      <c r="KR103" s="4"/>
      <c r="KS103" s="1">
        <f t="shared" si="159"/>
        <v>6.19</v>
      </c>
      <c r="KT103" s="1">
        <f t="shared" si="160"/>
        <v>0</v>
      </c>
      <c r="KU103" s="4"/>
      <c r="KV103" s="4"/>
      <c r="KW103" s="4">
        <f t="shared" si="161"/>
        <v>0</v>
      </c>
      <c r="KX103" s="4">
        <f t="shared" si="162"/>
        <v>0</v>
      </c>
      <c r="KY103" s="4"/>
      <c r="KZ103" s="4"/>
      <c r="LA103" s="4"/>
      <c r="LB103" s="4"/>
      <c r="LC103" s="4">
        <f t="shared" si="163"/>
        <v>0</v>
      </c>
      <c r="LD103" s="4">
        <f t="shared" si="164"/>
        <v>0</v>
      </c>
      <c r="LE103" s="4"/>
      <c r="LF103" s="4"/>
      <c r="LG103" s="4">
        <f t="shared" si="165"/>
        <v>0</v>
      </c>
      <c r="LH103" s="4">
        <f t="shared" si="166"/>
        <v>0</v>
      </c>
      <c r="LI103" s="71">
        <v>24.2</v>
      </c>
      <c r="LJ103" s="335">
        <v>0</v>
      </c>
      <c r="LK103" s="79">
        <v>24.02</v>
      </c>
      <c r="LL103" s="358">
        <v>0</v>
      </c>
      <c r="LM103" s="79">
        <v>6.5750000000000002</v>
      </c>
      <c r="LN103" s="339">
        <v>0</v>
      </c>
      <c r="LO103" s="75"/>
      <c r="LP103" s="352"/>
      <c r="LQ103" s="322"/>
      <c r="LR103" s="322"/>
      <c r="LS103" s="4">
        <f t="shared" si="167"/>
        <v>54.795000000000002</v>
      </c>
      <c r="LT103" s="4">
        <f t="shared" si="168"/>
        <v>0</v>
      </c>
      <c r="LU103" s="323"/>
      <c r="LV103" s="4"/>
      <c r="LW103" s="4"/>
      <c r="LX103" s="4"/>
      <c r="LY103" s="4">
        <f t="shared" si="169"/>
        <v>0</v>
      </c>
      <c r="LZ103" s="4">
        <f t="shared" si="170"/>
        <v>0</v>
      </c>
      <c r="MA103" s="114"/>
      <c r="MB103" s="4"/>
      <c r="MC103" s="346"/>
      <c r="MD103" s="324"/>
      <c r="ME103" s="75"/>
      <c r="MF103" s="4"/>
      <c r="MG103" s="9"/>
      <c r="MH103" s="4"/>
      <c r="MI103" s="4">
        <f t="shared" si="171"/>
        <v>0</v>
      </c>
      <c r="MJ103" s="4">
        <f t="shared" si="172"/>
        <v>0</v>
      </c>
      <c r="MK103" s="340">
        <v>0</v>
      </c>
      <c r="ML103" s="92">
        <v>0</v>
      </c>
      <c r="MM103" s="114">
        <v>0</v>
      </c>
      <c r="MN103" s="341">
        <v>0</v>
      </c>
      <c r="MO103" s="4">
        <f t="shared" si="173"/>
        <v>0</v>
      </c>
      <c r="MP103" s="4">
        <f t="shared" si="174"/>
        <v>0</v>
      </c>
      <c r="MQ103" s="4"/>
      <c r="MR103" s="4"/>
      <c r="MS103" s="4">
        <f t="shared" si="175"/>
        <v>0</v>
      </c>
      <c r="MT103" s="4">
        <f t="shared" si="176"/>
        <v>0</v>
      </c>
      <c r="MU103" s="4"/>
      <c r="MV103" s="4"/>
      <c r="MW103" s="4">
        <f t="shared" si="177"/>
        <v>0</v>
      </c>
      <c r="MX103" s="4">
        <f t="shared" si="178"/>
        <v>0</v>
      </c>
      <c r="MY103" s="92">
        <v>6.65</v>
      </c>
      <c r="MZ103" s="342">
        <v>0.9</v>
      </c>
      <c r="NA103" s="4">
        <f t="shared" si="179"/>
        <v>6.65</v>
      </c>
      <c r="NB103" s="4">
        <f t="shared" si="180"/>
        <v>0.9</v>
      </c>
      <c r="NC103" s="301"/>
      <c r="ND103" s="301"/>
      <c r="NE103" s="301">
        <f t="shared" si="181"/>
        <v>0</v>
      </c>
      <c r="NF103" s="301">
        <f t="shared" si="182"/>
        <v>0</v>
      </c>
      <c r="NG103" s="301"/>
      <c r="NH103" s="301"/>
      <c r="NI103" s="301">
        <f t="shared" si="183"/>
        <v>0</v>
      </c>
      <c r="NJ103" s="301">
        <f t="shared" si="184"/>
        <v>0</v>
      </c>
      <c r="NK103" s="297"/>
      <c r="NL103" s="301"/>
      <c r="NM103" s="301">
        <f t="shared" si="185"/>
        <v>0</v>
      </c>
      <c r="NN103" s="301">
        <f t="shared" si="186"/>
        <v>0</v>
      </c>
      <c r="NO103" s="74">
        <v>0</v>
      </c>
      <c r="NP103" s="74"/>
      <c r="NQ103" s="74"/>
      <c r="NR103" s="74"/>
      <c r="NS103" s="74">
        <v>0</v>
      </c>
      <c r="NT103" s="74"/>
      <c r="NU103" s="351">
        <v>0</v>
      </c>
      <c r="NV103" s="351"/>
      <c r="NW103" s="4">
        <f t="shared" si="187"/>
        <v>0</v>
      </c>
      <c r="NX103" s="4">
        <f t="shared" si="119"/>
        <v>0</v>
      </c>
      <c r="NY103" s="74">
        <v>0</v>
      </c>
      <c r="NZ103" s="74"/>
      <c r="OA103" s="357">
        <v>0</v>
      </c>
      <c r="OB103" s="74"/>
      <c r="OC103" s="357">
        <v>0</v>
      </c>
      <c r="OD103" s="74"/>
      <c r="OE103" s="74">
        <v>0</v>
      </c>
      <c r="OF103" s="74"/>
      <c r="OG103" s="4">
        <f t="shared" si="188"/>
        <v>0</v>
      </c>
      <c r="OH103" s="4">
        <f t="shared" si="189"/>
        <v>0</v>
      </c>
      <c r="OI103" s="196">
        <v>0</v>
      </c>
      <c r="OJ103" s="301"/>
      <c r="OK103" s="347">
        <v>0</v>
      </c>
      <c r="OL103" s="301"/>
      <c r="OM103" s="196">
        <v>0</v>
      </c>
      <c r="ON103" s="301"/>
      <c r="OO103" s="301">
        <f t="shared" si="190"/>
        <v>0</v>
      </c>
      <c r="OP103" s="301">
        <f t="shared" si="191"/>
        <v>0</v>
      </c>
      <c r="OQ103" s="301"/>
      <c r="OR103" s="301"/>
      <c r="OS103" s="301">
        <f t="shared" si="120"/>
        <v>0</v>
      </c>
      <c r="OT103" s="301">
        <f t="shared" si="121"/>
        <v>0</v>
      </c>
    </row>
    <row r="104" spans="1:410" ht="12.75" customHeight="1">
      <c r="A104" s="146"/>
      <c r="B104" s="129">
        <v>94</v>
      </c>
      <c r="C104" s="147"/>
      <c r="D104" s="147"/>
      <c r="E104" s="74"/>
      <c r="F104" s="74"/>
      <c r="G104" s="74"/>
      <c r="H104" s="74"/>
      <c r="I104" s="78">
        <f t="shared" si="106"/>
        <v>0</v>
      </c>
      <c r="J104" s="78">
        <f t="shared" si="107"/>
        <v>0</v>
      </c>
      <c r="K104" s="2"/>
      <c r="L104" s="2"/>
      <c r="M104" s="71">
        <v>20.62</v>
      </c>
      <c r="N104" s="71">
        <v>4.1240000000000006</v>
      </c>
      <c r="O104" s="75">
        <v>19.59</v>
      </c>
      <c r="P104" s="71">
        <v>3.9180000000000001</v>
      </c>
      <c r="Q104" s="1"/>
      <c r="R104" s="8"/>
      <c r="S104" s="2"/>
      <c r="T104" s="2"/>
      <c r="U104" s="8"/>
      <c r="V104" s="8"/>
      <c r="W104" s="8">
        <f t="shared" si="122"/>
        <v>40.21</v>
      </c>
      <c r="X104" s="8">
        <f t="shared" si="123"/>
        <v>40.21</v>
      </c>
      <c r="Y104" s="78"/>
      <c r="Z104" s="78"/>
      <c r="AA104" s="9"/>
      <c r="AB104" s="285"/>
      <c r="AC104" s="8">
        <f t="shared" si="124"/>
        <v>0</v>
      </c>
      <c r="AD104" s="8">
        <f t="shared" si="125"/>
        <v>0</v>
      </c>
      <c r="AE104" s="71"/>
      <c r="AF104" s="71"/>
      <c r="AG104" s="71"/>
      <c r="AH104" s="71"/>
      <c r="AI104" s="122">
        <v>5</v>
      </c>
      <c r="AJ104" s="122">
        <v>1.5</v>
      </c>
      <c r="AK104" s="359">
        <v>50</v>
      </c>
      <c r="AL104" s="360">
        <v>15</v>
      </c>
      <c r="AM104" s="293"/>
      <c r="AN104" s="293"/>
      <c r="AO104" s="294"/>
      <c r="AP104" s="294"/>
      <c r="AQ104" s="294"/>
      <c r="AR104" s="294"/>
      <c r="AS104" s="294"/>
      <c r="AT104" s="294"/>
      <c r="AU104" s="4">
        <f t="shared" si="108"/>
        <v>55</v>
      </c>
      <c r="AV104" s="4">
        <f t="shared" si="109"/>
        <v>16.5</v>
      </c>
      <c r="AW104" s="78"/>
      <c r="AX104" s="78"/>
      <c r="AY104" s="315"/>
      <c r="AZ104" s="8"/>
      <c r="BA104" s="8"/>
      <c r="BB104" s="8"/>
      <c r="BC104" s="8">
        <f t="shared" si="110"/>
        <v>0</v>
      </c>
      <c r="BD104" s="8">
        <f t="shared" si="111"/>
        <v>0</v>
      </c>
      <c r="BE104" s="8"/>
      <c r="BF104" s="8"/>
      <c r="BG104" s="295"/>
      <c r="BH104" s="296"/>
      <c r="BI104" s="295"/>
      <c r="BJ104" s="296"/>
      <c r="BK104" s="297"/>
      <c r="BL104" s="8"/>
      <c r="BM104" s="8"/>
      <c r="BN104" s="8"/>
      <c r="BO104" s="8"/>
      <c r="BP104" s="8"/>
      <c r="BQ104" s="8"/>
      <c r="BR104" s="8"/>
      <c r="BS104" s="2">
        <f t="shared" si="126"/>
        <v>0</v>
      </c>
      <c r="BT104" s="8">
        <f t="shared" si="127"/>
        <v>0</v>
      </c>
      <c r="BU104" s="8"/>
      <c r="BV104" s="8"/>
      <c r="BW104" s="4"/>
      <c r="BX104" s="4"/>
      <c r="BY104" s="4"/>
      <c r="BZ104" s="8"/>
      <c r="CA104" s="4"/>
      <c r="CB104" s="8"/>
      <c r="CC104" s="4">
        <f t="shared" si="112"/>
        <v>0</v>
      </c>
      <c r="CD104" s="4">
        <f t="shared" si="112"/>
        <v>0</v>
      </c>
      <c r="CE104" s="4"/>
      <c r="CF104" s="4"/>
      <c r="CG104" s="114"/>
      <c r="CH104" s="325"/>
      <c r="CI104" s="91">
        <v>20.6</v>
      </c>
      <c r="CJ104" s="325">
        <v>6.5</v>
      </c>
      <c r="CK104" s="299"/>
      <c r="CL104" s="299"/>
      <c r="CM104" s="326">
        <v>5.15</v>
      </c>
      <c r="CN104" s="327">
        <v>1.5</v>
      </c>
      <c r="CO104" s="8">
        <f t="shared" si="128"/>
        <v>25.75</v>
      </c>
      <c r="CP104" s="8">
        <f t="shared" si="129"/>
        <v>8</v>
      </c>
      <c r="CQ104" s="343">
        <v>247.40625</v>
      </c>
      <c r="CR104" s="343"/>
      <c r="CS104" s="343"/>
      <c r="CT104" s="356"/>
      <c r="CU104" s="344">
        <v>18.556701030927837</v>
      </c>
      <c r="CV104" s="196"/>
      <c r="CW104" s="345">
        <v>63.814432989690722</v>
      </c>
      <c r="CX104" s="300"/>
      <c r="CY104" s="300"/>
      <c r="CZ104" s="300"/>
      <c r="DA104" s="7">
        <f t="shared" si="130"/>
        <v>329.77738402061857</v>
      </c>
      <c r="DB104" s="4">
        <f t="shared" si="131"/>
        <v>0</v>
      </c>
      <c r="DC104" s="8"/>
      <c r="DD104" s="8"/>
      <c r="DE104" s="4"/>
      <c r="DF104" s="8"/>
      <c r="DG104" s="8"/>
      <c r="DH104" s="8"/>
      <c r="DI104" s="8">
        <f t="shared" si="132"/>
        <v>0</v>
      </c>
      <c r="DJ104" s="8">
        <f t="shared" si="133"/>
        <v>0</v>
      </c>
      <c r="DK104" s="328">
        <v>42.37</v>
      </c>
      <c r="DL104" s="328">
        <v>14.12</v>
      </c>
      <c r="DM104" s="78">
        <f t="shared" si="134"/>
        <v>42.37</v>
      </c>
      <c r="DN104" s="78">
        <f t="shared" si="135"/>
        <v>14.12</v>
      </c>
      <c r="DO104" s="328">
        <v>41.1</v>
      </c>
      <c r="DP104" s="328">
        <v>13.700000000000001</v>
      </c>
      <c r="DQ104" s="329"/>
      <c r="DR104" s="329"/>
      <c r="DS104" s="8"/>
      <c r="DT104" s="8"/>
      <c r="DU104" s="302"/>
      <c r="DV104" s="303"/>
      <c r="DW104" s="303"/>
      <c r="DX104" s="303"/>
      <c r="DY104" s="8"/>
      <c r="DZ104" s="8"/>
      <c r="EA104" s="4"/>
      <c r="EB104" s="8"/>
      <c r="EC104" s="8">
        <f t="shared" si="136"/>
        <v>0</v>
      </c>
      <c r="ED104" s="8">
        <f t="shared" si="136"/>
        <v>0</v>
      </c>
      <c r="EE104" s="4"/>
      <c r="EF104" s="4"/>
      <c r="EG104" s="330">
        <v>39.18</v>
      </c>
      <c r="EH104" s="331">
        <v>9.7949999999999999</v>
      </c>
      <c r="EI104" s="94">
        <v>154.63999999999999</v>
      </c>
      <c r="EJ104" s="94">
        <v>38.659999999999997</v>
      </c>
      <c r="EK104" s="326">
        <v>53.61</v>
      </c>
      <c r="EL104" s="332">
        <v>13.4025</v>
      </c>
      <c r="EM104" s="333"/>
      <c r="EN104" s="333"/>
      <c r="EO104" s="333"/>
      <c r="EP104" s="333"/>
      <c r="EQ104" s="8">
        <f t="shared" si="137"/>
        <v>247.43</v>
      </c>
      <c r="ER104" s="8">
        <f t="shared" si="138"/>
        <v>61.857500000000002</v>
      </c>
      <c r="ES104" s="301"/>
      <c r="ET104" s="301"/>
      <c r="EU104" s="6"/>
      <c r="EV104" s="6"/>
      <c r="EW104" s="4">
        <f t="shared" si="139"/>
        <v>0</v>
      </c>
      <c r="EX104" s="4">
        <f t="shared" si="140"/>
        <v>0</v>
      </c>
      <c r="EY104" s="8"/>
      <c r="EZ104" s="8"/>
      <c r="FA104" s="361">
        <v>28</v>
      </c>
      <c r="FB104" s="334"/>
      <c r="FC104" s="114">
        <v>0</v>
      </c>
      <c r="FD104" s="327"/>
      <c r="FE104" s="8"/>
      <c r="FF104" s="8"/>
      <c r="FG104" s="305"/>
      <c r="FH104" s="306"/>
      <c r="FI104" s="8"/>
      <c r="FJ104" s="8"/>
      <c r="FK104" s="8"/>
      <c r="FL104" s="8"/>
      <c r="FM104" s="327"/>
      <c r="FN104" s="327"/>
      <c r="FO104" s="4"/>
      <c r="FP104" s="8"/>
      <c r="FQ104" s="307">
        <f t="shared" si="141"/>
        <v>0</v>
      </c>
      <c r="FR104" s="8">
        <f t="shared" si="142"/>
        <v>0</v>
      </c>
      <c r="FS104" s="4"/>
      <c r="FT104" s="4"/>
      <c r="FU104" s="8"/>
      <c r="FV104" s="8"/>
      <c r="FW104" s="8"/>
      <c r="FX104" s="8"/>
      <c r="FY104" s="8"/>
      <c r="FZ104" s="8"/>
      <c r="GA104" s="8"/>
      <c r="GB104" s="8"/>
      <c r="GC104" s="8"/>
      <c r="GD104" s="8"/>
      <c r="GE104" s="8"/>
      <c r="GF104" s="8"/>
      <c r="GG104" s="8">
        <f t="shared" si="143"/>
        <v>0</v>
      </c>
      <c r="GH104" s="8">
        <f t="shared" si="144"/>
        <v>0</v>
      </c>
      <c r="GI104" s="308"/>
      <c r="GJ104" s="308"/>
      <c r="GK104" s="297">
        <v>6</v>
      </c>
      <c r="GL104" s="297"/>
      <c r="GM104" s="309"/>
      <c r="GN104" s="310"/>
      <c r="GO104" s="299"/>
      <c r="GP104" s="311"/>
      <c r="GQ104" s="311"/>
      <c r="GR104" s="311"/>
      <c r="GS104" s="310"/>
      <c r="GT104" s="310"/>
      <c r="GU104" s="310">
        <v>6</v>
      </c>
      <c r="GV104" s="310"/>
      <c r="GW104" s="310"/>
      <c r="GX104" s="310"/>
      <c r="GY104" s="310">
        <v>2.4</v>
      </c>
      <c r="GZ104" s="310"/>
      <c r="HA104" s="8">
        <f t="shared" si="145"/>
        <v>14.4</v>
      </c>
      <c r="HB104" s="8">
        <f t="shared" si="146"/>
        <v>0</v>
      </c>
      <c r="HC104" s="4"/>
      <c r="HD104" s="4"/>
      <c r="HE104" s="4"/>
      <c r="HF104" s="4"/>
      <c r="HG104" s="4"/>
      <c r="HH104" s="4"/>
      <c r="HI104" s="4">
        <f t="shared" si="113"/>
        <v>0</v>
      </c>
      <c r="HJ104" s="4">
        <f t="shared" si="114"/>
        <v>0</v>
      </c>
      <c r="HK104" s="8"/>
      <c r="HL104" s="8"/>
      <c r="HM104" s="8"/>
      <c r="HN104" s="303"/>
      <c r="HO104" s="8">
        <f t="shared" si="147"/>
        <v>0</v>
      </c>
      <c r="HP104" s="8">
        <f t="shared" si="148"/>
        <v>0</v>
      </c>
      <c r="HQ104" s="91">
        <v>565</v>
      </c>
      <c r="HR104" s="285"/>
      <c r="HS104" s="91"/>
      <c r="HT104" s="8"/>
      <c r="HU104" s="8">
        <f t="shared" si="149"/>
        <v>565</v>
      </c>
      <c r="HV104" s="8">
        <f t="shared" si="150"/>
        <v>0</v>
      </c>
      <c r="HW104" s="8"/>
      <c r="HX104" s="8"/>
      <c r="HY104" s="196">
        <v>3</v>
      </c>
      <c r="HZ104" s="335">
        <v>0.75</v>
      </c>
      <c r="IA104" s="312"/>
      <c r="IB104" s="304"/>
      <c r="IC104" s="337">
        <v>12</v>
      </c>
      <c r="ID104" s="130">
        <v>3</v>
      </c>
      <c r="IE104" s="313"/>
      <c r="IF104" s="313"/>
      <c r="IG104" s="8">
        <f t="shared" si="192"/>
        <v>15</v>
      </c>
      <c r="IH104" s="8">
        <f t="shared" si="151"/>
        <v>3.75</v>
      </c>
      <c r="II104" s="8"/>
      <c r="IJ104" s="8"/>
      <c r="IK104" s="8"/>
      <c r="IL104" s="8"/>
      <c r="IM104" s="4"/>
      <c r="IN104" s="303"/>
      <c r="IO104" s="8"/>
      <c r="IP104" s="8"/>
      <c r="IQ104" s="8"/>
      <c r="IR104" s="8"/>
      <c r="IS104" s="8"/>
      <c r="IT104" s="8"/>
      <c r="IU104" s="8">
        <f t="shared" si="115"/>
        <v>0</v>
      </c>
      <c r="IV104" s="8">
        <f t="shared" si="116"/>
        <v>0</v>
      </c>
      <c r="IW104" s="8"/>
      <c r="IX104" s="8"/>
      <c r="IY104" s="71">
        <v>10.31</v>
      </c>
      <c r="IZ104" s="71">
        <v>0</v>
      </c>
      <c r="JA104" s="71">
        <v>10.31</v>
      </c>
      <c r="JB104" s="71">
        <v>0</v>
      </c>
      <c r="JC104" s="285"/>
      <c r="JD104" s="285"/>
      <c r="JE104" s="8">
        <f t="shared" si="152"/>
        <v>20.62</v>
      </c>
      <c r="JF104" s="8">
        <f t="shared" si="153"/>
        <v>0</v>
      </c>
      <c r="JG104" s="335">
        <v>6.5372000000000003</v>
      </c>
      <c r="JH104" s="335">
        <v>1</v>
      </c>
      <c r="JI104" s="335">
        <v>6.5373000000000001</v>
      </c>
      <c r="JJ104" s="335">
        <v>1</v>
      </c>
      <c r="JK104" s="335"/>
      <c r="JL104" s="335"/>
      <c r="JM104" s="91">
        <v>51.55</v>
      </c>
      <c r="JN104" s="335">
        <v>11</v>
      </c>
      <c r="JO104" s="91">
        <v>44.33</v>
      </c>
      <c r="JP104" s="335">
        <v>9</v>
      </c>
      <c r="JQ104" s="71">
        <v>0</v>
      </c>
      <c r="JR104" s="71">
        <v>0</v>
      </c>
      <c r="JS104" s="8"/>
      <c r="JT104" s="8"/>
      <c r="JU104" s="8">
        <f t="shared" si="154"/>
        <v>108.9545</v>
      </c>
      <c r="JV104" s="8">
        <f t="shared" si="155"/>
        <v>22</v>
      </c>
      <c r="JW104" s="8"/>
      <c r="JX104" s="8"/>
      <c r="JY104" s="285"/>
      <c r="JZ104" s="285"/>
      <c r="KA104" s="8">
        <f t="shared" si="156"/>
        <v>0</v>
      </c>
      <c r="KB104" s="8">
        <f t="shared" si="157"/>
        <v>0</v>
      </c>
      <c r="KC104" s="4"/>
      <c r="KD104" s="4"/>
      <c r="KE104" s="4"/>
      <c r="KF104" s="4"/>
      <c r="KG104" s="4">
        <f t="shared" si="117"/>
        <v>0</v>
      </c>
      <c r="KH104" s="4">
        <f t="shared" si="118"/>
        <v>0</v>
      </c>
      <c r="KI104" s="4"/>
      <c r="KJ104" s="4"/>
      <c r="KK104" s="4"/>
      <c r="KL104" s="4"/>
      <c r="KM104" s="4">
        <f t="shared" si="158"/>
        <v>0</v>
      </c>
      <c r="KN104" s="4">
        <f t="shared" si="158"/>
        <v>0</v>
      </c>
      <c r="KO104" s="326">
        <v>6.19</v>
      </c>
      <c r="KP104" s="4"/>
      <c r="KQ104" s="4"/>
      <c r="KR104" s="4"/>
      <c r="KS104" s="1">
        <f t="shared" si="159"/>
        <v>6.19</v>
      </c>
      <c r="KT104" s="1">
        <f t="shared" si="160"/>
        <v>0</v>
      </c>
      <c r="KU104" s="4"/>
      <c r="KV104" s="4"/>
      <c r="KW104" s="4">
        <f t="shared" si="161"/>
        <v>0</v>
      </c>
      <c r="KX104" s="4">
        <f t="shared" si="162"/>
        <v>0</v>
      </c>
      <c r="KY104" s="4"/>
      <c r="KZ104" s="4"/>
      <c r="LA104" s="4"/>
      <c r="LB104" s="4"/>
      <c r="LC104" s="4">
        <f t="shared" si="163"/>
        <v>0</v>
      </c>
      <c r="LD104" s="4">
        <f t="shared" si="164"/>
        <v>0</v>
      </c>
      <c r="LE104" s="4"/>
      <c r="LF104" s="4"/>
      <c r="LG104" s="4">
        <f t="shared" si="165"/>
        <v>0</v>
      </c>
      <c r="LH104" s="4">
        <f t="shared" si="166"/>
        <v>0</v>
      </c>
      <c r="LI104" s="71">
        <v>24.2</v>
      </c>
      <c r="LJ104" s="335">
        <v>0</v>
      </c>
      <c r="LK104" s="79">
        <v>24.02</v>
      </c>
      <c r="LL104" s="358">
        <v>0</v>
      </c>
      <c r="LM104" s="79">
        <v>6.5750000000000002</v>
      </c>
      <c r="LN104" s="339">
        <v>0</v>
      </c>
      <c r="LO104" s="75"/>
      <c r="LP104" s="352"/>
      <c r="LQ104" s="322"/>
      <c r="LR104" s="322"/>
      <c r="LS104" s="4">
        <f t="shared" si="167"/>
        <v>54.795000000000002</v>
      </c>
      <c r="LT104" s="4">
        <f t="shared" si="168"/>
        <v>0</v>
      </c>
      <c r="LU104" s="323"/>
      <c r="LV104" s="4"/>
      <c r="LW104" s="4"/>
      <c r="LX104" s="4"/>
      <c r="LY104" s="4">
        <f t="shared" si="169"/>
        <v>0</v>
      </c>
      <c r="LZ104" s="4">
        <f t="shared" si="170"/>
        <v>0</v>
      </c>
      <c r="MA104" s="114"/>
      <c r="MB104" s="4"/>
      <c r="MC104" s="346"/>
      <c r="MD104" s="324"/>
      <c r="ME104" s="75"/>
      <c r="MF104" s="4"/>
      <c r="MG104" s="9"/>
      <c r="MH104" s="4"/>
      <c r="MI104" s="4">
        <f t="shared" si="171"/>
        <v>0</v>
      </c>
      <c r="MJ104" s="4">
        <f t="shared" si="172"/>
        <v>0</v>
      </c>
      <c r="MK104" s="340">
        <v>0</v>
      </c>
      <c r="ML104" s="92">
        <v>0</v>
      </c>
      <c r="MM104" s="114">
        <v>0</v>
      </c>
      <c r="MN104" s="341">
        <v>0</v>
      </c>
      <c r="MO104" s="4">
        <f t="shared" si="173"/>
        <v>0</v>
      </c>
      <c r="MP104" s="4">
        <f t="shared" si="174"/>
        <v>0</v>
      </c>
      <c r="MQ104" s="4"/>
      <c r="MR104" s="4"/>
      <c r="MS104" s="4">
        <f t="shared" si="175"/>
        <v>0</v>
      </c>
      <c r="MT104" s="4">
        <f t="shared" si="176"/>
        <v>0</v>
      </c>
      <c r="MU104" s="4"/>
      <c r="MV104" s="4"/>
      <c r="MW104" s="4">
        <f t="shared" si="177"/>
        <v>0</v>
      </c>
      <c r="MX104" s="4">
        <f t="shared" si="178"/>
        <v>0</v>
      </c>
      <c r="MY104" s="92">
        <v>6.65</v>
      </c>
      <c r="MZ104" s="342">
        <v>0.9</v>
      </c>
      <c r="NA104" s="4">
        <f t="shared" si="179"/>
        <v>6.65</v>
      </c>
      <c r="NB104" s="4">
        <f t="shared" si="180"/>
        <v>0.9</v>
      </c>
      <c r="NC104" s="301"/>
      <c r="ND104" s="301"/>
      <c r="NE104" s="301">
        <f t="shared" si="181"/>
        <v>0</v>
      </c>
      <c r="NF104" s="301">
        <f t="shared" si="182"/>
        <v>0</v>
      </c>
      <c r="NG104" s="301"/>
      <c r="NH104" s="301"/>
      <c r="NI104" s="301">
        <f t="shared" si="183"/>
        <v>0</v>
      </c>
      <c r="NJ104" s="301">
        <f t="shared" si="184"/>
        <v>0</v>
      </c>
      <c r="NK104" s="297"/>
      <c r="NL104" s="301"/>
      <c r="NM104" s="301">
        <f t="shared" si="185"/>
        <v>0</v>
      </c>
      <c r="NN104" s="301">
        <f t="shared" si="186"/>
        <v>0</v>
      </c>
      <c r="NO104" s="74">
        <v>0</v>
      </c>
      <c r="NP104" s="74"/>
      <c r="NQ104" s="74"/>
      <c r="NR104" s="74"/>
      <c r="NS104" s="74">
        <v>0</v>
      </c>
      <c r="NT104" s="74"/>
      <c r="NU104" s="351">
        <v>0</v>
      </c>
      <c r="NV104" s="351"/>
      <c r="NW104" s="4">
        <f t="shared" si="187"/>
        <v>0</v>
      </c>
      <c r="NX104" s="4">
        <f t="shared" si="119"/>
        <v>0</v>
      </c>
      <c r="NY104" s="74">
        <v>0</v>
      </c>
      <c r="NZ104" s="74"/>
      <c r="OA104" s="357">
        <v>0</v>
      </c>
      <c r="OB104" s="74"/>
      <c r="OC104" s="357">
        <v>0</v>
      </c>
      <c r="OD104" s="74"/>
      <c r="OE104" s="74">
        <v>0</v>
      </c>
      <c r="OF104" s="74"/>
      <c r="OG104" s="4">
        <f t="shared" si="188"/>
        <v>0</v>
      </c>
      <c r="OH104" s="4">
        <f t="shared" si="189"/>
        <v>0</v>
      </c>
      <c r="OI104" s="196">
        <v>0</v>
      </c>
      <c r="OJ104" s="301"/>
      <c r="OK104" s="347">
        <v>0</v>
      </c>
      <c r="OL104" s="301"/>
      <c r="OM104" s="196">
        <v>0</v>
      </c>
      <c r="ON104" s="301"/>
      <c r="OO104" s="301">
        <f t="shared" si="190"/>
        <v>0</v>
      </c>
      <c r="OP104" s="301">
        <f t="shared" si="191"/>
        <v>0</v>
      </c>
      <c r="OQ104" s="301"/>
      <c r="OR104" s="301"/>
      <c r="OS104" s="301">
        <f t="shared" si="120"/>
        <v>0</v>
      </c>
      <c r="OT104" s="301">
        <f t="shared" si="121"/>
        <v>0</v>
      </c>
    </row>
    <row r="105" spans="1:410" ht="12.75" customHeight="1">
      <c r="A105" s="146"/>
      <c r="B105" s="129">
        <v>95</v>
      </c>
      <c r="C105" s="147"/>
      <c r="D105" s="147"/>
      <c r="E105" s="74"/>
      <c r="F105" s="74"/>
      <c r="G105" s="74"/>
      <c r="H105" s="74"/>
      <c r="I105" s="78">
        <f t="shared" si="106"/>
        <v>0</v>
      </c>
      <c r="J105" s="78">
        <f t="shared" si="107"/>
        <v>0</v>
      </c>
      <c r="K105" s="2"/>
      <c r="L105" s="2"/>
      <c r="M105" s="71">
        <v>20.62</v>
      </c>
      <c r="N105" s="71">
        <v>4.1240000000000006</v>
      </c>
      <c r="O105" s="75">
        <v>19.59</v>
      </c>
      <c r="P105" s="71">
        <v>3.9180000000000001</v>
      </c>
      <c r="Q105" s="1"/>
      <c r="R105" s="8"/>
      <c r="S105" s="2"/>
      <c r="T105" s="2"/>
      <c r="U105" s="8"/>
      <c r="V105" s="8"/>
      <c r="W105" s="8">
        <f t="shared" si="122"/>
        <v>40.21</v>
      </c>
      <c r="X105" s="8">
        <f t="shared" si="123"/>
        <v>40.21</v>
      </c>
      <c r="Y105" s="78"/>
      <c r="Z105" s="78"/>
      <c r="AA105" s="9"/>
      <c r="AB105" s="285"/>
      <c r="AC105" s="8">
        <f t="shared" si="124"/>
        <v>0</v>
      </c>
      <c r="AD105" s="8">
        <f t="shared" si="125"/>
        <v>0</v>
      </c>
      <c r="AE105" s="71"/>
      <c r="AF105" s="71"/>
      <c r="AG105" s="71"/>
      <c r="AH105" s="71"/>
      <c r="AI105" s="122">
        <v>5</v>
      </c>
      <c r="AJ105" s="122">
        <v>1.5</v>
      </c>
      <c r="AK105" s="359">
        <v>50</v>
      </c>
      <c r="AL105" s="360">
        <v>15</v>
      </c>
      <c r="AM105" s="293"/>
      <c r="AN105" s="293"/>
      <c r="AO105" s="294"/>
      <c r="AP105" s="294"/>
      <c r="AQ105" s="294"/>
      <c r="AR105" s="294"/>
      <c r="AS105" s="294"/>
      <c r="AT105" s="294"/>
      <c r="AU105" s="4">
        <f t="shared" si="108"/>
        <v>55</v>
      </c>
      <c r="AV105" s="4">
        <f t="shared" si="109"/>
        <v>16.5</v>
      </c>
      <c r="AW105" s="78"/>
      <c r="AX105" s="78"/>
      <c r="AY105" s="315"/>
      <c r="AZ105" s="8"/>
      <c r="BA105" s="8"/>
      <c r="BB105" s="8"/>
      <c r="BC105" s="8">
        <f t="shared" si="110"/>
        <v>0</v>
      </c>
      <c r="BD105" s="8">
        <f t="shared" si="111"/>
        <v>0</v>
      </c>
      <c r="BE105" s="8"/>
      <c r="BF105" s="8"/>
      <c r="BG105" s="295"/>
      <c r="BH105" s="316"/>
      <c r="BI105" s="295"/>
      <c r="BJ105" s="296"/>
      <c r="BK105" s="297"/>
      <c r="BL105" s="8"/>
      <c r="BM105" s="8"/>
      <c r="BN105" s="8"/>
      <c r="BO105" s="8"/>
      <c r="BP105" s="8"/>
      <c r="BQ105" s="8"/>
      <c r="BR105" s="8"/>
      <c r="BS105" s="2">
        <f t="shared" si="126"/>
        <v>0</v>
      </c>
      <c r="BT105" s="8">
        <f t="shared" si="127"/>
        <v>0</v>
      </c>
      <c r="BU105" s="8"/>
      <c r="BV105" s="8"/>
      <c r="BW105" s="4"/>
      <c r="BX105" s="4"/>
      <c r="BY105" s="4"/>
      <c r="BZ105" s="8"/>
      <c r="CA105" s="4"/>
      <c r="CB105" s="8"/>
      <c r="CC105" s="4">
        <f t="shared" si="112"/>
        <v>0</v>
      </c>
      <c r="CD105" s="4">
        <f t="shared" si="112"/>
        <v>0</v>
      </c>
      <c r="CE105" s="4"/>
      <c r="CF105" s="4"/>
      <c r="CG105" s="114"/>
      <c r="CH105" s="325"/>
      <c r="CI105" s="91">
        <v>20.6</v>
      </c>
      <c r="CJ105" s="325">
        <v>6.5</v>
      </c>
      <c r="CK105" s="299"/>
      <c r="CL105" s="299"/>
      <c r="CM105" s="326">
        <v>5.15</v>
      </c>
      <c r="CN105" s="327">
        <v>1.5</v>
      </c>
      <c r="CO105" s="8">
        <f t="shared" si="128"/>
        <v>25.75</v>
      </c>
      <c r="CP105" s="8">
        <f t="shared" si="129"/>
        <v>8</v>
      </c>
      <c r="CQ105" s="343">
        <v>247.40625</v>
      </c>
      <c r="CR105" s="343"/>
      <c r="CS105" s="343"/>
      <c r="CT105" s="356"/>
      <c r="CU105" s="344">
        <v>18.556701030927837</v>
      </c>
      <c r="CV105" s="196"/>
      <c r="CW105" s="345">
        <v>63.814432989690722</v>
      </c>
      <c r="CX105" s="300"/>
      <c r="CY105" s="300"/>
      <c r="CZ105" s="300"/>
      <c r="DA105" s="7">
        <f t="shared" si="130"/>
        <v>329.77738402061857</v>
      </c>
      <c r="DB105" s="4">
        <f t="shared" si="131"/>
        <v>0</v>
      </c>
      <c r="DC105" s="8"/>
      <c r="DD105" s="8"/>
      <c r="DE105" s="4"/>
      <c r="DF105" s="8"/>
      <c r="DG105" s="8"/>
      <c r="DH105" s="8"/>
      <c r="DI105" s="8">
        <f t="shared" si="132"/>
        <v>0</v>
      </c>
      <c r="DJ105" s="8">
        <f t="shared" si="133"/>
        <v>0</v>
      </c>
      <c r="DK105" s="328">
        <v>42.37</v>
      </c>
      <c r="DL105" s="328">
        <v>14.12</v>
      </c>
      <c r="DM105" s="78">
        <f t="shared" si="134"/>
        <v>42.37</v>
      </c>
      <c r="DN105" s="78">
        <f t="shared" si="135"/>
        <v>14.12</v>
      </c>
      <c r="DO105" s="328">
        <v>41.1</v>
      </c>
      <c r="DP105" s="328">
        <v>13.700000000000001</v>
      </c>
      <c r="DQ105" s="329"/>
      <c r="DR105" s="329"/>
      <c r="DS105" s="8"/>
      <c r="DT105" s="8"/>
      <c r="DU105" s="302"/>
      <c r="DV105" s="303"/>
      <c r="DW105" s="303"/>
      <c r="DX105" s="303"/>
      <c r="DY105" s="8"/>
      <c r="DZ105" s="8"/>
      <c r="EA105" s="4"/>
      <c r="EB105" s="8"/>
      <c r="EC105" s="8">
        <f t="shared" si="136"/>
        <v>0</v>
      </c>
      <c r="ED105" s="8">
        <f t="shared" si="136"/>
        <v>0</v>
      </c>
      <c r="EE105" s="4"/>
      <c r="EF105" s="4"/>
      <c r="EG105" s="330">
        <v>39.18</v>
      </c>
      <c r="EH105" s="331">
        <v>9.7949999999999999</v>
      </c>
      <c r="EI105" s="94">
        <v>154.63999999999999</v>
      </c>
      <c r="EJ105" s="94">
        <v>38.659999999999997</v>
      </c>
      <c r="EK105" s="326">
        <v>53.61</v>
      </c>
      <c r="EL105" s="332">
        <v>13.4025</v>
      </c>
      <c r="EM105" s="333"/>
      <c r="EN105" s="333"/>
      <c r="EO105" s="333"/>
      <c r="EP105" s="333"/>
      <c r="EQ105" s="8">
        <f t="shared" si="137"/>
        <v>247.43</v>
      </c>
      <c r="ER105" s="8">
        <f t="shared" si="138"/>
        <v>61.857500000000002</v>
      </c>
      <c r="ES105" s="301"/>
      <c r="ET105" s="301"/>
      <c r="EU105" s="6"/>
      <c r="EV105" s="6"/>
      <c r="EW105" s="4">
        <f t="shared" si="139"/>
        <v>0</v>
      </c>
      <c r="EX105" s="4">
        <f t="shared" si="140"/>
        <v>0</v>
      </c>
      <c r="EY105" s="8"/>
      <c r="EZ105" s="8"/>
      <c r="FA105" s="361">
        <v>28</v>
      </c>
      <c r="FB105" s="334"/>
      <c r="FC105" s="114">
        <v>0</v>
      </c>
      <c r="FD105" s="353"/>
      <c r="FE105" s="8"/>
      <c r="FF105" s="8"/>
      <c r="FG105" s="305"/>
      <c r="FH105" s="306"/>
      <c r="FI105" s="8"/>
      <c r="FJ105" s="8"/>
      <c r="FK105" s="8"/>
      <c r="FL105" s="8"/>
      <c r="FM105" s="327"/>
      <c r="FN105" s="327"/>
      <c r="FO105" s="4"/>
      <c r="FP105" s="8"/>
      <c r="FQ105" s="307">
        <f t="shared" si="141"/>
        <v>0</v>
      </c>
      <c r="FR105" s="8">
        <f t="shared" si="142"/>
        <v>0</v>
      </c>
      <c r="FS105" s="4"/>
      <c r="FT105" s="4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>
        <f t="shared" si="143"/>
        <v>0</v>
      </c>
      <c r="GH105" s="8">
        <f t="shared" si="144"/>
        <v>0</v>
      </c>
      <c r="GI105" s="308"/>
      <c r="GJ105" s="308"/>
      <c r="GK105" s="297">
        <v>6</v>
      </c>
      <c r="GL105" s="297"/>
      <c r="GM105" s="309"/>
      <c r="GN105" s="310"/>
      <c r="GO105" s="299"/>
      <c r="GP105" s="311"/>
      <c r="GQ105" s="311"/>
      <c r="GR105" s="311"/>
      <c r="GS105" s="310"/>
      <c r="GT105" s="310"/>
      <c r="GU105" s="310">
        <v>6</v>
      </c>
      <c r="GV105" s="310"/>
      <c r="GW105" s="310"/>
      <c r="GX105" s="310"/>
      <c r="GY105" s="310">
        <v>2.4</v>
      </c>
      <c r="GZ105" s="310"/>
      <c r="HA105" s="8">
        <f t="shared" si="145"/>
        <v>14.4</v>
      </c>
      <c r="HB105" s="8">
        <f t="shared" si="146"/>
        <v>0</v>
      </c>
      <c r="HC105" s="4"/>
      <c r="HD105" s="4"/>
      <c r="HE105" s="4"/>
      <c r="HF105" s="4"/>
      <c r="HG105" s="4"/>
      <c r="HH105" s="4"/>
      <c r="HI105" s="4">
        <f t="shared" si="113"/>
        <v>0</v>
      </c>
      <c r="HJ105" s="4">
        <f t="shared" si="114"/>
        <v>0</v>
      </c>
      <c r="HK105" s="8"/>
      <c r="HL105" s="8"/>
      <c r="HM105" s="8"/>
      <c r="HN105" s="303"/>
      <c r="HO105" s="8">
        <f t="shared" si="147"/>
        <v>0</v>
      </c>
      <c r="HP105" s="8">
        <f t="shared" si="148"/>
        <v>0</v>
      </c>
      <c r="HQ105" s="91">
        <v>565</v>
      </c>
      <c r="HR105" s="285"/>
      <c r="HS105" s="91"/>
      <c r="HT105" s="8"/>
      <c r="HU105" s="8">
        <f t="shared" si="149"/>
        <v>565</v>
      </c>
      <c r="HV105" s="8">
        <f t="shared" si="150"/>
        <v>0</v>
      </c>
      <c r="HW105" s="8"/>
      <c r="HX105" s="8"/>
      <c r="HY105" s="196">
        <v>3</v>
      </c>
      <c r="HZ105" s="335">
        <v>0.75</v>
      </c>
      <c r="IA105" s="312"/>
      <c r="IB105" s="304"/>
      <c r="IC105" s="337">
        <v>12</v>
      </c>
      <c r="ID105" s="130">
        <v>3</v>
      </c>
      <c r="IE105" s="313"/>
      <c r="IF105" s="313"/>
      <c r="IG105" s="8">
        <f t="shared" si="192"/>
        <v>15</v>
      </c>
      <c r="IH105" s="8">
        <f t="shared" si="151"/>
        <v>3.75</v>
      </c>
      <c r="II105" s="8"/>
      <c r="IJ105" s="8"/>
      <c r="IK105" s="8"/>
      <c r="IL105" s="8"/>
      <c r="IM105" s="4"/>
      <c r="IN105" s="303"/>
      <c r="IO105" s="8"/>
      <c r="IP105" s="8"/>
      <c r="IQ105" s="8"/>
      <c r="IR105" s="8"/>
      <c r="IS105" s="8"/>
      <c r="IT105" s="8"/>
      <c r="IU105" s="8">
        <f t="shared" si="115"/>
        <v>0</v>
      </c>
      <c r="IV105" s="8">
        <f t="shared" si="116"/>
        <v>0</v>
      </c>
      <c r="IW105" s="8"/>
      <c r="IX105" s="8"/>
      <c r="IY105" s="71">
        <v>10.31</v>
      </c>
      <c r="IZ105" s="71">
        <v>0</v>
      </c>
      <c r="JA105" s="71">
        <v>10.31</v>
      </c>
      <c r="JB105" s="71">
        <v>0</v>
      </c>
      <c r="JC105" s="285"/>
      <c r="JD105" s="285"/>
      <c r="JE105" s="8">
        <f t="shared" si="152"/>
        <v>20.62</v>
      </c>
      <c r="JF105" s="8">
        <f t="shared" si="153"/>
        <v>0</v>
      </c>
      <c r="JG105" s="335">
        <v>6.5372000000000003</v>
      </c>
      <c r="JH105" s="335">
        <v>1</v>
      </c>
      <c r="JI105" s="335">
        <v>6.5373000000000001</v>
      </c>
      <c r="JJ105" s="335">
        <v>1</v>
      </c>
      <c r="JK105" s="335"/>
      <c r="JL105" s="335"/>
      <c r="JM105" s="91">
        <v>51.55</v>
      </c>
      <c r="JN105" s="335">
        <v>11</v>
      </c>
      <c r="JO105" s="91">
        <v>44.33</v>
      </c>
      <c r="JP105" s="335">
        <v>9</v>
      </c>
      <c r="JQ105" s="71">
        <v>0</v>
      </c>
      <c r="JR105" s="71">
        <v>0</v>
      </c>
      <c r="JS105" s="8"/>
      <c r="JT105" s="8"/>
      <c r="JU105" s="8">
        <f t="shared" si="154"/>
        <v>108.9545</v>
      </c>
      <c r="JV105" s="8">
        <f t="shared" si="155"/>
        <v>22</v>
      </c>
      <c r="JW105" s="8"/>
      <c r="JX105" s="8"/>
      <c r="JY105" s="285"/>
      <c r="JZ105" s="285"/>
      <c r="KA105" s="8">
        <f t="shared" si="156"/>
        <v>0</v>
      </c>
      <c r="KB105" s="8">
        <f t="shared" si="157"/>
        <v>0</v>
      </c>
      <c r="KC105" s="4"/>
      <c r="KD105" s="4"/>
      <c r="KE105" s="4"/>
      <c r="KF105" s="4"/>
      <c r="KG105" s="4">
        <f t="shared" si="117"/>
        <v>0</v>
      </c>
      <c r="KH105" s="4">
        <f t="shared" si="118"/>
        <v>0</v>
      </c>
      <c r="KI105" s="4"/>
      <c r="KJ105" s="4"/>
      <c r="KK105" s="4"/>
      <c r="KL105" s="4"/>
      <c r="KM105" s="4">
        <f t="shared" si="158"/>
        <v>0</v>
      </c>
      <c r="KN105" s="4">
        <f t="shared" si="158"/>
        <v>0</v>
      </c>
      <c r="KO105" s="326">
        <v>6.19</v>
      </c>
      <c r="KP105" s="4"/>
      <c r="KQ105" s="4"/>
      <c r="KR105" s="4"/>
      <c r="KS105" s="1">
        <f t="shared" si="159"/>
        <v>6.19</v>
      </c>
      <c r="KT105" s="1">
        <f t="shared" si="160"/>
        <v>0</v>
      </c>
      <c r="KU105" s="4"/>
      <c r="KV105" s="4"/>
      <c r="KW105" s="4">
        <f t="shared" si="161"/>
        <v>0</v>
      </c>
      <c r="KX105" s="4">
        <f t="shared" si="162"/>
        <v>0</v>
      </c>
      <c r="KY105" s="4"/>
      <c r="KZ105" s="4"/>
      <c r="LA105" s="4"/>
      <c r="LB105" s="4"/>
      <c r="LC105" s="4">
        <f t="shared" si="163"/>
        <v>0</v>
      </c>
      <c r="LD105" s="4">
        <f t="shared" si="164"/>
        <v>0</v>
      </c>
      <c r="LE105" s="4"/>
      <c r="LF105" s="4"/>
      <c r="LG105" s="4">
        <f t="shared" si="165"/>
        <v>0</v>
      </c>
      <c r="LH105" s="4">
        <f t="shared" si="166"/>
        <v>0</v>
      </c>
      <c r="LI105" s="71">
        <v>24.2</v>
      </c>
      <c r="LJ105" s="335">
        <v>0</v>
      </c>
      <c r="LK105" s="79">
        <v>24.02</v>
      </c>
      <c r="LL105" s="358">
        <v>0</v>
      </c>
      <c r="LM105" s="79">
        <v>6.5750000000000002</v>
      </c>
      <c r="LN105" s="339">
        <v>0</v>
      </c>
      <c r="LO105" s="75"/>
      <c r="LP105" s="352"/>
      <c r="LQ105" s="322"/>
      <c r="LR105" s="322"/>
      <c r="LS105" s="4">
        <f t="shared" si="167"/>
        <v>54.795000000000002</v>
      </c>
      <c r="LT105" s="4">
        <f t="shared" si="168"/>
        <v>0</v>
      </c>
      <c r="LU105" s="323"/>
      <c r="LV105" s="4"/>
      <c r="LW105" s="4"/>
      <c r="LX105" s="4"/>
      <c r="LY105" s="4">
        <f t="shared" si="169"/>
        <v>0</v>
      </c>
      <c r="LZ105" s="4">
        <f t="shared" si="170"/>
        <v>0</v>
      </c>
      <c r="MA105" s="114"/>
      <c r="MB105" s="4"/>
      <c r="MC105" s="346"/>
      <c r="MD105" s="324"/>
      <c r="ME105" s="75"/>
      <c r="MF105" s="4"/>
      <c r="MG105" s="9"/>
      <c r="MH105" s="4"/>
      <c r="MI105" s="4">
        <f t="shared" si="171"/>
        <v>0</v>
      </c>
      <c r="MJ105" s="4">
        <f t="shared" si="172"/>
        <v>0</v>
      </c>
      <c r="MK105" s="340">
        <v>0</v>
      </c>
      <c r="ML105" s="92">
        <v>0</v>
      </c>
      <c r="MM105" s="114">
        <v>0</v>
      </c>
      <c r="MN105" s="341">
        <v>0</v>
      </c>
      <c r="MO105" s="4">
        <f t="shared" si="173"/>
        <v>0</v>
      </c>
      <c r="MP105" s="4">
        <f t="shared" si="174"/>
        <v>0</v>
      </c>
      <c r="MQ105" s="4"/>
      <c r="MR105" s="4"/>
      <c r="MS105" s="4">
        <f t="shared" si="175"/>
        <v>0</v>
      </c>
      <c r="MT105" s="4">
        <f t="shared" si="176"/>
        <v>0</v>
      </c>
      <c r="MU105" s="4"/>
      <c r="MV105" s="4"/>
      <c r="MW105" s="4">
        <f t="shared" si="177"/>
        <v>0</v>
      </c>
      <c r="MX105" s="4">
        <f t="shared" si="178"/>
        <v>0</v>
      </c>
      <c r="MY105" s="92">
        <v>6.65</v>
      </c>
      <c r="MZ105" s="342">
        <v>0.9</v>
      </c>
      <c r="NA105" s="4">
        <f t="shared" si="179"/>
        <v>6.65</v>
      </c>
      <c r="NB105" s="4">
        <f t="shared" si="180"/>
        <v>0.9</v>
      </c>
      <c r="NC105" s="301"/>
      <c r="ND105" s="301"/>
      <c r="NE105" s="301">
        <f t="shared" si="181"/>
        <v>0</v>
      </c>
      <c r="NF105" s="301">
        <f t="shared" si="182"/>
        <v>0</v>
      </c>
      <c r="NG105" s="301"/>
      <c r="NH105" s="301"/>
      <c r="NI105" s="301">
        <f t="shared" si="183"/>
        <v>0</v>
      </c>
      <c r="NJ105" s="301">
        <f t="shared" si="184"/>
        <v>0</v>
      </c>
      <c r="NK105" s="297"/>
      <c r="NL105" s="301"/>
      <c r="NM105" s="301">
        <f t="shared" si="185"/>
        <v>0</v>
      </c>
      <c r="NN105" s="301">
        <f t="shared" si="186"/>
        <v>0</v>
      </c>
      <c r="NO105" s="74">
        <v>0</v>
      </c>
      <c r="NP105" s="74"/>
      <c r="NQ105" s="74"/>
      <c r="NR105" s="74"/>
      <c r="NS105" s="74">
        <v>0</v>
      </c>
      <c r="NT105" s="74"/>
      <c r="NU105" s="351">
        <v>0</v>
      </c>
      <c r="NV105" s="351"/>
      <c r="NW105" s="4">
        <f t="shared" si="187"/>
        <v>0</v>
      </c>
      <c r="NX105" s="4">
        <f t="shared" si="119"/>
        <v>0</v>
      </c>
      <c r="NY105" s="74">
        <v>0</v>
      </c>
      <c r="NZ105" s="74"/>
      <c r="OA105" s="357">
        <v>0</v>
      </c>
      <c r="OB105" s="74"/>
      <c r="OC105" s="357">
        <v>0</v>
      </c>
      <c r="OD105" s="74"/>
      <c r="OE105" s="74">
        <v>0</v>
      </c>
      <c r="OF105" s="74"/>
      <c r="OG105" s="4">
        <f t="shared" si="188"/>
        <v>0</v>
      </c>
      <c r="OH105" s="4">
        <f t="shared" si="189"/>
        <v>0</v>
      </c>
      <c r="OI105" s="196">
        <v>0</v>
      </c>
      <c r="OJ105" s="301"/>
      <c r="OK105" s="347">
        <v>0</v>
      </c>
      <c r="OL105" s="301"/>
      <c r="OM105" s="196">
        <v>0</v>
      </c>
      <c r="ON105" s="301"/>
      <c r="OO105" s="301">
        <f t="shared" si="190"/>
        <v>0</v>
      </c>
      <c r="OP105" s="301">
        <f t="shared" si="191"/>
        <v>0</v>
      </c>
      <c r="OQ105" s="301"/>
      <c r="OR105" s="301"/>
      <c r="OS105" s="301">
        <f t="shared" si="120"/>
        <v>0</v>
      </c>
      <c r="OT105" s="301">
        <f t="shared" si="121"/>
        <v>0</v>
      </c>
    </row>
    <row r="106" spans="1:410" ht="12.75" customHeight="1">
      <c r="A106" s="146"/>
      <c r="B106" s="129">
        <v>96</v>
      </c>
      <c r="C106" s="147"/>
      <c r="D106" s="147"/>
      <c r="E106" s="74"/>
      <c r="F106" s="74"/>
      <c r="G106" s="74"/>
      <c r="H106" s="74"/>
      <c r="I106" s="78">
        <f t="shared" si="106"/>
        <v>0</v>
      </c>
      <c r="J106" s="78">
        <f t="shared" si="107"/>
        <v>0</v>
      </c>
      <c r="K106" s="2"/>
      <c r="L106" s="2"/>
      <c r="M106" s="71">
        <v>20.62</v>
      </c>
      <c r="N106" s="71">
        <v>4.1240000000000006</v>
      </c>
      <c r="O106" s="75">
        <v>19.59</v>
      </c>
      <c r="P106" s="71">
        <v>3.9180000000000001</v>
      </c>
      <c r="Q106" s="1"/>
      <c r="R106" s="8"/>
      <c r="S106" s="2"/>
      <c r="T106" s="2"/>
      <c r="U106" s="8"/>
      <c r="V106" s="8"/>
      <c r="W106" s="8">
        <f t="shared" si="122"/>
        <v>40.21</v>
      </c>
      <c r="X106" s="8">
        <f t="shared" si="123"/>
        <v>40.21</v>
      </c>
      <c r="Y106" s="78"/>
      <c r="Z106" s="78"/>
      <c r="AA106" s="9"/>
      <c r="AB106" s="285"/>
      <c r="AC106" s="8">
        <f t="shared" si="124"/>
        <v>0</v>
      </c>
      <c r="AD106" s="8">
        <f t="shared" si="125"/>
        <v>0</v>
      </c>
      <c r="AE106" s="71"/>
      <c r="AF106" s="71"/>
      <c r="AG106" s="71"/>
      <c r="AH106" s="71"/>
      <c r="AI106" s="122">
        <v>5</v>
      </c>
      <c r="AJ106" s="122">
        <v>1.5</v>
      </c>
      <c r="AK106" s="359">
        <v>50</v>
      </c>
      <c r="AL106" s="360">
        <v>15</v>
      </c>
      <c r="AM106" s="293"/>
      <c r="AN106" s="293"/>
      <c r="AO106" s="294"/>
      <c r="AP106" s="294"/>
      <c r="AQ106" s="294"/>
      <c r="AR106" s="294"/>
      <c r="AS106" s="294"/>
      <c r="AT106" s="294"/>
      <c r="AU106" s="4">
        <f t="shared" si="108"/>
        <v>55</v>
      </c>
      <c r="AV106" s="4">
        <f t="shared" si="109"/>
        <v>16.5</v>
      </c>
      <c r="AW106" s="78"/>
      <c r="AX106" s="78"/>
      <c r="AY106" s="315"/>
      <c r="AZ106" s="8"/>
      <c r="BA106" s="8"/>
      <c r="BB106" s="8"/>
      <c r="BC106" s="8">
        <f t="shared" si="110"/>
        <v>0</v>
      </c>
      <c r="BD106" s="8">
        <f t="shared" si="111"/>
        <v>0</v>
      </c>
      <c r="BE106" s="8"/>
      <c r="BF106" s="8"/>
      <c r="BG106" s="295"/>
      <c r="BH106" s="296"/>
      <c r="BI106" s="295"/>
      <c r="BJ106" s="296"/>
      <c r="BK106" s="297"/>
      <c r="BL106" s="8"/>
      <c r="BM106" s="8"/>
      <c r="BN106" s="8"/>
      <c r="BO106" s="8"/>
      <c r="BP106" s="8"/>
      <c r="BQ106" s="8"/>
      <c r="BR106" s="8"/>
      <c r="BS106" s="2">
        <f t="shared" si="126"/>
        <v>0</v>
      </c>
      <c r="BT106" s="8">
        <f t="shared" si="127"/>
        <v>0</v>
      </c>
      <c r="BU106" s="8"/>
      <c r="BV106" s="8"/>
      <c r="BW106" s="4"/>
      <c r="BX106" s="4"/>
      <c r="BY106" s="4"/>
      <c r="BZ106" s="8"/>
      <c r="CA106" s="4"/>
      <c r="CB106" s="8"/>
      <c r="CC106" s="4">
        <f t="shared" si="112"/>
        <v>0</v>
      </c>
      <c r="CD106" s="4">
        <f t="shared" si="112"/>
        <v>0</v>
      </c>
      <c r="CE106" s="4"/>
      <c r="CF106" s="4"/>
      <c r="CG106" s="114"/>
      <c r="CH106" s="325"/>
      <c r="CI106" s="91">
        <v>20.6</v>
      </c>
      <c r="CJ106" s="325">
        <v>6.5</v>
      </c>
      <c r="CK106" s="299"/>
      <c r="CL106" s="299"/>
      <c r="CM106" s="326">
        <v>5.15</v>
      </c>
      <c r="CN106" s="327">
        <v>1.5</v>
      </c>
      <c r="CO106" s="8">
        <f t="shared" si="128"/>
        <v>25.75</v>
      </c>
      <c r="CP106" s="8">
        <f t="shared" si="129"/>
        <v>8</v>
      </c>
      <c r="CQ106" s="343">
        <v>247.40625</v>
      </c>
      <c r="CR106" s="343"/>
      <c r="CS106" s="343"/>
      <c r="CT106" s="356"/>
      <c r="CU106" s="344">
        <v>18.556701030927837</v>
      </c>
      <c r="CV106" s="196"/>
      <c r="CW106" s="345">
        <v>63.814432989690722</v>
      </c>
      <c r="CX106" s="300"/>
      <c r="CY106" s="300"/>
      <c r="CZ106" s="300"/>
      <c r="DA106" s="7">
        <f t="shared" si="130"/>
        <v>329.77738402061857</v>
      </c>
      <c r="DB106" s="4">
        <f t="shared" si="131"/>
        <v>0</v>
      </c>
      <c r="DC106" s="8"/>
      <c r="DD106" s="8"/>
      <c r="DE106" s="4"/>
      <c r="DF106" s="8"/>
      <c r="DG106" s="8"/>
      <c r="DH106" s="8"/>
      <c r="DI106" s="8">
        <f t="shared" si="132"/>
        <v>0</v>
      </c>
      <c r="DJ106" s="8">
        <f t="shared" si="133"/>
        <v>0</v>
      </c>
      <c r="DK106" s="328">
        <v>42.37</v>
      </c>
      <c r="DL106" s="328">
        <v>14.12</v>
      </c>
      <c r="DM106" s="78">
        <f t="shared" si="134"/>
        <v>42.37</v>
      </c>
      <c r="DN106" s="78">
        <f t="shared" si="135"/>
        <v>14.12</v>
      </c>
      <c r="DO106" s="328">
        <v>41.1</v>
      </c>
      <c r="DP106" s="328">
        <v>13.700000000000001</v>
      </c>
      <c r="DQ106" s="329"/>
      <c r="DR106" s="329"/>
      <c r="DS106" s="8"/>
      <c r="DT106" s="8"/>
      <c r="DU106" s="302"/>
      <c r="DV106" s="303"/>
      <c r="DW106" s="303"/>
      <c r="DX106" s="303"/>
      <c r="DY106" s="8"/>
      <c r="DZ106" s="8"/>
      <c r="EA106" s="4"/>
      <c r="EB106" s="8"/>
      <c r="EC106" s="8">
        <f t="shared" si="136"/>
        <v>0</v>
      </c>
      <c r="ED106" s="8">
        <f t="shared" si="136"/>
        <v>0</v>
      </c>
      <c r="EE106" s="4"/>
      <c r="EF106" s="4"/>
      <c r="EG106" s="330">
        <v>39.18</v>
      </c>
      <c r="EH106" s="331">
        <v>9.7949999999999999</v>
      </c>
      <c r="EI106" s="94">
        <v>154.63999999999999</v>
      </c>
      <c r="EJ106" s="94">
        <v>38.659999999999997</v>
      </c>
      <c r="EK106" s="326">
        <v>53.61</v>
      </c>
      <c r="EL106" s="332">
        <v>13.4025</v>
      </c>
      <c r="EM106" s="333"/>
      <c r="EN106" s="333"/>
      <c r="EO106" s="333"/>
      <c r="EP106" s="333"/>
      <c r="EQ106" s="8">
        <f t="shared" si="137"/>
        <v>247.43</v>
      </c>
      <c r="ER106" s="8">
        <f t="shared" si="138"/>
        <v>61.857500000000002</v>
      </c>
      <c r="ES106" s="301"/>
      <c r="ET106" s="301"/>
      <c r="EU106" s="6"/>
      <c r="EV106" s="6"/>
      <c r="EW106" s="4">
        <f t="shared" si="139"/>
        <v>0</v>
      </c>
      <c r="EX106" s="4">
        <f t="shared" si="140"/>
        <v>0</v>
      </c>
      <c r="EY106" s="8"/>
      <c r="EZ106" s="8"/>
      <c r="FA106" s="361">
        <v>28</v>
      </c>
      <c r="FB106" s="334"/>
      <c r="FC106" s="114">
        <v>0</v>
      </c>
      <c r="FD106" s="327"/>
      <c r="FE106" s="8"/>
      <c r="FF106" s="8"/>
      <c r="FG106" s="305"/>
      <c r="FH106" s="306"/>
      <c r="FI106" s="8"/>
      <c r="FJ106" s="8"/>
      <c r="FK106" s="8"/>
      <c r="FL106" s="8"/>
      <c r="FM106" s="327"/>
      <c r="FN106" s="327"/>
      <c r="FO106" s="4"/>
      <c r="FP106" s="8"/>
      <c r="FQ106" s="307">
        <f t="shared" si="141"/>
        <v>0</v>
      </c>
      <c r="FR106" s="8">
        <f t="shared" si="142"/>
        <v>0</v>
      </c>
      <c r="FS106" s="4"/>
      <c r="FT106" s="4"/>
      <c r="FU106" s="8"/>
      <c r="FV106" s="8"/>
      <c r="FW106" s="8"/>
      <c r="FX106" s="8"/>
      <c r="FY106" s="8"/>
      <c r="FZ106" s="8"/>
      <c r="GA106" s="8"/>
      <c r="GB106" s="8"/>
      <c r="GC106" s="8"/>
      <c r="GD106" s="8"/>
      <c r="GE106" s="8"/>
      <c r="GF106" s="8"/>
      <c r="GG106" s="8">
        <f t="shared" si="143"/>
        <v>0</v>
      </c>
      <c r="GH106" s="8">
        <f t="shared" si="144"/>
        <v>0</v>
      </c>
      <c r="GI106" s="308"/>
      <c r="GJ106" s="308"/>
      <c r="GK106" s="297">
        <v>6</v>
      </c>
      <c r="GL106" s="297"/>
      <c r="GM106" s="309"/>
      <c r="GN106" s="310"/>
      <c r="GO106" s="299"/>
      <c r="GP106" s="311"/>
      <c r="GQ106" s="311"/>
      <c r="GR106" s="311"/>
      <c r="GS106" s="310"/>
      <c r="GT106" s="310"/>
      <c r="GU106" s="310">
        <v>6</v>
      </c>
      <c r="GV106" s="310"/>
      <c r="GW106" s="310"/>
      <c r="GX106" s="310"/>
      <c r="GY106" s="310">
        <v>2.4</v>
      </c>
      <c r="GZ106" s="310"/>
      <c r="HA106" s="8">
        <f t="shared" si="145"/>
        <v>14.4</v>
      </c>
      <c r="HB106" s="8">
        <f t="shared" si="146"/>
        <v>0</v>
      </c>
      <c r="HC106" s="4"/>
      <c r="HD106" s="4"/>
      <c r="HE106" s="4"/>
      <c r="HF106" s="4"/>
      <c r="HG106" s="4"/>
      <c r="HH106" s="4"/>
      <c r="HI106" s="4">
        <f t="shared" si="113"/>
        <v>0</v>
      </c>
      <c r="HJ106" s="4">
        <f t="shared" si="114"/>
        <v>0</v>
      </c>
      <c r="HK106" s="8"/>
      <c r="HL106" s="8"/>
      <c r="HM106" s="8"/>
      <c r="HN106" s="303"/>
      <c r="HO106" s="8">
        <f t="shared" si="147"/>
        <v>0</v>
      </c>
      <c r="HP106" s="8">
        <f t="shared" si="148"/>
        <v>0</v>
      </c>
      <c r="HQ106" s="91">
        <v>565</v>
      </c>
      <c r="HR106" s="285"/>
      <c r="HS106" s="91"/>
      <c r="HT106" s="8"/>
      <c r="HU106" s="8">
        <f t="shared" si="149"/>
        <v>565</v>
      </c>
      <c r="HV106" s="8">
        <f t="shared" si="150"/>
        <v>0</v>
      </c>
      <c r="HW106" s="8"/>
      <c r="HX106" s="8"/>
      <c r="HY106" s="196">
        <v>3</v>
      </c>
      <c r="HZ106" s="335">
        <v>0.75</v>
      </c>
      <c r="IA106" s="312"/>
      <c r="IB106" s="304"/>
      <c r="IC106" s="337">
        <v>12</v>
      </c>
      <c r="ID106" s="130">
        <v>3</v>
      </c>
      <c r="IE106" s="313"/>
      <c r="IF106" s="313"/>
      <c r="IG106" s="8">
        <f t="shared" si="192"/>
        <v>15</v>
      </c>
      <c r="IH106" s="8">
        <f t="shared" si="151"/>
        <v>3.75</v>
      </c>
      <c r="II106" s="8"/>
      <c r="IJ106" s="8"/>
      <c r="IK106" s="8"/>
      <c r="IL106" s="8"/>
      <c r="IM106" s="4"/>
      <c r="IN106" s="303"/>
      <c r="IO106" s="8"/>
      <c r="IP106" s="8"/>
      <c r="IQ106" s="8"/>
      <c r="IR106" s="8"/>
      <c r="IS106" s="8"/>
      <c r="IT106" s="8"/>
      <c r="IU106" s="8">
        <f t="shared" si="115"/>
        <v>0</v>
      </c>
      <c r="IV106" s="8">
        <f t="shared" si="116"/>
        <v>0</v>
      </c>
      <c r="IW106" s="8"/>
      <c r="IX106" s="8"/>
      <c r="IY106" s="71">
        <v>10.31</v>
      </c>
      <c r="IZ106" s="71">
        <v>0</v>
      </c>
      <c r="JA106" s="71">
        <v>10.31</v>
      </c>
      <c r="JB106" s="71">
        <v>0</v>
      </c>
      <c r="JC106" s="285"/>
      <c r="JD106" s="285"/>
      <c r="JE106" s="8">
        <f t="shared" si="152"/>
        <v>20.62</v>
      </c>
      <c r="JF106" s="8">
        <f t="shared" si="153"/>
        <v>0</v>
      </c>
      <c r="JG106" s="335">
        <v>6.5372000000000003</v>
      </c>
      <c r="JH106" s="335">
        <v>1</v>
      </c>
      <c r="JI106" s="335">
        <v>6.5373000000000001</v>
      </c>
      <c r="JJ106" s="335">
        <v>1</v>
      </c>
      <c r="JK106" s="335"/>
      <c r="JL106" s="335"/>
      <c r="JM106" s="91">
        <v>51.55</v>
      </c>
      <c r="JN106" s="335">
        <v>11</v>
      </c>
      <c r="JO106" s="91">
        <v>44.33</v>
      </c>
      <c r="JP106" s="335">
        <v>9</v>
      </c>
      <c r="JQ106" s="71">
        <v>0</v>
      </c>
      <c r="JR106" s="71">
        <v>0</v>
      </c>
      <c r="JS106" s="8"/>
      <c r="JT106" s="8"/>
      <c r="JU106" s="8">
        <f t="shared" si="154"/>
        <v>108.9545</v>
      </c>
      <c r="JV106" s="8">
        <f t="shared" si="155"/>
        <v>22</v>
      </c>
      <c r="JW106" s="8"/>
      <c r="JX106" s="8"/>
      <c r="JY106" s="285"/>
      <c r="JZ106" s="285"/>
      <c r="KA106" s="8">
        <f t="shared" si="156"/>
        <v>0</v>
      </c>
      <c r="KB106" s="8">
        <f t="shared" si="157"/>
        <v>0</v>
      </c>
      <c r="KC106" s="4"/>
      <c r="KD106" s="4"/>
      <c r="KE106" s="4"/>
      <c r="KF106" s="4"/>
      <c r="KG106" s="4">
        <f t="shared" si="117"/>
        <v>0</v>
      </c>
      <c r="KH106" s="4">
        <f t="shared" si="118"/>
        <v>0</v>
      </c>
      <c r="KI106" s="4"/>
      <c r="KJ106" s="4"/>
      <c r="KK106" s="4"/>
      <c r="KL106" s="4"/>
      <c r="KM106" s="4">
        <f t="shared" si="158"/>
        <v>0</v>
      </c>
      <c r="KN106" s="4">
        <f t="shared" si="158"/>
        <v>0</v>
      </c>
      <c r="KO106" s="326">
        <v>6.19</v>
      </c>
      <c r="KP106" s="4"/>
      <c r="KQ106" s="4"/>
      <c r="KR106" s="4"/>
      <c r="KS106" s="1">
        <f t="shared" si="159"/>
        <v>6.19</v>
      </c>
      <c r="KT106" s="1">
        <f t="shared" si="160"/>
        <v>0</v>
      </c>
      <c r="KU106" s="4"/>
      <c r="KV106" s="4"/>
      <c r="KW106" s="4">
        <f t="shared" si="161"/>
        <v>0</v>
      </c>
      <c r="KX106" s="4">
        <f t="shared" si="162"/>
        <v>0</v>
      </c>
      <c r="KY106" s="4"/>
      <c r="KZ106" s="4"/>
      <c r="LA106" s="4"/>
      <c r="LB106" s="4"/>
      <c r="LC106" s="4">
        <f t="shared" si="163"/>
        <v>0</v>
      </c>
      <c r="LD106" s="4">
        <f t="shared" si="164"/>
        <v>0</v>
      </c>
      <c r="LE106" s="4"/>
      <c r="LF106" s="4"/>
      <c r="LG106" s="4">
        <f t="shared" si="165"/>
        <v>0</v>
      </c>
      <c r="LH106" s="4">
        <f t="shared" si="166"/>
        <v>0</v>
      </c>
      <c r="LI106" s="71">
        <v>24.2</v>
      </c>
      <c r="LJ106" s="335">
        <v>0</v>
      </c>
      <c r="LK106" s="79">
        <v>24.02</v>
      </c>
      <c r="LL106" s="358">
        <v>0</v>
      </c>
      <c r="LM106" s="79">
        <v>6.5750000000000002</v>
      </c>
      <c r="LN106" s="339">
        <v>0</v>
      </c>
      <c r="LO106" s="75"/>
      <c r="LP106" s="352"/>
      <c r="LQ106" s="322"/>
      <c r="LR106" s="322"/>
      <c r="LS106" s="4">
        <f t="shared" si="167"/>
        <v>54.795000000000002</v>
      </c>
      <c r="LT106" s="4">
        <f t="shared" si="168"/>
        <v>0</v>
      </c>
      <c r="LU106" s="323"/>
      <c r="LV106" s="4"/>
      <c r="LW106" s="4"/>
      <c r="LX106" s="4"/>
      <c r="LY106" s="4">
        <f t="shared" si="169"/>
        <v>0</v>
      </c>
      <c r="LZ106" s="4">
        <f t="shared" si="170"/>
        <v>0</v>
      </c>
      <c r="MA106" s="114"/>
      <c r="MB106" s="4"/>
      <c r="MC106" s="346"/>
      <c r="MD106" s="324"/>
      <c r="ME106" s="75"/>
      <c r="MF106" s="4"/>
      <c r="MG106" s="9"/>
      <c r="MH106" s="4"/>
      <c r="MI106" s="4">
        <f t="shared" si="171"/>
        <v>0</v>
      </c>
      <c r="MJ106" s="4">
        <f t="shared" si="172"/>
        <v>0</v>
      </c>
      <c r="MK106" s="340">
        <v>0</v>
      </c>
      <c r="ML106" s="92">
        <v>0</v>
      </c>
      <c r="MM106" s="114">
        <v>0</v>
      </c>
      <c r="MN106" s="341">
        <v>0</v>
      </c>
      <c r="MO106" s="4">
        <f t="shared" si="173"/>
        <v>0</v>
      </c>
      <c r="MP106" s="4">
        <f t="shared" si="174"/>
        <v>0</v>
      </c>
      <c r="MQ106" s="4"/>
      <c r="MR106" s="4"/>
      <c r="MS106" s="4">
        <f t="shared" si="175"/>
        <v>0</v>
      </c>
      <c r="MT106" s="4">
        <f t="shared" si="176"/>
        <v>0</v>
      </c>
      <c r="MU106" s="4"/>
      <c r="MV106" s="4"/>
      <c r="MW106" s="4">
        <f t="shared" si="177"/>
        <v>0</v>
      </c>
      <c r="MX106" s="4">
        <f t="shared" si="178"/>
        <v>0</v>
      </c>
      <c r="MY106" s="92">
        <v>6.65</v>
      </c>
      <c r="MZ106" s="342">
        <v>0.9</v>
      </c>
      <c r="NA106" s="4">
        <f t="shared" si="179"/>
        <v>6.65</v>
      </c>
      <c r="NB106" s="4">
        <f t="shared" si="180"/>
        <v>0.9</v>
      </c>
      <c r="NC106" s="301"/>
      <c r="ND106" s="301"/>
      <c r="NE106" s="301">
        <f t="shared" si="181"/>
        <v>0</v>
      </c>
      <c r="NF106" s="301">
        <f t="shared" si="182"/>
        <v>0</v>
      </c>
      <c r="NG106" s="301"/>
      <c r="NH106" s="301"/>
      <c r="NI106" s="301">
        <f t="shared" si="183"/>
        <v>0</v>
      </c>
      <c r="NJ106" s="301">
        <f t="shared" si="184"/>
        <v>0</v>
      </c>
      <c r="NK106" s="297"/>
      <c r="NL106" s="301"/>
      <c r="NM106" s="301">
        <f t="shared" si="185"/>
        <v>0</v>
      </c>
      <c r="NN106" s="301">
        <f t="shared" si="186"/>
        <v>0</v>
      </c>
      <c r="NO106" s="74">
        <v>0</v>
      </c>
      <c r="NP106" s="74"/>
      <c r="NQ106" s="74"/>
      <c r="NR106" s="74"/>
      <c r="NS106" s="74">
        <v>0</v>
      </c>
      <c r="NT106" s="74"/>
      <c r="NU106" s="351">
        <v>0</v>
      </c>
      <c r="NV106" s="351"/>
      <c r="NW106" s="4">
        <f t="shared" si="187"/>
        <v>0</v>
      </c>
      <c r="NX106" s="4">
        <f t="shared" si="119"/>
        <v>0</v>
      </c>
      <c r="NY106" s="74">
        <v>0</v>
      </c>
      <c r="NZ106" s="74"/>
      <c r="OA106" s="357">
        <v>0</v>
      </c>
      <c r="OB106" s="74"/>
      <c r="OC106" s="357">
        <v>0</v>
      </c>
      <c r="OD106" s="74"/>
      <c r="OE106" s="74">
        <v>0</v>
      </c>
      <c r="OF106" s="74"/>
      <c r="OG106" s="4">
        <f t="shared" si="188"/>
        <v>0</v>
      </c>
      <c r="OH106" s="4">
        <f t="shared" si="189"/>
        <v>0</v>
      </c>
      <c r="OI106" s="196">
        <v>0</v>
      </c>
      <c r="OJ106" s="301"/>
      <c r="OK106" s="347">
        <v>0</v>
      </c>
      <c r="OL106" s="301"/>
      <c r="OM106" s="196">
        <v>0</v>
      </c>
      <c r="ON106" s="301"/>
      <c r="OO106" s="301">
        <f t="shared" si="190"/>
        <v>0</v>
      </c>
      <c r="OP106" s="301">
        <f t="shared" si="191"/>
        <v>0</v>
      </c>
      <c r="OQ106" s="301"/>
      <c r="OR106" s="301"/>
      <c r="OS106" s="301">
        <f t="shared" si="120"/>
        <v>0</v>
      </c>
      <c r="OT106" s="301">
        <f t="shared" si="121"/>
        <v>0</v>
      </c>
    </row>
    <row r="107" spans="1:410" ht="12.75" customHeight="1">
      <c r="A107" s="89" t="s">
        <v>129</v>
      </c>
      <c r="B107" s="50"/>
      <c r="C107" s="10">
        <f t="shared" ref="C107:BR107" si="193">MAX(C11:C106)</f>
        <v>0</v>
      </c>
      <c r="D107" s="10">
        <f t="shared" si="193"/>
        <v>0</v>
      </c>
      <c r="E107" s="10">
        <f t="shared" si="193"/>
        <v>0</v>
      </c>
      <c r="F107" s="10">
        <f t="shared" si="193"/>
        <v>0</v>
      </c>
      <c r="G107" s="10">
        <f t="shared" si="193"/>
        <v>0</v>
      </c>
      <c r="H107" s="10">
        <f t="shared" si="193"/>
        <v>0</v>
      </c>
      <c r="I107" s="10">
        <f t="shared" si="193"/>
        <v>0</v>
      </c>
      <c r="J107" s="10">
        <f t="shared" si="193"/>
        <v>0</v>
      </c>
      <c r="K107" s="10">
        <f t="shared" si="193"/>
        <v>0</v>
      </c>
      <c r="L107" s="10">
        <f t="shared" si="193"/>
        <v>0</v>
      </c>
      <c r="M107" s="10">
        <f t="shared" si="193"/>
        <v>20.62</v>
      </c>
      <c r="N107" s="10">
        <f t="shared" si="193"/>
        <v>4.1240000000000006</v>
      </c>
      <c r="O107" s="10">
        <f t="shared" si="193"/>
        <v>19.59</v>
      </c>
      <c r="P107" s="10">
        <f t="shared" si="193"/>
        <v>3.9180000000000001</v>
      </c>
      <c r="Q107" s="10">
        <f t="shared" si="193"/>
        <v>0</v>
      </c>
      <c r="R107" s="10">
        <f t="shared" si="193"/>
        <v>0</v>
      </c>
      <c r="S107" s="10">
        <f t="shared" si="193"/>
        <v>0</v>
      </c>
      <c r="T107" s="10">
        <f t="shared" si="193"/>
        <v>0</v>
      </c>
      <c r="U107" s="10">
        <f t="shared" si="193"/>
        <v>0</v>
      </c>
      <c r="V107" s="10">
        <f t="shared" si="193"/>
        <v>0</v>
      </c>
      <c r="W107" s="10">
        <f t="shared" si="193"/>
        <v>40.21</v>
      </c>
      <c r="X107" s="10">
        <f t="shared" si="193"/>
        <v>40.21</v>
      </c>
      <c r="Y107" s="166">
        <f t="shared" si="193"/>
        <v>0</v>
      </c>
      <c r="Z107" s="166">
        <f t="shared" si="193"/>
        <v>0</v>
      </c>
      <c r="AA107" s="10">
        <f t="shared" si="193"/>
        <v>0</v>
      </c>
      <c r="AB107" s="10">
        <f t="shared" si="193"/>
        <v>0</v>
      </c>
      <c r="AC107" s="10">
        <f t="shared" si="193"/>
        <v>0</v>
      </c>
      <c r="AD107" s="10">
        <f t="shared" si="193"/>
        <v>0</v>
      </c>
      <c r="AE107" s="10">
        <f t="shared" si="193"/>
        <v>0</v>
      </c>
      <c r="AF107" s="10">
        <f t="shared" si="193"/>
        <v>0</v>
      </c>
      <c r="AG107" s="10">
        <f t="shared" si="193"/>
        <v>0</v>
      </c>
      <c r="AH107" s="10">
        <f t="shared" si="193"/>
        <v>0</v>
      </c>
      <c r="AI107" s="10">
        <f t="shared" si="193"/>
        <v>5</v>
      </c>
      <c r="AJ107" s="10">
        <f t="shared" si="193"/>
        <v>1.5</v>
      </c>
      <c r="AK107" s="10">
        <f t="shared" si="193"/>
        <v>50</v>
      </c>
      <c r="AL107" s="10">
        <f t="shared" si="193"/>
        <v>15</v>
      </c>
      <c r="AM107" s="10">
        <f t="shared" si="193"/>
        <v>0</v>
      </c>
      <c r="AN107" s="10">
        <f t="shared" si="193"/>
        <v>0</v>
      </c>
      <c r="AO107" s="10">
        <f t="shared" si="193"/>
        <v>0</v>
      </c>
      <c r="AP107" s="10">
        <f t="shared" si="193"/>
        <v>0</v>
      </c>
      <c r="AQ107" s="10">
        <f t="shared" si="193"/>
        <v>0</v>
      </c>
      <c r="AR107" s="10">
        <f t="shared" si="193"/>
        <v>0</v>
      </c>
      <c r="AS107" s="10">
        <f t="shared" si="193"/>
        <v>0</v>
      </c>
      <c r="AT107" s="10">
        <f t="shared" si="193"/>
        <v>0</v>
      </c>
      <c r="AU107" s="10">
        <f t="shared" si="193"/>
        <v>55</v>
      </c>
      <c r="AV107" s="10">
        <f t="shared" si="193"/>
        <v>16.5</v>
      </c>
      <c r="AW107" s="10">
        <f t="shared" si="193"/>
        <v>0</v>
      </c>
      <c r="AX107" s="10">
        <f t="shared" si="193"/>
        <v>0</v>
      </c>
      <c r="AY107" s="10">
        <f t="shared" si="193"/>
        <v>0</v>
      </c>
      <c r="AZ107" s="10">
        <f t="shared" si="193"/>
        <v>0</v>
      </c>
      <c r="BA107" s="10">
        <f t="shared" si="193"/>
        <v>0</v>
      </c>
      <c r="BB107" s="10">
        <f t="shared" si="193"/>
        <v>0</v>
      </c>
      <c r="BC107" s="10">
        <f t="shared" si="193"/>
        <v>0</v>
      </c>
      <c r="BD107" s="10">
        <f t="shared" si="193"/>
        <v>0</v>
      </c>
      <c r="BE107" s="10">
        <f t="shared" si="193"/>
        <v>0</v>
      </c>
      <c r="BF107" s="10">
        <f t="shared" si="193"/>
        <v>0</v>
      </c>
      <c r="BG107" s="10">
        <f t="shared" si="193"/>
        <v>0</v>
      </c>
      <c r="BH107" s="10">
        <f t="shared" si="193"/>
        <v>0</v>
      </c>
      <c r="BI107" s="10">
        <f t="shared" si="193"/>
        <v>0</v>
      </c>
      <c r="BJ107" s="10">
        <f t="shared" si="193"/>
        <v>0</v>
      </c>
      <c r="BK107" s="10">
        <f t="shared" si="193"/>
        <v>0</v>
      </c>
      <c r="BL107" s="10">
        <f t="shared" si="193"/>
        <v>0</v>
      </c>
      <c r="BM107" s="10">
        <f t="shared" si="193"/>
        <v>0</v>
      </c>
      <c r="BN107" s="10">
        <f t="shared" ref="BN107:BQ107" si="194">MAX(BN11:BN106)</f>
        <v>0</v>
      </c>
      <c r="BO107" s="10">
        <f t="shared" si="194"/>
        <v>0</v>
      </c>
      <c r="BP107" s="10">
        <f t="shared" si="194"/>
        <v>0</v>
      </c>
      <c r="BQ107" s="10">
        <f t="shared" si="194"/>
        <v>0</v>
      </c>
      <c r="BR107" s="10">
        <f t="shared" si="193"/>
        <v>0</v>
      </c>
      <c r="BS107" s="10">
        <f t="shared" ref="BS107:ED107" si="195">MAX(BS11:BS106)</f>
        <v>0</v>
      </c>
      <c r="BT107" s="10">
        <f t="shared" si="195"/>
        <v>0</v>
      </c>
      <c r="BU107" s="10">
        <f t="shared" si="195"/>
        <v>0</v>
      </c>
      <c r="BV107" s="10">
        <f t="shared" si="195"/>
        <v>0</v>
      </c>
      <c r="BW107" s="10">
        <f t="shared" si="195"/>
        <v>0</v>
      </c>
      <c r="BX107" s="10">
        <f t="shared" si="195"/>
        <v>0</v>
      </c>
      <c r="BY107" s="10">
        <f t="shared" si="195"/>
        <v>0</v>
      </c>
      <c r="BZ107" s="10">
        <f t="shared" si="195"/>
        <v>0</v>
      </c>
      <c r="CA107" s="10">
        <f t="shared" si="195"/>
        <v>0</v>
      </c>
      <c r="CB107" s="10">
        <f t="shared" si="195"/>
        <v>0</v>
      </c>
      <c r="CC107" s="10">
        <f t="shared" si="195"/>
        <v>0</v>
      </c>
      <c r="CD107" s="10">
        <f t="shared" si="195"/>
        <v>0</v>
      </c>
      <c r="CE107" s="10">
        <f t="shared" si="195"/>
        <v>0</v>
      </c>
      <c r="CF107" s="10">
        <f t="shared" si="195"/>
        <v>0</v>
      </c>
      <c r="CG107" s="10">
        <f t="shared" si="195"/>
        <v>0</v>
      </c>
      <c r="CH107" s="10">
        <f t="shared" si="195"/>
        <v>0</v>
      </c>
      <c r="CI107" s="10">
        <f t="shared" si="195"/>
        <v>20.6</v>
      </c>
      <c r="CJ107" s="10">
        <f t="shared" si="195"/>
        <v>6.5</v>
      </c>
      <c r="CK107" s="10">
        <f t="shared" si="195"/>
        <v>0</v>
      </c>
      <c r="CL107" s="10">
        <f t="shared" si="195"/>
        <v>0</v>
      </c>
      <c r="CM107" s="10">
        <f t="shared" si="195"/>
        <v>5.15</v>
      </c>
      <c r="CN107" s="10">
        <f t="shared" si="195"/>
        <v>1.5</v>
      </c>
      <c r="CO107" s="10">
        <f t="shared" si="195"/>
        <v>25.75</v>
      </c>
      <c r="CP107" s="10">
        <f t="shared" si="195"/>
        <v>8</v>
      </c>
      <c r="CQ107" s="10">
        <f t="shared" si="195"/>
        <v>247.40625</v>
      </c>
      <c r="CR107" s="10">
        <f t="shared" si="195"/>
        <v>0</v>
      </c>
      <c r="CS107" s="10">
        <f t="shared" si="195"/>
        <v>0</v>
      </c>
      <c r="CT107" s="10">
        <f t="shared" si="195"/>
        <v>0</v>
      </c>
      <c r="CU107" s="10">
        <f t="shared" si="195"/>
        <v>18.556701030927837</v>
      </c>
      <c r="CV107" s="10">
        <f t="shared" si="195"/>
        <v>0</v>
      </c>
      <c r="CW107" s="10">
        <f t="shared" si="195"/>
        <v>63.814432989690722</v>
      </c>
      <c r="CX107" s="10">
        <f t="shared" si="195"/>
        <v>0</v>
      </c>
      <c r="CY107" s="10">
        <f t="shared" si="195"/>
        <v>0</v>
      </c>
      <c r="CZ107" s="10">
        <f t="shared" si="195"/>
        <v>0</v>
      </c>
      <c r="DA107" s="10">
        <f t="shared" si="195"/>
        <v>329.77738402061857</v>
      </c>
      <c r="DB107" s="10">
        <f t="shared" si="195"/>
        <v>0</v>
      </c>
      <c r="DC107" s="10">
        <f t="shared" si="195"/>
        <v>0</v>
      </c>
      <c r="DD107" s="10">
        <f t="shared" si="195"/>
        <v>0</v>
      </c>
      <c r="DE107" s="10">
        <f t="shared" si="195"/>
        <v>0</v>
      </c>
      <c r="DF107" s="10">
        <f t="shared" si="195"/>
        <v>0</v>
      </c>
      <c r="DG107" s="10">
        <f t="shared" si="195"/>
        <v>0</v>
      </c>
      <c r="DH107" s="10">
        <f t="shared" si="195"/>
        <v>0</v>
      </c>
      <c r="DI107" s="10">
        <f t="shared" si="195"/>
        <v>0</v>
      </c>
      <c r="DJ107" s="10">
        <f t="shared" si="195"/>
        <v>0</v>
      </c>
      <c r="DK107" s="10">
        <f t="shared" si="195"/>
        <v>42.37</v>
      </c>
      <c r="DL107" s="10">
        <f t="shared" si="195"/>
        <v>14.12</v>
      </c>
      <c r="DM107" s="166">
        <f t="shared" si="195"/>
        <v>42.37</v>
      </c>
      <c r="DN107" s="166">
        <f t="shared" si="195"/>
        <v>14.12</v>
      </c>
      <c r="DO107" s="10">
        <f t="shared" si="195"/>
        <v>41.1</v>
      </c>
      <c r="DP107" s="10">
        <f t="shared" si="195"/>
        <v>13.700000000000001</v>
      </c>
      <c r="DQ107" s="166">
        <f t="shared" si="195"/>
        <v>0</v>
      </c>
      <c r="DR107" s="166">
        <f t="shared" si="195"/>
        <v>0</v>
      </c>
      <c r="DS107" s="10">
        <f t="shared" si="195"/>
        <v>0</v>
      </c>
      <c r="DT107" s="10">
        <f t="shared" si="195"/>
        <v>0</v>
      </c>
      <c r="DU107" s="10">
        <f t="shared" si="195"/>
        <v>0</v>
      </c>
      <c r="DV107" s="10">
        <f t="shared" si="195"/>
        <v>0</v>
      </c>
      <c r="DW107" s="10">
        <f t="shared" si="195"/>
        <v>0</v>
      </c>
      <c r="DX107" s="10">
        <f t="shared" si="195"/>
        <v>0</v>
      </c>
      <c r="DY107" s="10">
        <f t="shared" si="195"/>
        <v>0</v>
      </c>
      <c r="DZ107" s="10">
        <f t="shared" si="195"/>
        <v>0</v>
      </c>
      <c r="EA107" s="10">
        <f t="shared" si="195"/>
        <v>0</v>
      </c>
      <c r="EB107" s="10">
        <f t="shared" si="195"/>
        <v>0</v>
      </c>
      <c r="EC107" s="10">
        <f t="shared" si="195"/>
        <v>0</v>
      </c>
      <c r="ED107" s="10">
        <f t="shared" si="195"/>
        <v>0</v>
      </c>
      <c r="EE107" s="10">
        <f t="shared" ref="EE107:GT107" si="196">MAX(EE11:EE106)</f>
        <v>0</v>
      </c>
      <c r="EF107" s="10">
        <f t="shared" si="196"/>
        <v>0</v>
      </c>
      <c r="EG107" s="10">
        <f t="shared" si="196"/>
        <v>39.18</v>
      </c>
      <c r="EH107" s="10">
        <f t="shared" si="196"/>
        <v>9.7949999999999999</v>
      </c>
      <c r="EI107" s="10">
        <f>MAX(EI11:EI106)</f>
        <v>154.63999999999999</v>
      </c>
      <c r="EJ107" s="10">
        <f>MAX(EJ11:EJ106)</f>
        <v>38.659999999999997</v>
      </c>
      <c r="EK107" s="10">
        <f>MAX(EK11:EK106)</f>
        <v>53.61</v>
      </c>
      <c r="EL107" s="10">
        <f>MAX(EL11:EL106)</f>
        <v>13.4025</v>
      </c>
      <c r="EM107" s="166">
        <f t="shared" ref="EM107:EP107" si="197">MAX(EM11:EM106)</f>
        <v>0</v>
      </c>
      <c r="EN107" s="166">
        <f t="shared" si="197"/>
        <v>0</v>
      </c>
      <c r="EO107" s="10">
        <f t="shared" si="197"/>
        <v>0</v>
      </c>
      <c r="EP107" s="10">
        <f t="shared" si="197"/>
        <v>0</v>
      </c>
      <c r="EQ107" s="10">
        <f t="shared" si="196"/>
        <v>247.43</v>
      </c>
      <c r="ER107" s="10">
        <f t="shared" si="196"/>
        <v>61.857500000000002</v>
      </c>
      <c r="ES107" s="10">
        <f t="shared" si="196"/>
        <v>0</v>
      </c>
      <c r="ET107" s="10">
        <f t="shared" si="196"/>
        <v>0</v>
      </c>
      <c r="EU107" s="10">
        <f t="shared" si="196"/>
        <v>0</v>
      </c>
      <c r="EV107" s="10">
        <f t="shared" si="196"/>
        <v>0</v>
      </c>
      <c r="EW107" s="10">
        <f t="shared" si="196"/>
        <v>0</v>
      </c>
      <c r="EX107" s="10">
        <f t="shared" si="196"/>
        <v>0</v>
      </c>
      <c r="EY107" s="10">
        <f t="shared" si="196"/>
        <v>0</v>
      </c>
      <c r="EZ107" s="10">
        <f t="shared" si="196"/>
        <v>0</v>
      </c>
      <c r="FA107" s="10">
        <f t="shared" si="196"/>
        <v>30</v>
      </c>
      <c r="FB107" s="10">
        <f t="shared" si="196"/>
        <v>0</v>
      </c>
      <c r="FC107" s="10">
        <f t="shared" si="196"/>
        <v>31</v>
      </c>
      <c r="FD107" s="10">
        <f t="shared" si="196"/>
        <v>0</v>
      </c>
      <c r="FE107" s="10">
        <f t="shared" si="196"/>
        <v>0</v>
      </c>
      <c r="FF107" s="10">
        <f t="shared" si="196"/>
        <v>0</v>
      </c>
      <c r="FG107" s="10">
        <f t="shared" si="196"/>
        <v>0</v>
      </c>
      <c r="FH107" s="10">
        <f t="shared" si="196"/>
        <v>0</v>
      </c>
      <c r="FI107" s="10">
        <f t="shared" si="196"/>
        <v>0</v>
      </c>
      <c r="FJ107" s="10">
        <f t="shared" si="196"/>
        <v>0</v>
      </c>
      <c r="FK107" s="10">
        <f t="shared" si="196"/>
        <v>0</v>
      </c>
      <c r="FL107" s="10">
        <f t="shared" si="196"/>
        <v>0</v>
      </c>
      <c r="FM107" s="10">
        <f t="shared" si="196"/>
        <v>0</v>
      </c>
      <c r="FN107" s="10">
        <f t="shared" si="196"/>
        <v>0</v>
      </c>
      <c r="FO107" s="10">
        <f t="shared" si="196"/>
        <v>0</v>
      </c>
      <c r="FP107" s="10">
        <f t="shared" si="196"/>
        <v>0</v>
      </c>
      <c r="FQ107" s="10">
        <f t="shared" si="196"/>
        <v>0</v>
      </c>
      <c r="FR107" s="10">
        <f t="shared" si="196"/>
        <v>0</v>
      </c>
      <c r="FS107" s="10">
        <f t="shared" si="196"/>
        <v>0</v>
      </c>
      <c r="FT107" s="10">
        <f t="shared" si="196"/>
        <v>0</v>
      </c>
      <c r="FU107" s="10">
        <f t="shared" si="196"/>
        <v>0</v>
      </c>
      <c r="FV107" s="10">
        <f t="shared" si="196"/>
        <v>0</v>
      </c>
      <c r="FW107" s="10">
        <f t="shared" si="196"/>
        <v>0</v>
      </c>
      <c r="FX107" s="10">
        <f t="shared" si="196"/>
        <v>0</v>
      </c>
      <c r="FY107" s="10">
        <f t="shared" si="196"/>
        <v>0</v>
      </c>
      <c r="FZ107" s="10">
        <f t="shared" si="196"/>
        <v>0</v>
      </c>
      <c r="GA107" s="10">
        <f t="shared" si="196"/>
        <v>0</v>
      </c>
      <c r="GB107" s="10">
        <f t="shared" si="196"/>
        <v>0</v>
      </c>
      <c r="GC107" s="10">
        <f t="shared" si="196"/>
        <v>0</v>
      </c>
      <c r="GD107" s="10">
        <f t="shared" si="196"/>
        <v>0</v>
      </c>
      <c r="GE107" s="10">
        <f t="shared" si="196"/>
        <v>0</v>
      </c>
      <c r="GF107" s="10">
        <f t="shared" si="196"/>
        <v>0</v>
      </c>
      <c r="GG107" s="10">
        <f t="shared" si="196"/>
        <v>0</v>
      </c>
      <c r="GH107" s="10">
        <f t="shared" si="196"/>
        <v>0</v>
      </c>
      <c r="GI107" s="10">
        <f t="shared" si="196"/>
        <v>0</v>
      </c>
      <c r="GJ107" s="10">
        <f t="shared" si="196"/>
        <v>0</v>
      </c>
      <c r="GK107" s="10">
        <f t="shared" si="196"/>
        <v>6</v>
      </c>
      <c r="GL107" s="10">
        <f t="shared" si="196"/>
        <v>0</v>
      </c>
      <c r="GM107" s="10">
        <f t="shared" si="196"/>
        <v>0</v>
      </c>
      <c r="GN107" s="10">
        <f t="shared" si="196"/>
        <v>0</v>
      </c>
      <c r="GO107" s="10">
        <f t="shared" si="196"/>
        <v>0</v>
      </c>
      <c r="GP107" s="10">
        <f t="shared" si="196"/>
        <v>0</v>
      </c>
      <c r="GQ107" s="10">
        <f t="shared" si="196"/>
        <v>0</v>
      </c>
      <c r="GR107" s="10">
        <f t="shared" si="196"/>
        <v>0</v>
      </c>
      <c r="GS107" s="10">
        <f t="shared" si="196"/>
        <v>0</v>
      </c>
      <c r="GT107" s="10">
        <f t="shared" si="196"/>
        <v>0</v>
      </c>
      <c r="GU107" s="10">
        <f t="shared" ref="GU107:JF107" si="198">MAX(GU11:GU106)</f>
        <v>6</v>
      </c>
      <c r="GV107" s="10">
        <f t="shared" si="198"/>
        <v>0</v>
      </c>
      <c r="GW107" s="10">
        <f t="shared" si="198"/>
        <v>0</v>
      </c>
      <c r="GX107" s="10">
        <f t="shared" si="198"/>
        <v>0</v>
      </c>
      <c r="GY107" s="10">
        <f t="shared" si="198"/>
        <v>2.4</v>
      </c>
      <c r="GZ107" s="10">
        <f t="shared" si="198"/>
        <v>0</v>
      </c>
      <c r="HA107" s="10">
        <f t="shared" si="198"/>
        <v>14.4</v>
      </c>
      <c r="HB107" s="10">
        <f t="shared" si="198"/>
        <v>0</v>
      </c>
      <c r="HC107" s="10">
        <f t="shared" si="198"/>
        <v>0</v>
      </c>
      <c r="HD107" s="10">
        <f t="shared" si="198"/>
        <v>0</v>
      </c>
      <c r="HE107" s="10">
        <f t="shared" si="198"/>
        <v>0</v>
      </c>
      <c r="HF107" s="10">
        <f t="shared" si="198"/>
        <v>0</v>
      </c>
      <c r="HG107" s="10">
        <f t="shared" si="198"/>
        <v>0</v>
      </c>
      <c r="HH107" s="10">
        <f t="shared" si="198"/>
        <v>0</v>
      </c>
      <c r="HI107" s="10">
        <f t="shared" si="198"/>
        <v>0</v>
      </c>
      <c r="HJ107" s="10">
        <f t="shared" si="198"/>
        <v>0</v>
      </c>
      <c r="HK107" s="10">
        <f t="shared" si="198"/>
        <v>0</v>
      </c>
      <c r="HL107" s="10">
        <f t="shared" si="198"/>
        <v>0</v>
      </c>
      <c r="HM107" s="10">
        <f t="shared" si="198"/>
        <v>0</v>
      </c>
      <c r="HN107" s="10">
        <f t="shared" si="198"/>
        <v>0</v>
      </c>
      <c r="HO107" s="10">
        <f t="shared" si="198"/>
        <v>0</v>
      </c>
      <c r="HP107" s="10">
        <f t="shared" si="198"/>
        <v>0</v>
      </c>
      <c r="HQ107" s="10">
        <f t="shared" si="198"/>
        <v>565</v>
      </c>
      <c r="HR107" s="10">
        <f t="shared" si="198"/>
        <v>0</v>
      </c>
      <c r="HS107" s="10">
        <f t="shared" si="198"/>
        <v>0</v>
      </c>
      <c r="HT107" s="10">
        <f t="shared" si="198"/>
        <v>0</v>
      </c>
      <c r="HU107" s="10">
        <f t="shared" si="198"/>
        <v>565</v>
      </c>
      <c r="HV107" s="10">
        <f t="shared" si="198"/>
        <v>0</v>
      </c>
      <c r="HW107" s="10">
        <f t="shared" si="198"/>
        <v>0</v>
      </c>
      <c r="HX107" s="10">
        <f t="shared" si="198"/>
        <v>0</v>
      </c>
      <c r="HY107" s="10">
        <f t="shared" si="198"/>
        <v>3</v>
      </c>
      <c r="HZ107" s="10">
        <f t="shared" si="198"/>
        <v>0.75</v>
      </c>
      <c r="IA107" s="10">
        <f t="shared" si="198"/>
        <v>0</v>
      </c>
      <c r="IB107" s="10">
        <f t="shared" si="198"/>
        <v>0</v>
      </c>
      <c r="IC107" s="10">
        <f t="shared" si="198"/>
        <v>12</v>
      </c>
      <c r="ID107" s="10">
        <f t="shared" si="198"/>
        <v>3</v>
      </c>
      <c r="IE107" s="10">
        <f t="shared" si="198"/>
        <v>0</v>
      </c>
      <c r="IF107" s="10">
        <f>MAX(IF11:IF106)</f>
        <v>0</v>
      </c>
      <c r="IG107" s="10">
        <f t="shared" si="198"/>
        <v>15</v>
      </c>
      <c r="IH107" s="10">
        <f t="shared" si="198"/>
        <v>3.75</v>
      </c>
      <c r="II107" s="10">
        <f t="shared" si="198"/>
        <v>0</v>
      </c>
      <c r="IJ107" s="10">
        <f t="shared" si="198"/>
        <v>0</v>
      </c>
      <c r="IK107" s="10">
        <f t="shared" si="198"/>
        <v>0</v>
      </c>
      <c r="IL107" s="10">
        <f t="shared" si="198"/>
        <v>0</v>
      </c>
      <c r="IM107" s="10">
        <f t="shared" si="198"/>
        <v>0</v>
      </c>
      <c r="IN107" s="10">
        <f t="shared" si="198"/>
        <v>0</v>
      </c>
      <c r="IO107" s="10">
        <f t="shared" si="198"/>
        <v>0</v>
      </c>
      <c r="IP107" s="10">
        <f t="shared" si="198"/>
        <v>0</v>
      </c>
      <c r="IQ107" s="10">
        <f t="shared" si="198"/>
        <v>0</v>
      </c>
      <c r="IR107" s="10">
        <f t="shared" si="198"/>
        <v>0</v>
      </c>
      <c r="IS107" s="10">
        <f t="shared" si="198"/>
        <v>0</v>
      </c>
      <c r="IT107" s="10">
        <f t="shared" si="198"/>
        <v>0</v>
      </c>
      <c r="IU107" s="10">
        <f t="shared" si="198"/>
        <v>0</v>
      </c>
      <c r="IV107" s="10">
        <f t="shared" si="198"/>
        <v>0</v>
      </c>
      <c r="IW107" s="10">
        <f t="shared" si="198"/>
        <v>0</v>
      </c>
      <c r="IX107" s="10">
        <f t="shared" si="198"/>
        <v>0</v>
      </c>
      <c r="IY107" s="166">
        <f t="shared" si="198"/>
        <v>10.31</v>
      </c>
      <c r="IZ107" s="10">
        <f t="shared" si="198"/>
        <v>0</v>
      </c>
      <c r="JA107" s="10">
        <f t="shared" si="198"/>
        <v>10.31</v>
      </c>
      <c r="JB107" s="10">
        <f t="shared" si="198"/>
        <v>0</v>
      </c>
      <c r="JC107" s="10">
        <f t="shared" si="198"/>
        <v>0</v>
      </c>
      <c r="JD107" s="10">
        <f t="shared" si="198"/>
        <v>0</v>
      </c>
      <c r="JE107" s="10">
        <f t="shared" si="198"/>
        <v>20.62</v>
      </c>
      <c r="JF107" s="10">
        <f t="shared" si="198"/>
        <v>0</v>
      </c>
      <c r="JG107" s="10">
        <f t="shared" ref="JG107:LR107" si="199">MAX(JG11:JG106)</f>
        <v>6.5372000000000003</v>
      </c>
      <c r="JH107" s="10">
        <f t="shared" si="199"/>
        <v>1</v>
      </c>
      <c r="JI107" s="10">
        <f t="shared" si="199"/>
        <v>6.5373000000000001</v>
      </c>
      <c r="JJ107" s="10">
        <f t="shared" si="199"/>
        <v>1</v>
      </c>
      <c r="JK107" s="10">
        <f t="shared" si="199"/>
        <v>0</v>
      </c>
      <c r="JL107" s="10">
        <f t="shared" si="199"/>
        <v>0</v>
      </c>
      <c r="JM107" s="10">
        <f t="shared" si="199"/>
        <v>51.55</v>
      </c>
      <c r="JN107" s="10">
        <f t="shared" si="199"/>
        <v>11</v>
      </c>
      <c r="JO107" s="10">
        <f t="shared" si="199"/>
        <v>44.33</v>
      </c>
      <c r="JP107" s="10">
        <f t="shared" si="199"/>
        <v>9</v>
      </c>
      <c r="JQ107" s="166">
        <f t="shared" si="199"/>
        <v>17.53</v>
      </c>
      <c r="JR107" s="10">
        <f t="shared" si="199"/>
        <v>4</v>
      </c>
      <c r="JS107" s="10">
        <f t="shared" si="199"/>
        <v>0</v>
      </c>
      <c r="JT107" s="10">
        <f t="shared" si="199"/>
        <v>0</v>
      </c>
      <c r="JU107" s="10">
        <f t="shared" si="199"/>
        <v>108.9545</v>
      </c>
      <c r="JV107" s="10">
        <f t="shared" si="199"/>
        <v>22</v>
      </c>
      <c r="JW107" s="10">
        <f t="shared" si="199"/>
        <v>0</v>
      </c>
      <c r="JX107" s="10">
        <f t="shared" si="199"/>
        <v>0</v>
      </c>
      <c r="JY107" s="10">
        <f t="shared" si="199"/>
        <v>0</v>
      </c>
      <c r="JZ107" s="10">
        <f t="shared" si="199"/>
        <v>0</v>
      </c>
      <c r="KA107" s="10">
        <f t="shared" si="199"/>
        <v>0</v>
      </c>
      <c r="KB107" s="10">
        <f t="shared" si="199"/>
        <v>0</v>
      </c>
      <c r="KC107" s="10">
        <f t="shared" si="199"/>
        <v>0</v>
      </c>
      <c r="KD107" s="10">
        <f t="shared" si="199"/>
        <v>0</v>
      </c>
      <c r="KE107" s="10">
        <f t="shared" si="199"/>
        <v>0</v>
      </c>
      <c r="KF107" s="10">
        <f t="shared" si="199"/>
        <v>0</v>
      </c>
      <c r="KG107" s="10">
        <f t="shared" si="199"/>
        <v>0</v>
      </c>
      <c r="KH107" s="10">
        <f t="shared" si="199"/>
        <v>0</v>
      </c>
      <c r="KI107" s="10">
        <f t="shared" si="199"/>
        <v>0</v>
      </c>
      <c r="KJ107" s="10">
        <f t="shared" si="199"/>
        <v>0</v>
      </c>
      <c r="KK107" s="10">
        <f t="shared" si="199"/>
        <v>0</v>
      </c>
      <c r="KL107" s="10">
        <f t="shared" si="199"/>
        <v>0</v>
      </c>
      <c r="KM107" s="10">
        <f t="shared" si="199"/>
        <v>0</v>
      </c>
      <c r="KN107" s="10">
        <f t="shared" si="199"/>
        <v>0</v>
      </c>
      <c r="KO107" s="166">
        <f t="shared" si="199"/>
        <v>6.19</v>
      </c>
      <c r="KP107" s="10">
        <f t="shared" si="199"/>
        <v>0</v>
      </c>
      <c r="KQ107" s="10">
        <f t="shared" si="199"/>
        <v>0</v>
      </c>
      <c r="KR107" s="10">
        <f t="shared" si="199"/>
        <v>0</v>
      </c>
      <c r="KS107" s="10">
        <f t="shared" si="199"/>
        <v>6.19</v>
      </c>
      <c r="KT107" s="10">
        <f t="shared" si="199"/>
        <v>0</v>
      </c>
      <c r="KU107" s="10">
        <f t="shared" si="199"/>
        <v>0</v>
      </c>
      <c r="KV107" s="10">
        <f t="shared" si="199"/>
        <v>0</v>
      </c>
      <c r="KW107" s="10">
        <f t="shared" si="199"/>
        <v>0</v>
      </c>
      <c r="KX107" s="10">
        <f t="shared" si="199"/>
        <v>0</v>
      </c>
      <c r="KY107" s="10">
        <f t="shared" si="199"/>
        <v>0</v>
      </c>
      <c r="KZ107" s="10">
        <f t="shared" si="199"/>
        <v>0</v>
      </c>
      <c r="LA107" s="10">
        <f t="shared" si="199"/>
        <v>0</v>
      </c>
      <c r="LB107" s="10">
        <f t="shared" si="199"/>
        <v>0</v>
      </c>
      <c r="LC107" s="10">
        <f t="shared" si="199"/>
        <v>0</v>
      </c>
      <c r="LD107" s="10">
        <f t="shared" si="199"/>
        <v>0</v>
      </c>
      <c r="LE107" s="10">
        <f t="shared" si="199"/>
        <v>0</v>
      </c>
      <c r="LF107" s="10">
        <f t="shared" si="199"/>
        <v>0</v>
      </c>
      <c r="LG107" s="10">
        <f t="shared" si="199"/>
        <v>0</v>
      </c>
      <c r="LH107" s="10">
        <f t="shared" si="199"/>
        <v>0</v>
      </c>
      <c r="LI107" s="10">
        <f t="shared" si="199"/>
        <v>25</v>
      </c>
      <c r="LJ107" s="10">
        <f t="shared" si="199"/>
        <v>0</v>
      </c>
      <c r="LK107" s="10">
        <f t="shared" si="199"/>
        <v>24.02</v>
      </c>
      <c r="LL107" s="10">
        <f t="shared" si="199"/>
        <v>0</v>
      </c>
      <c r="LM107" s="10">
        <f t="shared" si="199"/>
        <v>6.5750000000000002</v>
      </c>
      <c r="LN107" s="10">
        <f t="shared" si="199"/>
        <v>0</v>
      </c>
      <c r="LO107" s="166">
        <f t="shared" si="199"/>
        <v>0</v>
      </c>
      <c r="LP107" s="166">
        <f t="shared" si="199"/>
        <v>0</v>
      </c>
      <c r="LQ107" s="10">
        <f t="shared" si="199"/>
        <v>0</v>
      </c>
      <c r="LR107" s="10">
        <f t="shared" si="199"/>
        <v>0</v>
      </c>
      <c r="LS107" s="10">
        <f t="shared" ref="LS107:OH107" si="200">MAX(LS11:LS106)</f>
        <v>54.795000000000002</v>
      </c>
      <c r="LT107" s="10">
        <f t="shared" si="200"/>
        <v>0</v>
      </c>
      <c r="LU107" s="10">
        <f t="shared" si="200"/>
        <v>0</v>
      </c>
      <c r="LV107" s="10">
        <f t="shared" si="200"/>
        <v>0</v>
      </c>
      <c r="LW107" s="10">
        <f t="shared" si="200"/>
        <v>0</v>
      </c>
      <c r="LX107" s="10">
        <f t="shared" si="200"/>
        <v>0</v>
      </c>
      <c r="LY107" s="10">
        <f t="shared" si="200"/>
        <v>0</v>
      </c>
      <c r="LZ107" s="10">
        <f t="shared" si="200"/>
        <v>0</v>
      </c>
      <c r="MA107" s="166">
        <f t="shared" si="200"/>
        <v>0</v>
      </c>
      <c r="MB107" s="10">
        <f t="shared" si="200"/>
        <v>0</v>
      </c>
      <c r="MC107" s="166">
        <f t="shared" si="200"/>
        <v>0</v>
      </c>
      <c r="MD107" s="10">
        <f t="shared" si="200"/>
        <v>0</v>
      </c>
      <c r="ME107" s="10">
        <f t="shared" si="200"/>
        <v>0</v>
      </c>
      <c r="MF107" s="10">
        <f t="shared" si="200"/>
        <v>0</v>
      </c>
      <c r="MG107" s="10">
        <f t="shared" si="200"/>
        <v>0</v>
      </c>
      <c r="MH107" s="10">
        <f t="shared" si="200"/>
        <v>0</v>
      </c>
      <c r="MI107" s="10">
        <f t="shared" si="200"/>
        <v>0</v>
      </c>
      <c r="MJ107" s="10">
        <f t="shared" si="200"/>
        <v>0</v>
      </c>
      <c r="MK107" s="10">
        <f t="shared" si="200"/>
        <v>20.16</v>
      </c>
      <c r="ML107" s="166">
        <f t="shared" si="200"/>
        <v>0</v>
      </c>
      <c r="MM107" s="166">
        <f t="shared" si="200"/>
        <v>11.904000000000002</v>
      </c>
      <c r="MN107" s="166">
        <f t="shared" si="200"/>
        <v>0</v>
      </c>
      <c r="MO107" s="10">
        <f t="shared" si="200"/>
        <v>32</v>
      </c>
      <c r="MP107" s="10">
        <f t="shared" si="200"/>
        <v>0</v>
      </c>
      <c r="MQ107" s="10">
        <f t="shared" si="200"/>
        <v>0</v>
      </c>
      <c r="MR107" s="10">
        <f t="shared" si="200"/>
        <v>0</v>
      </c>
      <c r="MS107" s="10">
        <f t="shared" si="200"/>
        <v>0</v>
      </c>
      <c r="MT107" s="10">
        <f t="shared" si="200"/>
        <v>0</v>
      </c>
      <c r="MU107" s="10">
        <f t="shared" si="200"/>
        <v>0</v>
      </c>
      <c r="MV107" s="10">
        <f t="shared" si="200"/>
        <v>0</v>
      </c>
      <c r="MW107" s="10">
        <f t="shared" si="200"/>
        <v>0</v>
      </c>
      <c r="MX107" s="10">
        <f t="shared" si="200"/>
        <v>0</v>
      </c>
      <c r="MY107" s="10">
        <f t="shared" si="200"/>
        <v>6.65</v>
      </c>
      <c r="MZ107" s="10">
        <f t="shared" si="200"/>
        <v>0.9</v>
      </c>
      <c r="NA107" s="10">
        <f t="shared" si="200"/>
        <v>6.65</v>
      </c>
      <c r="NB107" s="10">
        <f t="shared" si="200"/>
        <v>0.9</v>
      </c>
      <c r="NC107" s="10">
        <f t="shared" si="200"/>
        <v>0</v>
      </c>
      <c r="ND107" s="10">
        <f t="shared" si="200"/>
        <v>0</v>
      </c>
      <c r="NE107" s="10">
        <f t="shared" si="200"/>
        <v>0</v>
      </c>
      <c r="NF107" s="10">
        <f t="shared" si="200"/>
        <v>0</v>
      </c>
      <c r="NG107" s="10">
        <f t="shared" si="200"/>
        <v>0</v>
      </c>
      <c r="NH107" s="10">
        <f t="shared" si="200"/>
        <v>0</v>
      </c>
      <c r="NI107" s="10">
        <f t="shared" si="200"/>
        <v>0</v>
      </c>
      <c r="NJ107" s="10">
        <f t="shared" si="200"/>
        <v>0</v>
      </c>
      <c r="NK107" s="10">
        <f t="shared" si="200"/>
        <v>0</v>
      </c>
      <c r="NL107" s="10">
        <f t="shared" si="200"/>
        <v>0</v>
      </c>
      <c r="NM107" s="10">
        <f t="shared" si="200"/>
        <v>0</v>
      </c>
      <c r="NN107" s="10">
        <f t="shared" si="200"/>
        <v>0</v>
      </c>
      <c r="NO107" s="10">
        <f t="shared" si="200"/>
        <v>3.67</v>
      </c>
      <c r="NP107" s="10">
        <f t="shared" si="200"/>
        <v>0</v>
      </c>
      <c r="NQ107" s="166">
        <f t="shared" si="200"/>
        <v>0</v>
      </c>
      <c r="NR107" s="166">
        <f t="shared" si="200"/>
        <v>0</v>
      </c>
      <c r="NS107" s="166">
        <f t="shared" si="200"/>
        <v>6.2</v>
      </c>
      <c r="NT107" s="10">
        <f t="shared" si="200"/>
        <v>0</v>
      </c>
      <c r="NU107" s="10">
        <f t="shared" ref="NU107:NV107" si="201">MAX(NU11:NU106)</f>
        <v>2</v>
      </c>
      <c r="NV107" s="10">
        <f t="shared" si="201"/>
        <v>0</v>
      </c>
      <c r="NW107" s="10">
        <f t="shared" si="200"/>
        <v>11.870000000000001</v>
      </c>
      <c r="NX107" s="10">
        <f t="shared" si="200"/>
        <v>0</v>
      </c>
      <c r="NY107" s="10">
        <f t="shared" si="200"/>
        <v>10</v>
      </c>
      <c r="NZ107" s="10">
        <f t="shared" si="200"/>
        <v>0</v>
      </c>
      <c r="OA107" s="10">
        <f t="shared" si="200"/>
        <v>4.66</v>
      </c>
      <c r="OB107" s="10">
        <f t="shared" si="200"/>
        <v>0</v>
      </c>
      <c r="OC107" s="10">
        <f t="shared" si="200"/>
        <v>2</v>
      </c>
      <c r="OD107" s="10">
        <f t="shared" si="200"/>
        <v>0</v>
      </c>
      <c r="OE107" s="10">
        <f t="shared" ref="OE107:OF107" si="202">MAX(OE11:OE106)</f>
        <v>1</v>
      </c>
      <c r="OF107" s="10">
        <f t="shared" si="202"/>
        <v>0</v>
      </c>
      <c r="OG107" s="10">
        <f t="shared" si="200"/>
        <v>17.66</v>
      </c>
      <c r="OH107" s="10">
        <f t="shared" si="200"/>
        <v>0</v>
      </c>
      <c r="OI107" s="10">
        <f t="shared" ref="OI107:OP107" si="203">MAX(OI11:OI106)</f>
        <v>5.69</v>
      </c>
      <c r="OJ107" s="10">
        <f t="shared" si="203"/>
        <v>0</v>
      </c>
      <c r="OK107" s="10">
        <f t="shared" si="203"/>
        <v>1.61</v>
      </c>
      <c r="OL107" s="10">
        <f t="shared" si="203"/>
        <v>0</v>
      </c>
      <c r="OM107" s="10">
        <f t="shared" si="203"/>
        <v>1.75</v>
      </c>
      <c r="ON107" s="10">
        <f t="shared" si="203"/>
        <v>0</v>
      </c>
      <c r="OO107" s="10">
        <f t="shared" si="203"/>
        <v>7.3000000000000007</v>
      </c>
      <c r="OP107" s="10">
        <f t="shared" si="203"/>
        <v>0</v>
      </c>
      <c r="OQ107" s="10">
        <f t="shared" ref="OQ107:OT107" si="204">MAX(OQ11:OQ106)</f>
        <v>0</v>
      </c>
      <c r="OR107" s="10">
        <f t="shared" si="204"/>
        <v>0</v>
      </c>
      <c r="OS107" s="10">
        <f t="shared" si="204"/>
        <v>0</v>
      </c>
      <c r="OT107" s="10">
        <f t="shared" si="204"/>
        <v>0</v>
      </c>
    </row>
    <row r="108" spans="1:410" ht="12.75" customHeight="1">
      <c r="A108" s="89" t="s">
        <v>130</v>
      </c>
      <c r="B108" s="50"/>
      <c r="C108" s="10">
        <f t="shared" ref="C108:BR108" si="205">MIN(C11:C106)</f>
        <v>0</v>
      </c>
      <c r="D108" s="10">
        <f t="shared" si="205"/>
        <v>0</v>
      </c>
      <c r="E108" s="10">
        <f t="shared" si="205"/>
        <v>0</v>
      </c>
      <c r="F108" s="10">
        <f t="shared" si="205"/>
        <v>0</v>
      </c>
      <c r="G108" s="10">
        <f t="shared" si="205"/>
        <v>0</v>
      </c>
      <c r="H108" s="10">
        <f t="shared" si="205"/>
        <v>0</v>
      </c>
      <c r="I108" s="10">
        <f t="shared" si="205"/>
        <v>0</v>
      </c>
      <c r="J108" s="10">
        <f t="shared" si="205"/>
        <v>0</v>
      </c>
      <c r="K108" s="10">
        <f t="shared" si="205"/>
        <v>0</v>
      </c>
      <c r="L108" s="10">
        <f t="shared" si="205"/>
        <v>0</v>
      </c>
      <c r="M108" s="10">
        <f t="shared" si="205"/>
        <v>20.62</v>
      </c>
      <c r="N108" s="10">
        <f t="shared" si="205"/>
        <v>4.1240000000000006</v>
      </c>
      <c r="O108" s="10">
        <f t="shared" si="205"/>
        <v>0</v>
      </c>
      <c r="P108" s="10">
        <f t="shared" si="205"/>
        <v>0</v>
      </c>
      <c r="Q108" s="10">
        <f t="shared" si="205"/>
        <v>0</v>
      </c>
      <c r="R108" s="10">
        <f t="shared" si="205"/>
        <v>0</v>
      </c>
      <c r="S108" s="10">
        <f t="shared" si="205"/>
        <v>0</v>
      </c>
      <c r="T108" s="10">
        <f t="shared" si="205"/>
        <v>0</v>
      </c>
      <c r="U108" s="10">
        <f t="shared" si="205"/>
        <v>0</v>
      </c>
      <c r="V108" s="10">
        <f t="shared" si="205"/>
        <v>0</v>
      </c>
      <c r="W108" s="10">
        <f t="shared" si="205"/>
        <v>20.62</v>
      </c>
      <c r="X108" s="10">
        <f t="shared" si="205"/>
        <v>20.62</v>
      </c>
      <c r="Y108" s="166">
        <f t="shared" si="205"/>
        <v>0</v>
      </c>
      <c r="Z108" s="166">
        <f t="shared" si="205"/>
        <v>0</v>
      </c>
      <c r="AA108" s="10">
        <f t="shared" si="205"/>
        <v>0</v>
      </c>
      <c r="AB108" s="10">
        <f t="shared" si="205"/>
        <v>0</v>
      </c>
      <c r="AC108" s="10">
        <f t="shared" si="205"/>
        <v>0</v>
      </c>
      <c r="AD108" s="10">
        <f t="shared" si="205"/>
        <v>0</v>
      </c>
      <c r="AE108" s="10">
        <f t="shared" si="205"/>
        <v>0</v>
      </c>
      <c r="AF108" s="10">
        <f t="shared" si="205"/>
        <v>0</v>
      </c>
      <c r="AG108" s="10">
        <f t="shared" si="205"/>
        <v>0</v>
      </c>
      <c r="AH108" s="10">
        <f t="shared" si="205"/>
        <v>0</v>
      </c>
      <c r="AI108" s="10">
        <f t="shared" si="205"/>
        <v>5</v>
      </c>
      <c r="AJ108" s="10">
        <f t="shared" si="205"/>
        <v>1.5</v>
      </c>
      <c r="AK108" s="10">
        <f t="shared" si="205"/>
        <v>50</v>
      </c>
      <c r="AL108" s="10">
        <f t="shared" si="205"/>
        <v>15</v>
      </c>
      <c r="AM108" s="10">
        <f t="shared" si="205"/>
        <v>0</v>
      </c>
      <c r="AN108" s="10">
        <f t="shared" si="205"/>
        <v>0</v>
      </c>
      <c r="AO108" s="10">
        <f t="shared" si="205"/>
        <v>0</v>
      </c>
      <c r="AP108" s="10">
        <f t="shared" si="205"/>
        <v>0</v>
      </c>
      <c r="AQ108" s="10">
        <f t="shared" si="205"/>
        <v>0</v>
      </c>
      <c r="AR108" s="10">
        <f t="shared" si="205"/>
        <v>0</v>
      </c>
      <c r="AS108" s="10">
        <f t="shared" si="205"/>
        <v>0</v>
      </c>
      <c r="AT108" s="10">
        <f t="shared" si="205"/>
        <v>0</v>
      </c>
      <c r="AU108" s="10">
        <f t="shared" si="205"/>
        <v>55</v>
      </c>
      <c r="AV108" s="10">
        <f t="shared" si="205"/>
        <v>16.5</v>
      </c>
      <c r="AW108" s="10">
        <f t="shared" si="205"/>
        <v>0</v>
      </c>
      <c r="AX108" s="10">
        <f t="shared" si="205"/>
        <v>0</v>
      </c>
      <c r="AY108" s="10">
        <f t="shared" si="205"/>
        <v>0</v>
      </c>
      <c r="AZ108" s="10">
        <f t="shared" si="205"/>
        <v>0</v>
      </c>
      <c r="BA108" s="10">
        <f t="shared" si="205"/>
        <v>0</v>
      </c>
      <c r="BB108" s="10">
        <f t="shared" si="205"/>
        <v>0</v>
      </c>
      <c r="BC108" s="10">
        <f t="shared" si="205"/>
        <v>0</v>
      </c>
      <c r="BD108" s="10">
        <f t="shared" si="205"/>
        <v>0</v>
      </c>
      <c r="BE108" s="10">
        <f t="shared" si="205"/>
        <v>0</v>
      </c>
      <c r="BF108" s="10">
        <f t="shared" si="205"/>
        <v>0</v>
      </c>
      <c r="BG108" s="10">
        <f t="shared" si="205"/>
        <v>0</v>
      </c>
      <c r="BH108" s="10">
        <f t="shared" si="205"/>
        <v>0</v>
      </c>
      <c r="BI108" s="10">
        <f t="shared" si="205"/>
        <v>0</v>
      </c>
      <c r="BJ108" s="10">
        <f t="shared" si="205"/>
        <v>0</v>
      </c>
      <c r="BK108" s="10">
        <f t="shared" si="205"/>
        <v>0</v>
      </c>
      <c r="BL108" s="10">
        <f t="shared" si="205"/>
        <v>0</v>
      </c>
      <c r="BM108" s="10">
        <f t="shared" si="205"/>
        <v>0</v>
      </c>
      <c r="BN108" s="10">
        <f t="shared" ref="BN108:BQ108" si="206">MIN(BN11:BN106)</f>
        <v>0</v>
      </c>
      <c r="BO108" s="10">
        <f t="shared" si="206"/>
        <v>0</v>
      </c>
      <c r="BP108" s="10">
        <f t="shared" si="206"/>
        <v>0</v>
      </c>
      <c r="BQ108" s="10">
        <f t="shared" si="206"/>
        <v>0</v>
      </c>
      <c r="BR108" s="10">
        <f t="shared" si="205"/>
        <v>0</v>
      </c>
      <c r="BS108" s="10">
        <f t="shared" ref="BS108:ED108" si="207">MIN(BS11:BS106)</f>
        <v>0</v>
      </c>
      <c r="BT108" s="10">
        <f t="shared" si="207"/>
        <v>0</v>
      </c>
      <c r="BU108" s="10">
        <f t="shared" si="207"/>
        <v>0</v>
      </c>
      <c r="BV108" s="10">
        <f t="shared" si="207"/>
        <v>0</v>
      </c>
      <c r="BW108" s="10">
        <f t="shared" si="207"/>
        <v>0</v>
      </c>
      <c r="BX108" s="10">
        <f t="shared" si="207"/>
        <v>0</v>
      </c>
      <c r="BY108" s="10">
        <f t="shared" si="207"/>
        <v>0</v>
      </c>
      <c r="BZ108" s="10">
        <f t="shared" si="207"/>
        <v>0</v>
      </c>
      <c r="CA108" s="10">
        <f t="shared" si="207"/>
        <v>0</v>
      </c>
      <c r="CB108" s="10">
        <f t="shared" si="207"/>
        <v>0</v>
      </c>
      <c r="CC108" s="10">
        <f t="shared" si="207"/>
        <v>0</v>
      </c>
      <c r="CD108" s="10">
        <f t="shared" si="207"/>
        <v>0</v>
      </c>
      <c r="CE108" s="10">
        <f t="shared" si="207"/>
        <v>0</v>
      </c>
      <c r="CF108" s="10">
        <f t="shared" si="207"/>
        <v>0</v>
      </c>
      <c r="CG108" s="10">
        <f t="shared" si="207"/>
        <v>0</v>
      </c>
      <c r="CH108" s="10">
        <f t="shared" si="207"/>
        <v>0</v>
      </c>
      <c r="CI108" s="10">
        <f t="shared" si="207"/>
        <v>20.6</v>
      </c>
      <c r="CJ108" s="10">
        <f t="shared" si="207"/>
        <v>6.5</v>
      </c>
      <c r="CK108" s="10">
        <f t="shared" si="207"/>
        <v>0</v>
      </c>
      <c r="CL108" s="10">
        <f t="shared" si="207"/>
        <v>0</v>
      </c>
      <c r="CM108" s="10">
        <f t="shared" si="207"/>
        <v>5.15</v>
      </c>
      <c r="CN108" s="10">
        <f t="shared" si="207"/>
        <v>1.5</v>
      </c>
      <c r="CO108" s="10">
        <f t="shared" si="207"/>
        <v>25.75</v>
      </c>
      <c r="CP108" s="10">
        <f t="shared" si="207"/>
        <v>8</v>
      </c>
      <c r="CQ108" s="10">
        <f t="shared" si="207"/>
        <v>247.40625</v>
      </c>
      <c r="CR108" s="10">
        <f t="shared" si="207"/>
        <v>0</v>
      </c>
      <c r="CS108" s="10">
        <f t="shared" si="207"/>
        <v>0</v>
      </c>
      <c r="CT108" s="10">
        <f t="shared" si="207"/>
        <v>0</v>
      </c>
      <c r="CU108" s="10">
        <f t="shared" si="207"/>
        <v>18.556701030927837</v>
      </c>
      <c r="CV108" s="10">
        <f t="shared" si="207"/>
        <v>0</v>
      </c>
      <c r="CW108" s="10">
        <f t="shared" si="207"/>
        <v>63.814432989690722</v>
      </c>
      <c r="CX108" s="10">
        <f t="shared" si="207"/>
        <v>0</v>
      </c>
      <c r="CY108" s="10">
        <f t="shared" si="207"/>
        <v>0</v>
      </c>
      <c r="CZ108" s="10">
        <f t="shared" si="207"/>
        <v>0</v>
      </c>
      <c r="DA108" s="10">
        <f t="shared" si="207"/>
        <v>329.77738402061857</v>
      </c>
      <c r="DB108" s="10">
        <f t="shared" si="207"/>
        <v>0</v>
      </c>
      <c r="DC108" s="10">
        <f t="shared" si="207"/>
        <v>0</v>
      </c>
      <c r="DD108" s="10">
        <f t="shared" si="207"/>
        <v>0</v>
      </c>
      <c r="DE108" s="10">
        <f t="shared" si="207"/>
        <v>0</v>
      </c>
      <c r="DF108" s="10">
        <f t="shared" si="207"/>
        <v>0</v>
      </c>
      <c r="DG108" s="10">
        <f t="shared" si="207"/>
        <v>0</v>
      </c>
      <c r="DH108" s="10">
        <f t="shared" si="207"/>
        <v>0</v>
      </c>
      <c r="DI108" s="10">
        <f t="shared" si="207"/>
        <v>0</v>
      </c>
      <c r="DJ108" s="10">
        <f t="shared" si="207"/>
        <v>0</v>
      </c>
      <c r="DK108" s="10">
        <f t="shared" si="207"/>
        <v>42.37</v>
      </c>
      <c r="DL108" s="10">
        <f t="shared" si="207"/>
        <v>14.12</v>
      </c>
      <c r="DM108" s="166">
        <f t="shared" si="207"/>
        <v>42.37</v>
      </c>
      <c r="DN108" s="166">
        <f t="shared" si="207"/>
        <v>14.12</v>
      </c>
      <c r="DO108" s="10">
        <f t="shared" si="207"/>
        <v>41.1</v>
      </c>
      <c r="DP108" s="10">
        <f t="shared" si="207"/>
        <v>13.7</v>
      </c>
      <c r="DQ108" s="166">
        <f t="shared" si="207"/>
        <v>0</v>
      </c>
      <c r="DR108" s="166">
        <f t="shared" si="207"/>
        <v>0</v>
      </c>
      <c r="DS108" s="10">
        <f t="shared" si="207"/>
        <v>0</v>
      </c>
      <c r="DT108" s="10">
        <f t="shared" si="207"/>
        <v>0</v>
      </c>
      <c r="DU108" s="10">
        <f t="shared" si="207"/>
        <v>0</v>
      </c>
      <c r="DV108" s="10">
        <f t="shared" si="207"/>
        <v>0</v>
      </c>
      <c r="DW108" s="10">
        <f t="shared" si="207"/>
        <v>0</v>
      </c>
      <c r="DX108" s="10">
        <f t="shared" si="207"/>
        <v>0</v>
      </c>
      <c r="DY108" s="10">
        <f t="shared" si="207"/>
        <v>0</v>
      </c>
      <c r="DZ108" s="10">
        <f t="shared" si="207"/>
        <v>0</v>
      </c>
      <c r="EA108" s="10">
        <f t="shared" si="207"/>
        <v>0</v>
      </c>
      <c r="EB108" s="10">
        <f t="shared" si="207"/>
        <v>0</v>
      </c>
      <c r="EC108" s="10">
        <f t="shared" si="207"/>
        <v>0</v>
      </c>
      <c r="ED108" s="10">
        <f t="shared" si="207"/>
        <v>0</v>
      </c>
      <c r="EE108" s="10">
        <f t="shared" ref="EE108:GT108" si="208">MIN(EE11:EE106)</f>
        <v>0</v>
      </c>
      <c r="EF108" s="10">
        <f t="shared" si="208"/>
        <v>0</v>
      </c>
      <c r="EG108" s="10">
        <f t="shared" si="208"/>
        <v>39.18</v>
      </c>
      <c r="EH108" s="10">
        <f t="shared" si="208"/>
        <v>9.7949999999999999</v>
      </c>
      <c r="EI108" s="10">
        <f>MIN(EI11:EI106)</f>
        <v>154.63999999999999</v>
      </c>
      <c r="EJ108" s="10">
        <f>MIN(EJ11:EJ106)</f>
        <v>38.659999999999997</v>
      </c>
      <c r="EK108" s="10">
        <f>MIN(EK11:EK106)</f>
        <v>53.61</v>
      </c>
      <c r="EL108" s="10">
        <f>MIN(EL11:EL106)</f>
        <v>13.4025</v>
      </c>
      <c r="EM108" s="166">
        <f t="shared" ref="EM108:EP108" si="209">MIN(EM11:EM106)</f>
        <v>0</v>
      </c>
      <c r="EN108" s="166">
        <f t="shared" si="209"/>
        <v>0</v>
      </c>
      <c r="EO108" s="10">
        <f t="shared" si="209"/>
        <v>0</v>
      </c>
      <c r="EP108" s="10">
        <f t="shared" si="209"/>
        <v>0</v>
      </c>
      <c r="EQ108" s="10">
        <f t="shared" si="208"/>
        <v>247.43</v>
      </c>
      <c r="ER108" s="10">
        <f t="shared" si="208"/>
        <v>61.857500000000002</v>
      </c>
      <c r="ES108" s="10">
        <f t="shared" si="208"/>
        <v>0</v>
      </c>
      <c r="ET108" s="10">
        <f t="shared" si="208"/>
        <v>0</v>
      </c>
      <c r="EU108" s="10">
        <f t="shared" si="208"/>
        <v>0</v>
      </c>
      <c r="EV108" s="10">
        <f t="shared" si="208"/>
        <v>0</v>
      </c>
      <c r="EW108" s="10">
        <f t="shared" si="208"/>
        <v>0</v>
      </c>
      <c r="EX108" s="10">
        <f t="shared" si="208"/>
        <v>0</v>
      </c>
      <c r="EY108" s="10">
        <f t="shared" si="208"/>
        <v>0</v>
      </c>
      <c r="EZ108" s="10">
        <f t="shared" si="208"/>
        <v>0</v>
      </c>
      <c r="FA108" s="10">
        <f t="shared" si="208"/>
        <v>28</v>
      </c>
      <c r="FB108" s="10">
        <f t="shared" si="208"/>
        <v>0</v>
      </c>
      <c r="FC108" s="10">
        <f t="shared" si="208"/>
        <v>0</v>
      </c>
      <c r="FD108" s="10">
        <f t="shared" si="208"/>
        <v>0</v>
      </c>
      <c r="FE108" s="10">
        <f t="shared" si="208"/>
        <v>0</v>
      </c>
      <c r="FF108" s="10">
        <f t="shared" si="208"/>
        <v>0</v>
      </c>
      <c r="FG108" s="10">
        <f t="shared" si="208"/>
        <v>0</v>
      </c>
      <c r="FH108" s="10">
        <f t="shared" si="208"/>
        <v>0</v>
      </c>
      <c r="FI108" s="10">
        <f t="shared" si="208"/>
        <v>0</v>
      </c>
      <c r="FJ108" s="10">
        <f t="shared" si="208"/>
        <v>0</v>
      </c>
      <c r="FK108" s="10">
        <f t="shared" si="208"/>
        <v>0</v>
      </c>
      <c r="FL108" s="10">
        <f t="shared" si="208"/>
        <v>0</v>
      </c>
      <c r="FM108" s="10">
        <f t="shared" si="208"/>
        <v>0</v>
      </c>
      <c r="FN108" s="10">
        <f t="shared" si="208"/>
        <v>0</v>
      </c>
      <c r="FO108" s="10">
        <f t="shared" si="208"/>
        <v>0</v>
      </c>
      <c r="FP108" s="10">
        <f t="shared" si="208"/>
        <v>0</v>
      </c>
      <c r="FQ108" s="10">
        <f t="shared" si="208"/>
        <v>0</v>
      </c>
      <c r="FR108" s="10">
        <f t="shared" si="208"/>
        <v>0</v>
      </c>
      <c r="FS108" s="10">
        <f t="shared" si="208"/>
        <v>0</v>
      </c>
      <c r="FT108" s="10">
        <f t="shared" si="208"/>
        <v>0</v>
      </c>
      <c r="FU108" s="10">
        <f t="shared" si="208"/>
        <v>0</v>
      </c>
      <c r="FV108" s="10">
        <f t="shared" si="208"/>
        <v>0</v>
      </c>
      <c r="FW108" s="10">
        <f t="shared" si="208"/>
        <v>0</v>
      </c>
      <c r="FX108" s="10">
        <f t="shared" si="208"/>
        <v>0</v>
      </c>
      <c r="FY108" s="10">
        <f t="shared" si="208"/>
        <v>0</v>
      </c>
      <c r="FZ108" s="10">
        <f t="shared" si="208"/>
        <v>0</v>
      </c>
      <c r="GA108" s="10">
        <f t="shared" si="208"/>
        <v>0</v>
      </c>
      <c r="GB108" s="10">
        <f t="shared" si="208"/>
        <v>0</v>
      </c>
      <c r="GC108" s="10">
        <f t="shared" si="208"/>
        <v>0</v>
      </c>
      <c r="GD108" s="10">
        <f t="shared" si="208"/>
        <v>0</v>
      </c>
      <c r="GE108" s="10">
        <f t="shared" si="208"/>
        <v>0</v>
      </c>
      <c r="GF108" s="10">
        <f t="shared" si="208"/>
        <v>0</v>
      </c>
      <c r="GG108" s="10">
        <f t="shared" si="208"/>
        <v>0</v>
      </c>
      <c r="GH108" s="10">
        <f t="shared" si="208"/>
        <v>0</v>
      </c>
      <c r="GI108" s="10">
        <f t="shared" si="208"/>
        <v>0</v>
      </c>
      <c r="GJ108" s="10">
        <f t="shared" si="208"/>
        <v>0</v>
      </c>
      <c r="GK108" s="10">
        <f t="shared" si="208"/>
        <v>0</v>
      </c>
      <c r="GL108" s="10">
        <f t="shared" si="208"/>
        <v>0</v>
      </c>
      <c r="GM108" s="10">
        <f t="shared" si="208"/>
        <v>0</v>
      </c>
      <c r="GN108" s="10">
        <f t="shared" si="208"/>
        <v>0</v>
      </c>
      <c r="GO108" s="10">
        <f t="shared" si="208"/>
        <v>0</v>
      </c>
      <c r="GP108" s="10">
        <f t="shared" si="208"/>
        <v>0</v>
      </c>
      <c r="GQ108" s="10">
        <f t="shared" si="208"/>
        <v>0</v>
      </c>
      <c r="GR108" s="10">
        <f t="shared" si="208"/>
        <v>0</v>
      </c>
      <c r="GS108" s="10">
        <f t="shared" si="208"/>
        <v>0</v>
      </c>
      <c r="GT108" s="10">
        <f t="shared" si="208"/>
        <v>0</v>
      </c>
      <c r="GU108" s="10">
        <f t="shared" ref="GU108:JF108" si="210">MIN(GU11:GU106)</f>
        <v>3</v>
      </c>
      <c r="GV108" s="10">
        <f t="shared" si="210"/>
        <v>0</v>
      </c>
      <c r="GW108" s="10">
        <f t="shared" si="210"/>
        <v>0</v>
      </c>
      <c r="GX108" s="10">
        <f t="shared" si="210"/>
        <v>0</v>
      </c>
      <c r="GY108" s="10">
        <f t="shared" si="210"/>
        <v>0</v>
      </c>
      <c r="GZ108" s="10">
        <f t="shared" si="210"/>
        <v>0</v>
      </c>
      <c r="HA108" s="10">
        <f t="shared" si="210"/>
        <v>3</v>
      </c>
      <c r="HB108" s="10">
        <f t="shared" si="210"/>
        <v>0</v>
      </c>
      <c r="HC108" s="10">
        <f t="shared" si="210"/>
        <v>0</v>
      </c>
      <c r="HD108" s="10">
        <f t="shared" si="210"/>
        <v>0</v>
      </c>
      <c r="HE108" s="10">
        <f t="shared" si="210"/>
        <v>0</v>
      </c>
      <c r="HF108" s="10">
        <f t="shared" si="210"/>
        <v>0</v>
      </c>
      <c r="HG108" s="10">
        <f t="shared" si="210"/>
        <v>0</v>
      </c>
      <c r="HH108" s="10">
        <f t="shared" si="210"/>
        <v>0</v>
      </c>
      <c r="HI108" s="10">
        <f t="shared" si="210"/>
        <v>0</v>
      </c>
      <c r="HJ108" s="10">
        <f t="shared" si="210"/>
        <v>0</v>
      </c>
      <c r="HK108" s="10">
        <f t="shared" si="210"/>
        <v>0</v>
      </c>
      <c r="HL108" s="10">
        <f t="shared" si="210"/>
        <v>0</v>
      </c>
      <c r="HM108" s="10">
        <f t="shared" si="210"/>
        <v>0</v>
      </c>
      <c r="HN108" s="10">
        <f t="shared" si="210"/>
        <v>0</v>
      </c>
      <c r="HO108" s="10">
        <f t="shared" si="210"/>
        <v>0</v>
      </c>
      <c r="HP108" s="10">
        <f t="shared" si="210"/>
        <v>0</v>
      </c>
      <c r="HQ108" s="10">
        <f t="shared" si="210"/>
        <v>400</v>
      </c>
      <c r="HR108" s="10">
        <f t="shared" si="210"/>
        <v>0</v>
      </c>
      <c r="HS108" s="10">
        <f t="shared" si="210"/>
        <v>0</v>
      </c>
      <c r="HT108" s="10">
        <f t="shared" si="210"/>
        <v>0</v>
      </c>
      <c r="HU108" s="10">
        <f t="shared" si="210"/>
        <v>400</v>
      </c>
      <c r="HV108" s="10">
        <f t="shared" si="210"/>
        <v>0</v>
      </c>
      <c r="HW108" s="10">
        <f t="shared" si="210"/>
        <v>0</v>
      </c>
      <c r="HX108" s="10">
        <f t="shared" si="210"/>
        <v>0</v>
      </c>
      <c r="HY108" s="10">
        <f t="shared" si="210"/>
        <v>3</v>
      </c>
      <c r="HZ108" s="10">
        <f t="shared" si="210"/>
        <v>0.75</v>
      </c>
      <c r="IA108" s="10">
        <f t="shared" si="210"/>
        <v>0</v>
      </c>
      <c r="IB108" s="10">
        <f t="shared" si="210"/>
        <v>0</v>
      </c>
      <c r="IC108" s="10">
        <f t="shared" si="210"/>
        <v>12</v>
      </c>
      <c r="ID108" s="10">
        <f t="shared" si="210"/>
        <v>3</v>
      </c>
      <c r="IE108" s="10">
        <f t="shared" si="210"/>
        <v>0</v>
      </c>
      <c r="IF108" s="10">
        <f>MIN(IF11:IF106)</f>
        <v>0</v>
      </c>
      <c r="IG108" s="10">
        <f t="shared" si="210"/>
        <v>15</v>
      </c>
      <c r="IH108" s="10">
        <f t="shared" si="210"/>
        <v>3.75</v>
      </c>
      <c r="II108" s="10">
        <f t="shared" si="210"/>
        <v>0</v>
      </c>
      <c r="IJ108" s="10">
        <f t="shared" si="210"/>
        <v>0</v>
      </c>
      <c r="IK108" s="10">
        <f t="shared" si="210"/>
        <v>0</v>
      </c>
      <c r="IL108" s="10">
        <f t="shared" si="210"/>
        <v>0</v>
      </c>
      <c r="IM108" s="10">
        <f t="shared" si="210"/>
        <v>0</v>
      </c>
      <c r="IN108" s="10">
        <f t="shared" si="210"/>
        <v>0</v>
      </c>
      <c r="IO108" s="10">
        <f t="shared" si="210"/>
        <v>0</v>
      </c>
      <c r="IP108" s="10">
        <f t="shared" si="210"/>
        <v>0</v>
      </c>
      <c r="IQ108" s="10">
        <f t="shared" si="210"/>
        <v>0</v>
      </c>
      <c r="IR108" s="10">
        <f t="shared" si="210"/>
        <v>0</v>
      </c>
      <c r="IS108" s="10">
        <f t="shared" si="210"/>
        <v>0</v>
      </c>
      <c r="IT108" s="10">
        <f t="shared" si="210"/>
        <v>0</v>
      </c>
      <c r="IU108" s="10">
        <f t="shared" si="210"/>
        <v>0</v>
      </c>
      <c r="IV108" s="10">
        <f t="shared" si="210"/>
        <v>0</v>
      </c>
      <c r="IW108" s="10">
        <f t="shared" si="210"/>
        <v>0</v>
      </c>
      <c r="IX108" s="10">
        <f t="shared" si="210"/>
        <v>0</v>
      </c>
      <c r="IY108" s="166">
        <f t="shared" si="210"/>
        <v>10.31</v>
      </c>
      <c r="IZ108" s="10">
        <f t="shared" si="210"/>
        <v>0</v>
      </c>
      <c r="JA108" s="10">
        <f t="shared" si="210"/>
        <v>0</v>
      </c>
      <c r="JB108" s="10">
        <f t="shared" si="210"/>
        <v>0</v>
      </c>
      <c r="JC108" s="10">
        <f t="shared" si="210"/>
        <v>0</v>
      </c>
      <c r="JD108" s="10">
        <f t="shared" si="210"/>
        <v>0</v>
      </c>
      <c r="JE108" s="10">
        <f t="shared" si="210"/>
        <v>10.31</v>
      </c>
      <c r="JF108" s="10">
        <f t="shared" si="210"/>
        <v>0</v>
      </c>
      <c r="JG108" s="10">
        <f t="shared" ref="JG108:LR108" si="211">MIN(JG11:JG106)</f>
        <v>4.7801999999999998</v>
      </c>
      <c r="JH108" s="10">
        <f t="shared" si="211"/>
        <v>1</v>
      </c>
      <c r="JI108" s="10">
        <f t="shared" si="211"/>
        <v>4.7801999999999998</v>
      </c>
      <c r="JJ108" s="10">
        <f t="shared" si="211"/>
        <v>1</v>
      </c>
      <c r="JK108" s="10">
        <f t="shared" si="211"/>
        <v>0</v>
      </c>
      <c r="JL108" s="10">
        <f t="shared" si="211"/>
        <v>0</v>
      </c>
      <c r="JM108" s="10">
        <f t="shared" si="211"/>
        <v>51.55</v>
      </c>
      <c r="JN108" s="10">
        <f t="shared" si="211"/>
        <v>11</v>
      </c>
      <c r="JO108" s="10">
        <f t="shared" si="211"/>
        <v>0</v>
      </c>
      <c r="JP108" s="10">
        <f t="shared" si="211"/>
        <v>0</v>
      </c>
      <c r="JQ108" s="166">
        <f t="shared" si="211"/>
        <v>0</v>
      </c>
      <c r="JR108" s="10">
        <f t="shared" si="211"/>
        <v>0</v>
      </c>
      <c r="JS108" s="10">
        <f t="shared" si="211"/>
        <v>0</v>
      </c>
      <c r="JT108" s="10">
        <f t="shared" si="211"/>
        <v>0</v>
      </c>
      <c r="JU108" s="10">
        <f t="shared" si="211"/>
        <v>61.110399999999998</v>
      </c>
      <c r="JV108" s="10">
        <f t="shared" si="211"/>
        <v>13</v>
      </c>
      <c r="JW108" s="10">
        <f t="shared" si="211"/>
        <v>0</v>
      </c>
      <c r="JX108" s="10">
        <f t="shared" si="211"/>
        <v>0</v>
      </c>
      <c r="JY108" s="10">
        <f t="shared" si="211"/>
        <v>0</v>
      </c>
      <c r="JZ108" s="10">
        <f t="shared" si="211"/>
        <v>0</v>
      </c>
      <c r="KA108" s="10">
        <f t="shared" si="211"/>
        <v>0</v>
      </c>
      <c r="KB108" s="10">
        <f t="shared" si="211"/>
        <v>0</v>
      </c>
      <c r="KC108" s="10">
        <f t="shared" si="211"/>
        <v>0</v>
      </c>
      <c r="KD108" s="10">
        <f t="shared" si="211"/>
        <v>0</v>
      </c>
      <c r="KE108" s="10">
        <f t="shared" si="211"/>
        <v>0</v>
      </c>
      <c r="KF108" s="10">
        <f t="shared" si="211"/>
        <v>0</v>
      </c>
      <c r="KG108" s="10">
        <f t="shared" si="211"/>
        <v>0</v>
      </c>
      <c r="KH108" s="10">
        <f t="shared" si="211"/>
        <v>0</v>
      </c>
      <c r="KI108" s="10">
        <f t="shared" si="211"/>
        <v>0</v>
      </c>
      <c r="KJ108" s="10">
        <f t="shared" si="211"/>
        <v>0</v>
      </c>
      <c r="KK108" s="10">
        <f t="shared" si="211"/>
        <v>0</v>
      </c>
      <c r="KL108" s="10">
        <f t="shared" si="211"/>
        <v>0</v>
      </c>
      <c r="KM108" s="10">
        <f t="shared" si="211"/>
        <v>0</v>
      </c>
      <c r="KN108" s="10">
        <f t="shared" si="211"/>
        <v>0</v>
      </c>
      <c r="KO108" s="166">
        <f t="shared" si="211"/>
        <v>6.19</v>
      </c>
      <c r="KP108" s="10">
        <f t="shared" si="211"/>
        <v>0</v>
      </c>
      <c r="KQ108" s="10">
        <f t="shared" si="211"/>
        <v>0</v>
      </c>
      <c r="KR108" s="10">
        <f t="shared" si="211"/>
        <v>0</v>
      </c>
      <c r="KS108" s="10">
        <f t="shared" si="211"/>
        <v>0</v>
      </c>
      <c r="KT108" s="10">
        <f t="shared" si="211"/>
        <v>0</v>
      </c>
      <c r="KU108" s="10">
        <f t="shared" si="211"/>
        <v>0</v>
      </c>
      <c r="KV108" s="10">
        <f t="shared" si="211"/>
        <v>0</v>
      </c>
      <c r="KW108" s="10">
        <f t="shared" si="211"/>
        <v>0</v>
      </c>
      <c r="KX108" s="10">
        <f t="shared" si="211"/>
        <v>0</v>
      </c>
      <c r="KY108" s="10">
        <f t="shared" si="211"/>
        <v>0</v>
      </c>
      <c r="KZ108" s="10">
        <f t="shared" si="211"/>
        <v>0</v>
      </c>
      <c r="LA108" s="10">
        <f t="shared" si="211"/>
        <v>0</v>
      </c>
      <c r="LB108" s="10">
        <f t="shared" si="211"/>
        <v>0</v>
      </c>
      <c r="LC108" s="10">
        <f t="shared" si="211"/>
        <v>0</v>
      </c>
      <c r="LD108" s="10">
        <f t="shared" si="211"/>
        <v>0</v>
      </c>
      <c r="LE108" s="10">
        <f t="shared" si="211"/>
        <v>0</v>
      </c>
      <c r="LF108" s="10">
        <f t="shared" si="211"/>
        <v>0</v>
      </c>
      <c r="LG108" s="10">
        <f t="shared" si="211"/>
        <v>0</v>
      </c>
      <c r="LH108" s="10">
        <f t="shared" si="211"/>
        <v>0</v>
      </c>
      <c r="LI108" s="10">
        <f t="shared" si="211"/>
        <v>24.2</v>
      </c>
      <c r="LJ108" s="10">
        <f t="shared" si="211"/>
        <v>0</v>
      </c>
      <c r="LK108" s="10">
        <f t="shared" si="211"/>
        <v>3.4</v>
      </c>
      <c r="LL108" s="10">
        <f t="shared" si="211"/>
        <v>0</v>
      </c>
      <c r="LM108" s="10">
        <f t="shared" si="211"/>
        <v>3.8730000000000002</v>
      </c>
      <c r="LN108" s="10">
        <f t="shared" si="211"/>
        <v>0</v>
      </c>
      <c r="LO108" s="166">
        <f t="shared" si="211"/>
        <v>0</v>
      </c>
      <c r="LP108" s="166">
        <f t="shared" si="211"/>
        <v>0</v>
      </c>
      <c r="LQ108" s="10">
        <f t="shared" si="211"/>
        <v>0</v>
      </c>
      <c r="LR108" s="10">
        <f t="shared" si="211"/>
        <v>0</v>
      </c>
      <c r="LS108" s="10">
        <f t="shared" ref="LS108:OH108" si="212">MIN(LS11:LS106)</f>
        <v>32.272999999999996</v>
      </c>
      <c r="LT108" s="10">
        <f t="shared" si="212"/>
        <v>0</v>
      </c>
      <c r="LU108" s="10">
        <f t="shared" si="212"/>
        <v>0</v>
      </c>
      <c r="LV108" s="10">
        <f t="shared" si="212"/>
        <v>0</v>
      </c>
      <c r="LW108" s="10">
        <f t="shared" si="212"/>
        <v>0</v>
      </c>
      <c r="LX108" s="10">
        <f t="shared" si="212"/>
        <v>0</v>
      </c>
      <c r="LY108" s="10">
        <f t="shared" si="212"/>
        <v>0</v>
      </c>
      <c r="LZ108" s="10">
        <f t="shared" si="212"/>
        <v>0</v>
      </c>
      <c r="MA108" s="166">
        <f t="shared" si="212"/>
        <v>0</v>
      </c>
      <c r="MB108" s="10">
        <f t="shared" si="212"/>
        <v>0</v>
      </c>
      <c r="MC108" s="166">
        <f t="shared" si="212"/>
        <v>0</v>
      </c>
      <c r="MD108" s="10">
        <f t="shared" si="212"/>
        <v>0</v>
      </c>
      <c r="ME108" s="10">
        <f t="shared" si="212"/>
        <v>0</v>
      </c>
      <c r="MF108" s="10">
        <f t="shared" si="212"/>
        <v>0</v>
      </c>
      <c r="MG108" s="10">
        <f t="shared" si="212"/>
        <v>0</v>
      </c>
      <c r="MH108" s="10">
        <f t="shared" si="212"/>
        <v>0</v>
      </c>
      <c r="MI108" s="10">
        <f t="shared" si="212"/>
        <v>0</v>
      </c>
      <c r="MJ108" s="10">
        <f t="shared" si="212"/>
        <v>0</v>
      </c>
      <c r="MK108" s="10">
        <f t="shared" si="212"/>
        <v>0</v>
      </c>
      <c r="ML108" s="166">
        <f t="shared" si="212"/>
        <v>0</v>
      </c>
      <c r="MM108" s="166">
        <f t="shared" si="212"/>
        <v>0</v>
      </c>
      <c r="MN108" s="166">
        <f t="shared" si="212"/>
        <v>0</v>
      </c>
      <c r="MO108" s="10">
        <f t="shared" si="212"/>
        <v>0</v>
      </c>
      <c r="MP108" s="10">
        <f t="shared" si="212"/>
        <v>0</v>
      </c>
      <c r="MQ108" s="10">
        <f t="shared" si="212"/>
        <v>0</v>
      </c>
      <c r="MR108" s="10">
        <f t="shared" si="212"/>
        <v>0</v>
      </c>
      <c r="MS108" s="10">
        <f t="shared" si="212"/>
        <v>0</v>
      </c>
      <c r="MT108" s="10">
        <f t="shared" si="212"/>
        <v>0</v>
      </c>
      <c r="MU108" s="10">
        <f t="shared" si="212"/>
        <v>0</v>
      </c>
      <c r="MV108" s="10">
        <f t="shared" si="212"/>
        <v>0</v>
      </c>
      <c r="MW108" s="10">
        <f t="shared" si="212"/>
        <v>0</v>
      </c>
      <c r="MX108" s="10">
        <f t="shared" si="212"/>
        <v>0</v>
      </c>
      <c r="MY108" s="10">
        <f t="shared" si="212"/>
        <v>0</v>
      </c>
      <c r="MZ108" s="10">
        <f t="shared" si="212"/>
        <v>0</v>
      </c>
      <c r="NA108" s="10">
        <f t="shared" si="212"/>
        <v>0</v>
      </c>
      <c r="NB108" s="10">
        <f t="shared" si="212"/>
        <v>0</v>
      </c>
      <c r="NC108" s="10">
        <f t="shared" si="212"/>
        <v>0</v>
      </c>
      <c r="ND108" s="10">
        <f t="shared" si="212"/>
        <v>0</v>
      </c>
      <c r="NE108" s="10">
        <f t="shared" si="212"/>
        <v>0</v>
      </c>
      <c r="NF108" s="10">
        <f t="shared" si="212"/>
        <v>0</v>
      </c>
      <c r="NG108" s="10">
        <f t="shared" si="212"/>
        <v>0</v>
      </c>
      <c r="NH108" s="10">
        <f t="shared" si="212"/>
        <v>0</v>
      </c>
      <c r="NI108" s="10">
        <f t="shared" si="212"/>
        <v>0</v>
      </c>
      <c r="NJ108" s="10">
        <f t="shared" si="212"/>
        <v>0</v>
      </c>
      <c r="NK108" s="10">
        <f t="shared" si="212"/>
        <v>0</v>
      </c>
      <c r="NL108" s="10">
        <f t="shared" si="212"/>
        <v>0</v>
      </c>
      <c r="NM108" s="10">
        <f t="shared" si="212"/>
        <v>0</v>
      </c>
      <c r="NN108" s="10">
        <f t="shared" si="212"/>
        <v>0</v>
      </c>
      <c r="NO108" s="10">
        <f t="shared" si="212"/>
        <v>0</v>
      </c>
      <c r="NP108" s="10">
        <f t="shared" si="212"/>
        <v>0</v>
      </c>
      <c r="NQ108" s="166">
        <f t="shared" si="212"/>
        <v>0</v>
      </c>
      <c r="NR108" s="166">
        <f t="shared" si="212"/>
        <v>0</v>
      </c>
      <c r="NS108" s="166">
        <f t="shared" si="212"/>
        <v>0</v>
      </c>
      <c r="NT108" s="10">
        <f t="shared" si="212"/>
        <v>0</v>
      </c>
      <c r="NU108" s="10">
        <f t="shared" ref="NU108:NV108" si="213">MIN(NU11:NU106)</f>
        <v>0</v>
      </c>
      <c r="NV108" s="10">
        <f t="shared" si="213"/>
        <v>0</v>
      </c>
      <c r="NW108" s="10">
        <f t="shared" si="212"/>
        <v>0</v>
      </c>
      <c r="NX108" s="10">
        <f t="shared" si="212"/>
        <v>0</v>
      </c>
      <c r="NY108" s="10">
        <f t="shared" si="212"/>
        <v>0</v>
      </c>
      <c r="NZ108" s="10">
        <f t="shared" si="212"/>
        <v>0</v>
      </c>
      <c r="OA108" s="10">
        <f t="shared" si="212"/>
        <v>0</v>
      </c>
      <c r="OB108" s="10">
        <f t="shared" si="212"/>
        <v>0</v>
      </c>
      <c r="OC108" s="10">
        <f t="shared" si="212"/>
        <v>0</v>
      </c>
      <c r="OD108" s="10">
        <f t="shared" si="212"/>
        <v>0</v>
      </c>
      <c r="OE108" s="10">
        <f t="shared" ref="OE108:OF108" si="214">MIN(OE11:OE106)</f>
        <v>0</v>
      </c>
      <c r="OF108" s="10">
        <f t="shared" si="214"/>
        <v>0</v>
      </c>
      <c r="OG108" s="10">
        <f t="shared" si="212"/>
        <v>0</v>
      </c>
      <c r="OH108" s="10">
        <f t="shared" si="212"/>
        <v>0</v>
      </c>
      <c r="OI108" s="10">
        <f t="shared" ref="OI108:OP108" si="215">MIN(OI11:OI106)</f>
        <v>0</v>
      </c>
      <c r="OJ108" s="10">
        <f t="shared" si="215"/>
        <v>0</v>
      </c>
      <c r="OK108" s="10">
        <f t="shared" si="215"/>
        <v>0</v>
      </c>
      <c r="OL108" s="10">
        <f t="shared" si="215"/>
        <v>0</v>
      </c>
      <c r="OM108" s="10">
        <f t="shared" si="215"/>
        <v>0</v>
      </c>
      <c r="ON108" s="10">
        <f t="shared" si="215"/>
        <v>0</v>
      </c>
      <c r="OO108" s="10">
        <f t="shared" si="215"/>
        <v>0</v>
      </c>
      <c r="OP108" s="10">
        <f t="shared" si="215"/>
        <v>0</v>
      </c>
      <c r="OQ108" s="10">
        <f t="shared" ref="OQ108:OT108" si="216">MIN(OQ11:OQ106)</f>
        <v>0</v>
      </c>
      <c r="OR108" s="10">
        <f t="shared" si="216"/>
        <v>0</v>
      </c>
      <c r="OS108" s="10">
        <f t="shared" si="216"/>
        <v>0</v>
      </c>
      <c r="OT108" s="10">
        <f t="shared" si="216"/>
        <v>0</v>
      </c>
    </row>
    <row r="109" spans="1:410" ht="12.75" customHeight="1">
      <c r="A109" s="89" t="s">
        <v>160</v>
      </c>
      <c r="B109" s="50"/>
      <c r="C109" s="10" t="e">
        <f t="shared" ref="C109:BR109" si="217">AVERAGE(C11:C106)</f>
        <v>#DIV/0!</v>
      </c>
      <c r="D109" s="10" t="e">
        <f t="shared" si="217"/>
        <v>#DIV/0!</v>
      </c>
      <c r="E109" s="10" t="e">
        <f t="shared" si="217"/>
        <v>#DIV/0!</v>
      </c>
      <c r="F109" s="10" t="e">
        <f t="shared" si="217"/>
        <v>#DIV/0!</v>
      </c>
      <c r="G109" s="10" t="e">
        <f t="shared" si="217"/>
        <v>#DIV/0!</v>
      </c>
      <c r="H109" s="10" t="e">
        <f t="shared" si="217"/>
        <v>#DIV/0!</v>
      </c>
      <c r="I109" s="10">
        <f t="shared" si="217"/>
        <v>0</v>
      </c>
      <c r="J109" s="10">
        <f t="shared" si="217"/>
        <v>0</v>
      </c>
      <c r="K109" s="10" t="e">
        <f t="shared" si="217"/>
        <v>#DIV/0!</v>
      </c>
      <c r="L109" s="10" t="e">
        <f t="shared" si="217"/>
        <v>#DIV/0!</v>
      </c>
      <c r="M109" s="10">
        <f t="shared" si="217"/>
        <v>20.619999999999948</v>
      </c>
      <c r="N109" s="10">
        <f t="shared" si="217"/>
        <v>4.1240000000000068</v>
      </c>
      <c r="O109" s="10">
        <f t="shared" si="217"/>
        <v>9.7325000000000035</v>
      </c>
      <c r="P109" s="10">
        <f t="shared" si="217"/>
        <v>1.9465000000000015</v>
      </c>
      <c r="Q109" s="10" t="e">
        <f t="shared" si="217"/>
        <v>#DIV/0!</v>
      </c>
      <c r="R109" s="10" t="e">
        <f t="shared" si="217"/>
        <v>#DIV/0!</v>
      </c>
      <c r="S109" s="10" t="e">
        <f t="shared" si="217"/>
        <v>#DIV/0!</v>
      </c>
      <c r="T109" s="10" t="e">
        <f t="shared" si="217"/>
        <v>#DIV/0!</v>
      </c>
      <c r="U109" s="10" t="e">
        <f t="shared" si="217"/>
        <v>#DIV/0!</v>
      </c>
      <c r="V109" s="10" t="e">
        <f t="shared" si="217"/>
        <v>#DIV/0!</v>
      </c>
      <c r="W109" s="10">
        <f t="shared" si="217"/>
        <v>30.35249999999996</v>
      </c>
      <c r="X109" s="10">
        <f t="shared" si="217"/>
        <v>30.35249999999996</v>
      </c>
      <c r="Y109" s="166" t="e">
        <f t="shared" si="217"/>
        <v>#DIV/0!</v>
      </c>
      <c r="Z109" s="166" t="e">
        <f t="shared" si="217"/>
        <v>#DIV/0!</v>
      </c>
      <c r="AA109" s="10" t="e">
        <f t="shared" si="217"/>
        <v>#DIV/0!</v>
      </c>
      <c r="AB109" s="10" t="e">
        <f t="shared" si="217"/>
        <v>#DIV/0!</v>
      </c>
      <c r="AC109" s="10">
        <f t="shared" si="217"/>
        <v>0</v>
      </c>
      <c r="AD109" s="10">
        <f t="shared" si="217"/>
        <v>0</v>
      </c>
      <c r="AE109" s="10" t="e">
        <f t="shared" si="217"/>
        <v>#DIV/0!</v>
      </c>
      <c r="AF109" s="10" t="e">
        <f t="shared" si="217"/>
        <v>#DIV/0!</v>
      </c>
      <c r="AG109" s="10" t="e">
        <f t="shared" si="217"/>
        <v>#DIV/0!</v>
      </c>
      <c r="AH109" s="10" t="e">
        <f t="shared" si="217"/>
        <v>#DIV/0!</v>
      </c>
      <c r="AI109" s="10">
        <f t="shared" si="217"/>
        <v>5</v>
      </c>
      <c r="AJ109" s="10">
        <f t="shared" si="217"/>
        <v>1.5</v>
      </c>
      <c r="AK109" s="10">
        <f t="shared" si="217"/>
        <v>50</v>
      </c>
      <c r="AL109" s="10">
        <f t="shared" si="217"/>
        <v>15</v>
      </c>
      <c r="AM109" s="10" t="e">
        <f t="shared" si="217"/>
        <v>#DIV/0!</v>
      </c>
      <c r="AN109" s="10" t="e">
        <f t="shared" si="217"/>
        <v>#DIV/0!</v>
      </c>
      <c r="AO109" s="10" t="e">
        <f t="shared" si="217"/>
        <v>#DIV/0!</v>
      </c>
      <c r="AP109" s="10" t="e">
        <f t="shared" si="217"/>
        <v>#DIV/0!</v>
      </c>
      <c r="AQ109" s="10" t="e">
        <f t="shared" si="217"/>
        <v>#DIV/0!</v>
      </c>
      <c r="AR109" s="10" t="e">
        <f t="shared" si="217"/>
        <v>#DIV/0!</v>
      </c>
      <c r="AS109" s="10" t="e">
        <f t="shared" si="217"/>
        <v>#DIV/0!</v>
      </c>
      <c r="AT109" s="10" t="e">
        <f t="shared" si="217"/>
        <v>#DIV/0!</v>
      </c>
      <c r="AU109" s="10">
        <f t="shared" si="217"/>
        <v>55</v>
      </c>
      <c r="AV109" s="10">
        <f t="shared" si="217"/>
        <v>16.5</v>
      </c>
      <c r="AW109" s="10" t="e">
        <f t="shared" si="217"/>
        <v>#DIV/0!</v>
      </c>
      <c r="AX109" s="10" t="e">
        <f t="shared" si="217"/>
        <v>#DIV/0!</v>
      </c>
      <c r="AY109" s="10" t="e">
        <f t="shared" si="217"/>
        <v>#DIV/0!</v>
      </c>
      <c r="AZ109" s="10" t="e">
        <f t="shared" si="217"/>
        <v>#DIV/0!</v>
      </c>
      <c r="BA109" s="10" t="e">
        <f t="shared" si="217"/>
        <v>#DIV/0!</v>
      </c>
      <c r="BB109" s="10" t="e">
        <f t="shared" si="217"/>
        <v>#DIV/0!</v>
      </c>
      <c r="BC109" s="10">
        <f t="shared" si="217"/>
        <v>0</v>
      </c>
      <c r="BD109" s="10">
        <f t="shared" si="217"/>
        <v>0</v>
      </c>
      <c r="BE109" s="10" t="e">
        <f t="shared" si="217"/>
        <v>#DIV/0!</v>
      </c>
      <c r="BF109" s="10" t="e">
        <f t="shared" si="217"/>
        <v>#DIV/0!</v>
      </c>
      <c r="BG109" s="10" t="e">
        <f t="shared" si="217"/>
        <v>#DIV/0!</v>
      </c>
      <c r="BH109" s="10" t="e">
        <f t="shared" si="217"/>
        <v>#DIV/0!</v>
      </c>
      <c r="BI109" s="10" t="e">
        <f t="shared" si="217"/>
        <v>#DIV/0!</v>
      </c>
      <c r="BJ109" s="10" t="e">
        <f t="shared" si="217"/>
        <v>#DIV/0!</v>
      </c>
      <c r="BK109" s="10" t="e">
        <f t="shared" si="217"/>
        <v>#DIV/0!</v>
      </c>
      <c r="BL109" s="10" t="e">
        <f t="shared" si="217"/>
        <v>#DIV/0!</v>
      </c>
      <c r="BM109" s="10" t="e">
        <f t="shared" si="217"/>
        <v>#DIV/0!</v>
      </c>
      <c r="BN109" s="10" t="e">
        <f t="shared" ref="BN109:BQ109" si="218">AVERAGE(BN11:BN106)</f>
        <v>#DIV/0!</v>
      </c>
      <c r="BO109" s="10" t="e">
        <f t="shared" si="218"/>
        <v>#DIV/0!</v>
      </c>
      <c r="BP109" s="10" t="e">
        <f t="shared" si="218"/>
        <v>#DIV/0!</v>
      </c>
      <c r="BQ109" s="10" t="e">
        <f t="shared" si="218"/>
        <v>#DIV/0!</v>
      </c>
      <c r="BR109" s="10" t="e">
        <f t="shared" si="217"/>
        <v>#DIV/0!</v>
      </c>
      <c r="BS109" s="10">
        <f t="shared" ref="BS109:ED109" si="219">AVERAGE(BS11:BS106)</f>
        <v>0</v>
      </c>
      <c r="BT109" s="10">
        <f t="shared" si="219"/>
        <v>0</v>
      </c>
      <c r="BU109" s="10" t="e">
        <f t="shared" si="219"/>
        <v>#DIV/0!</v>
      </c>
      <c r="BV109" s="10" t="e">
        <f t="shared" si="219"/>
        <v>#DIV/0!</v>
      </c>
      <c r="BW109" s="10" t="e">
        <f t="shared" si="219"/>
        <v>#DIV/0!</v>
      </c>
      <c r="BX109" s="10" t="e">
        <f t="shared" si="219"/>
        <v>#DIV/0!</v>
      </c>
      <c r="BY109" s="10" t="e">
        <f t="shared" si="219"/>
        <v>#DIV/0!</v>
      </c>
      <c r="BZ109" s="10" t="e">
        <f t="shared" si="219"/>
        <v>#DIV/0!</v>
      </c>
      <c r="CA109" s="10" t="e">
        <f t="shared" si="219"/>
        <v>#DIV/0!</v>
      </c>
      <c r="CB109" s="10" t="e">
        <f t="shared" si="219"/>
        <v>#DIV/0!</v>
      </c>
      <c r="CC109" s="10">
        <f t="shared" si="219"/>
        <v>0</v>
      </c>
      <c r="CD109" s="10">
        <f t="shared" si="219"/>
        <v>0</v>
      </c>
      <c r="CE109" s="10" t="e">
        <f t="shared" si="219"/>
        <v>#DIV/0!</v>
      </c>
      <c r="CF109" s="10" t="e">
        <f t="shared" si="219"/>
        <v>#DIV/0!</v>
      </c>
      <c r="CG109" s="10" t="e">
        <f t="shared" si="219"/>
        <v>#DIV/0!</v>
      </c>
      <c r="CH109" s="10" t="e">
        <f t="shared" si="219"/>
        <v>#DIV/0!</v>
      </c>
      <c r="CI109" s="10">
        <f t="shared" si="219"/>
        <v>20.599999999999962</v>
      </c>
      <c r="CJ109" s="10">
        <f t="shared" si="219"/>
        <v>6.5</v>
      </c>
      <c r="CK109" s="10" t="e">
        <f t="shared" si="219"/>
        <v>#DIV/0!</v>
      </c>
      <c r="CL109" s="10" t="e">
        <f t="shared" si="219"/>
        <v>#DIV/0!</v>
      </c>
      <c r="CM109" s="10">
        <f t="shared" si="219"/>
        <v>5.1499999999999906</v>
      </c>
      <c r="CN109" s="10">
        <f t="shared" si="219"/>
        <v>1.5</v>
      </c>
      <c r="CO109" s="10">
        <f t="shared" si="219"/>
        <v>25.75</v>
      </c>
      <c r="CP109" s="10">
        <f t="shared" si="219"/>
        <v>8</v>
      </c>
      <c r="CQ109" s="10">
        <f t="shared" si="219"/>
        <v>247.40625</v>
      </c>
      <c r="CR109" s="10" t="e">
        <f t="shared" si="219"/>
        <v>#DIV/0!</v>
      </c>
      <c r="CS109" s="10" t="e">
        <f t="shared" si="219"/>
        <v>#DIV/0!</v>
      </c>
      <c r="CT109" s="10" t="e">
        <f t="shared" si="219"/>
        <v>#DIV/0!</v>
      </c>
      <c r="CU109" s="10">
        <f t="shared" si="219"/>
        <v>18.556701030927812</v>
      </c>
      <c r="CV109" s="10" t="e">
        <f t="shared" si="219"/>
        <v>#DIV/0!</v>
      </c>
      <c r="CW109" s="10">
        <f t="shared" si="219"/>
        <v>63.81443298969068</v>
      </c>
      <c r="CX109" s="10" t="e">
        <f t="shared" si="219"/>
        <v>#DIV/0!</v>
      </c>
      <c r="CY109" s="10" t="e">
        <f t="shared" si="219"/>
        <v>#DIV/0!</v>
      </c>
      <c r="CZ109" s="10" t="e">
        <f t="shared" si="219"/>
        <v>#DIV/0!</v>
      </c>
      <c r="DA109" s="10">
        <f t="shared" si="219"/>
        <v>329.77738402061806</v>
      </c>
      <c r="DB109" s="10">
        <f t="shared" si="219"/>
        <v>0</v>
      </c>
      <c r="DC109" s="10" t="e">
        <f t="shared" si="219"/>
        <v>#DIV/0!</v>
      </c>
      <c r="DD109" s="10" t="e">
        <f t="shared" si="219"/>
        <v>#DIV/0!</v>
      </c>
      <c r="DE109" s="10" t="e">
        <f t="shared" si="219"/>
        <v>#DIV/0!</v>
      </c>
      <c r="DF109" s="10" t="e">
        <f t="shared" si="219"/>
        <v>#DIV/0!</v>
      </c>
      <c r="DG109" s="10" t="e">
        <f t="shared" si="219"/>
        <v>#DIV/0!</v>
      </c>
      <c r="DH109" s="10" t="e">
        <f t="shared" si="219"/>
        <v>#DIV/0!</v>
      </c>
      <c r="DI109" s="10">
        <f t="shared" si="219"/>
        <v>0</v>
      </c>
      <c r="DJ109" s="10">
        <f t="shared" si="219"/>
        <v>0</v>
      </c>
      <c r="DK109" s="10">
        <f t="shared" si="219"/>
        <v>42.369999999999919</v>
      </c>
      <c r="DL109" s="10">
        <f t="shared" si="219"/>
        <v>14.119999999999976</v>
      </c>
      <c r="DM109" s="166">
        <f t="shared" si="219"/>
        <v>42.369999999999919</v>
      </c>
      <c r="DN109" s="166">
        <f t="shared" si="219"/>
        <v>14.119999999999976</v>
      </c>
      <c r="DO109" s="10">
        <f t="shared" si="219"/>
        <v>41.099999999999937</v>
      </c>
      <c r="DP109" s="10">
        <f t="shared" si="219"/>
        <v>13.700000000000024</v>
      </c>
      <c r="DQ109" s="166" t="e">
        <f t="shared" si="219"/>
        <v>#DIV/0!</v>
      </c>
      <c r="DR109" s="166" t="e">
        <f t="shared" si="219"/>
        <v>#DIV/0!</v>
      </c>
      <c r="DS109" s="10" t="e">
        <f t="shared" si="219"/>
        <v>#DIV/0!</v>
      </c>
      <c r="DT109" s="10" t="e">
        <f t="shared" si="219"/>
        <v>#DIV/0!</v>
      </c>
      <c r="DU109" s="10" t="e">
        <f t="shared" si="219"/>
        <v>#DIV/0!</v>
      </c>
      <c r="DV109" s="10" t="e">
        <f t="shared" si="219"/>
        <v>#DIV/0!</v>
      </c>
      <c r="DW109" s="10" t="e">
        <f t="shared" si="219"/>
        <v>#DIV/0!</v>
      </c>
      <c r="DX109" s="10" t="e">
        <f t="shared" si="219"/>
        <v>#DIV/0!</v>
      </c>
      <c r="DY109" s="10" t="e">
        <f t="shared" si="219"/>
        <v>#DIV/0!</v>
      </c>
      <c r="DZ109" s="10" t="e">
        <f t="shared" si="219"/>
        <v>#DIV/0!</v>
      </c>
      <c r="EA109" s="10" t="e">
        <f t="shared" si="219"/>
        <v>#DIV/0!</v>
      </c>
      <c r="EB109" s="10" t="e">
        <f t="shared" si="219"/>
        <v>#DIV/0!</v>
      </c>
      <c r="EC109" s="10">
        <f t="shared" si="219"/>
        <v>0</v>
      </c>
      <c r="ED109" s="10">
        <f t="shared" si="219"/>
        <v>0</v>
      </c>
      <c r="EE109" s="10" t="e">
        <f t="shared" ref="EE109:GT109" si="220">AVERAGE(EE11:EE106)</f>
        <v>#DIV/0!</v>
      </c>
      <c r="EF109" s="10" t="e">
        <f t="shared" si="220"/>
        <v>#DIV/0!</v>
      </c>
      <c r="EG109" s="10">
        <f t="shared" si="220"/>
        <v>39.179999999999936</v>
      </c>
      <c r="EH109" s="10">
        <f t="shared" si="220"/>
        <v>9.7949999999999839</v>
      </c>
      <c r="EI109" s="10">
        <f>AVERAGE(EI11:EI106)</f>
        <v>154.63999999999979</v>
      </c>
      <c r="EJ109" s="10">
        <f>AVERAGE(EJ11:EJ106)</f>
        <v>38.659999999999947</v>
      </c>
      <c r="EK109" s="10">
        <f>AVERAGE(EK11:EK106)</f>
        <v>53.609999999999964</v>
      </c>
      <c r="EL109" s="10">
        <f>AVERAGE(EL11:EL106)</f>
        <v>13.402499999999991</v>
      </c>
      <c r="EM109" s="166" t="e">
        <f t="shared" ref="EM109:EP109" si="221">AVERAGE(EM11:EM106)</f>
        <v>#DIV/0!</v>
      </c>
      <c r="EN109" s="166" t="e">
        <f t="shared" si="221"/>
        <v>#DIV/0!</v>
      </c>
      <c r="EO109" s="10" t="e">
        <f t="shared" si="221"/>
        <v>#DIV/0!</v>
      </c>
      <c r="EP109" s="10" t="e">
        <f t="shared" si="221"/>
        <v>#DIV/0!</v>
      </c>
      <c r="EQ109" s="10">
        <f t="shared" si="220"/>
        <v>247.43000000000021</v>
      </c>
      <c r="ER109" s="10">
        <f t="shared" si="220"/>
        <v>61.857500000000051</v>
      </c>
      <c r="ES109" s="10" t="e">
        <f t="shared" si="220"/>
        <v>#DIV/0!</v>
      </c>
      <c r="ET109" s="10" t="e">
        <f t="shared" si="220"/>
        <v>#DIV/0!</v>
      </c>
      <c r="EU109" s="10" t="e">
        <f t="shared" si="220"/>
        <v>#DIV/0!</v>
      </c>
      <c r="EV109" s="10" t="e">
        <f t="shared" si="220"/>
        <v>#DIV/0!</v>
      </c>
      <c r="EW109" s="10">
        <f t="shared" si="220"/>
        <v>0</v>
      </c>
      <c r="EX109" s="10">
        <f t="shared" si="220"/>
        <v>0</v>
      </c>
      <c r="EY109" s="10" t="e">
        <f t="shared" si="220"/>
        <v>#DIV/0!</v>
      </c>
      <c r="EZ109" s="10" t="e">
        <f t="shared" si="220"/>
        <v>#DIV/0!</v>
      </c>
      <c r="FA109" s="10">
        <f t="shared" si="220"/>
        <v>28.333333333333332</v>
      </c>
      <c r="FB109" s="10" t="e">
        <f t="shared" si="220"/>
        <v>#DIV/0!</v>
      </c>
      <c r="FC109" s="10">
        <f t="shared" si="220"/>
        <v>8.28125</v>
      </c>
      <c r="FD109" s="10" t="e">
        <f t="shared" si="220"/>
        <v>#DIV/0!</v>
      </c>
      <c r="FE109" s="10" t="e">
        <f t="shared" si="220"/>
        <v>#DIV/0!</v>
      </c>
      <c r="FF109" s="10" t="e">
        <f t="shared" si="220"/>
        <v>#DIV/0!</v>
      </c>
      <c r="FG109" s="10" t="e">
        <f t="shared" si="220"/>
        <v>#DIV/0!</v>
      </c>
      <c r="FH109" s="10" t="e">
        <f t="shared" si="220"/>
        <v>#DIV/0!</v>
      </c>
      <c r="FI109" s="10" t="e">
        <f t="shared" si="220"/>
        <v>#DIV/0!</v>
      </c>
      <c r="FJ109" s="10" t="e">
        <f t="shared" si="220"/>
        <v>#DIV/0!</v>
      </c>
      <c r="FK109" s="10" t="e">
        <f t="shared" si="220"/>
        <v>#DIV/0!</v>
      </c>
      <c r="FL109" s="10" t="e">
        <f t="shared" si="220"/>
        <v>#DIV/0!</v>
      </c>
      <c r="FM109" s="10" t="e">
        <f t="shared" si="220"/>
        <v>#DIV/0!</v>
      </c>
      <c r="FN109" s="10" t="e">
        <f t="shared" si="220"/>
        <v>#DIV/0!</v>
      </c>
      <c r="FO109" s="10" t="e">
        <f t="shared" si="220"/>
        <v>#DIV/0!</v>
      </c>
      <c r="FP109" s="10" t="e">
        <f t="shared" si="220"/>
        <v>#DIV/0!</v>
      </c>
      <c r="FQ109" s="10">
        <f t="shared" si="220"/>
        <v>0</v>
      </c>
      <c r="FR109" s="10">
        <f t="shared" si="220"/>
        <v>0</v>
      </c>
      <c r="FS109" s="10" t="e">
        <f t="shared" si="220"/>
        <v>#DIV/0!</v>
      </c>
      <c r="FT109" s="10" t="e">
        <f t="shared" si="220"/>
        <v>#DIV/0!</v>
      </c>
      <c r="FU109" s="10" t="e">
        <f t="shared" si="220"/>
        <v>#DIV/0!</v>
      </c>
      <c r="FV109" s="10" t="e">
        <f t="shared" si="220"/>
        <v>#DIV/0!</v>
      </c>
      <c r="FW109" s="10" t="e">
        <f t="shared" si="220"/>
        <v>#DIV/0!</v>
      </c>
      <c r="FX109" s="10" t="e">
        <f t="shared" si="220"/>
        <v>#DIV/0!</v>
      </c>
      <c r="FY109" s="10" t="e">
        <f t="shared" si="220"/>
        <v>#DIV/0!</v>
      </c>
      <c r="FZ109" s="10" t="e">
        <f t="shared" si="220"/>
        <v>#DIV/0!</v>
      </c>
      <c r="GA109" s="10" t="e">
        <f t="shared" si="220"/>
        <v>#DIV/0!</v>
      </c>
      <c r="GB109" s="10" t="e">
        <f t="shared" si="220"/>
        <v>#DIV/0!</v>
      </c>
      <c r="GC109" s="10" t="e">
        <f t="shared" si="220"/>
        <v>#DIV/0!</v>
      </c>
      <c r="GD109" s="10" t="e">
        <f t="shared" si="220"/>
        <v>#DIV/0!</v>
      </c>
      <c r="GE109" s="10" t="e">
        <f t="shared" si="220"/>
        <v>#DIV/0!</v>
      </c>
      <c r="GF109" s="10" t="e">
        <f t="shared" si="220"/>
        <v>#DIV/0!</v>
      </c>
      <c r="GG109" s="10">
        <f t="shared" si="220"/>
        <v>0</v>
      </c>
      <c r="GH109" s="10">
        <f t="shared" si="220"/>
        <v>0</v>
      </c>
      <c r="GI109" s="10" t="e">
        <f t="shared" si="220"/>
        <v>#DIV/0!</v>
      </c>
      <c r="GJ109" s="10" t="e">
        <f t="shared" si="220"/>
        <v>#DIV/0!</v>
      </c>
      <c r="GK109" s="10">
        <f t="shared" si="220"/>
        <v>3.75</v>
      </c>
      <c r="GL109" s="10" t="e">
        <f t="shared" si="220"/>
        <v>#DIV/0!</v>
      </c>
      <c r="GM109" s="10" t="e">
        <f t="shared" si="220"/>
        <v>#DIV/0!</v>
      </c>
      <c r="GN109" s="10" t="e">
        <f t="shared" si="220"/>
        <v>#DIV/0!</v>
      </c>
      <c r="GO109" s="10" t="e">
        <f t="shared" si="220"/>
        <v>#DIV/0!</v>
      </c>
      <c r="GP109" s="10" t="e">
        <f t="shared" si="220"/>
        <v>#DIV/0!</v>
      </c>
      <c r="GQ109" s="10" t="e">
        <f t="shared" si="220"/>
        <v>#DIV/0!</v>
      </c>
      <c r="GR109" s="10" t="e">
        <f t="shared" si="220"/>
        <v>#DIV/0!</v>
      </c>
      <c r="GS109" s="10" t="e">
        <f t="shared" si="220"/>
        <v>#DIV/0!</v>
      </c>
      <c r="GT109" s="10" t="e">
        <f t="shared" si="220"/>
        <v>#DIV/0!</v>
      </c>
      <c r="GU109" s="10">
        <f t="shared" ref="GU109:JF109" si="222">AVERAGE(GU11:GU106)</f>
        <v>4.625</v>
      </c>
      <c r="GV109" s="10" t="e">
        <f t="shared" si="222"/>
        <v>#DIV/0!</v>
      </c>
      <c r="GW109" s="10" t="e">
        <f t="shared" si="222"/>
        <v>#DIV/0!</v>
      </c>
      <c r="GX109" s="10" t="e">
        <f t="shared" si="222"/>
        <v>#DIV/0!</v>
      </c>
      <c r="GY109" s="10">
        <f t="shared" si="222"/>
        <v>2.3000000000000038</v>
      </c>
      <c r="GZ109" s="10" t="e">
        <f t="shared" si="222"/>
        <v>#DIV/0!</v>
      </c>
      <c r="HA109" s="10">
        <f t="shared" si="222"/>
        <v>10.674999999999983</v>
      </c>
      <c r="HB109" s="10">
        <f t="shared" si="222"/>
        <v>0</v>
      </c>
      <c r="HC109" s="10" t="e">
        <f t="shared" si="222"/>
        <v>#DIV/0!</v>
      </c>
      <c r="HD109" s="10" t="e">
        <f t="shared" si="222"/>
        <v>#DIV/0!</v>
      </c>
      <c r="HE109" s="10" t="e">
        <f t="shared" si="222"/>
        <v>#DIV/0!</v>
      </c>
      <c r="HF109" s="10" t="e">
        <f t="shared" si="222"/>
        <v>#DIV/0!</v>
      </c>
      <c r="HG109" s="10" t="e">
        <f t="shared" si="222"/>
        <v>#DIV/0!</v>
      </c>
      <c r="HH109" s="10" t="e">
        <f t="shared" si="222"/>
        <v>#DIV/0!</v>
      </c>
      <c r="HI109" s="10">
        <f t="shared" si="222"/>
        <v>0</v>
      </c>
      <c r="HJ109" s="10">
        <f t="shared" si="222"/>
        <v>0</v>
      </c>
      <c r="HK109" s="10" t="e">
        <f t="shared" si="222"/>
        <v>#DIV/0!</v>
      </c>
      <c r="HL109" s="10" t="e">
        <f t="shared" si="222"/>
        <v>#DIV/0!</v>
      </c>
      <c r="HM109" s="10" t="e">
        <f t="shared" si="222"/>
        <v>#DIV/0!</v>
      </c>
      <c r="HN109" s="10" t="e">
        <f t="shared" si="222"/>
        <v>#DIV/0!</v>
      </c>
      <c r="HO109" s="10">
        <f t="shared" si="222"/>
        <v>0</v>
      </c>
      <c r="HP109" s="10">
        <f t="shared" si="222"/>
        <v>0</v>
      </c>
      <c r="HQ109" s="10">
        <f t="shared" si="222"/>
        <v>442.96875</v>
      </c>
      <c r="HR109" s="10" t="e">
        <f t="shared" si="222"/>
        <v>#DIV/0!</v>
      </c>
      <c r="HS109" s="10" t="e">
        <f t="shared" si="222"/>
        <v>#DIV/0!</v>
      </c>
      <c r="HT109" s="10" t="e">
        <f t="shared" si="222"/>
        <v>#DIV/0!</v>
      </c>
      <c r="HU109" s="10">
        <f t="shared" si="222"/>
        <v>442.96875</v>
      </c>
      <c r="HV109" s="10">
        <f t="shared" si="222"/>
        <v>0</v>
      </c>
      <c r="HW109" s="10" t="e">
        <f t="shared" si="222"/>
        <v>#DIV/0!</v>
      </c>
      <c r="HX109" s="10" t="e">
        <f t="shared" si="222"/>
        <v>#DIV/0!</v>
      </c>
      <c r="HY109" s="10">
        <f t="shared" si="222"/>
        <v>3</v>
      </c>
      <c r="HZ109" s="10">
        <f t="shared" si="222"/>
        <v>0.75</v>
      </c>
      <c r="IA109" s="10" t="e">
        <f t="shared" si="222"/>
        <v>#DIV/0!</v>
      </c>
      <c r="IB109" s="10" t="e">
        <f t="shared" si="222"/>
        <v>#DIV/0!</v>
      </c>
      <c r="IC109" s="10">
        <f t="shared" si="222"/>
        <v>12</v>
      </c>
      <c r="ID109" s="10">
        <f t="shared" si="222"/>
        <v>3</v>
      </c>
      <c r="IE109" s="10" t="e">
        <f t="shared" si="222"/>
        <v>#DIV/0!</v>
      </c>
      <c r="IF109" s="10" t="e">
        <f>AVERAGE(IF11:IF106)</f>
        <v>#DIV/0!</v>
      </c>
      <c r="IG109" s="10">
        <f t="shared" si="222"/>
        <v>15</v>
      </c>
      <c r="IH109" s="10">
        <f t="shared" si="222"/>
        <v>3.75</v>
      </c>
      <c r="II109" s="10" t="e">
        <f t="shared" si="222"/>
        <v>#DIV/0!</v>
      </c>
      <c r="IJ109" s="10" t="e">
        <f t="shared" si="222"/>
        <v>#DIV/0!</v>
      </c>
      <c r="IK109" s="10" t="e">
        <f t="shared" si="222"/>
        <v>#DIV/0!</v>
      </c>
      <c r="IL109" s="10" t="e">
        <f t="shared" si="222"/>
        <v>#DIV/0!</v>
      </c>
      <c r="IM109" s="10" t="e">
        <f t="shared" si="222"/>
        <v>#DIV/0!</v>
      </c>
      <c r="IN109" s="10" t="e">
        <f t="shared" si="222"/>
        <v>#DIV/0!</v>
      </c>
      <c r="IO109" s="10" t="e">
        <f t="shared" si="222"/>
        <v>#DIV/0!</v>
      </c>
      <c r="IP109" s="10" t="e">
        <f t="shared" si="222"/>
        <v>#DIV/0!</v>
      </c>
      <c r="IQ109" s="10" t="e">
        <f t="shared" si="222"/>
        <v>#DIV/0!</v>
      </c>
      <c r="IR109" s="10" t="e">
        <f t="shared" si="222"/>
        <v>#DIV/0!</v>
      </c>
      <c r="IS109" s="10" t="e">
        <f t="shared" si="222"/>
        <v>#DIV/0!</v>
      </c>
      <c r="IT109" s="10" t="e">
        <f t="shared" si="222"/>
        <v>#DIV/0!</v>
      </c>
      <c r="IU109" s="10">
        <f t="shared" si="222"/>
        <v>0</v>
      </c>
      <c r="IV109" s="10">
        <f t="shared" si="222"/>
        <v>0</v>
      </c>
      <c r="IW109" s="10" t="e">
        <f t="shared" si="222"/>
        <v>#DIV/0!</v>
      </c>
      <c r="IX109" s="10" t="e">
        <f t="shared" si="222"/>
        <v>#DIV/0!</v>
      </c>
      <c r="IY109" s="166">
        <f t="shared" si="222"/>
        <v>10.309999999999974</v>
      </c>
      <c r="IZ109" s="10">
        <f t="shared" si="222"/>
        <v>0</v>
      </c>
      <c r="JA109" s="10">
        <f t="shared" si="222"/>
        <v>4.2958333333333334</v>
      </c>
      <c r="JB109" s="10">
        <f t="shared" si="222"/>
        <v>0</v>
      </c>
      <c r="JC109" s="10" t="e">
        <f t="shared" si="222"/>
        <v>#DIV/0!</v>
      </c>
      <c r="JD109" s="10" t="e">
        <f t="shared" si="222"/>
        <v>#DIV/0!</v>
      </c>
      <c r="JE109" s="10">
        <f t="shared" si="222"/>
        <v>14.605833333333287</v>
      </c>
      <c r="JF109" s="10">
        <f t="shared" si="222"/>
        <v>0</v>
      </c>
      <c r="JG109" s="10">
        <f t="shared" ref="JG109:LR109" si="223">AVERAGE(JG11:JG106)</f>
        <v>6.0467020833333258</v>
      </c>
      <c r="JH109" s="10">
        <f t="shared" si="223"/>
        <v>1</v>
      </c>
      <c r="JI109" s="10">
        <f t="shared" si="223"/>
        <v>6.0467729166666588</v>
      </c>
      <c r="JJ109" s="10">
        <f t="shared" si="223"/>
        <v>1</v>
      </c>
      <c r="JK109" s="10" t="e">
        <f t="shared" si="223"/>
        <v>#DIV/0!</v>
      </c>
      <c r="JL109" s="10" t="e">
        <f t="shared" si="223"/>
        <v>#DIV/0!</v>
      </c>
      <c r="JM109" s="10">
        <f t="shared" si="223"/>
        <v>51.55000000000009</v>
      </c>
      <c r="JN109" s="10">
        <f t="shared" si="223"/>
        <v>11</v>
      </c>
      <c r="JO109" s="10">
        <f t="shared" si="223"/>
        <v>14.81875</v>
      </c>
      <c r="JP109" s="10">
        <f t="shared" si="223"/>
        <v>2.9166666666666665</v>
      </c>
      <c r="JQ109" s="166">
        <f t="shared" si="223"/>
        <v>3.6520833333333322</v>
      </c>
      <c r="JR109" s="10">
        <f t="shared" si="223"/>
        <v>0.83333333333333337</v>
      </c>
      <c r="JS109" s="10" t="e">
        <f t="shared" si="223"/>
        <v>#DIV/0!</v>
      </c>
      <c r="JT109" s="10" t="e">
        <f t="shared" si="223"/>
        <v>#DIV/0!</v>
      </c>
      <c r="JU109" s="10">
        <f t="shared" si="223"/>
        <v>82.114308333333227</v>
      </c>
      <c r="JV109" s="10">
        <f t="shared" si="223"/>
        <v>16.75</v>
      </c>
      <c r="JW109" s="10" t="e">
        <f t="shared" si="223"/>
        <v>#DIV/0!</v>
      </c>
      <c r="JX109" s="10" t="e">
        <f t="shared" si="223"/>
        <v>#DIV/0!</v>
      </c>
      <c r="JY109" s="10" t="e">
        <f t="shared" si="223"/>
        <v>#DIV/0!</v>
      </c>
      <c r="JZ109" s="10" t="e">
        <f t="shared" si="223"/>
        <v>#DIV/0!</v>
      </c>
      <c r="KA109" s="10">
        <f t="shared" si="223"/>
        <v>0</v>
      </c>
      <c r="KB109" s="10">
        <f t="shared" si="223"/>
        <v>0</v>
      </c>
      <c r="KC109" s="10" t="e">
        <f t="shared" si="223"/>
        <v>#DIV/0!</v>
      </c>
      <c r="KD109" s="10" t="e">
        <f t="shared" si="223"/>
        <v>#DIV/0!</v>
      </c>
      <c r="KE109" s="10" t="e">
        <f t="shared" si="223"/>
        <v>#DIV/0!</v>
      </c>
      <c r="KF109" s="10" t="e">
        <f t="shared" si="223"/>
        <v>#DIV/0!</v>
      </c>
      <c r="KG109" s="10">
        <f t="shared" si="223"/>
        <v>0</v>
      </c>
      <c r="KH109" s="10">
        <f t="shared" si="223"/>
        <v>0</v>
      </c>
      <c r="KI109" s="10" t="e">
        <f t="shared" si="223"/>
        <v>#DIV/0!</v>
      </c>
      <c r="KJ109" s="10" t="e">
        <f t="shared" si="223"/>
        <v>#DIV/0!</v>
      </c>
      <c r="KK109" s="10" t="e">
        <f t="shared" si="223"/>
        <v>#DIV/0!</v>
      </c>
      <c r="KL109" s="10" t="e">
        <f t="shared" si="223"/>
        <v>#DIV/0!</v>
      </c>
      <c r="KM109" s="10">
        <f t="shared" si="223"/>
        <v>0</v>
      </c>
      <c r="KN109" s="10">
        <f t="shared" si="223"/>
        <v>0</v>
      </c>
      <c r="KO109" s="166">
        <f t="shared" si="223"/>
        <v>6.1899999999999986</v>
      </c>
      <c r="KP109" s="10" t="e">
        <f t="shared" si="223"/>
        <v>#DIV/0!</v>
      </c>
      <c r="KQ109" s="10" t="e">
        <f t="shared" si="223"/>
        <v>#DIV/0!</v>
      </c>
      <c r="KR109" s="10" t="e">
        <f t="shared" si="223"/>
        <v>#DIV/0!</v>
      </c>
      <c r="KS109" s="10">
        <f t="shared" si="223"/>
        <v>3.0949999999999993</v>
      </c>
      <c r="KT109" s="10">
        <f t="shared" si="223"/>
        <v>0</v>
      </c>
      <c r="KU109" s="10" t="e">
        <f t="shared" si="223"/>
        <v>#DIV/0!</v>
      </c>
      <c r="KV109" s="10" t="e">
        <f t="shared" si="223"/>
        <v>#DIV/0!</v>
      </c>
      <c r="KW109" s="10">
        <f t="shared" si="223"/>
        <v>0</v>
      </c>
      <c r="KX109" s="10">
        <f t="shared" si="223"/>
        <v>0</v>
      </c>
      <c r="KY109" s="10" t="e">
        <f t="shared" si="223"/>
        <v>#DIV/0!</v>
      </c>
      <c r="KZ109" s="10" t="e">
        <f t="shared" si="223"/>
        <v>#DIV/0!</v>
      </c>
      <c r="LA109" s="10" t="e">
        <f t="shared" si="223"/>
        <v>#DIV/0!</v>
      </c>
      <c r="LB109" s="10" t="e">
        <f t="shared" si="223"/>
        <v>#DIV/0!</v>
      </c>
      <c r="LC109" s="10">
        <f t="shared" si="223"/>
        <v>0</v>
      </c>
      <c r="LD109" s="10">
        <f t="shared" si="223"/>
        <v>0</v>
      </c>
      <c r="LE109" s="10" t="e">
        <f t="shared" si="223"/>
        <v>#DIV/0!</v>
      </c>
      <c r="LF109" s="10" t="e">
        <f t="shared" si="223"/>
        <v>#DIV/0!</v>
      </c>
      <c r="LG109" s="10">
        <f t="shared" si="223"/>
        <v>0</v>
      </c>
      <c r="LH109" s="10">
        <f t="shared" si="223"/>
        <v>0</v>
      </c>
      <c r="LI109" s="10">
        <f t="shared" si="223"/>
        <v>24.466666666666654</v>
      </c>
      <c r="LJ109" s="10">
        <f t="shared" si="223"/>
        <v>0</v>
      </c>
      <c r="LK109" s="10">
        <f t="shared" si="223"/>
        <v>17.791249999999984</v>
      </c>
      <c r="LL109" s="10">
        <f t="shared" si="223"/>
        <v>0</v>
      </c>
      <c r="LM109" s="10">
        <f t="shared" si="223"/>
        <v>5.76220833333333</v>
      </c>
      <c r="LN109" s="10">
        <f t="shared" si="223"/>
        <v>0</v>
      </c>
      <c r="LO109" s="166" t="e">
        <f t="shared" si="223"/>
        <v>#DIV/0!</v>
      </c>
      <c r="LP109" s="166" t="e">
        <f t="shared" si="223"/>
        <v>#DIV/0!</v>
      </c>
      <c r="LQ109" s="10" t="e">
        <f t="shared" si="223"/>
        <v>#DIV/0!</v>
      </c>
      <c r="LR109" s="10" t="e">
        <f t="shared" si="223"/>
        <v>#DIV/0!</v>
      </c>
      <c r="LS109" s="10">
        <f t="shared" ref="LS109:OH109" si="224">AVERAGE(LS11:LS106)</f>
        <v>48.020125000000057</v>
      </c>
      <c r="LT109" s="10">
        <f t="shared" si="224"/>
        <v>0</v>
      </c>
      <c r="LU109" s="10" t="e">
        <f t="shared" si="224"/>
        <v>#DIV/0!</v>
      </c>
      <c r="LV109" s="10" t="e">
        <f t="shared" si="224"/>
        <v>#DIV/0!</v>
      </c>
      <c r="LW109" s="10" t="e">
        <f t="shared" si="224"/>
        <v>#DIV/0!</v>
      </c>
      <c r="LX109" s="10" t="e">
        <f t="shared" si="224"/>
        <v>#DIV/0!</v>
      </c>
      <c r="LY109" s="10">
        <f t="shared" si="224"/>
        <v>0</v>
      </c>
      <c r="LZ109" s="10">
        <f t="shared" si="224"/>
        <v>0</v>
      </c>
      <c r="MA109" s="166" t="e">
        <f t="shared" si="224"/>
        <v>#DIV/0!</v>
      </c>
      <c r="MB109" s="10" t="e">
        <f t="shared" si="224"/>
        <v>#DIV/0!</v>
      </c>
      <c r="MC109" s="166" t="e">
        <f t="shared" si="224"/>
        <v>#DIV/0!</v>
      </c>
      <c r="MD109" s="10" t="e">
        <f t="shared" si="224"/>
        <v>#DIV/0!</v>
      </c>
      <c r="ME109" s="10" t="e">
        <f t="shared" si="224"/>
        <v>#DIV/0!</v>
      </c>
      <c r="MF109" s="10" t="e">
        <f t="shared" si="224"/>
        <v>#DIV/0!</v>
      </c>
      <c r="MG109" s="10" t="e">
        <f t="shared" si="224"/>
        <v>#DIV/0!</v>
      </c>
      <c r="MH109" s="10" t="e">
        <f t="shared" si="224"/>
        <v>#DIV/0!</v>
      </c>
      <c r="MI109" s="10">
        <f t="shared" si="224"/>
        <v>0</v>
      </c>
      <c r="MJ109" s="10">
        <f t="shared" si="224"/>
        <v>0</v>
      </c>
      <c r="MK109" s="10">
        <f t="shared" si="224"/>
        <v>4.8264218749999994</v>
      </c>
      <c r="ML109" s="166">
        <f t="shared" si="224"/>
        <v>0</v>
      </c>
      <c r="MM109" s="166">
        <f t="shared" si="224"/>
        <v>3.0046197916666668</v>
      </c>
      <c r="MN109" s="166">
        <f t="shared" si="224"/>
        <v>0</v>
      </c>
      <c r="MO109" s="10">
        <f t="shared" si="224"/>
        <v>7.8310416666666676</v>
      </c>
      <c r="MP109" s="10">
        <f t="shared" si="224"/>
        <v>0</v>
      </c>
      <c r="MQ109" s="10" t="e">
        <f t="shared" si="224"/>
        <v>#DIV/0!</v>
      </c>
      <c r="MR109" s="10" t="e">
        <f t="shared" si="224"/>
        <v>#DIV/0!</v>
      </c>
      <c r="MS109" s="10">
        <f t="shared" si="224"/>
        <v>0</v>
      </c>
      <c r="MT109" s="10">
        <f t="shared" si="224"/>
        <v>0</v>
      </c>
      <c r="MU109" s="10" t="e">
        <f t="shared" si="224"/>
        <v>#DIV/0!</v>
      </c>
      <c r="MV109" s="10" t="e">
        <f t="shared" si="224"/>
        <v>#DIV/0!</v>
      </c>
      <c r="MW109" s="10">
        <f t="shared" si="224"/>
        <v>0</v>
      </c>
      <c r="MX109" s="10">
        <f t="shared" si="224"/>
        <v>0</v>
      </c>
      <c r="MY109" s="10">
        <f t="shared" si="224"/>
        <v>1.6625000000000008</v>
      </c>
      <c r="MZ109" s="10">
        <f t="shared" si="224"/>
        <v>0.22499999999999995</v>
      </c>
      <c r="NA109" s="10">
        <f t="shared" si="224"/>
        <v>1.6625000000000008</v>
      </c>
      <c r="NB109" s="10">
        <f t="shared" si="224"/>
        <v>0.22499999999999995</v>
      </c>
      <c r="NC109" s="10" t="e">
        <f t="shared" si="224"/>
        <v>#DIV/0!</v>
      </c>
      <c r="ND109" s="10" t="e">
        <f t="shared" si="224"/>
        <v>#DIV/0!</v>
      </c>
      <c r="NE109" s="10">
        <f t="shared" si="224"/>
        <v>0</v>
      </c>
      <c r="NF109" s="10">
        <f t="shared" si="224"/>
        <v>0</v>
      </c>
      <c r="NG109" s="10" t="e">
        <f t="shared" si="224"/>
        <v>#DIV/0!</v>
      </c>
      <c r="NH109" s="10" t="e">
        <f t="shared" si="224"/>
        <v>#DIV/0!</v>
      </c>
      <c r="NI109" s="10">
        <f t="shared" si="224"/>
        <v>0</v>
      </c>
      <c r="NJ109" s="10">
        <f t="shared" si="224"/>
        <v>0</v>
      </c>
      <c r="NK109" s="10" t="e">
        <f t="shared" si="224"/>
        <v>#DIV/0!</v>
      </c>
      <c r="NL109" s="10" t="e">
        <f t="shared" si="224"/>
        <v>#DIV/0!</v>
      </c>
      <c r="NM109" s="10">
        <f t="shared" si="224"/>
        <v>0</v>
      </c>
      <c r="NN109" s="10">
        <f t="shared" si="224"/>
        <v>0</v>
      </c>
      <c r="NO109" s="10">
        <f t="shared" si="224"/>
        <v>1.349583333333334</v>
      </c>
      <c r="NP109" s="10" t="e">
        <f t="shared" si="224"/>
        <v>#DIV/0!</v>
      </c>
      <c r="NQ109" s="166" t="e">
        <f t="shared" si="224"/>
        <v>#DIV/0!</v>
      </c>
      <c r="NR109" s="166" t="e">
        <f t="shared" si="224"/>
        <v>#DIV/0!</v>
      </c>
      <c r="NS109" s="166">
        <f t="shared" si="224"/>
        <v>2.2807291666666654</v>
      </c>
      <c r="NT109" s="10" t="e">
        <f t="shared" si="224"/>
        <v>#DIV/0!</v>
      </c>
      <c r="NU109" s="10">
        <f t="shared" ref="NU109:NV109" si="225">AVERAGE(NU11:NU106)</f>
        <v>0.73468750000000016</v>
      </c>
      <c r="NV109" s="10" t="e">
        <f t="shared" si="225"/>
        <v>#DIV/0!</v>
      </c>
      <c r="NW109" s="10">
        <f t="shared" si="224"/>
        <v>4.3650000000000011</v>
      </c>
      <c r="NX109" s="10">
        <f t="shared" si="224"/>
        <v>0</v>
      </c>
      <c r="NY109" s="10">
        <f t="shared" si="224"/>
        <v>4.2916666666666661</v>
      </c>
      <c r="NZ109" s="10" t="e">
        <f t="shared" si="224"/>
        <v>#DIV/0!</v>
      </c>
      <c r="OA109" s="10">
        <f t="shared" si="224"/>
        <v>1.4403124999999999</v>
      </c>
      <c r="OB109" s="10" t="e">
        <f t="shared" si="224"/>
        <v>#DIV/0!</v>
      </c>
      <c r="OC109" s="10">
        <f t="shared" si="224"/>
        <v>0.61750000000000005</v>
      </c>
      <c r="OD109" s="10" t="e">
        <f t="shared" si="224"/>
        <v>#DIV/0!</v>
      </c>
      <c r="OE109" s="10">
        <f t="shared" ref="OE109:OF109" si="226">AVERAGE(OE11:OE106)</f>
        <v>0.30791666666666667</v>
      </c>
      <c r="OF109" s="10" t="e">
        <f t="shared" si="226"/>
        <v>#DIV/0!</v>
      </c>
      <c r="OG109" s="10">
        <f t="shared" si="224"/>
        <v>6.6573958333333358</v>
      </c>
      <c r="OH109" s="10">
        <f t="shared" si="224"/>
        <v>0</v>
      </c>
      <c r="OI109" s="10">
        <f t="shared" ref="OI109:OP109" si="227">AVERAGE(OI11:OI106)</f>
        <v>1.4760416666666669</v>
      </c>
      <c r="OJ109" s="10" t="e">
        <f t="shared" si="227"/>
        <v>#DIV/0!</v>
      </c>
      <c r="OK109" s="10">
        <f t="shared" si="227"/>
        <v>0.4166666666666668</v>
      </c>
      <c r="OL109" s="10" t="e">
        <f t="shared" si="227"/>
        <v>#DIV/0!</v>
      </c>
      <c r="OM109" s="10">
        <f t="shared" si="227"/>
        <v>0.45468749999999997</v>
      </c>
      <c r="ON109" s="10" t="e">
        <f t="shared" si="227"/>
        <v>#DIV/0!</v>
      </c>
      <c r="OO109" s="10">
        <f t="shared" si="227"/>
        <v>1.8927083333333334</v>
      </c>
      <c r="OP109" s="10">
        <f t="shared" si="227"/>
        <v>0</v>
      </c>
      <c r="OQ109" s="10" t="e">
        <f t="shared" ref="OQ109:OT109" si="228">AVERAGE(OQ11:OQ106)</f>
        <v>#DIV/0!</v>
      </c>
      <c r="OR109" s="10" t="e">
        <f t="shared" si="228"/>
        <v>#DIV/0!</v>
      </c>
      <c r="OS109" s="10">
        <f t="shared" si="228"/>
        <v>0</v>
      </c>
      <c r="OT109" s="10">
        <f t="shared" si="228"/>
        <v>0</v>
      </c>
    </row>
    <row r="110" spans="1:410" ht="12.75" customHeight="1">
      <c r="AX110" s="317"/>
      <c r="AY110" s="318"/>
    </row>
    <row r="111" spans="1:410" ht="12.75" customHeight="1" thickBot="1"/>
    <row r="112" spans="1:410" ht="21.75" customHeight="1">
      <c r="K112" s="459" t="s">
        <v>136</v>
      </c>
      <c r="L112" s="460"/>
      <c r="M112" s="460"/>
      <c r="N112" s="460"/>
      <c r="O112" s="460"/>
      <c r="P112" s="460"/>
      <c r="Q112" s="460"/>
      <c r="R112" s="460"/>
      <c r="S112" s="460"/>
      <c r="T112" s="460"/>
      <c r="U112" s="460"/>
      <c r="V112" s="460"/>
      <c r="W112" s="460"/>
      <c r="X112" s="460"/>
      <c r="Y112" s="460"/>
      <c r="Z112" s="460"/>
      <c r="AA112" s="460"/>
      <c r="AB112" s="460"/>
      <c r="AC112" s="460"/>
      <c r="AD112" s="461"/>
      <c r="AE112" s="319"/>
      <c r="AF112" s="319"/>
      <c r="AG112" s="319"/>
      <c r="AH112" s="319"/>
    </row>
    <row r="113" spans="11:34" ht="21.75" customHeight="1">
      <c r="K113" s="456" t="s">
        <v>179</v>
      </c>
      <c r="L113" s="456"/>
      <c r="M113" s="456"/>
      <c r="N113" s="456"/>
      <c r="O113" s="456"/>
      <c r="P113" s="457"/>
      <c r="Q113" s="457"/>
      <c r="R113" s="457"/>
      <c r="S113" s="457"/>
      <c r="T113" s="457"/>
      <c r="U113" s="457"/>
      <c r="V113" s="5"/>
      <c r="W113" s="458" t="s">
        <v>180</v>
      </c>
      <c r="X113" s="458"/>
      <c r="Y113" s="458"/>
      <c r="Z113" s="458"/>
      <c r="AA113" s="458"/>
      <c r="AB113" s="458"/>
      <c r="AC113" s="458"/>
      <c r="AD113" s="458"/>
      <c r="AE113" s="15"/>
      <c r="AF113" s="15"/>
      <c r="AG113" s="15"/>
      <c r="AH113" s="15"/>
    </row>
  </sheetData>
  <mergeCells count="257">
    <mergeCell ref="OM9:ON9"/>
    <mergeCell ref="OK9:OL9"/>
    <mergeCell ref="MQ9:MR9"/>
    <mergeCell ref="MS9:MT9"/>
    <mergeCell ref="MA8:MJ8"/>
    <mergeCell ref="MA9:MB9"/>
    <mergeCell ref="MC9:MD9"/>
    <mergeCell ref="NC8:NF8"/>
    <mergeCell ref="NC9:ND9"/>
    <mergeCell ref="NE9:NF9"/>
    <mergeCell ref="MY8:NB8"/>
    <mergeCell ref="MY9:MZ9"/>
    <mergeCell ref="MK9:ML9"/>
    <mergeCell ref="MO9:MP9"/>
    <mergeCell ref="MM9:MN9"/>
    <mergeCell ref="MK8:MP8"/>
    <mergeCell ref="MU8:MX8"/>
    <mergeCell ref="MU9:MV9"/>
    <mergeCell ref="MW9:MX9"/>
    <mergeCell ref="OE9:OF9"/>
    <mergeCell ref="NU9:NV9"/>
    <mergeCell ref="KA9:KB9"/>
    <mergeCell ref="JM9:JN9"/>
    <mergeCell ref="KK9:KL9"/>
    <mergeCell ref="OI8:OP8"/>
    <mergeCell ref="OI9:OJ9"/>
    <mergeCell ref="OO9:OP9"/>
    <mergeCell ref="NY8:OH8"/>
    <mergeCell ref="NY9:NZ9"/>
    <mergeCell ref="OA9:OB9"/>
    <mergeCell ref="OC9:OD9"/>
    <mergeCell ref="OG9:OH9"/>
    <mergeCell ref="NK8:NN8"/>
    <mergeCell ref="NK9:NL9"/>
    <mergeCell ref="NM9:NN9"/>
    <mergeCell ref="NO8:NX8"/>
    <mergeCell ref="NW9:NX9"/>
    <mergeCell ref="NO9:NP9"/>
    <mergeCell ref="NQ9:NR9"/>
    <mergeCell ref="NS9:NT9"/>
    <mergeCell ref="NA9:NB9"/>
    <mergeCell ref="NG8:NJ8"/>
    <mergeCell ref="NG9:NH9"/>
    <mergeCell ref="NI9:NJ9"/>
    <mergeCell ref="MQ8:MT8"/>
    <mergeCell ref="KC9:KD9"/>
    <mergeCell ref="IW9:IX9"/>
    <mergeCell ref="IC9:ID9"/>
    <mergeCell ref="LS9:LT9"/>
    <mergeCell ref="KC8:KH8"/>
    <mergeCell ref="KE9:KF9"/>
    <mergeCell ref="KG9:KH9"/>
    <mergeCell ref="JQ9:JR9"/>
    <mergeCell ref="JG9:JH9"/>
    <mergeCell ref="JW8:KB8"/>
    <mergeCell ref="JW9:JX9"/>
    <mergeCell ref="LE8:LH8"/>
    <mergeCell ref="LQ9:LR9"/>
    <mergeCell ref="LE9:LF9"/>
    <mergeCell ref="LM9:LN9"/>
    <mergeCell ref="LK9:LL9"/>
    <mergeCell ref="JK9:JL9"/>
    <mergeCell ref="LO9:LP9"/>
    <mergeCell ref="KI8:KN8"/>
    <mergeCell ref="KM9:KN9"/>
    <mergeCell ref="JG8:JV8"/>
    <mergeCell ref="KI9:KJ9"/>
    <mergeCell ref="LI8:LT8"/>
    <mergeCell ref="LI9:LJ9"/>
    <mergeCell ref="LU8:LZ8"/>
    <mergeCell ref="ME9:MF9"/>
    <mergeCell ref="KQ9:KR9"/>
    <mergeCell ref="MI9:MJ9"/>
    <mergeCell ref="LY9:LZ9"/>
    <mergeCell ref="LG9:LH9"/>
    <mergeCell ref="LU9:LV9"/>
    <mergeCell ref="LW9:LX9"/>
    <mergeCell ref="KY8:LD8"/>
    <mergeCell ref="KY9:KZ9"/>
    <mergeCell ref="LA9:LB9"/>
    <mergeCell ref="LC9:LD9"/>
    <mergeCell ref="KU8:KX8"/>
    <mergeCell ref="KU9:KV9"/>
    <mergeCell ref="KW9:KX9"/>
    <mergeCell ref="KO8:KT8"/>
    <mergeCell ref="KS9:KT9"/>
    <mergeCell ref="KO9:KP9"/>
    <mergeCell ref="MG9:MH9"/>
    <mergeCell ref="IW8:JF8"/>
    <mergeCell ref="HW8:IH8"/>
    <mergeCell ref="JY9:JZ9"/>
    <mergeCell ref="JS9:JT9"/>
    <mergeCell ref="JO9:JP9"/>
    <mergeCell ref="IK9:IL9"/>
    <mergeCell ref="JI9:JJ9"/>
    <mergeCell ref="JE9:JF9"/>
    <mergeCell ref="JC9:JD9"/>
    <mergeCell ref="JA9:JB9"/>
    <mergeCell ref="IM9:IN9"/>
    <mergeCell ref="IQ9:IR9"/>
    <mergeCell ref="IE9:IF9"/>
    <mergeCell ref="IY9:IZ9"/>
    <mergeCell ref="HY9:HZ9"/>
    <mergeCell ref="II8:IV8"/>
    <mergeCell ref="HW9:HX9"/>
    <mergeCell ref="IU9:IV9"/>
    <mergeCell ref="IS9:IT9"/>
    <mergeCell ref="II9:IJ9"/>
    <mergeCell ref="IO9:IP9"/>
    <mergeCell ref="IA9:IB9"/>
    <mergeCell ref="JU9:JV9"/>
    <mergeCell ref="AB4:AC4"/>
    <mergeCell ref="HC8:HJ8"/>
    <mergeCell ref="BE8:BT8"/>
    <mergeCell ref="AY9:AZ9"/>
    <mergeCell ref="FS9:FT9"/>
    <mergeCell ref="FW9:FX9"/>
    <mergeCell ref="FY9:FZ9"/>
    <mergeCell ref="EQ9:ER9"/>
    <mergeCell ref="ES8:EX8"/>
    <mergeCell ref="AD6:BC6"/>
    <mergeCell ref="CE8:CP8"/>
    <mergeCell ref="AG9:AH9"/>
    <mergeCell ref="CW9:CX9"/>
    <mergeCell ref="BE9:BF9"/>
    <mergeCell ref="AQ9:AR9"/>
    <mergeCell ref="BI9:BJ9"/>
    <mergeCell ref="BG9:BH9"/>
    <mergeCell ref="DE9:DF9"/>
    <mergeCell ref="DO9:DP9"/>
    <mergeCell ref="BS9:BT9"/>
    <mergeCell ref="BK9:BL9"/>
    <mergeCell ref="DY9:DZ9"/>
    <mergeCell ref="CQ8:DB8"/>
    <mergeCell ref="EE8:ER8"/>
    <mergeCell ref="BU8:CD8"/>
    <mergeCell ref="C8:J8"/>
    <mergeCell ref="K8:X8"/>
    <mergeCell ref="Y8:AD8"/>
    <mergeCell ref="AW8:BD8"/>
    <mergeCell ref="AA9:AB9"/>
    <mergeCell ref="Q9:R9"/>
    <mergeCell ref="W9:X9"/>
    <mergeCell ref="C9:D9"/>
    <mergeCell ref="E9:F9"/>
    <mergeCell ref="S9:T9"/>
    <mergeCell ref="AK9:AL9"/>
    <mergeCell ref="AU9:AV9"/>
    <mergeCell ref="BC9:BD9"/>
    <mergeCell ref="G9:H9"/>
    <mergeCell ref="I9:J9"/>
    <mergeCell ref="AC9:AD9"/>
    <mergeCell ref="K9:L9"/>
    <mergeCell ref="Y9:Z9"/>
    <mergeCell ref="AO9:AP9"/>
    <mergeCell ref="AE8:AV8"/>
    <mergeCell ref="AE9:AF9"/>
    <mergeCell ref="AM9:AN9"/>
    <mergeCell ref="AS9:AT9"/>
    <mergeCell ref="CA9:CB9"/>
    <mergeCell ref="BY9:BZ9"/>
    <mergeCell ref="CO9:CP9"/>
    <mergeCell ref="K113:O113"/>
    <mergeCell ref="P113:U113"/>
    <mergeCell ref="W113:AD113"/>
    <mergeCell ref="AI9:AJ9"/>
    <mergeCell ref="U9:V9"/>
    <mergeCell ref="K112:AD112"/>
    <mergeCell ref="BA9:BB9"/>
    <mergeCell ref="AW9:AX9"/>
    <mergeCell ref="M9:N9"/>
    <mergeCell ref="O9:P9"/>
    <mergeCell ref="BM9:BN9"/>
    <mergeCell ref="BO9:BP9"/>
    <mergeCell ref="BQ9:BR9"/>
    <mergeCell ref="BU9:BV9"/>
    <mergeCell ref="CG9:CH9"/>
    <mergeCell ref="CK9:CL9"/>
    <mergeCell ref="CI9:CJ9"/>
    <mergeCell ref="DC8:DJ8"/>
    <mergeCell ref="DS8:ED8"/>
    <mergeCell ref="EE9:EF9"/>
    <mergeCell ref="EA9:EB9"/>
    <mergeCell ref="GI8:HB8"/>
    <mergeCell ref="GG9:GH9"/>
    <mergeCell ref="FK9:FL9"/>
    <mergeCell ref="FG9:FH9"/>
    <mergeCell ref="FI9:FJ9"/>
    <mergeCell ref="FS8:GH8"/>
    <mergeCell ref="FU9:FV9"/>
    <mergeCell ref="GM9:GN9"/>
    <mergeCell ref="GA9:GB9"/>
    <mergeCell ref="GC9:GD9"/>
    <mergeCell ref="GE9:GF9"/>
    <mergeCell ref="DK8:DR8"/>
    <mergeCell ref="EU9:EV9"/>
    <mergeCell ref="EM9:EN9"/>
    <mergeCell ref="EO9:EP9"/>
    <mergeCell ref="HQ8:HV8"/>
    <mergeCell ref="IG9:IH9"/>
    <mergeCell ref="GQ9:GR9"/>
    <mergeCell ref="GW9:GX9"/>
    <mergeCell ref="GU9:GV9"/>
    <mergeCell ref="HA9:HB9"/>
    <mergeCell ref="GY9:GZ9"/>
    <mergeCell ref="EY8:FD8"/>
    <mergeCell ref="HK9:HL9"/>
    <mergeCell ref="HQ9:HR9"/>
    <mergeCell ref="HO9:HP9"/>
    <mergeCell ref="CQ9:CR9"/>
    <mergeCell ref="DS9:DT9"/>
    <mergeCell ref="DU9:DV9"/>
    <mergeCell ref="HE9:HF9"/>
    <mergeCell ref="HG9:HH9"/>
    <mergeCell ref="HU9:HV9"/>
    <mergeCell ref="HM9:HN9"/>
    <mergeCell ref="EC9:ED9"/>
    <mergeCell ref="EK9:EL9"/>
    <mergeCell ref="GK9:GL9"/>
    <mergeCell ref="GS9:GT9"/>
    <mergeCell ref="GI9:GJ9"/>
    <mergeCell ref="DG9:DH9"/>
    <mergeCell ref="EG9:EH9"/>
    <mergeCell ref="EW9:EX9"/>
    <mergeCell ref="EI9:EJ9"/>
    <mergeCell ref="ES9:ET9"/>
    <mergeCell ref="EY9:EZ9"/>
    <mergeCell ref="FA9:FB9"/>
    <mergeCell ref="FC9:FD9"/>
    <mergeCell ref="HS9:HT9"/>
    <mergeCell ref="DC9:DD9"/>
    <mergeCell ref="DW9:DX9"/>
    <mergeCell ref="CY9:CZ9"/>
    <mergeCell ref="OQ8:OT8"/>
    <mergeCell ref="OQ9:OR9"/>
    <mergeCell ref="OS9:OT9"/>
    <mergeCell ref="O4:P4"/>
    <mergeCell ref="FE9:FF9"/>
    <mergeCell ref="HK8:HP8"/>
    <mergeCell ref="GO9:GP9"/>
    <mergeCell ref="HC9:HD9"/>
    <mergeCell ref="HI9:HJ9"/>
    <mergeCell ref="FQ9:FR9"/>
    <mergeCell ref="FO9:FP9"/>
    <mergeCell ref="FM9:FN9"/>
    <mergeCell ref="FE8:FR8"/>
    <mergeCell ref="DI9:DJ9"/>
    <mergeCell ref="DA9:DB9"/>
    <mergeCell ref="BW9:BX9"/>
    <mergeCell ref="CU9:CV9"/>
    <mergeCell ref="CE9:CF9"/>
    <mergeCell ref="CC9:CD9"/>
    <mergeCell ref="DQ9:DR9"/>
    <mergeCell ref="CM9:CN9"/>
    <mergeCell ref="DK9:DL9"/>
    <mergeCell ref="DM9:DN9"/>
    <mergeCell ref="CS9:CT9"/>
  </mergeCells>
  <conditionalFormatting sqref="BG11:BG106 BI11:BI106">
    <cfRule type="cellIs" priority="7" stopIfTrue="1" operator="equal">
      <formula>0</formula>
    </cfRule>
  </conditionalFormatting>
  <conditionalFormatting sqref="BK9">
    <cfRule type="cellIs" priority="1" stopIfTrue="1" operator="equal">
      <formula>0</formula>
    </cfRule>
  </conditionalFormatting>
  <hyperlinks>
    <hyperlink ref="AO3" r:id="rId1" display="skmishra@bhubaneshwarpower.com"/>
    <hyperlink ref="U2" r:id="rId2" display="asl_baljeetsingh@yahoo.co.in"/>
    <hyperlink ref="CZ2" r:id="rId3" display="sldc_cgpschedule@sldcorissa.org.in"/>
    <hyperlink ref="CF1" r:id="rId4" display="eporl.ccr@essar.com;sridhar.paravada@essar.com"/>
  </hyperlinks>
  <pageMargins left="0.7" right="0.7" top="0.75" bottom="0.75" header="0.3" footer="0.3"/>
  <pageSetup scale="10" orientation="portrait" r:id="rId5"/>
  <ignoredErrors>
    <ignoredError sqref="AD6 AB4 DI11:DJ11 DI12:DI13 KA11" unlockedFormula="1"/>
  </ignoredErrors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O113"/>
  <sheetViews>
    <sheetView defaultGridColor="0" colorId="8" zoomScale="98" zoomScaleNormal="98" workbookViewId="0">
      <pane ySplit="11" topLeftCell="A12" activePane="bottomLeft" state="frozen"/>
      <selection pane="bottomLeft" activeCell="IO11" sqref="IO11:IO106"/>
    </sheetView>
  </sheetViews>
  <sheetFormatPr defaultColWidth="6.85546875" defaultRowHeight="12.75" customHeight="1"/>
  <cols>
    <col min="1" max="2" width="6.85546875" style="132"/>
    <col min="3" max="20" width="6.85546875" style="134"/>
    <col min="21" max="21" width="8.7109375" style="134" customWidth="1"/>
    <col min="22" max="22" width="10.5703125" style="134" customWidth="1"/>
    <col min="23" max="23" width="7.7109375" style="134" customWidth="1"/>
    <col min="24" max="46" width="6.85546875" style="134"/>
    <col min="47" max="47" width="6.140625" style="134" customWidth="1"/>
    <col min="48" max="48" width="5" style="134" customWidth="1"/>
    <col min="49" max="49" width="6.28515625" style="134" customWidth="1"/>
    <col min="50" max="50" width="5.7109375" style="134" customWidth="1"/>
    <col min="51" max="75" width="6.85546875" style="134"/>
    <col min="76" max="76" width="7.5703125" style="134" customWidth="1"/>
    <col min="77" max="152" width="6.85546875" style="134"/>
    <col min="153" max="252" width="6.85546875" style="133"/>
    <col min="253" max="253" width="5.42578125" style="133" customWidth="1"/>
    <col min="254" max="254" width="5.28515625" style="133" customWidth="1"/>
    <col min="255" max="255" width="6.85546875" style="133"/>
    <col min="256" max="256" width="7.140625" style="133" customWidth="1"/>
    <col min="257" max="257" width="5.42578125" style="133" customWidth="1"/>
    <col min="258" max="258" width="6.140625" style="133" customWidth="1"/>
    <col min="259" max="259" width="6.85546875" style="133"/>
    <col min="260" max="260" width="5.140625" style="133" customWidth="1"/>
    <col min="261" max="261" width="5.5703125" style="133" customWidth="1"/>
    <col min="262" max="262" width="5.7109375" style="133" customWidth="1"/>
    <col min="263" max="16384" width="6.85546875" style="133"/>
  </cols>
  <sheetData>
    <row r="1" spans="1:301" s="132" customFormat="1" ht="12.75" customHeight="1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EW1" s="133"/>
      <c r="EX1" s="133"/>
      <c r="EY1" s="133"/>
      <c r="EZ1" s="133"/>
      <c r="FA1" s="133"/>
      <c r="FB1" s="133"/>
      <c r="FC1" s="133"/>
      <c r="FD1" s="133"/>
      <c r="FE1" s="133"/>
      <c r="FF1" s="133"/>
      <c r="FG1" s="133"/>
      <c r="FH1" s="133"/>
      <c r="FI1" s="133"/>
      <c r="FJ1" s="133"/>
      <c r="FK1" s="133"/>
      <c r="FL1" s="133"/>
      <c r="FM1" s="133"/>
      <c r="FN1" s="133"/>
      <c r="FO1" s="133"/>
      <c r="FP1" s="133"/>
      <c r="FQ1" s="133"/>
      <c r="FR1" s="133"/>
      <c r="FS1" s="133"/>
      <c r="FT1" s="133"/>
      <c r="FU1" s="133"/>
      <c r="FV1" s="133"/>
      <c r="FW1" s="133"/>
      <c r="FX1" s="133"/>
      <c r="FY1" s="133"/>
      <c r="FZ1" s="133"/>
      <c r="GA1" s="133"/>
      <c r="GB1" s="133"/>
      <c r="GC1" s="133"/>
      <c r="GD1" s="133"/>
      <c r="GE1" s="133"/>
      <c r="GF1" s="133"/>
      <c r="GG1" s="133"/>
      <c r="GH1" s="133"/>
      <c r="GI1" s="133"/>
      <c r="GJ1" s="133"/>
      <c r="GK1" s="133"/>
      <c r="GL1" s="133"/>
      <c r="GM1" s="133"/>
      <c r="GN1" s="133"/>
      <c r="GO1" s="133"/>
      <c r="GP1" s="133"/>
    </row>
    <row r="2" spans="1:301" s="132" customFormat="1" ht="12.75" customHeight="1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EW2" s="133"/>
      <c r="EX2" s="133"/>
      <c r="EY2" s="133"/>
      <c r="EZ2" s="133"/>
      <c r="FA2" s="133"/>
      <c r="FB2" s="133"/>
      <c r="FC2" s="133"/>
      <c r="FD2" s="133"/>
      <c r="FE2" s="133"/>
      <c r="FF2" s="133"/>
      <c r="FG2" s="133"/>
      <c r="FH2" s="133"/>
      <c r="FI2" s="133"/>
      <c r="FJ2" s="133"/>
      <c r="FK2" s="133"/>
      <c r="FL2" s="133"/>
      <c r="FM2" s="133"/>
      <c r="FN2" s="133"/>
      <c r="FO2" s="133"/>
      <c r="FP2" s="133"/>
      <c r="FQ2" s="133"/>
      <c r="FR2" s="133"/>
      <c r="FS2" s="133"/>
      <c r="FT2" s="133"/>
      <c r="FU2" s="133"/>
      <c r="FV2" s="133"/>
      <c r="FW2" s="133"/>
      <c r="FX2" s="133"/>
      <c r="FY2" s="133"/>
      <c r="FZ2" s="133"/>
      <c r="GA2" s="133"/>
      <c r="GB2" s="133"/>
      <c r="GC2" s="133"/>
      <c r="GD2" s="133"/>
      <c r="GE2" s="133"/>
      <c r="GF2" s="133"/>
      <c r="GG2" s="133"/>
      <c r="GH2" s="133"/>
      <c r="GI2" s="133"/>
      <c r="GJ2" s="133"/>
      <c r="GK2" s="133"/>
      <c r="GL2" s="133"/>
      <c r="GM2" s="133"/>
      <c r="GN2" s="133"/>
      <c r="GO2" s="133"/>
      <c r="GP2" s="133"/>
    </row>
    <row r="3" spans="1:301" s="132" customFormat="1" ht="12.75" customHeight="1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EW3" s="133"/>
      <c r="EX3" s="133"/>
      <c r="EY3" s="133"/>
      <c r="EZ3" s="133"/>
      <c r="FA3" s="133"/>
      <c r="FB3" s="133"/>
      <c r="FC3" s="133"/>
      <c r="FD3" s="133"/>
      <c r="FE3" s="133"/>
      <c r="FF3" s="133"/>
      <c r="FG3" s="133"/>
      <c r="FH3" s="133"/>
      <c r="FI3" s="133"/>
      <c r="FJ3" s="133"/>
      <c r="FK3" s="133"/>
      <c r="FL3" s="133"/>
      <c r="FM3" s="133"/>
      <c r="FN3" s="133"/>
      <c r="FO3" s="133"/>
      <c r="FP3" s="133"/>
      <c r="FQ3" s="133"/>
      <c r="FR3" s="133"/>
      <c r="FS3" s="133"/>
      <c r="FT3" s="133"/>
      <c r="FU3" s="133"/>
      <c r="FV3" s="133"/>
      <c r="FW3" s="133"/>
      <c r="FX3" s="133"/>
      <c r="FY3" s="133"/>
      <c r="FZ3" s="133"/>
      <c r="GA3" s="133"/>
      <c r="GB3" s="133"/>
      <c r="GC3" s="133"/>
      <c r="GD3" s="133"/>
      <c r="GE3" s="133"/>
      <c r="GF3" s="133"/>
      <c r="GG3" s="133"/>
      <c r="GH3" s="133"/>
      <c r="GI3" s="133"/>
      <c r="GJ3" s="133"/>
      <c r="GK3" s="133"/>
      <c r="GL3" s="133"/>
      <c r="GM3" s="133"/>
      <c r="GN3" s="133"/>
      <c r="GO3" s="133"/>
      <c r="GP3" s="133"/>
    </row>
    <row r="4" spans="1:301" s="132" customFormat="1" ht="12.75" customHeight="1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12.08.2026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535" t="str">
        <f>'CGP SCHEDULE'!$AG$5</f>
        <v>23:30</v>
      </c>
      <c r="S4" s="535"/>
      <c r="T4" s="101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DJ4" s="132" t="s">
        <v>145</v>
      </c>
      <c r="EW4" s="133"/>
      <c r="EX4" s="133"/>
      <c r="EY4" s="133"/>
      <c r="EZ4" s="133"/>
      <c r="FA4" s="133"/>
      <c r="FB4" s="133"/>
      <c r="FC4" s="133"/>
      <c r="FD4" s="133"/>
      <c r="FE4" s="133"/>
      <c r="FF4" s="133"/>
      <c r="FG4" s="133"/>
      <c r="FH4" s="133"/>
      <c r="FI4" s="133"/>
      <c r="FJ4" s="133"/>
      <c r="FK4" s="133"/>
      <c r="FL4" s="133"/>
      <c r="FM4" s="133"/>
      <c r="FN4" s="133"/>
      <c r="FO4" s="133"/>
      <c r="FP4" s="133"/>
      <c r="FQ4" s="133"/>
      <c r="FR4" s="133"/>
      <c r="FS4" s="133"/>
      <c r="FT4" s="133"/>
      <c r="FU4" s="133"/>
      <c r="FV4" s="133"/>
      <c r="FW4" s="133"/>
      <c r="FX4" s="133"/>
      <c r="FY4" s="133"/>
      <c r="FZ4" s="133"/>
      <c r="GA4" s="133"/>
      <c r="GB4" s="133"/>
      <c r="GC4" s="133"/>
      <c r="GD4" s="133"/>
      <c r="GE4" s="133"/>
      <c r="GF4" s="133"/>
      <c r="GG4" s="133"/>
      <c r="GH4" s="133"/>
      <c r="GI4" s="133"/>
      <c r="GJ4" s="133"/>
      <c r="GK4" s="133"/>
      <c r="GL4" s="133"/>
      <c r="GM4" s="133"/>
      <c r="GN4" s="133"/>
      <c r="GO4" s="133"/>
      <c r="GP4" s="133"/>
    </row>
    <row r="5" spans="1:301" s="132" customFormat="1" ht="12.75" customHeigh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BC5" s="134"/>
      <c r="EW5" s="133"/>
      <c r="EX5" s="133"/>
      <c r="EY5" s="133"/>
      <c r="EZ5" s="133"/>
      <c r="FA5" s="133"/>
      <c r="FB5" s="133"/>
      <c r="FC5" s="133"/>
      <c r="FD5" s="133"/>
      <c r="FE5" s="133"/>
      <c r="FF5" s="133"/>
      <c r="FG5" s="133"/>
      <c r="FH5" s="133"/>
      <c r="FI5" s="133"/>
      <c r="FJ5" s="133"/>
      <c r="FK5" s="133"/>
      <c r="FL5" s="133"/>
      <c r="FM5" s="133"/>
      <c r="FN5" s="133"/>
      <c r="FO5" s="133"/>
      <c r="FP5" s="133"/>
      <c r="FQ5" s="133"/>
      <c r="FR5" s="133"/>
      <c r="FS5" s="133"/>
      <c r="FT5" s="133"/>
      <c r="FU5" s="133"/>
      <c r="FV5" s="133"/>
      <c r="FW5" s="133"/>
      <c r="FX5" s="133"/>
      <c r="FY5" s="133"/>
      <c r="FZ5" s="133"/>
      <c r="GA5" s="133"/>
      <c r="GB5" s="133"/>
      <c r="GC5" s="133"/>
      <c r="GD5" s="133"/>
      <c r="GE5" s="133"/>
      <c r="GF5" s="133"/>
      <c r="GG5" s="133"/>
      <c r="GH5" s="133"/>
      <c r="GI5" s="133"/>
      <c r="GJ5" s="133"/>
      <c r="GK5" s="133"/>
      <c r="GL5" s="133"/>
      <c r="GM5" s="133"/>
      <c r="GN5" s="133"/>
      <c r="GO5" s="133"/>
      <c r="GP5" s="133"/>
    </row>
    <row r="6" spans="1:301" s="132" customFormat="1" ht="12.75" customHeight="1">
      <c r="A6" s="106" t="s">
        <v>144</v>
      </c>
      <c r="B6" s="378"/>
      <c r="C6" s="381"/>
      <c r="D6" s="381"/>
      <c r="E6" s="381"/>
      <c r="F6" s="381"/>
      <c r="G6" s="381"/>
      <c r="H6" s="381"/>
      <c r="I6" s="381"/>
      <c r="J6" s="381"/>
      <c r="K6" s="381"/>
      <c r="L6" s="381"/>
      <c r="M6" s="378"/>
      <c r="N6" s="378"/>
      <c r="O6" s="378"/>
      <c r="P6" s="378"/>
      <c r="Q6" s="378"/>
      <c r="R6" s="378"/>
      <c r="S6" s="378"/>
      <c r="T6" s="536" t="str">
        <f>'CGP SCHEDULE'!AG7</f>
        <v>Revision-1</v>
      </c>
      <c r="U6" s="536"/>
      <c r="V6" s="536"/>
      <c r="W6" s="536"/>
      <c r="X6" s="536"/>
      <c r="Y6" s="536"/>
      <c r="Z6" s="536"/>
      <c r="AA6" s="536"/>
      <c r="AB6" s="536"/>
      <c r="AC6" s="536"/>
      <c r="AD6" s="536"/>
      <c r="AE6" s="536"/>
      <c r="BI6" s="134"/>
      <c r="EW6" s="133"/>
      <c r="EX6" s="133"/>
      <c r="EY6" s="133"/>
      <c r="EZ6" s="133"/>
      <c r="FA6" s="133"/>
      <c r="FB6" s="133"/>
      <c r="FC6" s="133"/>
      <c r="FD6" s="133"/>
      <c r="FE6" s="133"/>
      <c r="FF6" s="133"/>
      <c r="FG6" s="133"/>
      <c r="FH6" s="133"/>
      <c r="FI6" s="133"/>
      <c r="FJ6" s="133"/>
      <c r="FK6" s="133"/>
      <c r="FL6" s="133"/>
      <c r="FM6" s="133"/>
      <c r="FN6" s="133"/>
      <c r="FO6" s="133"/>
      <c r="FP6" s="133"/>
      <c r="FQ6" s="133"/>
      <c r="FR6" s="133"/>
      <c r="FS6" s="133"/>
      <c r="FT6" s="133"/>
      <c r="FU6" s="133"/>
      <c r="FV6" s="133"/>
      <c r="FW6" s="133"/>
      <c r="FX6" s="133"/>
      <c r="FY6" s="133"/>
      <c r="FZ6" s="133"/>
      <c r="GA6" s="133"/>
      <c r="GB6" s="133"/>
      <c r="GC6" s="133"/>
      <c r="GD6" s="133"/>
      <c r="GE6" s="133"/>
      <c r="GF6" s="133"/>
      <c r="GG6" s="133"/>
      <c r="GH6" s="133"/>
      <c r="GI6" s="133"/>
      <c r="GJ6" s="133"/>
      <c r="GK6" s="133"/>
      <c r="GL6" s="133"/>
      <c r="GM6" s="133"/>
      <c r="GN6" s="133"/>
      <c r="GO6" s="133"/>
      <c r="GP6" s="133"/>
    </row>
    <row r="7" spans="1:301" s="132" customFormat="1" ht="15.75" customHeight="1">
      <c r="A7" s="381"/>
      <c r="B7" s="378"/>
      <c r="C7" s="272"/>
      <c r="D7" s="272"/>
      <c r="E7" s="272"/>
      <c r="F7" s="272"/>
      <c r="G7" s="272"/>
      <c r="H7" s="273" t="s">
        <v>30</v>
      </c>
      <c r="I7" s="272"/>
      <c r="J7" s="272" t="str">
        <f>'CGP SCHEDULE'!O8</f>
        <v>12.08.2026</v>
      </c>
      <c r="K7" s="272"/>
      <c r="L7" s="272"/>
      <c r="M7" s="274"/>
      <c r="N7" s="274"/>
      <c r="O7" s="274"/>
      <c r="P7" s="274"/>
      <c r="Q7" s="274"/>
      <c r="R7" s="274"/>
      <c r="S7" s="274"/>
      <c r="T7" s="274"/>
      <c r="U7" s="274"/>
      <c r="V7" s="274"/>
      <c r="W7" s="274"/>
      <c r="X7" s="274"/>
      <c r="Y7" s="274"/>
      <c r="Z7" s="274"/>
      <c r="AA7" s="274"/>
      <c r="AB7" s="274"/>
      <c r="AC7" s="274"/>
      <c r="AD7" s="274"/>
      <c r="AE7" s="274"/>
      <c r="AF7" s="173"/>
      <c r="AG7" s="173"/>
      <c r="AH7" s="173"/>
      <c r="AI7" s="173"/>
      <c r="AJ7" s="173"/>
      <c r="AK7" s="173"/>
      <c r="AL7" s="173"/>
      <c r="AM7" s="173"/>
      <c r="AN7" s="173"/>
      <c r="AO7" s="173"/>
      <c r="AP7" s="173"/>
      <c r="AQ7" s="173"/>
      <c r="AR7" s="173"/>
      <c r="AS7" s="173"/>
      <c r="AT7" s="173"/>
      <c r="AU7" s="173"/>
      <c r="AV7" s="173"/>
      <c r="AW7" s="173"/>
      <c r="AX7" s="173"/>
      <c r="AY7" s="173"/>
      <c r="AZ7" s="173"/>
      <c r="BA7" s="173"/>
      <c r="BB7" s="173"/>
      <c r="BC7" s="173"/>
      <c r="BD7" s="173"/>
      <c r="BE7" s="173"/>
      <c r="BF7" s="173"/>
      <c r="BG7" s="173"/>
      <c r="BH7" s="173"/>
      <c r="BI7" s="173"/>
      <c r="BJ7" s="173"/>
      <c r="BK7" s="173"/>
      <c r="BL7" s="173"/>
      <c r="BM7" s="173"/>
      <c r="BN7" s="173"/>
      <c r="BO7" s="173"/>
      <c r="BP7" s="173"/>
      <c r="BQ7" s="173"/>
      <c r="BR7" s="173"/>
      <c r="BS7" s="173"/>
      <c r="BT7" s="173"/>
      <c r="BU7" s="173"/>
      <c r="BV7" s="173"/>
      <c r="BW7" s="173"/>
      <c r="BX7" s="173"/>
      <c r="BY7" s="173"/>
      <c r="BZ7" s="173"/>
      <c r="CA7" s="173"/>
      <c r="CB7" s="173"/>
      <c r="CC7" s="173"/>
      <c r="CD7" s="173"/>
      <c r="CE7" s="173"/>
      <c r="CF7" s="173"/>
      <c r="CG7" s="173"/>
      <c r="CH7" s="173"/>
      <c r="CI7" s="173"/>
      <c r="CJ7" s="173"/>
      <c r="CK7" s="173"/>
      <c r="CL7" s="173"/>
      <c r="CM7" s="173"/>
      <c r="CN7" s="173"/>
      <c r="CO7" s="173"/>
      <c r="CP7" s="173"/>
      <c r="CQ7" s="173"/>
      <c r="CR7" s="173"/>
      <c r="CS7" s="173"/>
      <c r="CT7" s="173"/>
      <c r="CU7" s="173"/>
      <c r="CV7" s="173"/>
      <c r="CW7" s="173"/>
      <c r="CX7" s="173"/>
      <c r="CY7" s="173"/>
      <c r="CZ7" s="173"/>
      <c r="DA7" s="173"/>
      <c r="DB7" s="173"/>
      <c r="DC7" s="173"/>
      <c r="DD7" s="173"/>
      <c r="DE7" s="173"/>
      <c r="DF7" s="173"/>
      <c r="DG7" s="173"/>
      <c r="DH7" s="173"/>
      <c r="DI7" s="173"/>
      <c r="DJ7" s="173"/>
      <c r="DK7" s="173"/>
      <c r="DL7" s="173"/>
      <c r="DM7" s="173"/>
      <c r="DN7" s="173"/>
      <c r="DO7" s="173"/>
      <c r="DP7" s="173"/>
      <c r="DQ7" s="173"/>
      <c r="DR7" s="173"/>
      <c r="DS7" s="173"/>
      <c r="DT7" s="173"/>
      <c r="DU7" s="173"/>
      <c r="DV7" s="173"/>
      <c r="DW7" s="173"/>
      <c r="DX7" s="173"/>
      <c r="DY7" s="173"/>
      <c r="DZ7" s="173"/>
      <c r="EA7" s="173"/>
      <c r="EB7" s="173"/>
      <c r="EC7" s="173"/>
      <c r="ED7" s="173"/>
      <c r="EE7" s="173"/>
      <c r="EF7" s="173"/>
      <c r="EG7" s="173"/>
      <c r="EH7" s="173"/>
      <c r="EI7" s="173"/>
      <c r="EJ7" s="173"/>
      <c r="EK7" s="173"/>
      <c r="EL7" s="173"/>
      <c r="EM7" s="173"/>
      <c r="EN7" s="173"/>
      <c r="EO7" s="173"/>
      <c r="EP7" s="173"/>
      <c r="EQ7" s="173"/>
      <c r="ER7" s="173"/>
      <c r="ES7" s="173"/>
      <c r="ET7" s="173"/>
      <c r="EU7" s="173"/>
      <c r="EV7" s="173"/>
      <c r="EW7" s="174"/>
      <c r="EX7" s="174"/>
      <c r="EY7" s="174"/>
      <c r="EZ7" s="174"/>
      <c r="FA7" s="174"/>
      <c r="FB7" s="174"/>
      <c r="FC7" s="174"/>
      <c r="FD7" s="174"/>
      <c r="FE7" s="174"/>
      <c r="FF7" s="174"/>
      <c r="FG7" s="174"/>
      <c r="FH7" s="174"/>
      <c r="FI7" s="174"/>
      <c r="FJ7" s="174"/>
      <c r="FK7" s="174"/>
      <c r="FL7" s="174"/>
      <c r="FM7" s="174"/>
      <c r="FN7" s="174"/>
      <c r="FO7" s="174"/>
      <c r="FP7" s="174"/>
      <c r="FQ7" s="174"/>
      <c r="FR7" s="174"/>
      <c r="FS7" s="174"/>
      <c r="FT7" s="174"/>
      <c r="FU7" s="174"/>
      <c r="FV7" s="174"/>
      <c r="FW7" s="174"/>
      <c r="FX7" s="174"/>
      <c r="FY7" s="174"/>
      <c r="FZ7" s="174"/>
      <c r="GA7" s="174"/>
      <c r="GB7" s="174"/>
      <c r="GC7" s="174"/>
      <c r="GD7" s="174"/>
      <c r="GE7" s="174"/>
      <c r="GF7" s="174"/>
      <c r="GG7" s="174"/>
      <c r="GH7" s="174"/>
      <c r="GI7" s="174"/>
      <c r="GJ7" s="174"/>
      <c r="GK7" s="174"/>
      <c r="GL7" s="174"/>
      <c r="GM7" s="174"/>
      <c r="GN7" s="174"/>
      <c r="GO7" s="174"/>
      <c r="GP7" s="174"/>
      <c r="GQ7" s="173"/>
      <c r="GR7" s="173"/>
      <c r="GS7" s="173"/>
      <c r="GT7" s="173"/>
      <c r="GU7" s="173"/>
      <c r="GV7" s="173"/>
      <c r="GW7" s="173"/>
      <c r="GX7" s="173"/>
      <c r="GY7" s="173"/>
      <c r="GZ7" s="173"/>
      <c r="HA7" s="173"/>
      <c r="HB7" s="173"/>
      <c r="HC7" s="173"/>
      <c r="HD7" s="173"/>
      <c r="HE7" s="173"/>
      <c r="HF7" s="173"/>
      <c r="HG7" s="173"/>
      <c r="HH7" s="173"/>
      <c r="HI7" s="173"/>
      <c r="HJ7" s="173"/>
      <c r="HK7" s="173"/>
      <c r="HL7" s="173"/>
      <c r="HM7" s="173"/>
      <c r="HN7" s="173"/>
      <c r="HO7" s="173"/>
      <c r="HP7" s="173"/>
      <c r="HQ7" s="173"/>
      <c r="HR7" s="173"/>
      <c r="HS7" s="173"/>
      <c r="HT7" s="173"/>
      <c r="HU7" s="173"/>
      <c r="HV7" s="173"/>
      <c r="HW7" s="173"/>
      <c r="HX7" s="173"/>
      <c r="HY7" s="173"/>
      <c r="HZ7" s="173"/>
      <c r="IA7" s="173"/>
      <c r="IB7" s="173"/>
      <c r="IC7" s="173"/>
      <c r="ID7" s="173"/>
      <c r="IE7" s="173"/>
      <c r="IF7" s="173"/>
      <c r="IG7" s="173"/>
      <c r="IH7" s="173"/>
      <c r="II7" s="173"/>
      <c r="IJ7" s="173"/>
      <c r="IK7" s="173"/>
      <c r="IL7" s="173"/>
      <c r="IM7" s="173"/>
      <c r="IN7" s="173"/>
      <c r="IO7" s="173"/>
      <c r="IP7" s="173"/>
      <c r="IQ7" s="173"/>
      <c r="IR7" s="173"/>
      <c r="IS7" s="173"/>
      <c r="IT7" s="173"/>
      <c r="IU7" s="173"/>
      <c r="IV7" s="173"/>
      <c r="IW7" s="173"/>
      <c r="IX7" s="173"/>
      <c r="IY7" s="173"/>
      <c r="IZ7" s="173"/>
      <c r="JA7" s="173"/>
      <c r="JB7" s="173"/>
      <c r="JC7" s="173"/>
      <c r="JD7" s="173"/>
      <c r="JE7" s="173"/>
      <c r="JF7" s="173"/>
      <c r="JG7" s="173"/>
      <c r="JH7" s="173"/>
      <c r="JI7" s="173"/>
      <c r="JJ7" s="173"/>
      <c r="JK7" s="173"/>
      <c r="JL7" s="173"/>
      <c r="JM7" s="173"/>
      <c r="JN7" s="173"/>
      <c r="JO7" s="173"/>
      <c r="JP7" s="173"/>
      <c r="JQ7" s="173"/>
      <c r="JR7" s="173"/>
      <c r="JS7" s="173"/>
      <c r="JT7" s="173"/>
      <c r="JU7" s="173"/>
      <c r="JV7" s="173"/>
      <c r="JW7" s="173"/>
      <c r="JX7" s="173"/>
      <c r="JY7" s="173"/>
      <c r="JZ7" s="173"/>
      <c r="KA7" s="173"/>
      <c r="KB7" s="173"/>
      <c r="KC7" s="173"/>
      <c r="KD7" s="173"/>
      <c r="KE7" s="173"/>
      <c r="KF7" s="173"/>
      <c r="KG7" s="173"/>
      <c r="KH7" s="173"/>
      <c r="KI7" s="173"/>
      <c r="KJ7" s="173"/>
      <c r="KK7" s="173"/>
      <c r="KL7" s="173"/>
      <c r="KM7" s="173"/>
      <c r="KN7" s="173"/>
      <c r="KO7" s="173"/>
    </row>
    <row r="8" spans="1:301" s="349" customFormat="1" ht="54.75" customHeight="1">
      <c r="A8" s="380" t="s">
        <v>31</v>
      </c>
      <c r="B8" s="380" t="s">
        <v>32</v>
      </c>
      <c r="C8" s="516" t="s">
        <v>21</v>
      </c>
      <c r="D8" s="518"/>
      <c r="E8" s="518"/>
      <c r="F8" s="518"/>
      <c r="G8" s="518"/>
      <c r="H8" s="518"/>
      <c r="I8" s="519" t="s">
        <v>172</v>
      </c>
      <c r="J8" s="522"/>
      <c r="K8" s="522"/>
      <c r="L8" s="522"/>
      <c r="M8" s="522"/>
      <c r="N8" s="522"/>
      <c r="O8" s="519" t="s">
        <v>238</v>
      </c>
      <c r="P8" s="522"/>
      <c r="Q8" s="522"/>
      <c r="R8" s="522"/>
      <c r="S8" s="522"/>
      <c r="T8" s="522"/>
      <c r="U8" s="516" t="s">
        <v>269</v>
      </c>
      <c r="V8" s="518"/>
      <c r="W8" s="518"/>
      <c r="X8" s="518"/>
      <c r="Y8" s="518"/>
      <c r="Z8" s="518"/>
      <c r="AA8" s="516" t="s">
        <v>1</v>
      </c>
      <c r="AB8" s="518"/>
      <c r="AC8" s="518"/>
      <c r="AD8" s="518"/>
      <c r="AE8" s="518"/>
      <c r="AF8" s="518"/>
      <c r="AG8" s="518" t="s">
        <v>184</v>
      </c>
      <c r="AH8" s="518"/>
      <c r="AI8" s="518"/>
      <c r="AJ8" s="518"/>
      <c r="AK8" s="518"/>
      <c r="AL8" s="518"/>
      <c r="AM8" s="516" t="s">
        <v>191</v>
      </c>
      <c r="AN8" s="516"/>
      <c r="AO8" s="516"/>
      <c r="AP8" s="516"/>
      <c r="AQ8" s="516"/>
      <c r="AR8" s="516"/>
      <c r="AS8" s="540" t="s">
        <v>364</v>
      </c>
      <c r="AT8" s="541"/>
      <c r="AU8" s="541"/>
      <c r="AV8" s="541"/>
      <c r="AW8" s="541"/>
      <c r="AX8" s="542"/>
      <c r="AY8" s="516" t="s">
        <v>18</v>
      </c>
      <c r="AZ8" s="518"/>
      <c r="BA8" s="518"/>
      <c r="BB8" s="518"/>
      <c r="BC8" s="518"/>
      <c r="BD8" s="518"/>
      <c r="BE8" s="516" t="s">
        <v>3</v>
      </c>
      <c r="BF8" s="518"/>
      <c r="BG8" s="518"/>
      <c r="BH8" s="518"/>
      <c r="BI8" s="518"/>
      <c r="BJ8" s="518"/>
      <c r="BK8" s="516" t="s">
        <v>4</v>
      </c>
      <c r="BL8" s="518"/>
      <c r="BM8" s="518"/>
      <c r="BN8" s="518"/>
      <c r="BO8" s="518"/>
      <c r="BP8" s="518"/>
      <c r="BQ8" s="516" t="s">
        <v>6</v>
      </c>
      <c r="BR8" s="518"/>
      <c r="BS8" s="518"/>
      <c r="BT8" s="518"/>
      <c r="BU8" s="518"/>
      <c r="BV8" s="518"/>
      <c r="BW8" s="518" t="s">
        <v>170</v>
      </c>
      <c r="BX8" s="518"/>
      <c r="BY8" s="518"/>
      <c r="BZ8" s="518"/>
      <c r="CA8" s="518"/>
      <c r="CB8" s="518"/>
      <c r="CC8" s="522" t="s">
        <v>176</v>
      </c>
      <c r="CD8" s="522"/>
      <c r="CE8" s="522"/>
      <c r="CF8" s="522"/>
      <c r="CG8" s="522"/>
      <c r="CH8" s="522"/>
      <c r="CI8" s="516" t="s">
        <v>9</v>
      </c>
      <c r="CJ8" s="518"/>
      <c r="CK8" s="518"/>
      <c r="CL8" s="518"/>
      <c r="CM8" s="518"/>
      <c r="CN8" s="518"/>
      <c r="CO8" s="519" t="s">
        <v>12</v>
      </c>
      <c r="CP8" s="522"/>
      <c r="CQ8" s="522"/>
      <c r="CR8" s="522"/>
      <c r="CS8" s="522"/>
      <c r="CT8" s="522"/>
      <c r="CU8" s="516" t="s">
        <v>217</v>
      </c>
      <c r="CV8" s="518"/>
      <c r="CW8" s="518"/>
      <c r="CX8" s="518"/>
      <c r="CY8" s="518"/>
      <c r="CZ8" s="518"/>
      <c r="DA8" s="519" t="s">
        <v>183</v>
      </c>
      <c r="DB8" s="522"/>
      <c r="DC8" s="522"/>
      <c r="DD8" s="522"/>
      <c r="DE8" s="522"/>
      <c r="DF8" s="522"/>
      <c r="DG8" s="516" t="s">
        <v>192</v>
      </c>
      <c r="DH8" s="518"/>
      <c r="DI8" s="518"/>
      <c r="DJ8" s="518"/>
      <c r="DK8" s="518"/>
      <c r="DL8" s="518"/>
      <c r="DM8" s="516" t="s">
        <v>15</v>
      </c>
      <c r="DN8" s="518"/>
      <c r="DO8" s="518"/>
      <c r="DP8" s="518"/>
      <c r="DQ8" s="518"/>
      <c r="DR8" s="518"/>
      <c r="DS8" s="516" t="s">
        <v>143</v>
      </c>
      <c r="DT8" s="516"/>
      <c r="DU8" s="516"/>
      <c r="DV8" s="516"/>
      <c r="DW8" s="516"/>
      <c r="DX8" s="516"/>
      <c r="DY8" s="537" t="s">
        <v>185</v>
      </c>
      <c r="DZ8" s="538"/>
      <c r="EA8" s="538"/>
      <c r="EB8" s="538"/>
      <c r="EC8" s="538"/>
      <c r="ED8" s="539"/>
      <c r="EE8" s="516" t="s">
        <v>189</v>
      </c>
      <c r="EF8" s="518"/>
      <c r="EG8" s="518"/>
      <c r="EH8" s="518"/>
      <c r="EI8" s="518"/>
      <c r="EJ8" s="518"/>
      <c r="EK8" s="529" t="s">
        <v>175</v>
      </c>
      <c r="EL8" s="530"/>
      <c r="EM8" s="530"/>
      <c r="EN8" s="530"/>
      <c r="EO8" s="530"/>
      <c r="EP8" s="530"/>
      <c r="EQ8" s="529" t="s">
        <v>19</v>
      </c>
      <c r="ER8" s="530"/>
      <c r="ES8" s="530"/>
      <c r="ET8" s="530"/>
      <c r="EU8" s="530"/>
      <c r="EV8" s="530"/>
      <c r="EW8" s="520" t="s">
        <v>200</v>
      </c>
      <c r="EX8" s="521"/>
      <c r="EY8" s="521"/>
      <c r="EZ8" s="521"/>
      <c r="FA8" s="521"/>
      <c r="FB8" s="521"/>
      <c r="FC8" s="516" t="s">
        <v>204</v>
      </c>
      <c r="FD8" s="518"/>
      <c r="FE8" s="518"/>
      <c r="FF8" s="518"/>
      <c r="FG8" s="518"/>
      <c r="FH8" s="518"/>
      <c r="FI8" s="516" t="s">
        <v>210</v>
      </c>
      <c r="FJ8" s="518"/>
      <c r="FK8" s="518"/>
      <c r="FL8" s="518"/>
      <c r="FM8" s="518"/>
      <c r="FN8" s="518"/>
      <c r="FO8" s="516" t="s">
        <v>214</v>
      </c>
      <c r="FP8" s="518"/>
      <c r="FQ8" s="518"/>
      <c r="FR8" s="518"/>
      <c r="FS8" s="518"/>
      <c r="FT8" s="518"/>
      <c r="FU8" s="516" t="s">
        <v>208</v>
      </c>
      <c r="FV8" s="518"/>
      <c r="FW8" s="518"/>
      <c r="FX8" s="518"/>
      <c r="FY8" s="518"/>
      <c r="FZ8" s="518"/>
      <c r="GA8" s="516" t="s">
        <v>213</v>
      </c>
      <c r="GB8" s="518"/>
      <c r="GC8" s="518"/>
      <c r="GD8" s="518"/>
      <c r="GE8" s="518"/>
      <c r="GF8" s="518"/>
      <c r="GG8" s="516" t="s">
        <v>226</v>
      </c>
      <c r="GH8" s="518"/>
      <c r="GI8" s="518"/>
      <c r="GJ8" s="518"/>
      <c r="GK8" s="518"/>
      <c r="GL8" s="518"/>
      <c r="GM8" s="516" t="s">
        <v>227</v>
      </c>
      <c r="GN8" s="518"/>
      <c r="GO8" s="518"/>
      <c r="GP8" s="518"/>
      <c r="GQ8" s="518"/>
      <c r="GR8" s="518"/>
      <c r="GS8" s="516" t="s">
        <v>229</v>
      </c>
      <c r="GT8" s="516"/>
      <c r="GU8" s="516"/>
      <c r="GV8" s="516"/>
      <c r="GW8" s="516"/>
      <c r="GX8" s="516"/>
      <c r="GY8" s="516" t="s">
        <v>232</v>
      </c>
      <c r="GZ8" s="516"/>
      <c r="HA8" s="516"/>
      <c r="HB8" s="516"/>
      <c r="HC8" s="516"/>
      <c r="HD8" s="516"/>
      <c r="HE8" s="516" t="s">
        <v>234</v>
      </c>
      <c r="HF8" s="516"/>
      <c r="HG8" s="516"/>
      <c r="HH8" s="516"/>
      <c r="HI8" s="516"/>
      <c r="HJ8" s="516"/>
      <c r="HK8" s="516" t="s">
        <v>250</v>
      </c>
      <c r="HL8" s="516"/>
      <c r="HM8" s="516"/>
      <c r="HN8" s="516"/>
      <c r="HO8" s="516"/>
      <c r="HP8" s="516"/>
      <c r="HQ8" s="516" t="s">
        <v>249</v>
      </c>
      <c r="HR8" s="516"/>
      <c r="HS8" s="516"/>
      <c r="HT8" s="516"/>
      <c r="HU8" s="516"/>
      <c r="HV8" s="516"/>
      <c r="HW8" s="516" t="s">
        <v>276</v>
      </c>
      <c r="HX8" s="516"/>
      <c r="HY8" s="516"/>
      <c r="HZ8" s="516"/>
      <c r="IA8" s="516"/>
      <c r="IB8" s="516"/>
      <c r="IC8" s="516" t="s">
        <v>274</v>
      </c>
      <c r="ID8" s="518"/>
      <c r="IE8" s="518"/>
      <c r="IF8" s="518"/>
      <c r="IG8" s="516" t="s">
        <v>230</v>
      </c>
      <c r="IH8" s="518"/>
      <c r="II8" s="518"/>
      <c r="IJ8" s="518"/>
      <c r="IK8" s="516" t="s">
        <v>284</v>
      </c>
      <c r="IL8" s="518"/>
      <c r="IM8" s="518"/>
      <c r="IN8" s="518"/>
      <c r="IO8" s="519" t="s">
        <v>286</v>
      </c>
      <c r="IP8" s="519"/>
      <c r="IQ8" s="519"/>
      <c r="IR8" s="519"/>
      <c r="IS8" s="516" t="s">
        <v>330</v>
      </c>
      <c r="IT8" s="516"/>
      <c r="IU8" s="516"/>
      <c r="IV8" s="516"/>
      <c r="IW8" s="516" t="s">
        <v>340</v>
      </c>
      <c r="IX8" s="516"/>
      <c r="IY8" s="516"/>
      <c r="IZ8" s="516"/>
      <c r="JA8" s="518" t="s">
        <v>370</v>
      </c>
      <c r="JB8" s="518"/>
      <c r="JC8" s="518"/>
      <c r="JD8" s="518"/>
    </row>
    <row r="9" spans="1:301" s="128" customFormat="1" ht="55.5" customHeight="1">
      <c r="A9" s="89"/>
      <c r="B9" s="89"/>
      <c r="C9" s="517" t="s">
        <v>162</v>
      </c>
      <c r="D9" s="517"/>
      <c r="E9" s="436" t="s">
        <v>195</v>
      </c>
      <c r="F9" s="436"/>
      <c r="G9" s="517" t="s">
        <v>163</v>
      </c>
      <c r="H9" s="517"/>
      <c r="I9" s="517" t="s">
        <v>162</v>
      </c>
      <c r="J9" s="517"/>
      <c r="K9" s="436" t="s">
        <v>195</v>
      </c>
      <c r="L9" s="436"/>
      <c r="M9" s="517" t="s">
        <v>163</v>
      </c>
      <c r="N9" s="517"/>
      <c r="O9" s="517" t="s">
        <v>162</v>
      </c>
      <c r="P9" s="517"/>
      <c r="Q9" s="436" t="s">
        <v>195</v>
      </c>
      <c r="R9" s="436"/>
      <c r="S9" s="517" t="s">
        <v>163</v>
      </c>
      <c r="T9" s="517"/>
      <c r="U9" s="517" t="s">
        <v>162</v>
      </c>
      <c r="V9" s="517"/>
      <c r="W9" s="436" t="s">
        <v>195</v>
      </c>
      <c r="X9" s="436"/>
      <c r="Y9" s="517" t="s">
        <v>163</v>
      </c>
      <c r="Z9" s="517"/>
      <c r="AA9" s="517" t="s">
        <v>162</v>
      </c>
      <c r="AB9" s="517"/>
      <c r="AC9" s="436" t="s">
        <v>195</v>
      </c>
      <c r="AD9" s="436"/>
      <c r="AE9" s="517" t="s">
        <v>163</v>
      </c>
      <c r="AF9" s="517"/>
      <c r="AG9" s="517" t="s">
        <v>162</v>
      </c>
      <c r="AH9" s="517"/>
      <c r="AI9" s="436" t="s">
        <v>195</v>
      </c>
      <c r="AJ9" s="436"/>
      <c r="AK9" s="517" t="s">
        <v>163</v>
      </c>
      <c r="AL9" s="517"/>
      <c r="AM9" s="517" t="s">
        <v>162</v>
      </c>
      <c r="AN9" s="517"/>
      <c r="AO9" s="436" t="s">
        <v>195</v>
      </c>
      <c r="AP9" s="436"/>
      <c r="AQ9" s="517" t="s">
        <v>163</v>
      </c>
      <c r="AR9" s="517"/>
      <c r="AS9" s="527" t="s">
        <v>162</v>
      </c>
      <c r="AT9" s="528"/>
      <c r="AU9" s="525" t="s">
        <v>195</v>
      </c>
      <c r="AV9" s="526"/>
      <c r="AW9" s="527" t="s">
        <v>163</v>
      </c>
      <c r="AX9" s="528"/>
      <c r="AY9" s="517" t="s">
        <v>162</v>
      </c>
      <c r="AZ9" s="517"/>
      <c r="BA9" s="436" t="s">
        <v>195</v>
      </c>
      <c r="BB9" s="436"/>
      <c r="BC9" s="517" t="s">
        <v>163</v>
      </c>
      <c r="BD9" s="517"/>
      <c r="BE9" s="517" t="s">
        <v>162</v>
      </c>
      <c r="BF9" s="517"/>
      <c r="BG9" s="436" t="s">
        <v>195</v>
      </c>
      <c r="BH9" s="436"/>
      <c r="BI9" s="517" t="s">
        <v>163</v>
      </c>
      <c r="BJ9" s="517"/>
      <c r="BK9" s="517" t="s">
        <v>162</v>
      </c>
      <c r="BL9" s="517"/>
      <c r="BM9" s="436" t="s">
        <v>195</v>
      </c>
      <c r="BN9" s="436"/>
      <c r="BO9" s="517" t="s">
        <v>163</v>
      </c>
      <c r="BP9" s="517"/>
      <c r="BQ9" s="517" t="s">
        <v>162</v>
      </c>
      <c r="BR9" s="517"/>
      <c r="BS9" s="436" t="s">
        <v>195</v>
      </c>
      <c r="BT9" s="436"/>
      <c r="BU9" s="517" t="s">
        <v>163</v>
      </c>
      <c r="BV9" s="517"/>
      <c r="BW9" s="517" t="s">
        <v>162</v>
      </c>
      <c r="BX9" s="517"/>
      <c r="BY9" s="436" t="s">
        <v>195</v>
      </c>
      <c r="BZ9" s="436"/>
      <c r="CA9" s="517" t="s">
        <v>163</v>
      </c>
      <c r="CB9" s="517"/>
      <c r="CC9" s="517" t="s">
        <v>162</v>
      </c>
      <c r="CD9" s="517"/>
      <c r="CE9" s="436" t="s">
        <v>195</v>
      </c>
      <c r="CF9" s="436"/>
      <c r="CG9" s="517" t="s">
        <v>163</v>
      </c>
      <c r="CH9" s="517"/>
      <c r="CI9" s="517" t="s">
        <v>162</v>
      </c>
      <c r="CJ9" s="517"/>
      <c r="CK9" s="436" t="s">
        <v>195</v>
      </c>
      <c r="CL9" s="436"/>
      <c r="CM9" s="517" t="s">
        <v>163</v>
      </c>
      <c r="CN9" s="517"/>
      <c r="CO9" s="517" t="s">
        <v>162</v>
      </c>
      <c r="CP9" s="517"/>
      <c r="CQ9" s="436" t="s">
        <v>195</v>
      </c>
      <c r="CR9" s="436"/>
      <c r="CS9" s="517" t="s">
        <v>163</v>
      </c>
      <c r="CT9" s="517"/>
      <c r="CU9" s="517" t="s">
        <v>162</v>
      </c>
      <c r="CV9" s="517"/>
      <c r="CW9" s="436" t="s">
        <v>195</v>
      </c>
      <c r="CX9" s="436"/>
      <c r="CY9" s="517" t="s">
        <v>163</v>
      </c>
      <c r="CZ9" s="517"/>
      <c r="DA9" s="517" t="s">
        <v>162</v>
      </c>
      <c r="DB9" s="517"/>
      <c r="DC9" s="436" t="s">
        <v>195</v>
      </c>
      <c r="DD9" s="436"/>
      <c r="DE9" s="517" t="s">
        <v>163</v>
      </c>
      <c r="DF9" s="517"/>
      <c r="DG9" s="517" t="s">
        <v>162</v>
      </c>
      <c r="DH9" s="517"/>
      <c r="DI9" s="436" t="s">
        <v>195</v>
      </c>
      <c r="DJ9" s="436"/>
      <c r="DK9" s="517" t="s">
        <v>163</v>
      </c>
      <c r="DL9" s="517"/>
      <c r="DM9" s="517" t="s">
        <v>162</v>
      </c>
      <c r="DN9" s="517"/>
      <c r="DO9" s="436" t="s">
        <v>195</v>
      </c>
      <c r="DP9" s="436"/>
      <c r="DQ9" s="517" t="s">
        <v>163</v>
      </c>
      <c r="DR9" s="517"/>
      <c r="DS9" s="517" t="s">
        <v>162</v>
      </c>
      <c r="DT9" s="517"/>
      <c r="DU9" s="436" t="s">
        <v>195</v>
      </c>
      <c r="DV9" s="436"/>
      <c r="DW9" s="517" t="s">
        <v>163</v>
      </c>
      <c r="DX9" s="517"/>
      <c r="DY9" s="531" t="s">
        <v>162</v>
      </c>
      <c r="DZ9" s="532"/>
      <c r="EA9" s="488" t="s">
        <v>195</v>
      </c>
      <c r="EB9" s="490"/>
      <c r="EC9" s="531" t="s">
        <v>163</v>
      </c>
      <c r="ED9" s="532"/>
      <c r="EE9" s="517" t="s">
        <v>162</v>
      </c>
      <c r="EF9" s="517"/>
      <c r="EG9" s="436" t="s">
        <v>195</v>
      </c>
      <c r="EH9" s="436"/>
      <c r="EI9" s="517" t="s">
        <v>163</v>
      </c>
      <c r="EJ9" s="517"/>
      <c r="EK9" s="517" t="s">
        <v>162</v>
      </c>
      <c r="EL9" s="517"/>
      <c r="EM9" s="436" t="s">
        <v>195</v>
      </c>
      <c r="EN9" s="436"/>
      <c r="EO9" s="517" t="s">
        <v>163</v>
      </c>
      <c r="EP9" s="517"/>
      <c r="EQ9" s="517" t="s">
        <v>162</v>
      </c>
      <c r="ER9" s="517"/>
      <c r="ES9" s="436" t="s">
        <v>195</v>
      </c>
      <c r="ET9" s="436"/>
      <c r="EU9" s="517" t="s">
        <v>163</v>
      </c>
      <c r="EV9" s="517"/>
      <c r="EW9" s="517" t="s">
        <v>162</v>
      </c>
      <c r="EX9" s="517"/>
      <c r="EY9" s="436" t="s">
        <v>195</v>
      </c>
      <c r="EZ9" s="436"/>
      <c r="FA9" s="517" t="s">
        <v>163</v>
      </c>
      <c r="FB9" s="517"/>
      <c r="FC9" s="517" t="s">
        <v>162</v>
      </c>
      <c r="FD9" s="517"/>
      <c r="FE9" s="436" t="s">
        <v>195</v>
      </c>
      <c r="FF9" s="436"/>
      <c r="FG9" s="517" t="s">
        <v>163</v>
      </c>
      <c r="FH9" s="517"/>
      <c r="FI9" s="517" t="s">
        <v>162</v>
      </c>
      <c r="FJ9" s="517"/>
      <c r="FK9" s="436" t="s">
        <v>291</v>
      </c>
      <c r="FL9" s="436"/>
      <c r="FM9" s="517" t="s">
        <v>163</v>
      </c>
      <c r="FN9" s="517"/>
      <c r="FO9" s="517" t="s">
        <v>162</v>
      </c>
      <c r="FP9" s="517"/>
      <c r="FQ9" s="436" t="s">
        <v>195</v>
      </c>
      <c r="FR9" s="436"/>
      <c r="FS9" s="517" t="s">
        <v>163</v>
      </c>
      <c r="FT9" s="517"/>
      <c r="FU9" s="517" t="s">
        <v>162</v>
      </c>
      <c r="FV9" s="517"/>
      <c r="FW9" s="436" t="s">
        <v>195</v>
      </c>
      <c r="FX9" s="436"/>
      <c r="FY9" s="517" t="s">
        <v>163</v>
      </c>
      <c r="FZ9" s="517"/>
      <c r="GA9" s="517" t="s">
        <v>162</v>
      </c>
      <c r="GB9" s="517"/>
      <c r="GC9" s="436" t="s">
        <v>195</v>
      </c>
      <c r="GD9" s="436"/>
      <c r="GE9" s="517" t="s">
        <v>163</v>
      </c>
      <c r="GF9" s="517"/>
      <c r="GG9" s="517" t="s">
        <v>162</v>
      </c>
      <c r="GH9" s="517"/>
      <c r="GI9" s="436" t="s">
        <v>195</v>
      </c>
      <c r="GJ9" s="436"/>
      <c r="GK9" s="517" t="s">
        <v>163</v>
      </c>
      <c r="GL9" s="517"/>
      <c r="GM9" s="517" t="s">
        <v>162</v>
      </c>
      <c r="GN9" s="517"/>
      <c r="GO9" s="436" t="s">
        <v>195</v>
      </c>
      <c r="GP9" s="436"/>
      <c r="GQ9" s="517" t="s">
        <v>163</v>
      </c>
      <c r="GR9" s="517"/>
      <c r="GS9" s="517" t="s">
        <v>162</v>
      </c>
      <c r="GT9" s="517"/>
      <c r="GU9" s="436" t="s">
        <v>195</v>
      </c>
      <c r="GV9" s="436"/>
      <c r="GW9" s="517" t="s">
        <v>163</v>
      </c>
      <c r="GX9" s="517"/>
      <c r="GY9" s="517" t="s">
        <v>162</v>
      </c>
      <c r="GZ9" s="517"/>
      <c r="HA9" s="436" t="s">
        <v>195</v>
      </c>
      <c r="HB9" s="436"/>
      <c r="HC9" s="517" t="s">
        <v>163</v>
      </c>
      <c r="HD9" s="517"/>
      <c r="HE9" s="517" t="s">
        <v>162</v>
      </c>
      <c r="HF9" s="517"/>
      <c r="HG9" s="436" t="s">
        <v>195</v>
      </c>
      <c r="HH9" s="436"/>
      <c r="HI9" s="517" t="s">
        <v>163</v>
      </c>
      <c r="HJ9" s="517"/>
      <c r="HK9" s="517" t="s">
        <v>162</v>
      </c>
      <c r="HL9" s="517"/>
      <c r="HM9" s="436" t="s">
        <v>195</v>
      </c>
      <c r="HN9" s="436"/>
      <c r="HO9" s="517" t="s">
        <v>163</v>
      </c>
      <c r="HP9" s="517"/>
      <c r="HQ9" s="517" t="s">
        <v>162</v>
      </c>
      <c r="HR9" s="517"/>
      <c r="HS9" s="436" t="s">
        <v>195</v>
      </c>
      <c r="HT9" s="436"/>
      <c r="HU9" s="517" t="s">
        <v>163</v>
      </c>
      <c r="HV9" s="517"/>
      <c r="HW9" s="517" t="s">
        <v>162</v>
      </c>
      <c r="HX9" s="517"/>
      <c r="HY9" s="436" t="s">
        <v>195</v>
      </c>
      <c r="HZ9" s="436"/>
      <c r="IA9" s="517" t="s">
        <v>163</v>
      </c>
      <c r="IB9" s="517"/>
      <c r="IC9" s="517" t="s">
        <v>162</v>
      </c>
      <c r="ID9" s="517"/>
      <c r="IE9" s="517" t="s">
        <v>163</v>
      </c>
      <c r="IF9" s="517"/>
      <c r="IG9" s="517" t="s">
        <v>162</v>
      </c>
      <c r="IH9" s="517"/>
      <c r="II9" s="517" t="s">
        <v>163</v>
      </c>
      <c r="IJ9" s="517"/>
      <c r="IK9" s="517" t="s">
        <v>162</v>
      </c>
      <c r="IL9" s="517"/>
      <c r="IM9" s="517" t="s">
        <v>163</v>
      </c>
      <c r="IN9" s="517"/>
      <c r="IO9" s="517" t="s">
        <v>162</v>
      </c>
      <c r="IP9" s="517"/>
      <c r="IQ9" s="517" t="s">
        <v>163</v>
      </c>
      <c r="IR9" s="517"/>
      <c r="IS9" s="517" t="s">
        <v>162</v>
      </c>
      <c r="IT9" s="517"/>
      <c r="IU9" s="517" t="s">
        <v>163</v>
      </c>
      <c r="IV9" s="517"/>
      <c r="IW9" s="517" t="s">
        <v>162</v>
      </c>
      <c r="IX9" s="517"/>
      <c r="IY9" s="517" t="s">
        <v>163</v>
      </c>
      <c r="IZ9" s="517"/>
      <c r="JA9" s="533" t="s">
        <v>162</v>
      </c>
      <c r="JB9" s="534"/>
      <c r="JC9" s="533" t="s">
        <v>163</v>
      </c>
      <c r="JD9" s="534"/>
    </row>
    <row r="10" spans="1:301" s="132" customFormat="1" ht="12.75" customHeight="1">
      <c r="A10" s="109"/>
      <c r="B10" s="109"/>
      <c r="C10" s="135" t="s">
        <v>164</v>
      </c>
      <c r="D10" s="135" t="s">
        <v>165</v>
      </c>
      <c r="E10" s="135" t="s">
        <v>164</v>
      </c>
      <c r="F10" s="135" t="s">
        <v>165</v>
      </c>
      <c r="G10" s="135" t="s">
        <v>164</v>
      </c>
      <c r="H10" s="135" t="s">
        <v>165</v>
      </c>
      <c r="I10" s="135" t="s">
        <v>164</v>
      </c>
      <c r="J10" s="135" t="s">
        <v>165</v>
      </c>
      <c r="K10" s="135" t="s">
        <v>164</v>
      </c>
      <c r="L10" s="135" t="s">
        <v>165</v>
      </c>
      <c r="M10" s="135" t="s">
        <v>164</v>
      </c>
      <c r="N10" s="135" t="s">
        <v>165</v>
      </c>
      <c r="O10" s="135" t="s">
        <v>164</v>
      </c>
      <c r="P10" s="135" t="s">
        <v>165</v>
      </c>
      <c r="Q10" s="135" t="s">
        <v>164</v>
      </c>
      <c r="R10" s="135" t="s">
        <v>165</v>
      </c>
      <c r="S10" s="135" t="s">
        <v>164</v>
      </c>
      <c r="T10" s="135" t="s">
        <v>165</v>
      </c>
      <c r="U10" s="135" t="s">
        <v>164</v>
      </c>
      <c r="V10" s="135" t="s">
        <v>165</v>
      </c>
      <c r="W10" s="135" t="s">
        <v>164</v>
      </c>
      <c r="X10" s="135" t="s">
        <v>165</v>
      </c>
      <c r="Y10" s="135" t="s">
        <v>164</v>
      </c>
      <c r="Z10" s="135" t="s">
        <v>165</v>
      </c>
      <c r="AA10" s="135" t="s">
        <v>164</v>
      </c>
      <c r="AB10" s="135" t="s">
        <v>165</v>
      </c>
      <c r="AC10" s="135" t="s">
        <v>164</v>
      </c>
      <c r="AD10" s="135" t="s">
        <v>165</v>
      </c>
      <c r="AE10" s="135" t="s">
        <v>164</v>
      </c>
      <c r="AF10" s="135" t="s">
        <v>165</v>
      </c>
      <c r="AG10" s="135" t="s">
        <v>164</v>
      </c>
      <c r="AH10" s="135" t="s">
        <v>165</v>
      </c>
      <c r="AI10" s="135" t="s">
        <v>164</v>
      </c>
      <c r="AJ10" s="135" t="s">
        <v>165</v>
      </c>
      <c r="AK10" s="135" t="s">
        <v>164</v>
      </c>
      <c r="AL10" s="135" t="s">
        <v>165</v>
      </c>
      <c r="AM10" s="135" t="s">
        <v>164</v>
      </c>
      <c r="AN10" s="135" t="s">
        <v>165</v>
      </c>
      <c r="AO10" s="135" t="s">
        <v>164</v>
      </c>
      <c r="AP10" s="135" t="s">
        <v>165</v>
      </c>
      <c r="AQ10" s="135" t="s">
        <v>164</v>
      </c>
      <c r="AR10" s="135" t="s">
        <v>165</v>
      </c>
      <c r="AS10" s="135" t="s">
        <v>164</v>
      </c>
      <c r="AT10" s="135" t="s">
        <v>165</v>
      </c>
      <c r="AU10" s="135" t="s">
        <v>164</v>
      </c>
      <c r="AV10" s="135" t="s">
        <v>165</v>
      </c>
      <c r="AW10" s="135" t="s">
        <v>164</v>
      </c>
      <c r="AX10" s="135" t="s">
        <v>165</v>
      </c>
      <c r="AY10" s="135" t="s">
        <v>164</v>
      </c>
      <c r="AZ10" s="135" t="s">
        <v>165</v>
      </c>
      <c r="BA10" s="135" t="s">
        <v>164</v>
      </c>
      <c r="BB10" s="135" t="s">
        <v>165</v>
      </c>
      <c r="BC10" s="135" t="s">
        <v>164</v>
      </c>
      <c r="BD10" s="135" t="s">
        <v>165</v>
      </c>
      <c r="BE10" s="135" t="s">
        <v>164</v>
      </c>
      <c r="BF10" s="135" t="s">
        <v>165</v>
      </c>
      <c r="BG10" s="135" t="s">
        <v>164</v>
      </c>
      <c r="BH10" s="135" t="s">
        <v>165</v>
      </c>
      <c r="BI10" s="135" t="s">
        <v>164</v>
      </c>
      <c r="BJ10" s="135" t="s">
        <v>165</v>
      </c>
      <c r="BK10" s="135" t="s">
        <v>164</v>
      </c>
      <c r="BL10" s="135" t="s">
        <v>165</v>
      </c>
      <c r="BM10" s="135" t="s">
        <v>164</v>
      </c>
      <c r="BN10" s="135" t="s">
        <v>165</v>
      </c>
      <c r="BO10" s="135" t="s">
        <v>164</v>
      </c>
      <c r="BP10" s="135" t="s">
        <v>165</v>
      </c>
      <c r="BQ10" s="135" t="s">
        <v>164</v>
      </c>
      <c r="BR10" s="135" t="s">
        <v>165</v>
      </c>
      <c r="BS10" s="135" t="s">
        <v>164</v>
      </c>
      <c r="BT10" s="135" t="s">
        <v>165</v>
      </c>
      <c r="BU10" s="135" t="s">
        <v>164</v>
      </c>
      <c r="BV10" s="135" t="s">
        <v>165</v>
      </c>
      <c r="BW10" s="135" t="s">
        <v>164</v>
      </c>
      <c r="BX10" s="135" t="s">
        <v>165</v>
      </c>
      <c r="BY10" s="135" t="s">
        <v>164</v>
      </c>
      <c r="BZ10" s="135" t="s">
        <v>165</v>
      </c>
      <c r="CA10" s="135" t="s">
        <v>164</v>
      </c>
      <c r="CB10" s="135" t="s">
        <v>165</v>
      </c>
      <c r="CC10" s="135" t="s">
        <v>164</v>
      </c>
      <c r="CD10" s="135" t="s">
        <v>165</v>
      </c>
      <c r="CE10" s="135" t="s">
        <v>164</v>
      </c>
      <c r="CF10" s="135" t="s">
        <v>165</v>
      </c>
      <c r="CG10" s="135" t="s">
        <v>164</v>
      </c>
      <c r="CH10" s="135" t="s">
        <v>165</v>
      </c>
      <c r="CI10" s="135" t="s">
        <v>164</v>
      </c>
      <c r="CJ10" s="135" t="s">
        <v>165</v>
      </c>
      <c r="CK10" s="135" t="s">
        <v>164</v>
      </c>
      <c r="CL10" s="135" t="s">
        <v>165</v>
      </c>
      <c r="CM10" s="135" t="s">
        <v>164</v>
      </c>
      <c r="CN10" s="135" t="s">
        <v>165</v>
      </c>
      <c r="CO10" s="135" t="s">
        <v>164</v>
      </c>
      <c r="CP10" s="135" t="s">
        <v>165</v>
      </c>
      <c r="CQ10" s="135" t="s">
        <v>164</v>
      </c>
      <c r="CR10" s="135" t="s">
        <v>165</v>
      </c>
      <c r="CS10" s="135" t="s">
        <v>164</v>
      </c>
      <c r="CT10" s="135" t="s">
        <v>165</v>
      </c>
      <c r="CU10" s="135" t="s">
        <v>164</v>
      </c>
      <c r="CV10" s="135" t="s">
        <v>165</v>
      </c>
      <c r="CW10" s="135" t="s">
        <v>164</v>
      </c>
      <c r="CX10" s="135" t="s">
        <v>165</v>
      </c>
      <c r="CY10" s="135" t="s">
        <v>164</v>
      </c>
      <c r="CZ10" s="135" t="s">
        <v>165</v>
      </c>
      <c r="DA10" s="135" t="s">
        <v>164</v>
      </c>
      <c r="DB10" s="135" t="s">
        <v>165</v>
      </c>
      <c r="DC10" s="135" t="s">
        <v>164</v>
      </c>
      <c r="DD10" s="135" t="s">
        <v>165</v>
      </c>
      <c r="DE10" s="135" t="s">
        <v>164</v>
      </c>
      <c r="DF10" s="135" t="s">
        <v>165</v>
      </c>
      <c r="DG10" s="135" t="s">
        <v>164</v>
      </c>
      <c r="DH10" s="135" t="s">
        <v>165</v>
      </c>
      <c r="DI10" s="135" t="s">
        <v>164</v>
      </c>
      <c r="DJ10" s="135" t="s">
        <v>165</v>
      </c>
      <c r="DK10" s="135" t="s">
        <v>164</v>
      </c>
      <c r="DL10" s="135" t="s">
        <v>165</v>
      </c>
      <c r="DM10" s="135" t="s">
        <v>164</v>
      </c>
      <c r="DN10" s="135" t="s">
        <v>165</v>
      </c>
      <c r="DO10" s="135" t="s">
        <v>164</v>
      </c>
      <c r="DP10" s="135" t="s">
        <v>165</v>
      </c>
      <c r="DQ10" s="135" t="s">
        <v>164</v>
      </c>
      <c r="DR10" s="135" t="s">
        <v>165</v>
      </c>
      <c r="DS10" s="135" t="s">
        <v>164</v>
      </c>
      <c r="DT10" s="135" t="s">
        <v>165</v>
      </c>
      <c r="DU10" s="135" t="s">
        <v>164</v>
      </c>
      <c r="DV10" s="135" t="s">
        <v>165</v>
      </c>
      <c r="DW10" s="135" t="s">
        <v>164</v>
      </c>
      <c r="DX10" s="135" t="s">
        <v>165</v>
      </c>
      <c r="DY10" s="135" t="s">
        <v>164</v>
      </c>
      <c r="DZ10" s="135" t="s">
        <v>165</v>
      </c>
      <c r="EA10" s="135" t="s">
        <v>164</v>
      </c>
      <c r="EB10" s="135" t="s">
        <v>165</v>
      </c>
      <c r="EC10" s="135" t="s">
        <v>164</v>
      </c>
      <c r="ED10" s="135" t="s">
        <v>165</v>
      </c>
      <c r="EE10" s="135" t="s">
        <v>164</v>
      </c>
      <c r="EF10" s="135" t="s">
        <v>165</v>
      </c>
      <c r="EG10" s="135" t="s">
        <v>164</v>
      </c>
      <c r="EH10" s="135" t="s">
        <v>165</v>
      </c>
      <c r="EI10" s="135" t="s">
        <v>164</v>
      </c>
      <c r="EJ10" s="135" t="s">
        <v>165</v>
      </c>
      <c r="EK10" s="135" t="s">
        <v>164</v>
      </c>
      <c r="EL10" s="135" t="s">
        <v>165</v>
      </c>
      <c r="EM10" s="135" t="s">
        <v>164</v>
      </c>
      <c r="EN10" s="135" t="s">
        <v>165</v>
      </c>
      <c r="EO10" s="135" t="s">
        <v>164</v>
      </c>
      <c r="EP10" s="135" t="s">
        <v>165</v>
      </c>
      <c r="EQ10" s="135" t="s">
        <v>164</v>
      </c>
      <c r="ER10" s="135" t="s">
        <v>165</v>
      </c>
      <c r="ES10" s="135" t="s">
        <v>164</v>
      </c>
      <c r="ET10" s="135" t="s">
        <v>165</v>
      </c>
      <c r="EU10" s="135" t="s">
        <v>164</v>
      </c>
      <c r="EV10" s="135" t="s">
        <v>165</v>
      </c>
      <c r="EW10" s="135" t="s">
        <v>164</v>
      </c>
      <c r="EX10" s="135" t="s">
        <v>165</v>
      </c>
      <c r="EY10" s="135" t="s">
        <v>164</v>
      </c>
      <c r="EZ10" s="135" t="s">
        <v>165</v>
      </c>
      <c r="FA10" s="135" t="s">
        <v>164</v>
      </c>
      <c r="FB10" s="135" t="s">
        <v>165</v>
      </c>
      <c r="FC10" s="135" t="s">
        <v>164</v>
      </c>
      <c r="FD10" s="135" t="s">
        <v>165</v>
      </c>
      <c r="FE10" s="135" t="s">
        <v>164</v>
      </c>
      <c r="FF10" s="135" t="s">
        <v>165</v>
      </c>
      <c r="FG10" s="135" t="s">
        <v>164</v>
      </c>
      <c r="FH10" s="135" t="s">
        <v>165</v>
      </c>
      <c r="FI10" s="135" t="s">
        <v>164</v>
      </c>
      <c r="FJ10" s="135" t="s">
        <v>165</v>
      </c>
      <c r="FK10" s="135" t="s">
        <v>164</v>
      </c>
      <c r="FL10" s="135" t="s">
        <v>165</v>
      </c>
      <c r="FM10" s="135" t="s">
        <v>164</v>
      </c>
      <c r="FN10" s="135" t="s">
        <v>165</v>
      </c>
      <c r="FO10" s="135" t="s">
        <v>164</v>
      </c>
      <c r="FP10" s="135" t="s">
        <v>165</v>
      </c>
      <c r="FQ10" s="135" t="s">
        <v>164</v>
      </c>
      <c r="FR10" s="135" t="s">
        <v>165</v>
      </c>
      <c r="FS10" s="135" t="s">
        <v>164</v>
      </c>
      <c r="FT10" s="135" t="s">
        <v>165</v>
      </c>
      <c r="FU10" s="135" t="s">
        <v>164</v>
      </c>
      <c r="FV10" s="135" t="s">
        <v>165</v>
      </c>
      <c r="FW10" s="135" t="s">
        <v>164</v>
      </c>
      <c r="FX10" s="135" t="s">
        <v>165</v>
      </c>
      <c r="FY10" s="135" t="s">
        <v>164</v>
      </c>
      <c r="FZ10" s="135" t="s">
        <v>165</v>
      </c>
      <c r="GA10" s="135" t="s">
        <v>164</v>
      </c>
      <c r="GB10" s="135" t="s">
        <v>165</v>
      </c>
      <c r="GC10" s="135" t="s">
        <v>164</v>
      </c>
      <c r="GD10" s="135" t="s">
        <v>165</v>
      </c>
      <c r="GE10" s="135" t="s">
        <v>164</v>
      </c>
      <c r="GF10" s="135" t="s">
        <v>165</v>
      </c>
      <c r="GG10" s="135" t="s">
        <v>164</v>
      </c>
      <c r="GH10" s="135" t="s">
        <v>165</v>
      </c>
      <c r="GI10" s="135" t="s">
        <v>164</v>
      </c>
      <c r="GJ10" s="135" t="s">
        <v>165</v>
      </c>
      <c r="GK10" s="135" t="s">
        <v>164</v>
      </c>
      <c r="GL10" s="135" t="s">
        <v>165</v>
      </c>
      <c r="GM10" s="135" t="s">
        <v>164</v>
      </c>
      <c r="GN10" s="135" t="s">
        <v>165</v>
      </c>
      <c r="GO10" s="135" t="s">
        <v>164</v>
      </c>
      <c r="GP10" s="135" t="s">
        <v>165</v>
      </c>
      <c r="GQ10" s="135" t="s">
        <v>164</v>
      </c>
      <c r="GR10" s="135" t="s">
        <v>165</v>
      </c>
      <c r="GS10" s="135" t="s">
        <v>164</v>
      </c>
      <c r="GT10" s="135" t="s">
        <v>165</v>
      </c>
      <c r="GU10" s="135" t="s">
        <v>164</v>
      </c>
      <c r="GV10" s="135" t="s">
        <v>165</v>
      </c>
      <c r="GW10" s="135" t="s">
        <v>164</v>
      </c>
      <c r="GX10" s="135" t="s">
        <v>165</v>
      </c>
      <c r="GY10" s="135" t="s">
        <v>164</v>
      </c>
      <c r="GZ10" s="135" t="s">
        <v>165</v>
      </c>
      <c r="HA10" s="135" t="s">
        <v>164</v>
      </c>
      <c r="HB10" s="135" t="s">
        <v>165</v>
      </c>
      <c r="HC10" s="135" t="s">
        <v>164</v>
      </c>
      <c r="HD10" s="135" t="s">
        <v>165</v>
      </c>
      <c r="HE10" s="135" t="s">
        <v>164</v>
      </c>
      <c r="HF10" s="135" t="s">
        <v>165</v>
      </c>
      <c r="HG10" s="135" t="s">
        <v>164</v>
      </c>
      <c r="HH10" s="135" t="s">
        <v>165</v>
      </c>
      <c r="HI10" s="135" t="s">
        <v>164</v>
      </c>
      <c r="HJ10" s="135" t="s">
        <v>165</v>
      </c>
      <c r="HK10" s="135" t="s">
        <v>164</v>
      </c>
      <c r="HL10" s="135" t="s">
        <v>165</v>
      </c>
      <c r="HM10" s="135" t="s">
        <v>164</v>
      </c>
      <c r="HN10" s="135" t="s">
        <v>165</v>
      </c>
      <c r="HO10" s="135" t="s">
        <v>164</v>
      </c>
      <c r="HP10" s="135" t="s">
        <v>165</v>
      </c>
      <c r="HQ10" s="135" t="s">
        <v>164</v>
      </c>
      <c r="HR10" s="135" t="s">
        <v>165</v>
      </c>
      <c r="HS10" s="135" t="s">
        <v>164</v>
      </c>
      <c r="HT10" s="135" t="s">
        <v>165</v>
      </c>
      <c r="HU10" s="135" t="s">
        <v>164</v>
      </c>
      <c r="HV10" s="135" t="s">
        <v>165</v>
      </c>
      <c r="HW10" s="135" t="s">
        <v>164</v>
      </c>
      <c r="HX10" s="135" t="s">
        <v>165</v>
      </c>
      <c r="HY10" s="135" t="s">
        <v>164</v>
      </c>
      <c r="HZ10" s="135" t="s">
        <v>165</v>
      </c>
      <c r="IA10" s="135" t="s">
        <v>164</v>
      </c>
      <c r="IB10" s="135" t="s">
        <v>165</v>
      </c>
      <c r="IC10" s="377" t="s">
        <v>164</v>
      </c>
      <c r="ID10" s="377" t="s">
        <v>165</v>
      </c>
      <c r="IE10" s="377" t="s">
        <v>164</v>
      </c>
      <c r="IF10" s="377" t="s">
        <v>165</v>
      </c>
      <c r="IG10" s="377" t="s">
        <v>164</v>
      </c>
      <c r="IH10" s="377" t="s">
        <v>165</v>
      </c>
      <c r="II10" s="377" t="s">
        <v>164</v>
      </c>
      <c r="IJ10" s="377" t="s">
        <v>165</v>
      </c>
      <c r="IK10" s="377" t="s">
        <v>164</v>
      </c>
      <c r="IL10" s="377" t="s">
        <v>165</v>
      </c>
      <c r="IM10" s="377" t="s">
        <v>164</v>
      </c>
      <c r="IN10" s="377" t="s">
        <v>165</v>
      </c>
      <c r="IO10" s="377" t="s">
        <v>164</v>
      </c>
      <c r="IP10" s="377" t="s">
        <v>165</v>
      </c>
      <c r="IQ10" s="377" t="s">
        <v>164</v>
      </c>
      <c r="IR10" s="377" t="s">
        <v>165</v>
      </c>
      <c r="IS10" s="377" t="s">
        <v>164</v>
      </c>
      <c r="IT10" s="377" t="s">
        <v>165</v>
      </c>
      <c r="IU10" s="377" t="s">
        <v>164</v>
      </c>
      <c r="IV10" s="377" t="s">
        <v>165</v>
      </c>
      <c r="IW10" s="377" t="s">
        <v>164</v>
      </c>
      <c r="IX10" s="377" t="s">
        <v>165</v>
      </c>
      <c r="IY10" s="377" t="s">
        <v>164</v>
      </c>
      <c r="IZ10" s="377" t="s">
        <v>165</v>
      </c>
      <c r="JA10" s="159" t="s">
        <v>164</v>
      </c>
      <c r="JB10" s="159" t="s">
        <v>165</v>
      </c>
      <c r="JC10" s="159" t="s">
        <v>164</v>
      </c>
      <c r="JD10" s="159" t="s">
        <v>165</v>
      </c>
    </row>
    <row r="11" spans="1:301" s="134" customFormat="1" ht="12.75" customHeight="1">
      <c r="A11" s="111">
        <v>0</v>
      </c>
      <c r="B11" s="112">
        <v>1</v>
      </c>
      <c r="C11" s="71"/>
      <c r="D11" s="71"/>
      <c r="E11" s="113"/>
      <c r="F11" s="113"/>
      <c r="G11" s="71">
        <f>C11+E11</f>
        <v>0</v>
      </c>
      <c r="H11" s="71">
        <f>D11+F11</f>
        <v>0</v>
      </c>
      <c r="I11" s="91"/>
      <c r="J11" s="71"/>
      <c r="K11" s="71"/>
      <c r="L11" s="71"/>
      <c r="M11" s="71">
        <f>I11+K11</f>
        <v>0</v>
      </c>
      <c r="N11" s="71">
        <f>J11+L11</f>
        <v>0</v>
      </c>
      <c r="O11" s="91">
        <v>2.58</v>
      </c>
      <c r="P11" s="71"/>
      <c r="Q11" s="75"/>
      <c r="R11" s="71"/>
      <c r="S11" s="71">
        <f>O11+Q11</f>
        <v>2.58</v>
      </c>
      <c r="T11" s="71">
        <f>P11+R11</f>
        <v>0</v>
      </c>
      <c r="U11" s="91"/>
      <c r="V11" s="71"/>
      <c r="W11" s="75"/>
      <c r="X11" s="75"/>
      <c r="Y11" s="71">
        <f>U11+W11</f>
        <v>0</v>
      </c>
      <c r="Z11" s="71">
        <f>V11+X11</f>
        <v>0</v>
      </c>
      <c r="AA11" s="71"/>
      <c r="AB11" s="71"/>
      <c r="AC11" s="71"/>
      <c r="AD11" s="71"/>
      <c r="AE11" s="71">
        <f>AA11+AC11</f>
        <v>0</v>
      </c>
      <c r="AF11" s="71">
        <f>AB11+AD11</f>
        <v>0</v>
      </c>
      <c r="AG11" s="91"/>
      <c r="AH11" s="71"/>
      <c r="AI11" s="71"/>
      <c r="AJ11" s="71"/>
      <c r="AK11" s="71">
        <f>AG11+AI11</f>
        <v>0</v>
      </c>
      <c r="AL11" s="71">
        <f>AH11+AJ11</f>
        <v>0</v>
      </c>
      <c r="AM11" s="71"/>
      <c r="AN11" s="71"/>
      <c r="AO11" s="113"/>
      <c r="AP11" s="113"/>
      <c r="AQ11" s="71">
        <f>AM11+AO11</f>
        <v>0</v>
      </c>
      <c r="AR11" s="71">
        <f>AN11+AP11</f>
        <v>0</v>
      </c>
      <c r="AS11" s="114">
        <v>0</v>
      </c>
      <c r="AT11" s="136"/>
      <c r="AU11" s="75"/>
      <c r="AV11" s="71"/>
      <c r="AW11" s="71">
        <f>AS11+AU11</f>
        <v>0</v>
      </c>
      <c r="AX11" s="71">
        <f>AT11+AV11</f>
        <v>0</v>
      </c>
      <c r="AY11" s="125"/>
      <c r="AZ11" s="86"/>
      <c r="BA11" s="86"/>
      <c r="BB11" s="86"/>
      <c r="BC11" s="71">
        <f>AY11+BA11</f>
        <v>0</v>
      </c>
      <c r="BD11" s="71">
        <f>AZ11+BB11</f>
        <v>0</v>
      </c>
      <c r="BE11" s="71"/>
      <c r="BF11" s="71"/>
      <c r="BG11" s="75"/>
      <c r="BH11" s="71"/>
      <c r="BI11" s="71">
        <f>BE11+BG11</f>
        <v>0</v>
      </c>
      <c r="BJ11" s="71">
        <f>BF11+BH11</f>
        <v>0</v>
      </c>
      <c r="BK11" s="93"/>
      <c r="BL11" s="93"/>
      <c r="BM11" s="71"/>
      <c r="BN11" s="71"/>
      <c r="BO11" s="71">
        <f>BK11+BM11</f>
        <v>0</v>
      </c>
      <c r="BP11" s="71">
        <f>BL11+BN11</f>
        <v>0</v>
      </c>
      <c r="BQ11" s="71"/>
      <c r="BR11" s="71"/>
      <c r="BS11" s="94"/>
      <c r="BT11" s="94"/>
      <c r="BU11" s="71">
        <f>BQ11+BS11</f>
        <v>0</v>
      </c>
      <c r="BV11" s="71">
        <f>BR11+BT11</f>
        <v>0</v>
      </c>
      <c r="BW11" s="276"/>
      <c r="BX11" s="113"/>
      <c r="BY11" s="79"/>
      <c r="BZ11" s="93"/>
      <c r="CA11" s="71">
        <f>BW11+BY11</f>
        <v>0</v>
      </c>
      <c r="CB11" s="71">
        <f>BX11+BZ11</f>
        <v>0</v>
      </c>
      <c r="CC11" s="114">
        <v>1.24</v>
      </c>
      <c r="CD11" s="75"/>
      <c r="CE11" s="95"/>
      <c r="CF11" s="95"/>
      <c r="CG11" s="71">
        <f>CC11+CE11</f>
        <v>1.24</v>
      </c>
      <c r="CH11" s="71">
        <f>CD11+CF11</f>
        <v>0</v>
      </c>
      <c r="CI11" s="71"/>
      <c r="CJ11" s="71"/>
      <c r="CK11" s="71"/>
      <c r="CL11" s="71"/>
      <c r="CM11" s="71">
        <f>CI11+CK11</f>
        <v>0</v>
      </c>
      <c r="CN11" s="71">
        <f>CJ11+CL11</f>
        <v>0</v>
      </c>
      <c r="CO11" s="91">
        <v>2.06</v>
      </c>
      <c r="CP11" s="71"/>
      <c r="CQ11" s="71"/>
      <c r="CR11" s="71"/>
      <c r="CS11" s="71">
        <f>CO11+CQ11</f>
        <v>2.06</v>
      </c>
      <c r="CT11" s="71">
        <f>CP11+CR11</f>
        <v>0</v>
      </c>
      <c r="CU11" s="71"/>
      <c r="CV11" s="71"/>
      <c r="CW11" s="71"/>
      <c r="CX11" s="71"/>
      <c r="CY11" s="71">
        <f>CU11+CW11</f>
        <v>0</v>
      </c>
      <c r="CZ11" s="71">
        <f>CV11+CX11</f>
        <v>0</v>
      </c>
      <c r="DA11" s="114">
        <v>4.12</v>
      </c>
      <c r="DB11" s="113"/>
      <c r="DC11" s="71"/>
      <c r="DD11" s="71"/>
      <c r="DE11" s="71">
        <f>DA11+DC11</f>
        <v>4.12</v>
      </c>
      <c r="DF11" s="71">
        <f>DB11+DD11</f>
        <v>0</v>
      </c>
      <c r="DG11" s="71"/>
      <c r="DH11" s="71"/>
      <c r="DI11" s="93"/>
      <c r="DJ11" s="71"/>
      <c r="DK11" s="71">
        <f>DG11+DI11</f>
        <v>0</v>
      </c>
      <c r="DL11" s="71">
        <f>DH11+DJ11</f>
        <v>0</v>
      </c>
      <c r="DM11" s="113"/>
      <c r="DN11" s="113"/>
      <c r="DO11" s="113"/>
      <c r="DP11" s="113"/>
      <c r="DQ11" s="71">
        <f>DM11+DO11</f>
        <v>0</v>
      </c>
      <c r="DR11" s="71">
        <f>DN11+DP11</f>
        <v>0</v>
      </c>
      <c r="DS11" s="91"/>
      <c r="DT11" s="71"/>
      <c r="DU11" s="71"/>
      <c r="DV11" s="94"/>
      <c r="DW11" s="71">
        <f>DS11+DU11</f>
        <v>0</v>
      </c>
      <c r="DX11" s="71">
        <f>DT11+DV11</f>
        <v>0</v>
      </c>
      <c r="DY11" s="115"/>
      <c r="DZ11" s="71"/>
      <c r="EA11" s="71"/>
      <c r="EB11" s="71"/>
      <c r="EC11" s="71">
        <f>DY11+EA11</f>
        <v>0</v>
      </c>
      <c r="ED11" s="71">
        <f>DZ11+EB11</f>
        <v>0</v>
      </c>
      <c r="EE11" s="71"/>
      <c r="EF11" s="71"/>
      <c r="EG11" s="96"/>
      <c r="EH11" s="71"/>
      <c r="EI11" s="71">
        <f>EE11+EG11</f>
        <v>0</v>
      </c>
      <c r="EJ11" s="71">
        <f>EF11+EH11</f>
        <v>0</v>
      </c>
      <c r="EK11" s="71"/>
      <c r="EL11" s="71"/>
      <c r="EM11" s="71"/>
      <c r="EN11" s="71"/>
      <c r="EO11" s="71">
        <f>EK11+EM11</f>
        <v>0</v>
      </c>
      <c r="EP11" s="71">
        <f>EL11+EN11</f>
        <v>0</v>
      </c>
      <c r="EQ11" s="71"/>
      <c r="ER11" s="71"/>
      <c r="ES11" s="71"/>
      <c r="ET11" s="71"/>
      <c r="EU11" s="71">
        <f>EQ11+ES11</f>
        <v>0</v>
      </c>
      <c r="EV11" s="71">
        <f>ER11+ET11</f>
        <v>0</v>
      </c>
      <c r="EW11" s="91">
        <v>0</v>
      </c>
      <c r="EX11" s="71"/>
      <c r="EY11" s="71"/>
      <c r="EZ11" s="71"/>
      <c r="FA11" s="71">
        <f>EW11+EY11</f>
        <v>0</v>
      </c>
      <c r="FB11" s="71">
        <f>EX11+EZ11</f>
        <v>0</v>
      </c>
      <c r="FC11" s="71"/>
      <c r="FD11" s="71"/>
      <c r="FE11" s="71"/>
      <c r="FF11" s="71"/>
      <c r="FG11" s="71">
        <f>FC11+FE11</f>
        <v>0</v>
      </c>
      <c r="FH11" s="71">
        <f>FD11+FF11</f>
        <v>0</v>
      </c>
      <c r="FI11" s="71"/>
      <c r="FJ11" s="71"/>
      <c r="FK11" s="71"/>
      <c r="FL11" s="71"/>
      <c r="FM11" s="71">
        <f>FI11+FK11</f>
        <v>0</v>
      </c>
      <c r="FN11" s="71">
        <f>FJ11+FL11</f>
        <v>0</v>
      </c>
      <c r="FO11" s="71"/>
      <c r="FP11" s="71"/>
      <c r="FQ11" s="71"/>
      <c r="FR11" s="71"/>
      <c r="FS11" s="71">
        <f>FO11+FQ11</f>
        <v>0</v>
      </c>
      <c r="FT11" s="71">
        <f>FP11+FR11</f>
        <v>0</v>
      </c>
      <c r="FU11" s="71"/>
      <c r="FV11" s="71"/>
      <c r="FW11" s="71"/>
      <c r="FX11" s="71"/>
      <c r="FY11" s="71">
        <f>FU11+FW11</f>
        <v>0</v>
      </c>
      <c r="FZ11" s="71">
        <f>FV11+FX11</f>
        <v>0</v>
      </c>
      <c r="GA11" s="71"/>
      <c r="GB11" s="71"/>
      <c r="GC11" s="71"/>
      <c r="GD11" s="71"/>
      <c r="GE11" s="71">
        <f>GA11+GC11</f>
        <v>0</v>
      </c>
      <c r="GF11" s="71">
        <f>GB11+GD11</f>
        <v>0</v>
      </c>
      <c r="GG11" s="71"/>
      <c r="GH11" s="71"/>
      <c r="GI11" s="71"/>
      <c r="GJ11" s="71"/>
      <c r="GK11" s="71">
        <f>GG11+GI11</f>
        <v>0</v>
      </c>
      <c r="GL11" s="71">
        <f>GH11+GJ11</f>
        <v>0</v>
      </c>
      <c r="GM11" s="71"/>
      <c r="GN11" s="71"/>
      <c r="GO11" s="71"/>
      <c r="GP11" s="71"/>
      <c r="GQ11" s="71">
        <f>GM11+GO11</f>
        <v>0</v>
      </c>
      <c r="GR11" s="71">
        <f>GN11+GP11</f>
        <v>0</v>
      </c>
      <c r="GS11" s="71"/>
      <c r="GT11" s="71"/>
      <c r="GU11" s="71"/>
      <c r="GV11" s="71"/>
      <c r="GW11" s="71">
        <f>GS11+GU11</f>
        <v>0</v>
      </c>
      <c r="GX11" s="71">
        <f>GT11+GV11</f>
        <v>0</v>
      </c>
      <c r="GY11" s="71"/>
      <c r="GZ11" s="71"/>
      <c r="HA11" s="71"/>
      <c r="HB11" s="71"/>
      <c r="HC11" s="71">
        <f>GY11+HA11</f>
        <v>0</v>
      </c>
      <c r="HD11" s="71">
        <f>GZ11+HB11</f>
        <v>0</v>
      </c>
      <c r="HE11" s="71"/>
      <c r="HF11" s="71"/>
      <c r="HG11" s="71"/>
      <c r="HH11" s="71"/>
      <c r="HI11" s="71">
        <f>HE11+HG11</f>
        <v>0</v>
      </c>
      <c r="HJ11" s="71">
        <f>HF11+HH11</f>
        <v>0</v>
      </c>
      <c r="HK11" s="71"/>
      <c r="HL11" s="71"/>
      <c r="HM11" s="71"/>
      <c r="HN11" s="71"/>
      <c r="HO11" s="71">
        <f>HK11+HM11</f>
        <v>0</v>
      </c>
      <c r="HP11" s="71">
        <f>HL11+HN11</f>
        <v>0</v>
      </c>
      <c r="HQ11" s="71"/>
      <c r="HR11" s="71"/>
      <c r="HS11" s="71"/>
      <c r="HT11" s="71"/>
      <c r="HU11" s="71">
        <f>HQ11+HS11</f>
        <v>0</v>
      </c>
      <c r="HV11" s="71">
        <f>HR11+HT11</f>
        <v>0</v>
      </c>
      <c r="HW11" s="71"/>
      <c r="HX11" s="137"/>
      <c r="HY11" s="137"/>
      <c r="HZ11" s="137"/>
      <c r="IA11" s="71">
        <f>HW11</f>
        <v>0</v>
      </c>
      <c r="IB11" s="71">
        <f>HX11</f>
        <v>0</v>
      </c>
      <c r="IC11" s="138"/>
      <c r="ID11" s="75"/>
      <c r="IE11" s="75">
        <f>IC11</f>
        <v>0</v>
      </c>
      <c r="IF11" s="75">
        <f>ID11</f>
        <v>0</v>
      </c>
      <c r="IG11" s="75"/>
      <c r="IH11" s="75"/>
      <c r="II11" s="75">
        <f>IG11</f>
        <v>0</v>
      </c>
      <c r="IJ11" s="75">
        <f>IH11</f>
        <v>0</v>
      </c>
      <c r="IK11" s="139"/>
      <c r="IL11" s="136"/>
      <c r="IM11" s="136">
        <f>IK11</f>
        <v>0</v>
      </c>
      <c r="IN11" s="136">
        <f>IL11</f>
        <v>0</v>
      </c>
      <c r="IO11" s="114">
        <v>0</v>
      </c>
      <c r="IP11" s="137"/>
      <c r="IQ11" s="136">
        <f>IO11</f>
        <v>0</v>
      </c>
      <c r="IR11" s="136">
        <f>IP11</f>
        <v>0</v>
      </c>
      <c r="IS11" s="137"/>
      <c r="IT11" s="137"/>
      <c r="IU11" s="158">
        <f>IS11</f>
        <v>0</v>
      </c>
      <c r="IV11" s="158">
        <f>IT11</f>
        <v>0</v>
      </c>
      <c r="IW11" s="158"/>
      <c r="IX11" s="158"/>
      <c r="IY11" s="158">
        <f>IW11</f>
        <v>0</v>
      </c>
      <c r="IZ11" s="158">
        <f>IX11</f>
        <v>0</v>
      </c>
      <c r="JA11" s="158"/>
      <c r="JB11" s="158"/>
      <c r="JC11" s="158">
        <f>JA11</f>
        <v>0</v>
      </c>
      <c r="JD11" s="158">
        <f>JB11</f>
        <v>0</v>
      </c>
    </row>
    <row r="12" spans="1:301" s="134" customFormat="1" ht="12.75" customHeight="1">
      <c r="A12" s="109"/>
      <c r="B12" s="112">
        <v>2</v>
      </c>
      <c r="C12" s="71"/>
      <c r="D12" s="71"/>
      <c r="E12" s="113"/>
      <c r="F12" s="113"/>
      <c r="G12" s="71">
        <f t="shared" ref="G12:G75" si="0">C12+E12</f>
        <v>0</v>
      </c>
      <c r="H12" s="71">
        <f t="shared" ref="H12:H75" si="1">D12+F12</f>
        <v>0</v>
      </c>
      <c r="I12" s="91"/>
      <c r="J12" s="71"/>
      <c r="K12" s="71"/>
      <c r="L12" s="71"/>
      <c r="M12" s="71">
        <f t="shared" ref="M12:M75" si="2">I12+K12</f>
        <v>0</v>
      </c>
      <c r="N12" s="71">
        <f t="shared" ref="N12:N75" si="3">J12+L12</f>
        <v>0</v>
      </c>
      <c r="O12" s="91">
        <v>2.58</v>
      </c>
      <c r="P12" s="71"/>
      <c r="Q12" s="75"/>
      <c r="R12" s="71"/>
      <c r="S12" s="71">
        <f t="shared" ref="S12:S43" si="4">O12+Q12</f>
        <v>2.58</v>
      </c>
      <c r="T12" s="71">
        <f t="shared" ref="T12:T75" si="5">P12+R12</f>
        <v>0</v>
      </c>
      <c r="U12" s="91"/>
      <c r="V12" s="71"/>
      <c r="W12" s="75"/>
      <c r="X12" s="75"/>
      <c r="Y12" s="71">
        <f t="shared" ref="Y12:Y75" si="6">U12+W12</f>
        <v>0</v>
      </c>
      <c r="Z12" s="71">
        <f t="shared" ref="Z12:Z75" si="7">V12+X12</f>
        <v>0</v>
      </c>
      <c r="AA12" s="71"/>
      <c r="AB12" s="71"/>
      <c r="AC12" s="90"/>
      <c r="AD12" s="71"/>
      <c r="AE12" s="71">
        <f t="shared" ref="AE12:AE75" si="8">AA12+AC12</f>
        <v>0</v>
      </c>
      <c r="AF12" s="71">
        <f t="shared" ref="AF12:AF75" si="9">AB12+AD12</f>
        <v>0</v>
      </c>
      <c r="AG12" s="91"/>
      <c r="AH12" s="71"/>
      <c r="AI12" s="71"/>
      <c r="AJ12" s="71"/>
      <c r="AK12" s="71">
        <f t="shared" ref="AK12:AK75" si="10">AG12+AI12</f>
        <v>0</v>
      </c>
      <c r="AL12" s="71">
        <f t="shared" ref="AL12:AL75" si="11">AH12+AJ12</f>
        <v>0</v>
      </c>
      <c r="AM12" s="71"/>
      <c r="AN12" s="71"/>
      <c r="AO12" s="113"/>
      <c r="AP12" s="113"/>
      <c r="AQ12" s="71">
        <f t="shared" ref="AQ12:AQ75" si="12">AM12+AO12</f>
        <v>0</v>
      </c>
      <c r="AR12" s="71">
        <f t="shared" ref="AR12:AR75" si="13">AN12+AP12</f>
        <v>0</v>
      </c>
      <c r="AS12" s="114">
        <v>0</v>
      </c>
      <c r="AT12" s="136"/>
      <c r="AU12" s="75"/>
      <c r="AV12" s="71"/>
      <c r="AW12" s="71">
        <f t="shared" ref="AW12:AW75" si="14">AS12+AU12</f>
        <v>0</v>
      </c>
      <c r="AX12" s="71">
        <f t="shared" ref="AX12:AX75" si="15">AT12+AV12</f>
        <v>0</v>
      </c>
      <c r="AY12" s="125"/>
      <c r="AZ12" s="86"/>
      <c r="BA12" s="86"/>
      <c r="BB12" s="86"/>
      <c r="BC12" s="71">
        <f t="shared" ref="BC12:BC75" si="16">AY12+BA12</f>
        <v>0</v>
      </c>
      <c r="BD12" s="71">
        <f t="shared" ref="BD12:BD75" si="17">AZ12+BB12</f>
        <v>0</v>
      </c>
      <c r="BE12" s="71"/>
      <c r="BF12" s="71"/>
      <c r="BG12" s="75"/>
      <c r="BH12" s="71"/>
      <c r="BI12" s="71">
        <f t="shared" ref="BI12:BI75" si="18">BE12+BG12</f>
        <v>0</v>
      </c>
      <c r="BJ12" s="71">
        <f t="shared" ref="BJ12:BJ75" si="19">BF12+BH12</f>
        <v>0</v>
      </c>
      <c r="BK12" s="93"/>
      <c r="BL12" s="93"/>
      <c r="BM12" s="71"/>
      <c r="BN12" s="71"/>
      <c r="BO12" s="71">
        <f t="shared" ref="BO12:BO75" si="20">BK12+BM12</f>
        <v>0</v>
      </c>
      <c r="BP12" s="71">
        <f t="shared" ref="BP12:BP75" si="21">BL12+BN12</f>
        <v>0</v>
      </c>
      <c r="BQ12" s="71"/>
      <c r="BR12" s="71"/>
      <c r="BS12" s="94"/>
      <c r="BT12" s="94"/>
      <c r="BU12" s="71">
        <f t="shared" ref="BU12:BU75" si="22">BQ12+BS12</f>
        <v>0</v>
      </c>
      <c r="BV12" s="71">
        <f t="shared" ref="BV12:BV75" si="23">BR12+BT12</f>
        <v>0</v>
      </c>
      <c r="BW12" s="276"/>
      <c r="BX12" s="113"/>
      <c r="BY12" s="79"/>
      <c r="BZ12" s="93"/>
      <c r="CA12" s="71">
        <f t="shared" ref="CA12:CA75" si="24">BW12+BY12</f>
        <v>0</v>
      </c>
      <c r="CB12" s="71">
        <f t="shared" ref="CB12:CB75" si="25">BX12+BZ12</f>
        <v>0</v>
      </c>
      <c r="CC12" s="114">
        <v>1.24</v>
      </c>
      <c r="CD12" s="75"/>
      <c r="CE12" s="95"/>
      <c r="CF12" s="95"/>
      <c r="CG12" s="71">
        <f t="shared" ref="CG12:CG75" si="26">CC12+CE12</f>
        <v>1.24</v>
      </c>
      <c r="CH12" s="71">
        <f>CD12+CF12</f>
        <v>0</v>
      </c>
      <c r="CI12" s="71"/>
      <c r="CJ12" s="71"/>
      <c r="CK12" s="71"/>
      <c r="CL12" s="71"/>
      <c r="CM12" s="71">
        <f t="shared" ref="CM12:CM75" si="27">CI12+CK12</f>
        <v>0</v>
      </c>
      <c r="CN12" s="71">
        <f t="shared" ref="CN12:CN75" si="28">CJ12+CL12</f>
        <v>0</v>
      </c>
      <c r="CO12" s="91">
        <v>2.06</v>
      </c>
      <c r="CP12" s="71"/>
      <c r="CQ12" s="71"/>
      <c r="CR12" s="71"/>
      <c r="CS12" s="71">
        <f t="shared" ref="CS12:CS43" si="29">CO12+CQ12</f>
        <v>2.06</v>
      </c>
      <c r="CT12" s="71">
        <f t="shared" ref="CT12:CT75" si="30">CP12+CR12</f>
        <v>0</v>
      </c>
      <c r="CU12" s="71"/>
      <c r="CV12" s="71"/>
      <c r="CW12" s="71"/>
      <c r="CX12" s="71"/>
      <c r="CY12" s="71">
        <f t="shared" ref="CY12:CY75" si="31">CU12+CW12</f>
        <v>0</v>
      </c>
      <c r="CZ12" s="71">
        <f t="shared" ref="CZ12:CZ75" si="32">CV12+CX12</f>
        <v>0</v>
      </c>
      <c r="DA12" s="114">
        <v>4.12</v>
      </c>
      <c r="DB12" s="113"/>
      <c r="DC12" s="71"/>
      <c r="DD12" s="71"/>
      <c r="DE12" s="71">
        <f t="shared" ref="DE12:DE75" si="33">DA12+DC12</f>
        <v>4.12</v>
      </c>
      <c r="DF12" s="71">
        <f t="shared" ref="DF12:DF75" si="34">DB12+DD12</f>
        <v>0</v>
      </c>
      <c r="DG12" s="71"/>
      <c r="DH12" s="71"/>
      <c r="DI12" s="93"/>
      <c r="DJ12" s="71"/>
      <c r="DK12" s="71">
        <f t="shared" ref="DK12:DK75" si="35">DG12+DI12</f>
        <v>0</v>
      </c>
      <c r="DL12" s="71">
        <f t="shared" ref="DL12:DL75" si="36">DH12+DJ12</f>
        <v>0</v>
      </c>
      <c r="DM12" s="113"/>
      <c r="DN12" s="113"/>
      <c r="DO12" s="113"/>
      <c r="DP12" s="113"/>
      <c r="DQ12" s="71">
        <f t="shared" ref="DQ12:DQ75" si="37">DM12+DO12</f>
        <v>0</v>
      </c>
      <c r="DR12" s="71">
        <f t="shared" ref="DR12:DR75" si="38">DN12+DP12</f>
        <v>0</v>
      </c>
      <c r="DS12" s="91"/>
      <c r="DT12" s="71"/>
      <c r="DU12" s="71"/>
      <c r="DV12" s="94"/>
      <c r="DW12" s="71">
        <f t="shared" ref="DW12:DW75" si="39">DS12+DU12</f>
        <v>0</v>
      </c>
      <c r="DX12" s="71">
        <f t="shared" ref="DX12:DX75" si="40">DT12+DV12</f>
        <v>0</v>
      </c>
      <c r="DY12" s="115"/>
      <c r="DZ12" s="71"/>
      <c r="EA12" s="71"/>
      <c r="EB12" s="71"/>
      <c r="EC12" s="71">
        <f t="shared" ref="EC12:EC75" si="41">DY12+EA12</f>
        <v>0</v>
      </c>
      <c r="ED12" s="71">
        <f t="shared" ref="ED12:ED75" si="42">DZ12+EB12</f>
        <v>0</v>
      </c>
      <c r="EE12" s="71"/>
      <c r="EF12" s="71"/>
      <c r="EG12" s="96"/>
      <c r="EH12" s="71"/>
      <c r="EI12" s="71">
        <f t="shared" ref="EI12:EI75" si="43">EE12+EG12</f>
        <v>0</v>
      </c>
      <c r="EJ12" s="71">
        <f t="shared" ref="EJ12:EJ75" si="44">EF12+EH12</f>
        <v>0</v>
      </c>
      <c r="EK12" s="71"/>
      <c r="EL12" s="71"/>
      <c r="EM12" s="71"/>
      <c r="EN12" s="71"/>
      <c r="EO12" s="71">
        <f t="shared" ref="EO12:EO75" si="45">EK12+EM12</f>
        <v>0</v>
      </c>
      <c r="EP12" s="71">
        <f t="shared" ref="EP12:EP75" si="46">EL12+EN12</f>
        <v>0</v>
      </c>
      <c r="EQ12" s="71"/>
      <c r="ER12" s="71"/>
      <c r="ES12" s="71"/>
      <c r="ET12" s="71"/>
      <c r="EU12" s="71">
        <f t="shared" ref="EU12:EU43" si="47">EQ12+ES12</f>
        <v>0</v>
      </c>
      <c r="EV12" s="71">
        <f t="shared" ref="EV12:EV75" si="48">ER12+ET12</f>
        <v>0</v>
      </c>
      <c r="EW12" s="91">
        <v>0</v>
      </c>
      <c r="EX12" s="71"/>
      <c r="EY12" s="71"/>
      <c r="EZ12" s="71"/>
      <c r="FA12" s="71">
        <f t="shared" ref="FA12:FA75" si="49">EW12+EY12</f>
        <v>0</v>
      </c>
      <c r="FB12" s="71">
        <f t="shared" ref="FB12:FB75" si="50">EX12+EZ12</f>
        <v>0</v>
      </c>
      <c r="FC12" s="71"/>
      <c r="FD12" s="71"/>
      <c r="FE12" s="71"/>
      <c r="FF12" s="71"/>
      <c r="FG12" s="71">
        <f t="shared" ref="FG12:FG75" si="51">FC12+FE12</f>
        <v>0</v>
      </c>
      <c r="FH12" s="71">
        <f t="shared" ref="FH12:FH75" si="52">FD12+FF12</f>
        <v>0</v>
      </c>
      <c r="FI12" s="71"/>
      <c r="FJ12" s="71"/>
      <c r="FK12" s="71"/>
      <c r="FL12" s="71"/>
      <c r="FM12" s="71">
        <f t="shared" ref="FM12:FM75" si="53">FI12+FK12</f>
        <v>0</v>
      </c>
      <c r="FN12" s="71">
        <f t="shared" ref="FN12:FN75" si="54">FJ12+FL12</f>
        <v>0</v>
      </c>
      <c r="FO12" s="71"/>
      <c r="FP12" s="71"/>
      <c r="FQ12" s="71"/>
      <c r="FR12" s="71"/>
      <c r="FS12" s="71">
        <f t="shared" ref="FS12:FS75" si="55">FO12+FQ12</f>
        <v>0</v>
      </c>
      <c r="FT12" s="71">
        <f t="shared" ref="FT12:FT75" si="56">FP12+FR12</f>
        <v>0</v>
      </c>
      <c r="FU12" s="71"/>
      <c r="FV12" s="71"/>
      <c r="FW12" s="71"/>
      <c r="FX12" s="71"/>
      <c r="FY12" s="71">
        <f t="shared" ref="FY12:FY75" si="57">FU12+FW12</f>
        <v>0</v>
      </c>
      <c r="FZ12" s="71">
        <f t="shared" ref="FZ12:FZ75" si="58">FV12+FX12</f>
        <v>0</v>
      </c>
      <c r="GA12" s="71"/>
      <c r="GB12" s="71"/>
      <c r="GC12" s="71"/>
      <c r="GD12" s="71"/>
      <c r="GE12" s="71">
        <f t="shared" ref="GE12:GE75" si="59">GA12+GC12</f>
        <v>0</v>
      </c>
      <c r="GF12" s="71">
        <f t="shared" ref="GF12:GF75" si="60">GB12+GD12</f>
        <v>0</v>
      </c>
      <c r="GG12" s="71"/>
      <c r="GH12" s="71"/>
      <c r="GI12" s="71"/>
      <c r="GJ12" s="71"/>
      <c r="GK12" s="71">
        <f t="shared" ref="GK12:GK75" si="61">GG12+GI12</f>
        <v>0</v>
      </c>
      <c r="GL12" s="71">
        <f t="shared" ref="GL12:GL75" si="62">GH12+GJ12</f>
        <v>0</v>
      </c>
      <c r="GM12" s="71"/>
      <c r="GN12" s="71"/>
      <c r="GO12" s="71"/>
      <c r="GP12" s="71"/>
      <c r="GQ12" s="71">
        <f t="shared" ref="GQ12:GQ75" si="63">GM12+GO12</f>
        <v>0</v>
      </c>
      <c r="GR12" s="71">
        <f t="shared" ref="GR12:GR75" si="64">GN12+GP12</f>
        <v>0</v>
      </c>
      <c r="GS12" s="71"/>
      <c r="GT12" s="71"/>
      <c r="GU12" s="71"/>
      <c r="GV12" s="71"/>
      <c r="GW12" s="71">
        <f t="shared" ref="GW12:GX75" si="65">GS12+GU12</f>
        <v>0</v>
      </c>
      <c r="GX12" s="71">
        <f t="shared" si="65"/>
        <v>0</v>
      </c>
      <c r="GY12" s="71"/>
      <c r="GZ12" s="71"/>
      <c r="HA12" s="71"/>
      <c r="HB12" s="71"/>
      <c r="HC12" s="71">
        <f t="shared" ref="HC12:HD75" si="66">GY12+HA12</f>
        <v>0</v>
      </c>
      <c r="HD12" s="71">
        <f t="shared" si="66"/>
        <v>0</v>
      </c>
      <c r="HE12" s="71"/>
      <c r="HF12" s="71"/>
      <c r="HG12" s="71"/>
      <c r="HH12" s="71"/>
      <c r="HI12" s="71">
        <f t="shared" ref="HI12:HI75" si="67">HE12+HG12</f>
        <v>0</v>
      </c>
      <c r="HJ12" s="71">
        <f t="shared" ref="HJ12:HJ75" si="68">HF12+HH12</f>
        <v>0</v>
      </c>
      <c r="HK12" s="71"/>
      <c r="HL12" s="71"/>
      <c r="HM12" s="71"/>
      <c r="HN12" s="71"/>
      <c r="HO12" s="71">
        <f t="shared" ref="HO12:HO75" si="69">HK12+HM12</f>
        <v>0</v>
      </c>
      <c r="HP12" s="71">
        <f t="shared" ref="HP12:HP75" si="70">HL12+HN12</f>
        <v>0</v>
      </c>
      <c r="HQ12" s="71"/>
      <c r="HR12" s="71"/>
      <c r="HS12" s="71"/>
      <c r="HT12" s="71"/>
      <c r="HU12" s="71">
        <f t="shared" ref="HU12:HV75" si="71">HQ12+HS12</f>
        <v>0</v>
      </c>
      <c r="HV12" s="71">
        <f t="shared" si="71"/>
        <v>0</v>
      </c>
      <c r="HW12" s="71"/>
      <c r="HX12" s="137"/>
      <c r="HY12" s="137"/>
      <c r="HZ12" s="137"/>
      <c r="IA12" s="71">
        <f t="shared" ref="IA12:IA75" si="72">HW12</f>
        <v>0</v>
      </c>
      <c r="IB12" s="71">
        <f t="shared" ref="IB12:IB75" si="73">HX12</f>
        <v>0</v>
      </c>
      <c r="IC12" s="138"/>
      <c r="ID12" s="75"/>
      <c r="IE12" s="75">
        <f t="shared" ref="IE12:IF43" si="74">IC12</f>
        <v>0</v>
      </c>
      <c r="IF12" s="75">
        <f t="shared" si="74"/>
        <v>0</v>
      </c>
      <c r="IG12" s="75"/>
      <c r="IH12" s="75"/>
      <c r="II12" s="75">
        <f t="shared" ref="II12:II75" si="75">IG12</f>
        <v>0</v>
      </c>
      <c r="IJ12" s="75">
        <f t="shared" ref="IJ12:IJ75" si="76">IH12</f>
        <v>0</v>
      </c>
      <c r="IK12" s="139"/>
      <c r="IL12" s="136"/>
      <c r="IM12" s="136">
        <f t="shared" ref="IM12:IM75" si="77">IK12</f>
        <v>0</v>
      </c>
      <c r="IN12" s="136">
        <f t="shared" ref="IN12:IN75" si="78">IL12</f>
        <v>0</v>
      </c>
      <c r="IO12" s="114">
        <v>0</v>
      </c>
      <c r="IP12" s="137"/>
      <c r="IQ12" s="136">
        <f t="shared" ref="IQ12:IQ75" si="79">IO12</f>
        <v>0</v>
      </c>
      <c r="IR12" s="136">
        <f t="shared" ref="IR12:IR75" si="80">IP12</f>
        <v>0</v>
      </c>
      <c r="IS12" s="137"/>
      <c r="IT12" s="137"/>
      <c r="IU12" s="158">
        <f t="shared" ref="IU12:IU19" si="81">IS12</f>
        <v>0</v>
      </c>
      <c r="IV12" s="158">
        <f t="shared" ref="IV12:IV19" si="82">IT12</f>
        <v>0</v>
      </c>
      <c r="IW12" s="158"/>
      <c r="IX12" s="158"/>
      <c r="IY12" s="158">
        <f t="shared" ref="IY12:IY75" si="83">IW12</f>
        <v>0</v>
      </c>
      <c r="IZ12" s="158">
        <f t="shared" ref="IZ12:IZ75" si="84">IX12</f>
        <v>0</v>
      </c>
      <c r="JA12" s="158"/>
      <c r="JB12" s="158"/>
      <c r="JC12" s="158">
        <f t="shared" ref="JC12:JC75" si="85">JA12</f>
        <v>0</v>
      </c>
      <c r="JD12" s="158">
        <f t="shared" ref="JD12:JD75" si="86">JB12</f>
        <v>0</v>
      </c>
    </row>
    <row r="13" spans="1:301" ht="12.75" customHeight="1">
      <c r="A13" s="109"/>
      <c r="B13" s="112">
        <v>3</v>
      </c>
      <c r="C13" s="71"/>
      <c r="D13" s="71"/>
      <c r="E13" s="113"/>
      <c r="F13" s="113"/>
      <c r="G13" s="71">
        <f t="shared" si="0"/>
        <v>0</v>
      </c>
      <c r="H13" s="71">
        <f t="shared" si="1"/>
        <v>0</v>
      </c>
      <c r="I13" s="91"/>
      <c r="J13" s="71"/>
      <c r="K13" s="71"/>
      <c r="L13" s="71"/>
      <c r="M13" s="71">
        <f t="shared" si="2"/>
        <v>0</v>
      </c>
      <c r="N13" s="71">
        <f t="shared" si="3"/>
        <v>0</v>
      </c>
      <c r="O13" s="91">
        <v>2.58</v>
      </c>
      <c r="P13" s="71"/>
      <c r="Q13" s="75"/>
      <c r="R13" s="71"/>
      <c r="S13" s="71">
        <f t="shared" si="4"/>
        <v>2.58</v>
      </c>
      <c r="T13" s="71">
        <f t="shared" si="5"/>
        <v>0</v>
      </c>
      <c r="U13" s="91"/>
      <c r="V13" s="71"/>
      <c r="W13" s="75"/>
      <c r="X13" s="75"/>
      <c r="Y13" s="71">
        <f t="shared" si="6"/>
        <v>0</v>
      </c>
      <c r="Z13" s="71">
        <f t="shared" si="7"/>
        <v>0</v>
      </c>
      <c r="AA13" s="71"/>
      <c r="AB13" s="71"/>
      <c r="AC13" s="71"/>
      <c r="AD13" s="71"/>
      <c r="AE13" s="71">
        <f t="shared" si="8"/>
        <v>0</v>
      </c>
      <c r="AF13" s="71">
        <f t="shared" si="9"/>
        <v>0</v>
      </c>
      <c r="AG13" s="91"/>
      <c r="AH13" s="71"/>
      <c r="AI13" s="71"/>
      <c r="AJ13" s="71"/>
      <c r="AK13" s="71">
        <f t="shared" si="10"/>
        <v>0</v>
      </c>
      <c r="AL13" s="71">
        <f t="shared" si="11"/>
        <v>0</v>
      </c>
      <c r="AM13" s="71"/>
      <c r="AN13" s="71"/>
      <c r="AO13" s="113"/>
      <c r="AP13" s="113"/>
      <c r="AQ13" s="71">
        <f t="shared" si="12"/>
        <v>0</v>
      </c>
      <c r="AR13" s="71">
        <f t="shared" si="13"/>
        <v>0</v>
      </c>
      <c r="AS13" s="114">
        <v>0</v>
      </c>
      <c r="AT13" s="136"/>
      <c r="AU13" s="75"/>
      <c r="AV13" s="71"/>
      <c r="AW13" s="71">
        <f t="shared" si="14"/>
        <v>0</v>
      </c>
      <c r="AX13" s="71">
        <f t="shared" si="15"/>
        <v>0</v>
      </c>
      <c r="AY13" s="125"/>
      <c r="AZ13" s="86"/>
      <c r="BA13" s="86"/>
      <c r="BB13" s="86"/>
      <c r="BC13" s="71">
        <f t="shared" si="16"/>
        <v>0</v>
      </c>
      <c r="BD13" s="71">
        <f t="shared" si="17"/>
        <v>0</v>
      </c>
      <c r="BE13" s="71"/>
      <c r="BF13" s="71"/>
      <c r="BG13" s="75"/>
      <c r="BH13" s="71"/>
      <c r="BI13" s="71">
        <f t="shared" si="18"/>
        <v>0</v>
      </c>
      <c r="BJ13" s="71">
        <f t="shared" si="19"/>
        <v>0</v>
      </c>
      <c r="BK13" s="93"/>
      <c r="BL13" s="93"/>
      <c r="BM13" s="71"/>
      <c r="BN13" s="71"/>
      <c r="BO13" s="71">
        <f t="shared" si="20"/>
        <v>0</v>
      </c>
      <c r="BP13" s="71">
        <f t="shared" si="21"/>
        <v>0</v>
      </c>
      <c r="BQ13" s="71"/>
      <c r="BR13" s="71"/>
      <c r="BS13" s="94"/>
      <c r="BT13" s="94"/>
      <c r="BU13" s="71">
        <f t="shared" si="22"/>
        <v>0</v>
      </c>
      <c r="BV13" s="71">
        <f t="shared" si="23"/>
        <v>0</v>
      </c>
      <c r="BW13" s="276"/>
      <c r="BX13" s="113"/>
      <c r="BY13" s="79"/>
      <c r="BZ13" s="93"/>
      <c r="CA13" s="71">
        <f t="shared" si="24"/>
        <v>0</v>
      </c>
      <c r="CB13" s="71">
        <f t="shared" si="25"/>
        <v>0</v>
      </c>
      <c r="CC13" s="114">
        <v>1.24</v>
      </c>
      <c r="CD13" s="75"/>
      <c r="CE13" s="95"/>
      <c r="CF13" s="95"/>
      <c r="CG13" s="71">
        <f t="shared" si="26"/>
        <v>1.24</v>
      </c>
      <c r="CH13" s="71">
        <f t="shared" ref="CH13:CH75" si="87">CD13+CF13</f>
        <v>0</v>
      </c>
      <c r="CI13" s="71"/>
      <c r="CJ13" s="71"/>
      <c r="CK13" s="71"/>
      <c r="CL13" s="71"/>
      <c r="CM13" s="71">
        <f t="shared" si="27"/>
        <v>0</v>
      </c>
      <c r="CN13" s="71">
        <f t="shared" si="28"/>
        <v>0</v>
      </c>
      <c r="CO13" s="91">
        <v>2.06</v>
      </c>
      <c r="CP13" s="71"/>
      <c r="CQ13" s="71"/>
      <c r="CR13" s="71"/>
      <c r="CS13" s="71">
        <f t="shared" si="29"/>
        <v>2.06</v>
      </c>
      <c r="CT13" s="71">
        <f t="shared" si="30"/>
        <v>0</v>
      </c>
      <c r="CU13" s="71"/>
      <c r="CV13" s="71"/>
      <c r="CW13" s="71"/>
      <c r="CX13" s="71"/>
      <c r="CY13" s="71">
        <f t="shared" si="31"/>
        <v>0</v>
      </c>
      <c r="CZ13" s="71">
        <f t="shared" si="32"/>
        <v>0</v>
      </c>
      <c r="DA13" s="114">
        <v>4.12</v>
      </c>
      <c r="DB13" s="113"/>
      <c r="DC13" s="71"/>
      <c r="DD13" s="71"/>
      <c r="DE13" s="71">
        <f t="shared" si="33"/>
        <v>4.12</v>
      </c>
      <c r="DF13" s="71">
        <f t="shared" si="34"/>
        <v>0</v>
      </c>
      <c r="DG13" s="71"/>
      <c r="DH13" s="71"/>
      <c r="DI13" s="93"/>
      <c r="DJ13" s="71"/>
      <c r="DK13" s="71">
        <f t="shared" si="35"/>
        <v>0</v>
      </c>
      <c r="DL13" s="71">
        <f t="shared" si="36"/>
        <v>0</v>
      </c>
      <c r="DM13" s="113"/>
      <c r="DN13" s="113"/>
      <c r="DO13" s="113"/>
      <c r="DP13" s="113"/>
      <c r="DQ13" s="71">
        <f t="shared" si="37"/>
        <v>0</v>
      </c>
      <c r="DR13" s="71">
        <f t="shared" si="38"/>
        <v>0</v>
      </c>
      <c r="DS13" s="91"/>
      <c r="DT13" s="71"/>
      <c r="DU13" s="71"/>
      <c r="DV13" s="94"/>
      <c r="DW13" s="71">
        <f t="shared" si="39"/>
        <v>0</v>
      </c>
      <c r="DX13" s="71">
        <f t="shared" si="40"/>
        <v>0</v>
      </c>
      <c r="DY13" s="115"/>
      <c r="DZ13" s="71"/>
      <c r="EA13" s="71"/>
      <c r="EB13" s="71"/>
      <c r="EC13" s="71">
        <f t="shared" si="41"/>
        <v>0</v>
      </c>
      <c r="ED13" s="71">
        <f t="shared" si="42"/>
        <v>0</v>
      </c>
      <c r="EE13" s="71"/>
      <c r="EF13" s="71"/>
      <c r="EG13" s="96"/>
      <c r="EH13" s="71"/>
      <c r="EI13" s="71">
        <f t="shared" si="43"/>
        <v>0</v>
      </c>
      <c r="EJ13" s="71">
        <f t="shared" si="44"/>
        <v>0</v>
      </c>
      <c r="EK13" s="71"/>
      <c r="EL13" s="71"/>
      <c r="EM13" s="71"/>
      <c r="EN13" s="71"/>
      <c r="EO13" s="71">
        <f t="shared" si="45"/>
        <v>0</v>
      </c>
      <c r="EP13" s="71">
        <f t="shared" si="46"/>
        <v>0</v>
      </c>
      <c r="EQ13" s="71"/>
      <c r="ER13" s="71"/>
      <c r="ES13" s="71"/>
      <c r="ET13" s="71"/>
      <c r="EU13" s="71">
        <f t="shared" si="47"/>
        <v>0</v>
      </c>
      <c r="EV13" s="71">
        <f t="shared" si="48"/>
        <v>0</v>
      </c>
      <c r="EW13" s="91">
        <v>0</v>
      </c>
      <c r="EX13" s="71"/>
      <c r="EY13" s="71"/>
      <c r="EZ13" s="71"/>
      <c r="FA13" s="71">
        <f t="shared" si="49"/>
        <v>0</v>
      </c>
      <c r="FB13" s="71">
        <f t="shared" si="50"/>
        <v>0</v>
      </c>
      <c r="FC13" s="71"/>
      <c r="FD13" s="71"/>
      <c r="FE13" s="71"/>
      <c r="FF13" s="71"/>
      <c r="FG13" s="71">
        <f t="shared" si="51"/>
        <v>0</v>
      </c>
      <c r="FH13" s="71">
        <f t="shared" si="52"/>
        <v>0</v>
      </c>
      <c r="FI13" s="71"/>
      <c r="FJ13" s="71"/>
      <c r="FK13" s="71"/>
      <c r="FL13" s="71"/>
      <c r="FM13" s="71">
        <f t="shared" si="53"/>
        <v>0</v>
      </c>
      <c r="FN13" s="71">
        <f t="shared" si="54"/>
        <v>0</v>
      </c>
      <c r="FO13" s="71"/>
      <c r="FP13" s="71"/>
      <c r="FQ13" s="71"/>
      <c r="FR13" s="71"/>
      <c r="FS13" s="71">
        <f t="shared" si="55"/>
        <v>0</v>
      </c>
      <c r="FT13" s="71">
        <f t="shared" si="56"/>
        <v>0</v>
      </c>
      <c r="FU13" s="71"/>
      <c r="FV13" s="71"/>
      <c r="FW13" s="71"/>
      <c r="FX13" s="71"/>
      <c r="FY13" s="71">
        <f t="shared" si="57"/>
        <v>0</v>
      </c>
      <c r="FZ13" s="71">
        <f t="shared" si="58"/>
        <v>0</v>
      </c>
      <c r="GA13" s="71"/>
      <c r="GB13" s="71"/>
      <c r="GC13" s="71"/>
      <c r="GD13" s="71"/>
      <c r="GE13" s="71">
        <f t="shared" si="59"/>
        <v>0</v>
      </c>
      <c r="GF13" s="71">
        <f t="shared" si="60"/>
        <v>0</v>
      </c>
      <c r="GG13" s="71"/>
      <c r="GH13" s="71"/>
      <c r="GI13" s="71"/>
      <c r="GJ13" s="71"/>
      <c r="GK13" s="71">
        <f t="shared" si="61"/>
        <v>0</v>
      </c>
      <c r="GL13" s="71">
        <f t="shared" si="62"/>
        <v>0</v>
      </c>
      <c r="GM13" s="71"/>
      <c r="GN13" s="71"/>
      <c r="GO13" s="71"/>
      <c r="GP13" s="71"/>
      <c r="GQ13" s="71">
        <f t="shared" si="63"/>
        <v>0</v>
      </c>
      <c r="GR13" s="71">
        <f t="shared" si="64"/>
        <v>0</v>
      </c>
      <c r="GS13" s="71"/>
      <c r="GT13" s="71"/>
      <c r="GU13" s="71"/>
      <c r="GV13" s="71"/>
      <c r="GW13" s="71">
        <f t="shared" si="65"/>
        <v>0</v>
      </c>
      <c r="GX13" s="71">
        <f t="shared" si="65"/>
        <v>0</v>
      </c>
      <c r="GY13" s="71"/>
      <c r="GZ13" s="71"/>
      <c r="HA13" s="71"/>
      <c r="HB13" s="71"/>
      <c r="HC13" s="71">
        <f t="shared" si="66"/>
        <v>0</v>
      </c>
      <c r="HD13" s="71">
        <f t="shared" si="66"/>
        <v>0</v>
      </c>
      <c r="HE13" s="71"/>
      <c r="HF13" s="71"/>
      <c r="HG13" s="71"/>
      <c r="HH13" s="71"/>
      <c r="HI13" s="71">
        <f t="shared" si="67"/>
        <v>0</v>
      </c>
      <c r="HJ13" s="71">
        <f t="shared" si="68"/>
        <v>0</v>
      </c>
      <c r="HK13" s="71"/>
      <c r="HL13" s="71"/>
      <c r="HM13" s="71"/>
      <c r="HN13" s="71"/>
      <c r="HO13" s="71">
        <f t="shared" si="69"/>
        <v>0</v>
      </c>
      <c r="HP13" s="71">
        <f t="shared" si="70"/>
        <v>0</v>
      </c>
      <c r="HQ13" s="71"/>
      <c r="HR13" s="71"/>
      <c r="HS13" s="71"/>
      <c r="HT13" s="71"/>
      <c r="HU13" s="71">
        <f t="shared" si="71"/>
        <v>0</v>
      </c>
      <c r="HV13" s="71">
        <f t="shared" si="71"/>
        <v>0</v>
      </c>
      <c r="HW13" s="71"/>
      <c r="HX13" s="140"/>
      <c r="HY13" s="140"/>
      <c r="HZ13" s="140"/>
      <c r="IA13" s="71">
        <f t="shared" si="72"/>
        <v>0</v>
      </c>
      <c r="IB13" s="71">
        <f t="shared" si="73"/>
        <v>0</v>
      </c>
      <c r="IC13" s="138"/>
      <c r="ID13" s="75"/>
      <c r="IE13" s="75">
        <f t="shared" si="74"/>
        <v>0</v>
      </c>
      <c r="IF13" s="75">
        <f t="shared" si="74"/>
        <v>0</v>
      </c>
      <c r="IG13" s="75"/>
      <c r="IH13" s="75"/>
      <c r="II13" s="75">
        <f t="shared" si="75"/>
        <v>0</v>
      </c>
      <c r="IJ13" s="75">
        <f t="shared" si="76"/>
        <v>0</v>
      </c>
      <c r="IK13" s="139"/>
      <c r="IL13" s="141"/>
      <c r="IM13" s="136">
        <f t="shared" si="77"/>
        <v>0</v>
      </c>
      <c r="IN13" s="136">
        <f t="shared" si="78"/>
        <v>0</v>
      </c>
      <c r="IO13" s="114">
        <v>0</v>
      </c>
      <c r="IP13" s="140"/>
      <c r="IQ13" s="136">
        <f t="shared" si="79"/>
        <v>0</v>
      </c>
      <c r="IR13" s="136">
        <f t="shared" si="80"/>
        <v>0</v>
      </c>
      <c r="IS13" s="137"/>
      <c r="IT13" s="137"/>
      <c r="IU13" s="158">
        <f t="shared" si="81"/>
        <v>0</v>
      </c>
      <c r="IV13" s="158">
        <f t="shared" si="82"/>
        <v>0</v>
      </c>
      <c r="IW13" s="158"/>
      <c r="IX13" s="158"/>
      <c r="IY13" s="158">
        <f t="shared" si="83"/>
        <v>0</v>
      </c>
      <c r="IZ13" s="158">
        <f t="shared" si="84"/>
        <v>0</v>
      </c>
      <c r="JA13" s="157"/>
      <c r="JB13" s="157"/>
      <c r="JC13" s="158">
        <f t="shared" si="85"/>
        <v>0</v>
      </c>
      <c r="JD13" s="158">
        <f t="shared" si="86"/>
        <v>0</v>
      </c>
    </row>
    <row r="14" spans="1:301" ht="12.75" customHeight="1">
      <c r="A14" s="109"/>
      <c r="B14" s="112">
        <v>4</v>
      </c>
      <c r="C14" s="71"/>
      <c r="D14" s="71"/>
      <c r="E14" s="113"/>
      <c r="F14" s="113"/>
      <c r="G14" s="71">
        <f t="shared" si="0"/>
        <v>0</v>
      </c>
      <c r="H14" s="71">
        <f t="shared" si="1"/>
        <v>0</v>
      </c>
      <c r="I14" s="91"/>
      <c r="J14" s="71"/>
      <c r="K14" s="71"/>
      <c r="L14" s="71"/>
      <c r="M14" s="71">
        <f t="shared" si="2"/>
        <v>0</v>
      </c>
      <c r="N14" s="71">
        <f t="shared" si="3"/>
        <v>0</v>
      </c>
      <c r="O14" s="91">
        <v>2.58</v>
      </c>
      <c r="P14" s="71"/>
      <c r="Q14" s="75"/>
      <c r="R14" s="71"/>
      <c r="S14" s="71">
        <f t="shared" si="4"/>
        <v>2.58</v>
      </c>
      <c r="T14" s="71">
        <f t="shared" si="5"/>
        <v>0</v>
      </c>
      <c r="U14" s="91"/>
      <c r="V14" s="71"/>
      <c r="W14" s="75"/>
      <c r="X14" s="75"/>
      <c r="Y14" s="71">
        <f t="shared" si="6"/>
        <v>0</v>
      </c>
      <c r="Z14" s="71">
        <f t="shared" si="7"/>
        <v>0</v>
      </c>
      <c r="AA14" s="71"/>
      <c r="AB14" s="71"/>
      <c r="AC14" s="71"/>
      <c r="AD14" s="71"/>
      <c r="AE14" s="71">
        <f t="shared" si="8"/>
        <v>0</v>
      </c>
      <c r="AF14" s="71">
        <f t="shared" si="9"/>
        <v>0</v>
      </c>
      <c r="AG14" s="91"/>
      <c r="AH14" s="71"/>
      <c r="AI14" s="71"/>
      <c r="AJ14" s="71"/>
      <c r="AK14" s="71">
        <f t="shared" si="10"/>
        <v>0</v>
      </c>
      <c r="AL14" s="71">
        <f t="shared" si="11"/>
        <v>0</v>
      </c>
      <c r="AM14" s="71"/>
      <c r="AN14" s="71"/>
      <c r="AO14" s="113"/>
      <c r="AP14" s="113"/>
      <c r="AQ14" s="71">
        <f t="shared" si="12"/>
        <v>0</v>
      </c>
      <c r="AR14" s="71">
        <f t="shared" si="13"/>
        <v>0</v>
      </c>
      <c r="AS14" s="114">
        <v>0</v>
      </c>
      <c r="AT14" s="136"/>
      <c r="AU14" s="75"/>
      <c r="AV14" s="71"/>
      <c r="AW14" s="71">
        <f t="shared" si="14"/>
        <v>0</v>
      </c>
      <c r="AX14" s="71">
        <f t="shared" si="15"/>
        <v>0</v>
      </c>
      <c r="AY14" s="125"/>
      <c r="AZ14" s="86"/>
      <c r="BA14" s="86"/>
      <c r="BB14" s="86"/>
      <c r="BC14" s="71">
        <f t="shared" si="16"/>
        <v>0</v>
      </c>
      <c r="BD14" s="71">
        <f t="shared" si="17"/>
        <v>0</v>
      </c>
      <c r="BE14" s="71"/>
      <c r="BF14" s="71"/>
      <c r="BG14" s="75"/>
      <c r="BH14" s="71"/>
      <c r="BI14" s="71">
        <f t="shared" si="18"/>
        <v>0</v>
      </c>
      <c r="BJ14" s="71">
        <f t="shared" si="19"/>
        <v>0</v>
      </c>
      <c r="BK14" s="93"/>
      <c r="BL14" s="93"/>
      <c r="BM14" s="71"/>
      <c r="BN14" s="71"/>
      <c r="BO14" s="71">
        <f t="shared" si="20"/>
        <v>0</v>
      </c>
      <c r="BP14" s="71">
        <f t="shared" si="21"/>
        <v>0</v>
      </c>
      <c r="BQ14" s="71"/>
      <c r="BR14" s="71"/>
      <c r="BS14" s="94"/>
      <c r="BT14" s="94"/>
      <c r="BU14" s="71">
        <f t="shared" si="22"/>
        <v>0</v>
      </c>
      <c r="BV14" s="71">
        <f t="shared" si="23"/>
        <v>0</v>
      </c>
      <c r="BW14" s="276"/>
      <c r="BX14" s="113"/>
      <c r="BY14" s="79"/>
      <c r="BZ14" s="93"/>
      <c r="CA14" s="71">
        <f t="shared" si="24"/>
        <v>0</v>
      </c>
      <c r="CB14" s="71">
        <f t="shared" si="25"/>
        <v>0</v>
      </c>
      <c r="CC14" s="114">
        <v>1.24</v>
      </c>
      <c r="CD14" s="75"/>
      <c r="CE14" s="95"/>
      <c r="CF14" s="95"/>
      <c r="CG14" s="71">
        <f t="shared" si="26"/>
        <v>1.24</v>
      </c>
      <c r="CH14" s="71">
        <f t="shared" si="87"/>
        <v>0</v>
      </c>
      <c r="CI14" s="71"/>
      <c r="CJ14" s="71"/>
      <c r="CK14" s="71"/>
      <c r="CL14" s="71"/>
      <c r="CM14" s="71">
        <f t="shared" si="27"/>
        <v>0</v>
      </c>
      <c r="CN14" s="71">
        <f t="shared" si="28"/>
        <v>0</v>
      </c>
      <c r="CO14" s="91">
        <v>2.06</v>
      </c>
      <c r="CP14" s="71"/>
      <c r="CQ14" s="71"/>
      <c r="CR14" s="71"/>
      <c r="CS14" s="71">
        <f t="shared" si="29"/>
        <v>2.06</v>
      </c>
      <c r="CT14" s="71">
        <f t="shared" si="30"/>
        <v>0</v>
      </c>
      <c r="CU14" s="71"/>
      <c r="CV14" s="71"/>
      <c r="CW14" s="71"/>
      <c r="CX14" s="71"/>
      <c r="CY14" s="71">
        <f t="shared" si="31"/>
        <v>0</v>
      </c>
      <c r="CZ14" s="71">
        <f t="shared" si="32"/>
        <v>0</v>
      </c>
      <c r="DA14" s="114">
        <v>4.12</v>
      </c>
      <c r="DB14" s="113"/>
      <c r="DC14" s="71"/>
      <c r="DD14" s="71"/>
      <c r="DE14" s="71">
        <f t="shared" si="33"/>
        <v>4.12</v>
      </c>
      <c r="DF14" s="71">
        <f t="shared" si="34"/>
        <v>0</v>
      </c>
      <c r="DG14" s="71"/>
      <c r="DH14" s="71"/>
      <c r="DI14" s="93"/>
      <c r="DJ14" s="71"/>
      <c r="DK14" s="71">
        <f t="shared" si="35"/>
        <v>0</v>
      </c>
      <c r="DL14" s="71">
        <f t="shared" si="36"/>
        <v>0</v>
      </c>
      <c r="DM14" s="113"/>
      <c r="DN14" s="113"/>
      <c r="DO14" s="113"/>
      <c r="DP14" s="113"/>
      <c r="DQ14" s="71">
        <f t="shared" si="37"/>
        <v>0</v>
      </c>
      <c r="DR14" s="71">
        <f t="shared" si="38"/>
        <v>0</v>
      </c>
      <c r="DS14" s="91"/>
      <c r="DT14" s="71"/>
      <c r="DU14" s="71"/>
      <c r="DV14" s="94"/>
      <c r="DW14" s="71">
        <f t="shared" si="39"/>
        <v>0</v>
      </c>
      <c r="DX14" s="71">
        <f t="shared" si="40"/>
        <v>0</v>
      </c>
      <c r="DY14" s="115"/>
      <c r="DZ14" s="71"/>
      <c r="EA14" s="71"/>
      <c r="EB14" s="71"/>
      <c r="EC14" s="71">
        <f t="shared" si="41"/>
        <v>0</v>
      </c>
      <c r="ED14" s="71">
        <f t="shared" si="42"/>
        <v>0</v>
      </c>
      <c r="EE14" s="71"/>
      <c r="EF14" s="71"/>
      <c r="EG14" s="96"/>
      <c r="EH14" s="71"/>
      <c r="EI14" s="71">
        <f t="shared" si="43"/>
        <v>0</v>
      </c>
      <c r="EJ14" s="71">
        <f t="shared" si="44"/>
        <v>0</v>
      </c>
      <c r="EK14" s="71"/>
      <c r="EL14" s="71"/>
      <c r="EM14" s="71"/>
      <c r="EN14" s="71"/>
      <c r="EO14" s="71">
        <f t="shared" si="45"/>
        <v>0</v>
      </c>
      <c r="EP14" s="71">
        <f t="shared" si="46"/>
        <v>0</v>
      </c>
      <c r="EQ14" s="71"/>
      <c r="ER14" s="71"/>
      <c r="ES14" s="71"/>
      <c r="ET14" s="71"/>
      <c r="EU14" s="71">
        <f t="shared" si="47"/>
        <v>0</v>
      </c>
      <c r="EV14" s="71">
        <f t="shared" si="48"/>
        <v>0</v>
      </c>
      <c r="EW14" s="91">
        <v>0</v>
      </c>
      <c r="EX14" s="71"/>
      <c r="EY14" s="71"/>
      <c r="EZ14" s="71"/>
      <c r="FA14" s="71">
        <f t="shared" si="49"/>
        <v>0</v>
      </c>
      <c r="FB14" s="71">
        <f t="shared" si="50"/>
        <v>0</v>
      </c>
      <c r="FC14" s="71"/>
      <c r="FD14" s="71"/>
      <c r="FE14" s="71"/>
      <c r="FF14" s="71"/>
      <c r="FG14" s="71">
        <f t="shared" si="51"/>
        <v>0</v>
      </c>
      <c r="FH14" s="71">
        <f t="shared" si="52"/>
        <v>0</v>
      </c>
      <c r="FI14" s="71"/>
      <c r="FJ14" s="71"/>
      <c r="FK14" s="71"/>
      <c r="FL14" s="71"/>
      <c r="FM14" s="71">
        <f t="shared" si="53"/>
        <v>0</v>
      </c>
      <c r="FN14" s="71">
        <f t="shared" si="54"/>
        <v>0</v>
      </c>
      <c r="FO14" s="71"/>
      <c r="FP14" s="71"/>
      <c r="FQ14" s="71"/>
      <c r="FR14" s="71"/>
      <c r="FS14" s="71">
        <f t="shared" si="55"/>
        <v>0</v>
      </c>
      <c r="FT14" s="71">
        <f t="shared" si="56"/>
        <v>0</v>
      </c>
      <c r="FU14" s="71"/>
      <c r="FV14" s="71"/>
      <c r="FW14" s="71"/>
      <c r="FX14" s="71"/>
      <c r="FY14" s="71">
        <f t="shared" si="57"/>
        <v>0</v>
      </c>
      <c r="FZ14" s="71">
        <f t="shared" si="58"/>
        <v>0</v>
      </c>
      <c r="GA14" s="71"/>
      <c r="GB14" s="71"/>
      <c r="GC14" s="71"/>
      <c r="GD14" s="71"/>
      <c r="GE14" s="71">
        <f t="shared" si="59"/>
        <v>0</v>
      </c>
      <c r="GF14" s="71">
        <f t="shared" si="60"/>
        <v>0</v>
      </c>
      <c r="GG14" s="71"/>
      <c r="GH14" s="71"/>
      <c r="GI14" s="71"/>
      <c r="GJ14" s="71"/>
      <c r="GK14" s="71">
        <f t="shared" si="61"/>
        <v>0</v>
      </c>
      <c r="GL14" s="71">
        <f t="shared" si="62"/>
        <v>0</v>
      </c>
      <c r="GM14" s="71"/>
      <c r="GN14" s="71"/>
      <c r="GO14" s="71"/>
      <c r="GP14" s="71"/>
      <c r="GQ14" s="71">
        <f t="shared" si="63"/>
        <v>0</v>
      </c>
      <c r="GR14" s="71">
        <f t="shared" si="64"/>
        <v>0</v>
      </c>
      <c r="GS14" s="71"/>
      <c r="GT14" s="71"/>
      <c r="GU14" s="71"/>
      <c r="GV14" s="71"/>
      <c r="GW14" s="71">
        <f t="shared" si="65"/>
        <v>0</v>
      </c>
      <c r="GX14" s="71">
        <f t="shared" si="65"/>
        <v>0</v>
      </c>
      <c r="GY14" s="71"/>
      <c r="GZ14" s="71"/>
      <c r="HA14" s="71"/>
      <c r="HB14" s="71"/>
      <c r="HC14" s="71">
        <f t="shared" si="66"/>
        <v>0</v>
      </c>
      <c r="HD14" s="71">
        <f t="shared" si="66"/>
        <v>0</v>
      </c>
      <c r="HE14" s="71"/>
      <c r="HF14" s="71"/>
      <c r="HG14" s="71"/>
      <c r="HH14" s="71"/>
      <c r="HI14" s="71">
        <f t="shared" si="67"/>
        <v>0</v>
      </c>
      <c r="HJ14" s="71">
        <f t="shared" si="68"/>
        <v>0</v>
      </c>
      <c r="HK14" s="71"/>
      <c r="HL14" s="71"/>
      <c r="HM14" s="71"/>
      <c r="HN14" s="71"/>
      <c r="HO14" s="71">
        <f t="shared" si="69"/>
        <v>0</v>
      </c>
      <c r="HP14" s="71">
        <f t="shared" si="70"/>
        <v>0</v>
      </c>
      <c r="HQ14" s="71"/>
      <c r="HR14" s="71"/>
      <c r="HS14" s="71"/>
      <c r="HT14" s="71"/>
      <c r="HU14" s="71">
        <f t="shared" si="71"/>
        <v>0</v>
      </c>
      <c r="HV14" s="71">
        <f t="shared" si="71"/>
        <v>0</v>
      </c>
      <c r="HW14" s="71"/>
      <c r="HX14" s="140"/>
      <c r="HY14" s="140"/>
      <c r="HZ14" s="140"/>
      <c r="IA14" s="71">
        <f t="shared" si="72"/>
        <v>0</v>
      </c>
      <c r="IB14" s="71">
        <f t="shared" si="73"/>
        <v>0</v>
      </c>
      <c r="IC14" s="138"/>
      <c r="ID14" s="75"/>
      <c r="IE14" s="75">
        <f t="shared" si="74"/>
        <v>0</v>
      </c>
      <c r="IF14" s="75">
        <f t="shared" si="74"/>
        <v>0</v>
      </c>
      <c r="IG14" s="75"/>
      <c r="IH14" s="75"/>
      <c r="II14" s="75">
        <f t="shared" si="75"/>
        <v>0</v>
      </c>
      <c r="IJ14" s="75">
        <f t="shared" si="76"/>
        <v>0</v>
      </c>
      <c r="IK14" s="139"/>
      <c r="IL14" s="141"/>
      <c r="IM14" s="136">
        <f t="shared" si="77"/>
        <v>0</v>
      </c>
      <c r="IN14" s="136">
        <f t="shared" si="78"/>
        <v>0</v>
      </c>
      <c r="IO14" s="114">
        <v>0</v>
      </c>
      <c r="IP14" s="140"/>
      <c r="IQ14" s="136">
        <f t="shared" si="79"/>
        <v>0</v>
      </c>
      <c r="IR14" s="136">
        <f t="shared" si="80"/>
        <v>0</v>
      </c>
      <c r="IS14" s="137"/>
      <c r="IT14" s="137"/>
      <c r="IU14" s="158">
        <f t="shared" si="81"/>
        <v>0</v>
      </c>
      <c r="IV14" s="158">
        <f t="shared" si="82"/>
        <v>0</v>
      </c>
      <c r="IW14" s="158"/>
      <c r="IX14" s="158"/>
      <c r="IY14" s="158">
        <f t="shared" si="83"/>
        <v>0</v>
      </c>
      <c r="IZ14" s="158">
        <f t="shared" si="84"/>
        <v>0</v>
      </c>
      <c r="JA14" s="157"/>
      <c r="JB14" s="157"/>
      <c r="JC14" s="158">
        <f t="shared" si="85"/>
        <v>0</v>
      </c>
      <c r="JD14" s="158">
        <f t="shared" si="86"/>
        <v>0</v>
      </c>
    </row>
    <row r="15" spans="1:301" ht="12.75" customHeight="1">
      <c r="A15" s="111">
        <v>4.1666666666666664E-2</v>
      </c>
      <c r="B15" s="112">
        <v>5</v>
      </c>
      <c r="C15" s="71"/>
      <c r="D15" s="71"/>
      <c r="E15" s="113"/>
      <c r="F15" s="113"/>
      <c r="G15" s="71">
        <f t="shared" si="0"/>
        <v>0</v>
      </c>
      <c r="H15" s="71">
        <f t="shared" si="1"/>
        <v>0</v>
      </c>
      <c r="I15" s="91"/>
      <c r="J15" s="71"/>
      <c r="K15" s="71"/>
      <c r="L15" s="71"/>
      <c r="M15" s="71">
        <f t="shared" si="2"/>
        <v>0</v>
      </c>
      <c r="N15" s="71">
        <f t="shared" si="3"/>
        <v>0</v>
      </c>
      <c r="O15" s="91">
        <v>2.58</v>
      </c>
      <c r="P15" s="71"/>
      <c r="Q15" s="75"/>
      <c r="R15" s="71"/>
      <c r="S15" s="71">
        <f t="shared" si="4"/>
        <v>2.58</v>
      </c>
      <c r="T15" s="71">
        <f t="shared" si="5"/>
        <v>0</v>
      </c>
      <c r="U15" s="91"/>
      <c r="V15" s="71"/>
      <c r="W15" s="75"/>
      <c r="X15" s="75"/>
      <c r="Y15" s="71">
        <f t="shared" si="6"/>
        <v>0</v>
      </c>
      <c r="Z15" s="71">
        <f t="shared" si="7"/>
        <v>0</v>
      </c>
      <c r="AA15" s="71"/>
      <c r="AB15" s="142"/>
      <c r="AC15" s="193"/>
      <c r="AD15" s="71"/>
      <c r="AE15" s="71">
        <f t="shared" si="8"/>
        <v>0</v>
      </c>
      <c r="AF15" s="71">
        <f t="shared" si="9"/>
        <v>0</v>
      </c>
      <c r="AG15" s="91"/>
      <c r="AH15" s="71"/>
      <c r="AI15" s="71"/>
      <c r="AJ15" s="71"/>
      <c r="AK15" s="71">
        <f t="shared" si="10"/>
        <v>0</v>
      </c>
      <c r="AL15" s="71">
        <f t="shared" si="11"/>
        <v>0</v>
      </c>
      <c r="AM15" s="71"/>
      <c r="AN15" s="71"/>
      <c r="AO15" s="113"/>
      <c r="AP15" s="113"/>
      <c r="AQ15" s="71">
        <f t="shared" si="12"/>
        <v>0</v>
      </c>
      <c r="AR15" s="71">
        <f t="shared" si="13"/>
        <v>0</v>
      </c>
      <c r="AS15" s="114">
        <v>0</v>
      </c>
      <c r="AT15" s="136"/>
      <c r="AU15" s="75"/>
      <c r="AV15" s="71"/>
      <c r="AW15" s="71">
        <f t="shared" si="14"/>
        <v>0</v>
      </c>
      <c r="AX15" s="71">
        <f t="shared" si="15"/>
        <v>0</v>
      </c>
      <c r="AY15" s="125"/>
      <c r="AZ15" s="86"/>
      <c r="BA15" s="86"/>
      <c r="BB15" s="86"/>
      <c r="BC15" s="71">
        <f t="shared" si="16"/>
        <v>0</v>
      </c>
      <c r="BD15" s="71">
        <f t="shared" si="17"/>
        <v>0</v>
      </c>
      <c r="BE15" s="71"/>
      <c r="BF15" s="71"/>
      <c r="BG15" s="75"/>
      <c r="BH15" s="71"/>
      <c r="BI15" s="71">
        <f t="shared" si="18"/>
        <v>0</v>
      </c>
      <c r="BJ15" s="71">
        <f t="shared" si="19"/>
        <v>0</v>
      </c>
      <c r="BK15" s="93"/>
      <c r="BL15" s="93"/>
      <c r="BM15" s="71"/>
      <c r="BN15" s="71"/>
      <c r="BO15" s="71">
        <f t="shared" si="20"/>
        <v>0</v>
      </c>
      <c r="BP15" s="71">
        <f t="shared" si="21"/>
        <v>0</v>
      </c>
      <c r="BQ15" s="71"/>
      <c r="BR15" s="71"/>
      <c r="BS15" s="94"/>
      <c r="BT15" s="94"/>
      <c r="BU15" s="71">
        <f t="shared" si="22"/>
        <v>0</v>
      </c>
      <c r="BV15" s="71">
        <f t="shared" si="23"/>
        <v>0</v>
      </c>
      <c r="BW15" s="276"/>
      <c r="BX15" s="113"/>
      <c r="BY15" s="79"/>
      <c r="BZ15" s="93"/>
      <c r="CA15" s="71">
        <f t="shared" si="24"/>
        <v>0</v>
      </c>
      <c r="CB15" s="71">
        <f t="shared" si="25"/>
        <v>0</v>
      </c>
      <c r="CC15" s="114">
        <v>1.24</v>
      </c>
      <c r="CD15" s="75"/>
      <c r="CE15" s="95"/>
      <c r="CF15" s="95"/>
      <c r="CG15" s="71">
        <f t="shared" si="26"/>
        <v>1.24</v>
      </c>
      <c r="CH15" s="71">
        <f t="shared" si="87"/>
        <v>0</v>
      </c>
      <c r="CI15" s="71"/>
      <c r="CJ15" s="71"/>
      <c r="CK15" s="71"/>
      <c r="CL15" s="71"/>
      <c r="CM15" s="71">
        <f t="shared" si="27"/>
        <v>0</v>
      </c>
      <c r="CN15" s="71">
        <f t="shared" si="28"/>
        <v>0</v>
      </c>
      <c r="CO15" s="91">
        <v>2.06</v>
      </c>
      <c r="CP15" s="71"/>
      <c r="CQ15" s="71"/>
      <c r="CR15" s="71"/>
      <c r="CS15" s="71">
        <f t="shared" si="29"/>
        <v>2.06</v>
      </c>
      <c r="CT15" s="71">
        <f t="shared" si="30"/>
        <v>0</v>
      </c>
      <c r="CU15" s="71"/>
      <c r="CV15" s="71"/>
      <c r="CW15" s="71"/>
      <c r="CX15" s="71"/>
      <c r="CY15" s="71">
        <f t="shared" si="31"/>
        <v>0</v>
      </c>
      <c r="CZ15" s="71">
        <f t="shared" si="32"/>
        <v>0</v>
      </c>
      <c r="DA15" s="114">
        <v>4.12</v>
      </c>
      <c r="DB15" s="113"/>
      <c r="DC15" s="71"/>
      <c r="DD15" s="71"/>
      <c r="DE15" s="71">
        <f t="shared" si="33"/>
        <v>4.12</v>
      </c>
      <c r="DF15" s="71">
        <f t="shared" si="34"/>
        <v>0</v>
      </c>
      <c r="DG15" s="71"/>
      <c r="DH15" s="71"/>
      <c r="DI15" s="93"/>
      <c r="DJ15" s="71"/>
      <c r="DK15" s="71">
        <f t="shared" si="35"/>
        <v>0</v>
      </c>
      <c r="DL15" s="71">
        <f t="shared" si="36"/>
        <v>0</v>
      </c>
      <c r="DM15" s="113"/>
      <c r="DN15" s="113"/>
      <c r="DO15" s="113"/>
      <c r="DP15" s="113"/>
      <c r="DQ15" s="71">
        <f t="shared" si="37"/>
        <v>0</v>
      </c>
      <c r="DR15" s="71">
        <f t="shared" si="38"/>
        <v>0</v>
      </c>
      <c r="DS15" s="91"/>
      <c r="DT15" s="71"/>
      <c r="DU15" s="71"/>
      <c r="DV15" s="94"/>
      <c r="DW15" s="71">
        <f t="shared" si="39"/>
        <v>0</v>
      </c>
      <c r="DX15" s="71">
        <f t="shared" si="40"/>
        <v>0</v>
      </c>
      <c r="DY15" s="115"/>
      <c r="DZ15" s="71"/>
      <c r="EA15" s="71"/>
      <c r="EB15" s="71"/>
      <c r="EC15" s="71">
        <f t="shared" si="41"/>
        <v>0</v>
      </c>
      <c r="ED15" s="71">
        <f t="shared" si="42"/>
        <v>0</v>
      </c>
      <c r="EE15" s="71"/>
      <c r="EF15" s="71"/>
      <c r="EG15" s="96"/>
      <c r="EH15" s="71"/>
      <c r="EI15" s="71">
        <f t="shared" si="43"/>
        <v>0</v>
      </c>
      <c r="EJ15" s="71">
        <f t="shared" si="44"/>
        <v>0</v>
      </c>
      <c r="EK15" s="71"/>
      <c r="EL15" s="71"/>
      <c r="EM15" s="71"/>
      <c r="EN15" s="71"/>
      <c r="EO15" s="71">
        <f t="shared" si="45"/>
        <v>0</v>
      </c>
      <c r="EP15" s="71">
        <f t="shared" si="46"/>
        <v>0</v>
      </c>
      <c r="EQ15" s="71"/>
      <c r="ER15" s="71"/>
      <c r="ES15" s="71"/>
      <c r="ET15" s="71"/>
      <c r="EU15" s="71">
        <f t="shared" si="47"/>
        <v>0</v>
      </c>
      <c r="EV15" s="71">
        <f t="shared" si="48"/>
        <v>0</v>
      </c>
      <c r="EW15" s="91">
        <v>0</v>
      </c>
      <c r="EX15" s="71"/>
      <c r="EY15" s="71"/>
      <c r="EZ15" s="71"/>
      <c r="FA15" s="71">
        <f t="shared" si="49"/>
        <v>0</v>
      </c>
      <c r="FB15" s="71">
        <f t="shared" si="50"/>
        <v>0</v>
      </c>
      <c r="FC15" s="71"/>
      <c r="FD15" s="71"/>
      <c r="FE15" s="71"/>
      <c r="FF15" s="71"/>
      <c r="FG15" s="71">
        <f t="shared" si="51"/>
        <v>0</v>
      </c>
      <c r="FH15" s="71">
        <f t="shared" si="52"/>
        <v>0</v>
      </c>
      <c r="FI15" s="71"/>
      <c r="FJ15" s="71"/>
      <c r="FK15" s="71"/>
      <c r="FL15" s="71"/>
      <c r="FM15" s="71">
        <f t="shared" si="53"/>
        <v>0</v>
      </c>
      <c r="FN15" s="71">
        <f t="shared" si="54"/>
        <v>0</v>
      </c>
      <c r="FO15" s="71"/>
      <c r="FP15" s="71"/>
      <c r="FQ15" s="71"/>
      <c r="FR15" s="71"/>
      <c r="FS15" s="71">
        <f t="shared" si="55"/>
        <v>0</v>
      </c>
      <c r="FT15" s="71">
        <f t="shared" si="56"/>
        <v>0</v>
      </c>
      <c r="FU15" s="71"/>
      <c r="FV15" s="71"/>
      <c r="FW15" s="71"/>
      <c r="FX15" s="71"/>
      <c r="FY15" s="71">
        <f t="shared" si="57"/>
        <v>0</v>
      </c>
      <c r="FZ15" s="71">
        <f t="shared" si="58"/>
        <v>0</v>
      </c>
      <c r="GA15" s="71"/>
      <c r="GB15" s="71"/>
      <c r="GC15" s="71"/>
      <c r="GD15" s="71"/>
      <c r="GE15" s="71">
        <f t="shared" si="59"/>
        <v>0</v>
      </c>
      <c r="GF15" s="71">
        <f t="shared" si="60"/>
        <v>0</v>
      </c>
      <c r="GG15" s="71"/>
      <c r="GH15" s="71"/>
      <c r="GI15" s="71"/>
      <c r="GJ15" s="71"/>
      <c r="GK15" s="71">
        <f t="shared" si="61"/>
        <v>0</v>
      </c>
      <c r="GL15" s="71">
        <f t="shared" si="62"/>
        <v>0</v>
      </c>
      <c r="GM15" s="71"/>
      <c r="GN15" s="71"/>
      <c r="GO15" s="71"/>
      <c r="GP15" s="71"/>
      <c r="GQ15" s="71">
        <f t="shared" si="63"/>
        <v>0</v>
      </c>
      <c r="GR15" s="71">
        <f t="shared" si="64"/>
        <v>0</v>
      </c>
      <c r="GS15" s="71"/>
      <c r="GT15" s="71"/>
      <c r="GU15" s="71"/>
      <c r="GV15" s="71"/>
      <c r="GW15" s="71">
        <f t="shared" si="65"/>
        <v>0</v>
      </c>
      <c r="GX15" s="71">
        <f t="shared" si="65"/>
        <v>0</v>
      </c>
      <c r="GY15" s="71"/>
      <c r="GZ15" s="71"/>
      <c r="HA15" s="71"/>
      <c r="HB15" s="71"/>
      <c r="HC15" s="71">
        <f t="shared" si="66"/>
        <v>0</v>
      </c>
      <c r="HD15" s="71">
        <f t="shared" si="66"/>
        <v>0</v>
      </c>
      <c r="HE15" s="71"/>
      <c r="HF15" s="71"/>
      <c r="HG15" s="71"/>
      <c r="HH15" s="71"/>
      <c r="HI15" s="71">
        <f t="shared" si="67"/>
        <v>0</v>
      </c>
      <c r="HJ15" s="71">
        <f t="shared" si="68"/>
        <v>0</v>
      </c>
      <c r="HK15" s="71"/>
      <c r="HL15" s="71"/>
      <c r="HM15" s="71"/>
      <c r="HN15" s="71"/>
      <c r="HO15" s="71">
        <f t="shared" si="69"/>
        <v>0</v>
      </c>
      <c r="HP15" s="71">
        <f t="shared" si="70"/>
        <v>0</v>
      </c>
      <c r="HQ15" s="71"/>
      <c r="HR15" s="71"/>
      <c r="HS15" s="71"/>
      <c r="HT15" s="71"/>
      <c r="HU15" s="71">
        <f t="shared" si="71"/>
        <v>0</v>
      </c>
      <c r="HV15" s="71">
        <f t="shared" si="71"/>
        <v>0</v>
      </c>
      <c r="HW15" s="71"/>
      <c r="HX15" s="140"/>
      <c r="HY15" s="140"/>
      <c r="HZ15" s="140"/>
      <c r="IA15" s="71">
        <f t="shared" si="72"/>
        <v>0</v>
      </c>
      <c r="IB15" s="71">
        <f t="shared" si="73"/>
        <v>0</v>
      </c>
      <c r="IC15" s="138"/>
      <c r="ID15" s="75"/>
      <c r="IE15" s="75">
        <f t="shared" si="74"/>
        <v>0</v>
      </c>
      <c r="IF15" s="75">
        <f t="shared" si="74"/>
        <v>0</v>
      </c>
      <c r="IG15" s="75"/>
      <c r="IH15" s="75"/>
      <c r="II15" s="75">
        <f t="shared" si="75"/>
        <v>0</v>
      </c>
      <c r="IJ15" s="75">
        <f t="shared" si="76"/>
        <v>0</v>
      </c>
      <c r="IK15" s="139"/>
      <c r="IL15" s="141"/>
      <c r="IM15" s="136">
        <f t="shared" si="77"/>
        <v>0</v>
      </c>
      <c r="IN15" s="136">
        <f t="shared" si="78"/>
        <v>0</v>
      </c>
      <c r="IO15" s="114">
        <v>0</v>
      </c>
      <c r="IP15" s="140"/>
      <c r="IQ15" s="136">
        <f t="shared" si="79"/>
        <v>0</v>
      </c>
      <c r="IR15" s="136">
        <f t="shared" si="80"/>
        <v>0</v>
      </c>
      <c r="IS15" s="137"/>
      <c r="IT15" s="137"/>
      <c r="IU15" s="158">
        <f t="shared" si="81"/>
        <v>0</v>
      </c>
      <c r="IV15" s="158">
        <f t="shared" si="82"/>
        <v>0</v>
      </c>
      <c r="IW15" s="158"/>
      <c r="IX15" s="158"/>
      <c r="IY15" s="158">
        <f t="shared" si="83"/>
        <v>0</v>
      </c>
      <c r="IZ15" s="158">
        <f t="shared" si="84"/>
        <v>0</v>
      </c>
      <c r="JA15" s="157"/>
      <c r="JB15" s="157"/>
      <c r="JC15" s="158">
        <f t="shared" si="85"/>
        <v>0</v>
      </c>
      <c r="JD15" s="158">
        <f t="shared" si="86"/>
        <v>0</v>
      </c>
    </row>
    <row r="16" spans="1:301" ht="12.75" customHeight="1">
      <c r="A16" s="109"/>
      <c r="B16" s="112">
        <v>6</v>
      </c>
      <c r="C16" s="71"/>
      <c r="D16" s="71"/>
      <c r="E16" s="113"/>
      <c r="F16" s="113"/>
      <c r="G16" s="71">
        <f t="shared" si="0"/>
        <v>0</v>
      </c>
      <c r="H16" s="71">
        <f t="shared" si="1"/>
        <v>0</v>
      </c>
      <c r="I16" s="91"/>
      <c r="J16" s="71"/>
      <c r="K16" s="71"/>
      <c r="L16" s="71"/>
      <c r="M16" s="71">
        <f t="shared" si="2"/>
        <v>0</v>
      </c>
      <c r="N16" s="71">
        <f t="shared" si="3"/>
        <v>0</v>
      </c>
      <c r="O16" s="91">
        <v>2.58</v>
      </c>
      <c r="P16" s="71"/>
      <c r="Q16" s="75"/>
      <c r="R16" s="71"/>
      <c r="S16" s="71">
        <f t="shared" si="4"/>
        <v>2.58</v>
      </c>
      <c r="T16" s="71">
        <f t="shared" si="5"/>
        <v>0</v>
      </c>
      <c r="U16" s="91"/>
      <c r="V16" s="71"/>
      <c r="W16" s="75"/>
      <c r="X16" s="75"/>
      <c r="Y16" s="71">
        <f t="shared" si="6"/>
        <v>0</v>
      </c>
      <c r="Z16" s="71">
        <f t="shared" si="7"/>
        <v>0</v>
      </c>
      <c r="AA16" s="71"/>
      <c r="AB16" s="142"/>
      <c r="AC16" s="193"/>
      <c r="AD16" s="71"/>
      <c r="AE16" s="71">
        <f t="shared" si="8"/>
        <v>0</v>
      </c>
      <c r="AF16" s="71">
        <f t="shared" si="9"/>
        <v>0</v>
      </c>
      <c r="AG16" s="91"/>
      <c r="AH16" s="71"/>
      <c r="AI16" s="71"/>
      <c r="AJ16" s="71"/>
      <c r="AK16" s="71">
        <f t="shared" si="10"/>
        <v>0</v>
      </c>
      <c r="AL16" s="71">
        <f t="shared" si="11"/>
        <v>0</v>
      </c>
      <c r="AM16" s="71"/>
      <c r="AN16" s="71"/>
      <c r="AO16" s="113"/>
      <c r="AP16" s="113"/>
      <c r="AQ16" s="71">
        <f t="shared" si="12"/>
        <v>0</v>
      </c>
      <c r="AR16" s="71">
        <f t="shared" si="13"/>
        <v>0</v>
      </c>
      <c r="AS16" s="114">
        <v>0</v>
      </c>
      <c r="AT16" s="136"/>
      <c r="AU16" s="75"/>
      <c r="AV16" s="71"/>
      <c r="AW16" s="71">
        <f t="shared" si="14"/>
        <v>0</v>
      </c>
      <c r="AX16" s="71">
        <f t="shared" si="15"/>
        <v>0</v>
      </c>
      <c r="AY16" s="125"/>
      <c r="AZ16" s="86"/>
      <c r="BA16" s="86"/>
      <c r="BB16" s="86"/>
      <c r="BC16" s="71">
        <f t="shared" si="16"/>
        <v>0</v>
      </c>
      <c r="BD16" s="71">
        <f t="shared" si="17"/>
        <v>0</v>
      </c>
      <c r="BE16" s="71"/>
      <c r="BF16" s="71"/>
      <c r="BG16" s="75"/>
      <c r="BH16" s="71"/>
      <c r="BI16" s="71">
        <f t="shared" si="18"/>
        <v>0</v>
      </c>
      <c r="BJ16" s="71">
        <f t="shared" si="19"/>
        <v>0</v>
      </c>
      <c r="BK16" s="93"/>
      <c r="BL16" s="93"/>
      <c r="BM16" s="71"/>
      <c r="BN16" s="71"/>
      <c r="BO16" s="71">
        <f t="shared" si="20"/>
        <v>0</v>
      </c>
      <c r="BP16" s="71">
        <f t="shared" si="21"/>
        <v>0</v>
      </c>
      <c r="BQ16" s="71"/>
      <c r="BR16" s="71"/>
      <c r="BS16" s="94"/>
      <c r="BT16" s="94"/>
      <c r="BU16" s="71">
        <f t="shared" si="22"/>
        <v>0</v>
      </c>
      <c r="BV16" s="71">
        <f t="shared" si="23"/>
        <v>0</v>
      </c>
      <c r="BW16" s="276"/>
      <c r="BX16" s="113"/>
      <c r="BY16" s="79"/>
      <c r="BZ16" s="93"/>
      <c r="CA16" s="71">
        <f t="shared" si="24"/>
        <v>0</v>
      </c>
      <c r="CB16" s="71">
        <f t="shared" si="25"/>
        <v>0</v>
      </c>
      <c r="CC16" s="114">
        <v>1.24</v>
      </c>
      <c r="CD16" s="75"/>
      <c r="CE16" s="95"/>
      <c r="CF16" s="95"/>
      <c r="CG16" s="71">
        <f t="shared" si="26"/>
        <v>1.24</v>
      </c>
      <c r="CH16" s="71">
        <f t="shared" si="87"/>
        <v>0</v>
      </c>
      <c r="CI16" s="71"/>
      <c r="CJ16" s="71"/>
      <c r="CK16" s="71"/>
      <c r="CL16" s="71"/>
      <c r="CM16" s="71">
        <f t="shared" si="27"/>
        <v>0</v>
      </c>
      <c r="CN16" s="71">
        <f t="shared" si="28"/>
        <v>0</v>
      </c>
      <c r="CO16" s="91">
        <v>2.06</v>
      </c>
      <c r="CP16" s="71"/>
      <c r="CQ16" s="71"/>
      <c r="CR16" s="71"/>
      <c r="CS16" s="71">
        <f t="shared" si="29"/>
        <v>2.06</v>
      </c>
      <c r="CT16" s="71">
        <f t="shared" si="30"/>
        <v>0</v>
      </c>
      <c r="CU16" s="71"/>
      <c r="CV16" s="71"/>
      <c r="CW16" s="71"/>
      <c r="CX16" s="71"/>
      <c r="CY16" s="71">
        <f t="shared" si="31"/>
        <v>0</v>
      </c>
      <c r="CZ16" s="71">
        <f t="shared" si="32"/>
        <v>0</v>
      </c>
      <c r="DA16" s="114">
        <v>4.12</v>
      </c>
      <c r="DB16" s="113"/>
      <c r="DC16" s="71"/>
      <c r="DD16" s="71"/>
      <c r="DE16" s="71">
        <f t="shared" si="33"/>
        <v>4.12</v>
      </c>
      <c r="DF16" s="71">
        <f t="shared" si="34"/>
        <v>0</v>
      </c>
      <c r="DG16" s="71"/>
      <c r="DH16" s="71"/>
      <c r="DI16" s="93"/>
      <c r="DJ16" s="71"/>
      <c r="DK16" s="71">
        <f t="shared" si="35"/>
        <v>0</v>
      </c>
      <c r="DL16" s="71">
        <f t="shared" si="36"/>
        <v>0</v>
      </c>
      <c r="DM16" s="113"/>
      <c r="DN16" s="113"/>
      <c r="DO16" s="113"/>
      <c r="DP16" s="113"/>
      <c r="DQ16" s="71">
        <f t="shared" si="37"/>
        <v>0</v>
      </c>
      <c r="DR16" s="71">
        <f t="shared" si="38"/>
        <v>0</v>
      </c>
      <c r="DS16" s="91"/>
      <c r="DT16" s="71"/>
      <c r="DU16" s="71"/>
      <c r="DV16" s="94"/>
      <c r="DW16" s="71">
        <f t="shared" si="39"/>
        <v>0</v>
      </c>
      <c r="DX16" s="71">
        <f t="shared" si="40"/>
        <v>0</v>
      </c>
      <c r="DY16" s="115"/>
      <c r="DZ16" s="71"/>
      <c r="EA16" s="71"/>
      <c r="EB16" s="71"/>
      <c r="EC16" s="71">
        <f t="shared" si="41"/>
        <v>0</v>
      </c>
      <c r="ED16" s="71">
        <f t="shared" si="42"/>
        <v>0</v>
      </c>
      <c r="EE16" s="71"/>
      <c r="EF16" s="71"/>
      <c r="EG16" s="96"/>
      <c r="EH16" s="71"/>
      <c r="EI16" s="71">
        <f t="shared" si="43"/>
        <v>0</v>
      </c>
      <c r="EJ16" s="71">
        <f t="shared" si="44"/>
        <v>0</v>
      </c>
      <c r="EK16" s="71"/>
      <c r="EL16" s="71"/>
      <c r="EM16" s="71"/>
      <c r="EN16" s="71"/>
      <c r="EO16" s="71">
        <f t="shared" si="45"/>
        <v>0</v>
      </c>
      <c r="EP16" s="71">
        <f t="shared" si="46"/>
        <v>0</v>
      </c>
      <c r="EQ16" s="71"/>
      <c r="ER16" s="71"/>
      <c r="ES16" s="71"/>
      <c r="ET16" s="71"/>
      <c r="EU16" s="71">
        <f t="shared" si="47"/>
        <v>0</v>
      </c>
      <c r="EV16" s="71">
        <f t="shared" si="48"/>
        <v>0</v>
      </c>
      <c r="EW16" s="91">
        <v>0</v>
      </c>
      <c r="EX16" s="71"/>
      <c r="EY16" s="71"/>
      <c r="EZ16" s="71"/>
      <c r="FA16" s="71">
        <f t="shared" si="49"/>
        <v>0</v>
      </c>
      <c r="FB16" s="71">
        <f t="shared" si="50"/>
        <v>0</v>
      </c>
      <c r="FC16" s="71"/>
      <c r="FD16" s="71"/>
      <c r="FE16" s="71"/>
      <c r="FF16" s="71"/>
      <c r="FG16" s="71">
        <f t="shared" si="51"/>
        <v>0</v>
      </c>
      <c r="FH16" s="71">
        <f t="shared" si="52"/>
        <v>0</v>
      </c>
      <c r="FI16" s="71"/>
      <c r="FJ16" s="71"/>
      <c r="FK16" s="71"/>
      <c r="FL16" s="71"/>
      <c r="FM16" s="71">
        <f t="shared" si="53"/>
        <v>0</v>
      </c>
      <c r="FN16" s="71">
        <f t="shared" si="54"/>
        <v>0</v>
      </c>
      <c r="FO16" s="71"/>
      <c r="FP16" s="71"/>
      <c r="FQ16" s="71"/>
      <c r="FR16" s="71"/>
      <c r="FS16" s="71">
        <f t="shared" si="55"/>
        <v>0</v>
      </c>
      <c r="FT16" s="71">
        <f t="shared" si="56"/>
        <v>0</v>
      </c>
      <c r="FU16" s="71"/>
      <c r="FV16" s="71"/>
      <c r="FW16" s="71"/>
      <c r="FX16" s="71"/>
      <c r="FY16" s="71">
        <f t="shared" si="57"/>
        <v>0</v>
      </c>
      <c r="FZ16" s="71">
        <f t="shared" si="58"/>
        <v>0</v>
      </c>
      <c r="GA16" s="71"/>
      <c r="GB16" s="71"/>
      <c r="GC16" s="71"/>
      <c r="GD16" s="71"/>
      <c r="GE16" s="71">
        <f t="shared" si="59"/>
        <v>0</v>
      </c>
      <c r="GF16" s="71">
        <f t="shared" si="60"/>
        <v>0</v>
      </c>
      <c r="GG16" s="71"/>
      <c r="GH16" s="71"/>
      <c r="GI16" s="71"/>
      <c r="GJ16" s="71"/>
      <c r="GK16" s="71">
        <f t="shared" si="61"/>
        <v>0</v>
      </c>
      <c r="GL16" s="71">
        <f t="shared" si="62"/>
        <v>0</v>
      </c>
      <c r="GM16" s="71"/>
      <c r="GN16" s="71"/>
      <c r="GO16" s="71"/>
      <c r="GP16" s="71"/>
      <c r="GQ16" s="71">
        <f t="shared" si="63"/>
        <v>0</v>
      </c>
      <c r="GR16" s="71">
        <f t="shared" si="64"/>
        <v>0</v>
      </c>
      <c r="GS16" s="71"/>
      <c r="GT16" s="71"/>
      <c r="GU16" s="71"/>
      <c r="GV16" s="71"/>
      <c r="GW16" s="71">
        <f t="shared" si="65"/>
        <v>0</v>
      </c>
      <c r="GX16" s="71">
        <f t="shared" si="65"/>
        <v>0</v>
      </c>
      <c r="GY16" s="71"/>
      <c r="GZ16" s="71"/>
      <c r="HA16" s="71"/>
      <c r="HB16" s="71"/>
      <c r="HC16" s="71">
        <f t="shared" si="66"/>
        <v>0</v>
      </c>
      <c r="HD16" s="71">
        <f t="shared" si="66"/>
        <v>0</v>
      </c>
      <c r="HE16" s="71"/>
      <c r="HF16" s="71"/>
      <c r="HG16" s="71"/>
      <c r="HH16" s="71"/>
      <c r="HI16" s="71">
        <f t="shared" si="67"/>
        <v>0</v>
      </c>
      <c r="HJ16" s="71">
        <f t="shared" si="68"/>
        <v>0</v>
      </c>
      <c r="HK16" s="71"/>
      <c r="HL16" s="71"/>
      <c r="HM16" s="71"/>
      <c r="HN16" s="71"/>
      <c r="HO16" s="71">
        <f t="shared" si="69"/>
        <v>0</v>
      </c>
      <c r="HP16" s="71">
        <f t="shared" si="70"/>
        <v>0</v>
      </c>
      <c r="HQ16" s="71"/>
      <c r="HR16" s="71"/>
      <c r="HS16" s="71"/>
      <c r="HT16" s="71"/>
      <c r="HU16" s="71">
        <f t="shared" si="71"/>
        <v>0</v>
      </c>
      <c r="HV16" s="71">
        <f t="shared" si="71"/>
        <v>0</v>
      </c>
      <c r="HW16" s="71"/>
      <c r="HX16" s="140"/>
      <c r="HY16" s="140"/>
      <c r="HZ16" s="140"/>
      <c r="IA16" s="71">
        <f t="shared" si="72"/>
        <v>0</v>
      </c>
      <c r="IB16" s="71">
        <f t="shared" si="73"/>
        <v>0</v>
      </c>
      <c r="IC16" s="138"/>
      <c r="ID16" s="75"/>
      <c r="IE16" s="75">
        <f t="shared" si="74"/>
        <v>0</v>
      </c>
      <c r="IF16" s="75">
        <f t="shared" si="74"/>
        <v>0</v>
      </c>
      <c r="IG16" s="75"/>
      <c r="IH16" s="75"/>
      <c r="II16" s="75">
        <f t="shared" si="75"/>
        <v>0</v>
      </c>
      <c r="IJ16" s="75">
        <f t="shared" si="76"/>
        <v>0</v>
      </c>
      <c r="IK16" s="139"/>
      <c r="IL16" s="141"/>
      <c r="IM16" s="136">
        <f t="shared" si="77"/>
        <v>0</v>
      </c>
      <c r="IN16" s="136">
        <f t="shared" si="78"/>
        <v>0</v>
      </c>
      <c r="IO16" s="114">
        <v>0</v>
      </c>
      <c r="IP16" s="140"/>
      <c r="IQ16" s="136">
        <f t="shared" si="79"/>
        <v>0</v>
      </c>
      <c r="IR16" s="136">
        <f t="shared" si="80"/>
        <v>0</v>
      </c>
      <c r="IS16" s="137"/>
      <c r="IT16" s="137"/>
      <c r="IU16" s="158">
        <f t="shared" si="81"/>
        <v>0</v>
      </c>
      <c r="IV16" s="158">
        <f t="shared" si="82"/>
        <v>0</v>
      </c>
      <c r="IW16" s="158"/>
      <c r="IX16" s="158"/>
      <c r="IY16" s="158">
        <f t="shared" si="83"/>
        <v>0</v>
      </c>
      <c r="IZ16" s="158">
        <f t="shared" si="84"/>
        <v>0</v>
      </c>
      <c r="JA16" s="157"/>
      <c r="JB16" s="157"/>
      <c r="JC16" s="158">
        <f t="shared" si="85"/>
        <v>0</v>
      </c>
      <c r="JD16" s="158">
        <f t="shared" si="86"/>
        <v>0</v>
      </c>
    </row>
    <row r="17" spans="1:264" ht="12.75" customHeight="1">
      <c r="A17" s="109"/>
      <c r="B17" s="112">
        <v>7</v>
      </c>
      <c r="C17" s="71"/>
      <c r="D17" s="71"/>
      <c r="E17" s="113"/>
      <c r="F17" s="113"/>
      <c r="G17" s="71">
        <f t="shared" si="0"/>
        <v>0</v>
      </c>
      <c r="H17" s="71">
        <f t="shared" si="1"/>
        <v>0</v>
      </c>
      <c r="I17" s="91"/>
      <c r="J17" s="71"/>
      <c r="K17" s="71"/>
      <c r="L17" s="71"/>
      <c r="M17" s="71">
        <f t="shared" si="2"/>
        <v>0</v>
      </c>
      <c r="N17" s="71">
        <f t="shared" si="3"/>
        <v>0</v>
      </c>
      <c r="O17" s="91">
        <v>2.58</v>
      </c>
      <c r="P17" s="71"/>
      <c r="Q17" s="75"/>
      <c r="R17" s="71"/>
      <c r="S17" s="71">
        <f t="shared" si="4"/>
        <v>2.58</v>
      </c>
      <c r="T17" s="71">
        <f t="shared" si="5"/>
        <v>0</v>
      </c>
      <c r="U17" s="91"/>
      <c r="V17" s="71"/>
      <c r="W17" s="75"/>
      <c r="X17" s="75"/>
      <c r="Y17" s="71">
        <f t="shared" si="6"/>
        <v>0</v>
      </c>
      <c r="Z17" s="71">
        <f t="shared" si="7"/>
        <v>0</v>
      </c>
      <c r="AA17" s="71"/>
      <c r="AB17" s="142"/>
      <c r="AC17" s="193"/>
      <c r="AD17" s="71"/>
      <c r="AE17" s="71">
        <f t="shared" si="8"/>
        <v>0</v>
      </c>
      <c r="AF17" s="71">
        <f t="shared" si="9"/>
        <v>0</v>
      </c>
      <c r="AG17" s="91"/>
      <c r="AH17" s="71"/>
      <c r="AI17" s="71"/>
      <c r="AJ17" s="71"/>
      <c r="AK17" s="71">
        <f t="shared" si="10"/>
        <v>0</v>
      </c>
      <c r="AL17" s="71">
        <f t="shared" si="11"/>
        <v>0</v>
      </c>
      <c r="AM17" s="71"/>
      <c r="AN17" s="71"/>
      <c r="AO17" s="113"/>
      <c r="AP17" s="113"/>
      <c r="AQ17" s="71">
        <f t="shared" si="12"/>
        <v>0</v>
      </c>
      <c r="AR17" s="71">
        <f t="shared" si="13"/>
        <v>0</v>
      </c>
      <c r="AS17" s="114">
        <v>0</v>
      </c>
      <c r="AT17" s="136"/>
      <c r="AU17" s="75"/>
      <c r="AV17" s="71"/>
      <c r="AW17" s="71">
        <f t="shared" si="14"/>
        <v>0</v>
      </c>
      <c r="AX17" s="71">
        <f t="shared" si="15"/>
        <v>0</v>
      </c>
      <c r="AY17" s="125"/>
      <c r="AZ17" s="86"/>
      <c r="BA17" s="86"/>
      <c r="BB17" s="86"/>
      <c r="BC17" s="71">
        <f t="shared" si="16"/>
        <v>0</v>
      </c>
      <c r="BD17" s="71">
        <f t="shared" si="17"/>
        <v>0</v>
      </c>
      <c r="BE17" s="71"/>
      <c r="BF17" s="71"/>
      <c r="BG17" s="75"/>
      <c r="BH17" s="71"/>
      <c r="BI17" s="71">
        <f t="shared" si="18"/>
        <v>0</v>
      </c>
      <c r="BJ17" s="71">
        <f t="shared" si="19"/>
        <v>0</v>
      </c>
      <c r="BK17" s="93"/>
      <c r="BL17" s="93"/>
      <c r="BM17" s="71"/>
      <c r="BN17" s="71"/>
      <c r="BO17" s="71">
        <f t="shared" si="20"/>
        <v>0</v>
      </c>
      <c r="BP17" s="71">
        <f t="shared" si="21"/>
        <v>0</v>
      </c>
      <c r="BQ17" s="71"/>
      <c r="BR17" s="71"/>
      <c r="BS17" s="94"/>
      <c r="BT17" s="94"/>
      <c r="BU17" s="71">
        <f t="shared" si="22"/>
        <v>0</v>
      </c>
      <c r="BV17" s="71">
        <f t="shared" si="23"/>
        <v>0</v>
      </c>
      <c r="BW17" s="276"/>
      <c r="BX17" s="113"/>
      <c r="BY17" s="79"/>
      <c r="BZ17" s="93"/>
      <c r="CA17" s="71">
        <f t="shared" si="24"/>
        <v>0</v>
      </c>
      <c r="CB17" s="71">
        <f t="shared" si="25"/>
        <v>0</v>
      </c>
      <c r="CC17" s="114">
        <v>1.24</v>
      </c>
      <c r="CD17" s="75"/>
      <c r="CE17" s="95"/>
      <c r="CF17" s="95"/>
      <c r="CG17" s="71">
        <f t="shared" si="26"/>
        <v>1.24</v>
      </c>
      <c r="CH17" s="71">
        <f t="shared" si="87"/>
        <v>0</v>
      </c>
      <c r="CI17" s="71"/>
      <c r="CJ17" s="71"/>
      <c r="CK17" s="71"/>
      <c r="CL17" s="71"/>
      <c r="CM17" s="71">
        <f t="shared" si="27"/>
        <v>0</v>
      </c>
      <c r="CN17" s="71">
        <f t="shared" si="28"/>
        <v>0</v>
      </c>
      <c r="CO17" s="91">
        <v>2.06</v>
      </c>
      <c r="CP17" s="71"/>
      <c r="CQ17" s="71"/>
      <c r="CR17" s="71"/>
      <c r="CS17" s="71">
        <f t="shared" si="29"/>
        <v>2.06</v>
      </c>
      <c r="CT17" s="71">
        <f t="shared" si="30"/>
        <v>0</v>
      </c>
      <c r="CU17" s="71"/>
      <c r="CV17" s="71"/>
      <c r="CW17" s="71"/>
      <c r="CX17" s="71"/>
      <c r="CY17" s="71">
        <f t="shared" si="31"/>
        <v>0</v>
      </c>
      <c r="CZ17" s="71">
        <f t="shared" si="32"/>
        <v>0</v>
      </c>
      <c r="DA17" s="114">
        <v>4.12</v>
      </c>
      <c r="DB17" s="113"/>
      <c r="DC17" s="71"/>
      <c r="DD17" s="71"/>
      <c r="DE17" s="71">
        <f t="shared" si="33"/>
        <v>4.12</v>
      </c>
      <c r="DF17" s="71">
        <f t="shared" si="34"/>
        <v>0</v>
      </c>
      <c r="DG17" s="71"/>
      <c r="DH17" s="71"/>
      <c r="DI17" s="93"/>
      <c r="DJ17" s="71"/>
      <c r="DK17" s="71">
        <f t="shared" si="35"/>
        <v>0</v>
      </c>
      <c r="DL17" s="71">
        <f t="shared" si="36"/>
        <v>0</v>
      </c>
      <c r="DM17" s="113"/>
      <c r="DN17" s="113"/>
      <c r="DO17" s="113"/>
      <c r="DP17" s="113"/>
      <c r="DQ17" s="71">
        <f t="shared" si="37"/>
        <v>0</v>
      </c>
      <c r="DR17" s="71">
        <f t="shared" si="38"/>
        <v>0</v>
      </c>
      <c r="DS17" s="91"/>
      <c r="DT17" s="71"/>
      <c r="DU17" s="71"/>
      <c r="DV17" s="94"/>
      <c r="DW17" s="71">
        <f t="shared" si="39"/>
        <v>0</v>
      </c>
      <c r="DX17" s="71">
        <f t="shared" si="40"/>
        <v>0</v>
      </c>
      <c r="DY17" s="115"/>
      <c r="DZ17" s="71"/>
      <c r="EA17" s="71"/>
      <c r="EB17" s="71"/>
      <c r="EC17" s="71">
        <f t="shared" si="41"/>
        <v>0</v>
      </c>
      <c r="ED17" s="71">
        <f t="shared" si="42"/>
        <v>0</v>
      </c>
      <c r="EE17" s="71"/>
      <c r="EF17" s="71"/>
      <c r="EG17" s="96"/>
      <c r="EH17" s="71"/>
      <c r="EI17" s="71">
        <f t="shared" si="43"/>
        <v>0</v>
      </c>
      <c r="EJ17" s="71">
        <f t="shared" si="44"/>
        <v>0</v>
      </c>
      <c r="EK17" s="71"/>
      <c r="EL17" s="71"/>
      <c r="EM17" s="71"/>
      <c r="EN17" s="71"/>
      <c r="EO17" s="71">
        <f t="shared" si="45"/>
        <v>0</v>
      </c>
      <c r="EP17" s="71">
        <f t="shared" si="46"/>
        <v>0</v>
      </c>
      <c r="EQ17" s="71"/>
      <c r="ER17" s="71"/>
      <c r="ES17" s="71"/>
      <c r="ET17" s="71"/>
      <c r="EU17" s="71">
        <f t="shared" si="47"/>
        <v>0</v>
      </c>
      <c r="EV17" s="71">
        <f t="shared" si="48"/>
        <v>0</v>
      </c>
      <c r="EW17" s="91">
        <v>0</v>
      </c>
      <c r="EX17" s="71"/>
      <c r="EY17" s="71"/>
      <c r="EZ17" s="71"/>
      <c r="FA17" s="71">
        <f t="shared" si="49"/>
        <v>0</v>
      </c>
      <c r="FB17" s="71">
        <f t="shared" si="50"/>
        <v>0</v>
      </c>
      <c r="FC17" s="71"/>
      <c r="FD17" s="71"/>
      <c r="FE17" s="71"/>
      <c r="FF17" s="71"/>
      <c r="FG17" s="71">
        <f t="shared" si="51"/>
        <v>0</v>
      </c>
      <c r="FH17" s="71">
        <f t="shared" si="52"/>
        <v>0</v>
      </c>
      <c r="FI17" s="71"/>
      <c r="FJ17" s="71"/>
      <c r="FK17" s="71"/>
      <c r="FL17" s="71"/>
      <c r="FM17" s="71">
        <f t="shared" si="53"/>
        <v>0</v>
      </c>
      <c r="FN17" s="71">
        <f t="shared" si="54"/>
        <v>0</v>
      </c>
      <c r="FO17" s="71"/>
      <c r="FP17" s="71"/>
      <c r="FQ17" s="71"/>
      <c r="FR17" s="71"/>
      <c r="FS17" s="71">
        <f t="shared" si="55"/>
        <v>0</v>
      </c>
      <c r="FT17" s="71">
        <f t="shared" si="56"/>
        <v>0</v>
      </c>
      <c r="FU17" s="71"/>
      <c r="FV17" s="71"/>
      <c r="FW17" s="71"/>
      <c r="FX17" s="71"/>
      <c r="FY17" s="71">
        <f t="shared" si="57"/>
        <v>0</v>
      </c>
      <c r="FZ17" s="71">
        <f t="shared" si="58"/>
        <v>0</v>
      </c>
      <c r="GA17" s="71"/>
      <c r="GB17" s="71"/>
      <c r="GC17" s="71"/>
      <c r="GD17" s="71"/>
      <c r="GE17" s="71">
        <f t="shared" si="59"/>
        <v>0</v>
      </c>
      <c r="GF17" s="71">
        <f t="shared" si="60"/>
        <v>0</v>
      </c>
      <c r="GG17" s="71"/>
      <c r="GH17" s="71"/>
      <c r="GI17" s="71"/>
      <c r="GJ17" s="71"/>
      <c r="GK17" s="71">
        <f t="shared" si="61"/>
        <v>0</v>
      </c>
      <c r="GL17" s="71">
        <f t="shared" si="62"/>
        <v>0</v>
      </c>
      <c r="GM17" s="71"/>
      <c r="GN17" s="71"/>
      <c r="GO17" s="71"/>
      <c r="GP17" s="71"/>
      <c r="GQ17" s="71">
        <f t="shared" si="63"/>
        <v>0</v>
      </c>
      <c r="GR17" s="71">
        <f t="shared" si="64"/>
        <v>0</v>
      </c>
      <c r="GS17" s="71"/>
      <c r="GT17" s="71"/>
      <c r="GU17" s="71"/>
      <c r="GV17" s="71"/>
      <c r="GW17" s="71">
        <f t="shared" si="65"/>
        <v>0</v>
      </c>
      <c r="GX17" s="71">
        <f t="shared" si="65"/>
        <v>0</v>
      </c>
      <c r="GY17" s="71"/>
      <c r="GZ17" s="71"/>
      <c r="HA17" s="71"/>
      <c r="HB17" s="71"/>
      <c r="HC17" s="71">
        <f t="shared" si="66"/>
        <v>0</v>
      </c>
      <c r="HD17" s="71">
        <f t="shared" si="66"/>
        <v>0</v>
      </c>
      <c r="HE17" s="71"/>
      <c r="HF17" s="71"/>
      <c r="HG17" s="71"/>
      <c r="HH17" s="71"/>
      <c r="HI17" s="71">
        <f t="shared" si="67"/>
        <v>0</v>
      </c>
      <c r="HJ17" s="71">
        <f t="shared" si="68"/>
        <v>0</v>
      </c>
      <c r="HK17" s="71"/>
      <c r="HL17" s="71"/>
      <c r="HM17" s="71"/>
      <c r="HN17" s="71"/>
      <c r="HO17" s="71">
        <f t="shared" si="69"/>
        <v>0</v>
      </c>
      <c r="HP17" s="71">
        <f t="shared" si="70"/>
        <v>0</v>
      </c>
      <c r="HQ17" s="71"/>
      <c r="HR17" s="71"/>
      <c r="HS17" s="71"/>
      <c r="HT17" s="71"/>
      <c r="HU17" s="71">
        <f t="shared" si="71"/>
        <v>0</v>
      </c>
      <c r="HV17" s="71">
        <f t="shared" si="71"/>
        <v>0</v>
      </c>
      <c r="HW17" s="71"/>
      <c r="HX17" s="140"/>
      <c r="HY17" s="140"/>
      <c r="HZ17" s="140"/>
      <c r="IA17" s="71">
        <f t="shared" si="72"/>
        <v>0</v>
      </c>
      <c r="IB17" s="71">
        <f t="shared" si="73"/>
        <v>0</v>
      </c>
      <c r="IC17" s="138"/>
      <c r="ID17" s="75"/>
      <c r="IE17" s="75">
        <f t="shared" si="74"/>
        <v>0</v>
      </c>
      <c r="IF17" s="75">
        <f t="shared" si="74"/>
        <v>0</v>
      </c>
      <c r="IG17" s="75"/>
      <c r="IH17" s="75"/>
      <c r="II17" s="75">
        <f t="shared" si="75"/>
        <v>0</v>
      </c>
      <c r="IJ17" s="75">
        <f t="shared" si="76"/>
        <v>0</v>
      </c>
      <c r="IK17" s="139"/>
      <c r="IL17" s="141"/>
      <c r="IM17" s="136">
        <f t="shared" si="77"/>
        <v>0</v>
      </c>
      <c r="IN17" s="136">
        <f t="shared" si="78"/>
        <v>0</v>
      </c>
      <c r="IO17" s="114">
        <v>0</v>
      </c>
      <c r="IP17" s="140"/>
      <c r="IQ17" s="136">
        <f t="shared" si="79"/>
        <v>0</v>
      </c>
      <c r="IR17" s="136">
        <f t="shared" si="80"/>
        <v>0</v>
      </c>
      <c r="IS17" s="137"/>
      <c r="IT17" s="137"/>
      <c r="IU17" s="158">
        <f t="shared" si="81"/>
        <v>0</v>
      </c>
      <c r="IV17" s="158">
        <f t="shared" si="82"/>
        <v>0</v>
      </c>
      <c r="IW17" s="158"/>
      <c r="IX17" s="158"/>
      <c r="IY17" s="158">
        <f t="shared" si="83"/>
        <v>0</v>
      </c>
      <c r="IZ17" s="158">
        <f t="shared" si="84"/>
        <v>0</v>
      </c>
      <c r="JA17" s="157"/>
      <c r="JB17" s="157"/>
      <c r="JC17" s="158">
        <f t="shared" si="85"/>
        <v>0</v>
      </c>
      <c r="JD17" s="158">
        <f t="shared" si="86"/>
        <v>0</v>
      </c>
    </row>
    <row r="18" spans="1:264" ht="12.75" customHeight="1">
      <c r="A18" s="109"/>
      <c r="B18" s="112">
        <v>8</v>
      </c>
      <c r="C18" s="71"/>
      <c r="D18" s="71"/>
      <c r="E18" s="113"/>
      <c r="F18" s="113"/>
      <c r="G18" s="71">
        <f t="shared" si="0"/>
        <v>0</v>
      </c>
      <c r="H18" s="71">
        <f t="shared" si="1"/>
        <v>0</v>
      </c>
      <c r="I18" s="91"/>
      <c r="J18" s="71"/>
      <c r="K18" s="71"/>
      <c r="L18" s="71"/>
      <c r="M18" s="71">
        <f t="shared" si="2"/>
        <v>0</v>
      </c>
      <c r="N18" s="71">
        <f t="shared" si="3"/>
        <v>0</v>
      </c>
      <c r="O18" s="91">
        <v>2.58</v>
      </c>
      <c r="P18" s="71"/>
      <c r="Q18" s="75"/>
      <c r="R18" s="71"/>
      <c r="S18" s="71">
        <f t="shared" si="4"/>
        <v>2.58</v>
      </c>
      <c r="T18" s="71">
        <f t="shared" si="5"/>
        <v>0</v>
      </c>
      <c r="U18" s="91"/>
      <c r="V18" s="71"/>
      <c r="W18" s="75"/>
      <c r="X18" s="75"/>
      <c r="Y18" s="71">
        <f t="shared" si="6"/>
        <v>0</v>
      </c>
      <c r="Z18" s="71">
        <f t="shared" si="7"/>
        <v>0</v>
      </c>
      <c r="AA18" s="71"/>
      <c r="AB18" s="142"/>
      <c r="AC18" s="193"/>
      <c r="AD18" s="71"/>
      <c r="AE18" s="71">
        <f t="shared" si="8"/>
        <v>0</v>
      </c>
      <c r="AF18" s="71">
        <f t="shared" si="9"/>
        <v>0</v>
      </c>
      <c r="AG18" s="91"/>
      <c r="AH18" s="71"/>
      <c r="AI18" s="71"/>
      <c r="AJ18" s="71"/>
      <c r="AK18" s="71">
        <f t="shared" si="10"/>
        <v>0</v>
      </c>
      <c r="AL18" s="71">
        <f t="shared" si="11"/>
        <v>0</v>
      </c>
      <c r="AM18" s="71"/>
      <c r="AN18" s="71"/>
      <c r="AO18" s="113"/>
      <c r="AP18" s="113"/>
      <c r="AQ18" s="71">
        <f t="shared" si="12"/>
        <v>0</v>
      </c>
      <c r="AR18" s="71">
        <f t="shared" si="13"/>
        <v>0</v>
      </c>
      <c r="AS18" s="114">
        <v>0</v>
      </c>
      <c r="AT18" s="136"/>
      <c r="AU18" s="75"/>
      <c r="AV18" s="71"/>
      <c r="AW18" s="71">
        <f t="shared" si="14"/>
        <v>0</v>
      </c>
      <c r="AX18" s="71">
        <f t="shared" si="15"/>
        <v>0</v>
      </c>
      <c r="AY18" s="125"/>
      <c r="AZ18" s="86"/>
      <c r="BA18" s="86"/>
      <c r="BB18" s="86"/>
      <c r="BC18" s="71">
        <f t="shared" si="16"/>
        <v>0</v>
      </c>
      <c r="BD18" s="71">
        <f t="shared" si="17"/>
        <v>0</v>
      </c>
      <c r="BE18" s="71"/>
      <c r="BF18" s="71"/>
      <c r="BG18" s="75"/>
      <c r="BH18" s="71"/>
      <c r="BI18" s="71">
        <f t="shared" si="18"/>
        <v>0</v>
      </c>
      <c r="BJ18" s="71">
        <f t="shared" si="19"/>
        <v>0</v>
      </c>
      <c r="BK18" s="93"/>
      <c r="BL18" s="93"/>
      <c r="BM18" s="71"/>
      <c r="BN18" s="71"/>
      <c r="BO18" s="71">
        <f t="shared" si="20"/>
        <v>0</v>
      </c>
      <c r="BP18" s="71">
        <f t="shared" si="21"/>
        <v>0</v>
      </c>
      <c r="BQ18" s="71"/>
      <c r="BR18" s="71"/>
      <c r="BS18" s="94"/>
      <c r="BT18" s="94"/>
      <c r="BU18" s="71">
        <f t="shared" si="22"/>
        <v>0</v>
      </c>
      <c r="BV18" s="71">
        <f t="shared" si="23"/>
        <v>0</v>
      </c>
      <c r="BW18" s="276"/>
      <c r="BX18" s="113"/>
      <c r="BY18" s="79"/>
      <c r="BZ18" s="93"/>
      <c r="CA18" s="71">
        <f t="shared" si="24"/>
        <v>0</v>
      </c>
      <c r="CB18" s="71">
        <f t="shared" si="25"/>
        <v>0</v>
      </c>
      <c r="CC18" s="114">
        <v>1.24</v>
      </c>
      <c r="CD18" s="75"/>
      <c r="CE18" s="95"/>
      <c r="CF18" s="95"/>
      <c r="CG18" s="71">
        <f t="shared" si="26"/>
        <v>1.24</v>
      </c>
      <c r="CH18" s="71">
        <f t="shared" si="87"/>
        <v>0</v>
      </c>
      <c r="CI18" s="71"/>
      <c r="CJ18" s="71"/>
      <c r="CK18" s="71"/>
      <c r="CL18" s="71"/>
      <c r="CM18" s="71">
        <f t="shared" si="27"/>
        <v>0</v>
      </c>
      <c r="CN18" s="71">
        <f t="shared" si="28"/>
        <v>0</v>
      </c>
      <c r="CO18" s="91">
        <v>2.06</v>
      </c>
      <c r="CP18" s="71"/>
      <c r="CQ18" s="71"/>
      <c r="CR18" s="71"/>
      <c r="CS18" s="71">
        <f t="shared" si="29"/>
        <v>2.06</v>
      </c>
      <c r="CT18" s="71">
        <f t="shared" si="30"/>
        <v>0</v>
      </c>
      <c r="CU18" s="71"/>
      <c r="CV18" s="71"/>
      <c r="CW18" s="71"/>
      <c r="CX18" s="71"/>
      <c r="CY18" s="71">
        <f t="shared" si="31"/>
        <v>0</v>
      </c>
      <c r="CZ18" s="71">
        <f t="shared" si="32"/>
        <v>0</v>
      </c>
      <c r="DA18" s="114">
        <v>4.12</v>
      </c>
      <c r="DB18" s="113"/>
      <c r="DC18" s="71"/>
      <c r="DD18" s="71"/>
      <c r="DE18" s="71">
        <f t="shared" si="33"/>
        <v>4.12</v>
      </c>
      <c r="DF18" s="71">
        <f t="shared" si="34"/>
        <v>0</v>
      </c>
      <c r="DG18" s="71"/>
      <c r="DH18" s="71"/>
      <c r="DI18" s="93"/>
      <c r="DJ18" s="71"/>
      <c r="DK18" s="71">
        <f t="shared" si="35"/>
        <v>0</v>
      </c>
      <c r="DL18" s="71">
        <f t="shared" si="36"/>
        <v>0</v>
      </c>
      <c r="DM18" s="113"/>
      <c r="DN18" s="113"/>
      <c r="DO18" s="113"/>
      <c r="DP18" s="113"/>
      <c r="DQ18" s="71">
        <f t="shared" si="37"/>
        <v>0</v>
      </c>
      <c r="DR18" s="71">
        <f t="shared" si="38"/>
        <v>0</v>
      </c>
      <c r="DS18" s="91"/>
      <c r="DT18" s="71"/>
      <c r="DU18" s="71"/>
      <c r="DV18" s="94"/>
      <c r="DW18" s="71">
        <f t="shared" si="39"/>
        <v>0</v>
      </c>
      <c r="DX18" s="71">
        <f t="shared" si="40"/>
        <v>0</v>
      </c>
      <c r="DY18" s="115"/>
      <c r="DZ18" s="71"/>
      <c r="EA18" s="71"/>
      <c r="EB18" s="71"/>
      <c r="EC18" s="71">
        <f t="shared" si="41"/>
        <v>0</v>
      </c>
      <c r="ED18" s="71">
        <f t="shared" si="42"/>
        <v>0</v>
      </c>
      <c r="EE18" s="71"/>
      <c r="EF18" s="71"/>
      <c r="EG18" s="96"/>
      <c r="EH18" s="71"/>
      <c r="EI18" s="71">
        <f t="shared" si="43"/>
        <v>0</v>
      </c>
      <c r="EJ18" s="71">
        <f t="shared" si="44"/>
        <v>0</v>
      </c>
      <c r="EK18" s="71"/>
      <c r="EL18" s="71"/>
      <c r="EM18" s="71"/>
      <c r="EN18" s="71"/>
      <c r="EO18" s="71">
        <f t="shared" si="45"/>
        <v>0</v>
      </c>
      <c r="EP18" s="71">
        <f t="shared" si="46"/>
        <v>0</v>
      </c>
      <c r="EQ18" s="71"/>
      <c r="ER18" s="71"/>
      <c r="ES18" s="71"/>
      <c r="ET18" s="71"/>
      <c r="EU18" s="71">
        <f t="shared" si="47"/>
        <v>0</v>
      </c>
      <c r="EV18" s="71">
        <f t="shared" si="48"/>
        <v>0</v>
      </c>
      <c r="EW18" s="91">
        <v>0</v>
      </c>
      <c r="EX18" s="71"/>
      <c r="EY18" s="71"/>
      <c r="EZ18" s="71"/>
      <c r="FA18" s="71">
        <f t="shared" si="49"/>
        <v>0</v>
      </c>
      <c r="FB18" s="71">
        <f t="shared" si="50"/>
        <v>0</v>
      </c>
      <c r="FC18" s="71"/>
      <c r="FD18" s="71"/>
      <c r="FE18" s="71"/>
      <c r="FF18" s="71"/>
      <c r="FG18" s="71">
        <f t="shared" si="51"/>
        <v>0</v>
      </c>
      <c r="FH18" s="71">
        <f t="shared" si="52"/>
        <v>0</v>
      </c>
      <c r="FI18" s="71"/>
      <c r="FJ18" s="71"/>
      <c r="FK18" s="71"/>
      <c r="FL18" s="71"/>
      <c r="FM18" s="71">
        <f t="shared" si="53"/>
        <v>0</v>
      </c>
      <c r="FN18" s="71">
        <f t="shared" si="54"/>
        <v>0</v>
      </c>
      <c r="FO18" s="71"/>
      <c r="FP18" s="71"/>
      <c r="FQ18" s="71"/>
      <c r="FR18" s="71"/>
      <c r="FS18" s="71">
        <f t="shared" si="55"/>
        <v>0</v>
      </c>
      <c r="FT18" s="71">
        <f t="shared" si="56"/>
        <v>0</v>
      </c>
      <c r="FU18" s="71"/>
      <c r="FV18" s="71"/>
      <c r="FW18" s="71"/>
      <c r="FX18" s="71"/>
      <c r="FY18" s="71">
        <f t="shared" si="57"/>
        <v>0</v>
      </c>
      <c r="FZ18" s="71">
        <f t="shared" si="58"/>
        <v>0</v>
      </c>
      <c r="GA18" s="71"/>
      <c r="GB18" s="71"/>
      <c r="GC18" s="71"/>
      <c r="GD18" s="71"/>
      <c r="GE18" s="71">
        <f t="shared" si="59"/>
        <v>0</v>
      </c>
      <c r="GF18" s="71">
        <f t="shared" si="60"/>
        <v>0</v>
      </c>
      <c r="GG18" s="71"/>
      <c r="GH18" s="71"/>
      <c r="GI18" s="71"/>
      <c r="GJ18" s="71"/>
      <c r="GK18" s="71">
        <f t="shared" si="61"/>
        <v>0</v>
      </c>
      <c r="GL18" s="71">
        <f t="shared" si="62"/>
        <v>0</v>
      </c>
      <c r="GM18" s="71"/>
      <c r="GN18" s="71"/>
      <c r="GO18" s="71"/>
      <c r="GP18" s="71"/>
      <c r="GQ18" s="71">
        <f t="shared" si="63"/>
        <v>0</v>
      </c>
      <c r="GR18" s="71">
        <f t="shared" si="64"/>
        <v>0</v>
      </c>
      <c r="GS18" s="71"/>
      <c r="GT18" s="71"/>
      <c r="GU18" s="71"/>
      <c r="GV18" s="71"/>
      <c r="GW18" s="71">
        <f t="shared" si="65"/>
        <v>0</v>
      </c>
      <c r="GX18" s="71">
        <f t="shared" si="65"/>
        <v>0</v>
      </c>
      <c r="GY18" s="71"/>
      <c r="GZ18" s="71"/>
      <c r="HA18" s="71"/>
      <c r="HB18" s="71"/>
      <c r="HC18" s="71">
        <f t="shared" si="66"/>
        <v>0</v>
      </c>
      <c r="HD18" s="71">
        <f t="shared" si="66"/>
        <v>0</v>
      </c>
      <c r="HE18" s="71"/>
      <c r="HF18" s="71"/>
      <c r="HG18" s="71"/>
      <c r="HH18" s="71"/>
      <c r="HI18" s="71">
        <f t="shared" si="67"/>
        <v>0</v>
      </c>
      <c r="HJ18" s="71">
        <f t="shared" si="68"/>
        <v>0</v>
      </c>
      <c r="HK18" s="71"/>
      <c r="HL18" s="71"/>
      <c r="HM18" s="71"/>
      <c r="HN18" s="71"/>
      <c r="HO18" s="71">
        <f t="shared" si="69"/>
        <v>0</v>
      </c>
      <c r="HP18" s="71">
        <f t="shared" si="70"/>
        <v>0</v>
      </c>
      <c r="HQ18" s="71"/>
      <c r="HR18" s="71"/>
      <c r="HS18" s="71"/>
      <c r="HT18" s="71"/>
      <c r="HU18" s="71">
        <f t="shared" si="71"/>
        <v>0</v>
      </c>
      <c r="HV18" s="71">
        <f t="shared" si="71"/>
        <v>0</v>
      </c>
      <c r="HW18" s="71"/>
      <c r="HX18" s="140"/>
      <c r="HY18" s="140"/>
      <c r="HZ18" s="140"/>
      <c r="IA18" s="71">
        <f t="shared" si="72"/>
        <v>0</v>
      </c>
      <c r="IB18" s="71">
        <f t="shared" si="73"/>
        <v>0</v>
      </c>
      <c r="IC18" s="138"/>
      <c r="ID18" s="75"/>
      <c r="IE18" s="75">
        <f t="shared" si="74"/>
        <v>0</v>
      </c>
      <c r="IF18" s="75">
        <f t="shared" si="74"/>
        <v>0</v>
      </c>
      <c r="IG18" s="75"/>
      <c r="IH18" s="75"/>
      <c r="II18" s="75">
        <f t="shared" si="75"/>
        <v>0</v>
      </c>
      <c r="IJ18" s="75">
        <f t="shared" si="76"/>
        <v>0</v>
      </c>
      <c r="IK18" s="139"/>
      <c r="IL18" s="141"/>
      <c r="IM18" s="136">
        <f t="shared" si="77"/>
        <v>0</v>
      </c>
      <c r="IN18" s="136">
        <f t="shared" si="78"/>
        <v>0</v>
      </c>
      <c r="IO18" s="114">
        <v>0</v>
      </c>
      <c r="IP18" s="140"/>
      <c r="IQ18" s="136">
        <f t="shared" si="79"/>
        <v>0</v>
      </c>
      <c r="IR18" s="136">
        <f t="shared" si="80"/>
        <v>0</v>
      </c>
      <c r="IS18" s="137"/>
      <c r="IT18" s="137"/>
      <c r="IU18" s="158">
        <f t="shared" si="81"/>
        <v>0</v>
      </c>
      <c r="IV18" s="158">
        <f t="shared" si="82"/>
        <v>0</v>
      </c>
      <c r="IW18" s="158"/>
      <c r="IX18" s="158"/>
      <c r="IY18" s="158">
        <f t="shared" si="83"/>
        <v>0</v>
      </c>
      <c r="IZ18" s="158">
        <f t="shared" si="84"/>
        <v>0</v>
      </c>
      <c r="JA18" s="157"/>
      <c r="JB18" s="157"/>
      <c r="JC18" s="158">
        <f t="shared" si="85"/>
        <v>0</v>
      </c>
      <c r="JD18" s="158">
        <f t="shared" si="86"/>
        <v>0</v>
      </c>
    </row>
    <row r="19" spans="1:264" ht="12.75" customHeight="1">
      <c r="A19" s="111">
        <v>8.3333333333333329E-2</v>
      </c>
      <c r="B19" s="112">
        <v>9</v>
      </c>
      <c r="C19" s="71"/>
      <c r="D19" s="71"/>
      <c r="E19" s="113"/>
      <c r="F19" s="113"/>
      <c r="G19" s="71">
        <f t="shared" si="0"/>
        <v>0</v>
      </c>
      <c r="H19" s="71">
        <f t="shared" si="1"/>
        <v>0</v>
      </c>
      <c r="I19" s="91"/>
      <c r="J19" s="71"/>
      <c r="K19" s="71"/>
      <c r="L19" s="71"/>
      <c r="M19" s="71">
        <f t="shared" si="2"/>
        <v>0</v>
      </c>
      <c r="N19" s="71">
        <f t="shared" si="3"/>
        <v>0</v>
      </c>
      <c r="O19" s="91">
        <v>2.58</v>
      </c>
      <c r="P19" s="71"/>
      <c r="Q19" s="75"/>
      <c r="R19" s="71"/>
      <c r="S19" s="71">
        <f t="shared" si="4"/>
        <v>2.58</v>
      </c>
      <c r="T19" s="71">
        <f t="shared" si="5"/>
        <v>0</v>
      </c>
      <c r="U19" s="91"/>
      <c r="V19" s="71"/>
      <c r="W19" s="75"/>
      <c r="X19" s="75"/>
      <c r="Y19" s="71">
        <f t="shared" si="6"/>
        <v>0</v>
      </c>
      <c r="Z19" s="71">
        <f t="shared" si="7"/>
        <v>0</v>
      </c>
      <c r="AA19" s="71"/>
      <c r="AB19" s="142"/>
      <c r="AC19" s="193"/>
      <c r="AD19" s="71"/>
      <c r="AE19" s="71">
        <f t="shared" si="8"/>
        <v>0</v>
      </c>
      <c r="AF19" s="71">
        <f t="shared" si="9"/>
        <v>0</v>
      </c>
      <c r="AG19" s="91"/>
      <c r="AH19" s="71"/>
      <c r="AI19" s="71"/>
      <c r="AJ19" s="71"/>
      <c r="AK19" s="71">
        <f t="shared" si="10"/>
        <v>0</v>
      </c>
      <c r="AL19" s="71">
        <f t="shared" si="11"/>
        <v>0</v>
      </c>
      <c r="AM19" s="71"/>
      <c r="AN19" s="71"/>
      <c r="AO19" s="113"/>
      <c r="AP19" s="113"/>
      <c r="AQ19" s="71">
        <f t="shared" si="12"/>
        <v>0</v>
      </c>
      <c r="AR19" s="71">
        <f t="shared" si="13"/>
        <v>0</v>
      </c>
      <c r="AS19" s="114">
        <v>0</v>
      </c>
      <c r="AT19" s="136"/>
      <c r="AU19" s="75"/>
      <c r="AV19" s="71"/>
      <c r="AW19" s="71">
        <f t="shared" si="14"/>
        <v>0</v>
      </c>
      <c r="AX19" s="71">
        <f t="shared" si="15"/>
        <v>0</v>
      </c>
      <c r="AY19" s="125"/>
      <c r="AZ19" s="86"/>
      <c r="BA19" s="86"/>
      <c r="BB19" s="86"/>
      <c r="BC19" s="71">
        <f t="shared" si="16"/>
        <v>0</v>
      </c>
      <c r="BD19" s="71">
        <f t="shared" si="17"/>
        <v>0</v>
      </c>
      <c r="BE19" s="71"/>
      <c r="BF19" s="71"/>
      <c r="BG19" s="75"/>
      <c r="BH19" s="71"/>
      <c r="BI19" s="71">
        <f t="shared" si="18"/>
        <v>0</v>
      </c>
      <c r="BJ19" s="71">
        <f t="shared" si="19"/>
        <v>0</v>
      </c>
      <c r="BK19" s="93"/>
      <c r="BL19" s="93"/>
      <c r="BM19" s="71"/>
      <c r="BN19" s="71"/>
      <c r="BO19" s="71">
        <f t="shared" si="20"/>
        <v>0</v>
      </c>
      <c r="BP19" s="71">
        <f t="shared" si="21"/>
        <v>0</v>
      </c>
      <c r="BQ19" s="71"/>
      <c r="BR19" s="71"/>
      <c r="BS19" s="94"/>
      <c r="BT19" s="94"/>
      <c r="BU19" s="71">
        <f t="shared" si="22"/>
        <v>0</v>
      </c>
      <c r="BV19" s="71">
        <f t="shared" si="23"/>
        <v>0</v>
      </c>
      <c r="BW19" s="276"/>
      <c r="BX19" s="113"/>
      <c r="BY19" s="79"/>
      <c r="BZ19" s="93"/>
      <c r="CA19" s="71">
        <f t="shared" si="24"/>
        <v>0</v>
      </c>
      <c r="CB19" s="71">
        <f t="shared" si="25"/>
        <v>0</v>
      </c>
      <c r="CC19" s="114">
        <v>1.24</v>
      </c>
      <c r="CD19" s="75"/>
      <c r="CE19" s="95"/>
      <c r="CF19" s="95"/>
      <c r="CG19" s="71">
        <f t="shared" si="26"/>
        <v>1.24</v>
      </c>
      <c r="CH19" s="71">
        <f t="shared" si="87"/>
        <v>0</v>
      </c>
      <c r="CI19" s="71"/>
      <c r="CJ19" s="71"/>
      <c r="CK19" s="71"/>
      <c r="CL19" s="71"/>
      <c r="CM19" s="71">
        <f t="shared" si="27"/>
        <v>0</v>
      </c>
      <c r="CN19" s="71">
        <f t="shared" si="28"/>
        <v>0</v>
      </c>
      <c r="CO19" s="91">
        <v>2.06</v>
      </c>
      <c r="CP19" s="71"/>
      <c r="CQ19" s="71"/>
      <c r="CR19" s="71"/>
      <c r="CS19" s="71">
        <f t="shared" si="29"/>
        <v>2.06</v>
      </c>
      <c r="CT19" s="71">
        <f t="shared" si="30"/>
        <v>0</v>
      </c>
      <c r="CU19" s="71"/>
      <c r="CV19" s="71"/>
      <c r="CW19" s="71"/>
      <c r="CX19" s="71"/>
      <c r="CY19" s="71">
        <f t="shared" si="31"/>
        <v>0</v>
      </c>
      <c r="CZ19" s="71">
        <f t="shared" si="32"/>
        <v>0</v>
      </c>
      <c r="DA19" s="114">
        <v>4.12</v>
      </c>
      <c r="DB19" s="113"/>
      <c r="DC19" s="71"/>
      <c r="DD19" s="71"/>
      <c r="DE19" s="71">
        <f t="shared" si="33"/>
        <v>4.12</v>
      </c>
      <c r="DF19" s="71">
        <f t="shared" si="34"/>
        <v>0</v>
      </c>
      <c r="DG19" s="71"/>
      <c r="DH19" s="71"/>
      <c r="DI19" s="93"/>
      <c r="DJ19" s="71"/>
      <c r="DK19" s="71">
        <f t="shared" si="35"/>
        <v>0</v>
      </c>
      <c r="DL19" s="71">
        <f t="shared" si="36"/>
        <v>0</v>
      </c>
      <c r="DM19" s="113"/>
      <c r="DN19" s="113"/>
      <c r="DO19" s="113"/>
      <c r="DP19" s="113"/>
      <c r="DQ19" s="71">
        <f t="shared" si="37"/>
        <v>0</v>
      </c>
      <c r="DR19" s="71">
        <f t="shared" si="38"/>
        <v>0</v>
      </c>
      <c r="DS19" s="91"/>
      <c r="DT19" s="71"/>
      <c r="DU19" s="71"/>
      <c r="DV19" s="94"/>
      <c r="DW19" s="71">
        <f t="shared" si="39"/>
        <v>0</v>
      </c>
      <c r="DX19" s="71">
        <f t="shared" si="40"/>
        <v>0</v>
      </c>
      <c r="DY19" s="115"/>
      <c r="DZ19" s="71"/>
      <c r="EA19" s="71"/>
      <c r="EB19" s="71"/>
      <c r="EC19" s="71">
        <f t="shared" si="41"/>
        <v>0</v>
      </c>
      <c r="ED19" s="71">
        <f t="shared" si="42"/>
        <v>0</v>
      </c>
      <c r="EE19" s="71"/>
      <c r="EF19" s="71"/>
      <c r="EG19" s="96"/>
      <c r="EH19" s="71"/>
      <c r="EI19" s="71">
        <f t="shared" si="43"/>
        <v>0</v>
      </c>
      <c r="EJ19" s="71">
        <f t="shared" si="44"/>
        <v>0</v>
      </c>
      <c r="EK19" s="71"/>
      <c r="EL19" s="71"/>
      <c r="EM19" s="71"/>
      <c r="EN19" s="71"/>
      <c r="EO19" s="71">
        <f t="shared" si="45"/>
        <v>0</v>
      </c>
      <c r="EP19" s="71">
        <f t="shared" si="46"/>
        <v>0</v>
      </c>
      <c r="EQ19" s="71"/>
      <c r="ER19" s="71"/>
      <c r="ES19" s="71"/>
      <c r="ET19" s="71"/>
      <c r="EU19" s="71">
        <f t="shared" si="47"/>
        <v>0</v>
      </c>
      <c r="EV19" s="71">
        <f t="shared" si="48"/>
        <v>0</v>
      </c>
      <c r="EW19" s="91">
        <v>0</v>
      </c>
      <c r="EX19" s="71"/>
      <c r="EY19" s="71"/>
      <c r="EZ19" s="71"/>
      <c r="FA19" s="71">
        <f t="shared" si="49"/>
        <v>0</v>
      </c>
      <c r="FB19" s="71">
        <f t="shared" si="50"/>
        <v>0</v>
      </c>
      <c r="FC19" s="71"/>
      <c r="FD19" s="71"/>
      <c r="FE19" s="71"/>
      <c r="FF19" s="71"/>
      <c r="FG19" s="71">
        <f t="shared" si="51"/>
        <v>0</v>
      </c>
      <c r="FH19" s="71">
        <f t="shared" si="52"/>
        <v>0</v>
      </c>
      <c r="FI19" s="71"/>
      <c r="FJ19" s="71"/>
      <c r="FK19" s="71"/>
      <c r="FL19" s="71"/>
      <c r="FM19" s="71">
        <f t="shared" si="53"/>
        <v>0</v>
      </c>
      <c r="FN19" s="71">
        <f t="shared" si="54"/>
        <v>0</v>
      </c>
      <c r="FO19" s="71"/>
      <c r="FP19" s="71"/>
      <c r="FQ19" s="71"/>
      <c r="FR19" s="71"/>
      <c r="FS19" s="71">
        <f t="shared" si="55"/>
        <v>0</v>
      </c>
      <c r="FT19" s="71">
        <f t="shared" si="56"/>
        <v>0</v>
      </c>
      <c r="FU19" s="71"/>
      <c r="FV19" s="71"/>
      <c r="FW19" s="71"/>
      <c r="FX19" s="71"/>
      <c r="FY19" s="71">
        <f t="shared" si="57"/>
        <v>0</v>
      </c>
      <c r="FZ19" s="71">
        <f t="shared" si="58"/>
        <v>0</v>
      </c>
      <c r="GA19" s="71"/>
      <c r="GB19" s="71"/>
      <c r="GC19" s="71"/>
      <c r="GD19" s="71"/>
      <c r="GE19" s="71">
        <f t="shared" si="59"/>
        <v>0</v>
      </c>
      <c r="GF19" s="71">
        <f t="shared" si="60"/>
        <v>0</v>
      </c>
      <c r="GG19" s="71"/>
      <c r="GH19" s="71"/>
      <c r="GI19" s="71"/>
      <c r="GJ19" s="71"/>
      <c r="GK19" s="71">
        <f t="shared" si="61"/>
        <v>0</v>
      </c>
      <c r="GL19" s="71">
        <f t="shared" si="62"/>
        <v>0</v>
      </c>
      <c r="GM19" s="71"/>
      <c r="GN19" s="71"/>
      <c r="GO19" s="71"/>
      <c r="GP19" s="71"/>
      <c r="GQ19" s="71">
        <f t="shared" si="63"/>
        <v>0</v>
      </c>
      <c r="GR19" s="71">
        <f t="shared" si="64"/>
        <v>0</v>
      </c>
      <c r="GS19" s="71"/>
      <c r="GT19" s="71"/>
      <c r="GU19" s="71"/>
      <c r="GV19" s="71"/>
      <c r="GW19" s="71">
        <f t="shared" si="65"/>
        <v>0</v>
      </c>
      <c r="GX19" s="71">
        <f t="shared" si="65"/>
        <v>0</v>
      </c>
      <c r="GY19" s="71"/>
      <c r="GZ19" s="71"/>
      <c r="HA19" s="71"/>
      <c r="HB19" s="71"/>
      <c r="HC19" s="71">
        <f t="shared" si="66"/>
        <v>0</v>
      </c>
      <c r="HD19" s="71">
        <f t="shared" si="66"/>
        <v>0</v>
      </c>
      <c r="HE19" s="71"/>
      <c r="HF19" s="71"/>
      <c r="HG19" s="71"/>
      <c r="HH19" s="71"/>
      <c r="HI19" s="71">
        <f t="shared" si="67"/>
        <v>0</v>
      </c>
      <c r="HJ19" s="71">
        <f t="shared" si="68"/>
        <v>0</v>
      </c>
      <c r="HK19" s="71"/>
      <c r="HL19" s="71"/>
      <c r="HM19" s="71"/>
      <c r="HN19" s="71"/>
      <c r="HO19" s="71">
        <f t="shared" si="69"/>
        <v>0</v>
      </c>
      <c r="HP19" s="71">
        <f t="shared" si="70"/>
        <v>0</v>
      </c>
      <c r="HQ19" s="71"/>
      <c r="HR19" s="71"/>
      <c r="HS19" s="71"/>
      <c r="HT19" s="71"/>
      <c r="HU19" s="71">
        <f t="shared" si="71"/>
        <v>0</v>
      </c>
      <c r="HV19" s="71">
        <f t="shared" si="71"/>
        <v>0</v>
      </c>
      <c r="HW19" s="71"/>
      <c r="HX19" s="140"/>
      <c r="HY19" s="140"/>
      <c r="HZ19" s="140"/>
      <c r="IA19" s="71">
        <f t="shared" si="72"/>
        <v>0</v>
      </c>
      <c r="IB19" s="71">
        <f t="shared" si="73"/>
        <v>0</v>
      </c>
      <c r="IC19" s="138"/>
      <c r="ID19" s="75"/>
      <c r="IE19" s="75">
        <f t="shared" si="74"/>
        <v>0</v>
      </c>
      <c r="IF19" s="75">
        <f t="shared" si="74"/>
        <v>0</v>
      </c>
      <c r="IG19" s="75"/>
      <c r="IH19" s="75"/>
      <c r="II19" s="75">
        <f t="shared" si="75"/>
        <v>0</v>
      </c>
      <c r="IJ19" s="75">
        <f t="shared" si="76"/>
        <v>0</v>
      </c>
      <c r="IK19" s="139"/>
      <c r="IL19" s="141"/>
      <c r="IM19" s="136">
        <f t="shared" si="77"/>
        <v>0</v>
      </c>
      <c r="IN19" s="136">
        <f t="shared" si="78"/>
        <v>0</v>
      </c>
      <c r="IO19" s="114">
        <v>0</v>
      </c>
      <c r="IP19" s="140"/>
      <c r="IQ19" s="136">
        <f t="shared" si="79"/>
        <v>0</v>
      </c>
      <c r="IR19" s="136">
        <f t="shared" si="80"/>
        <v>0</v>
      </c>
      <c r="IS19" s="137"/>
      <c r="IT19" s="137"/>
      <c r="IU19" s="158">
        <f t="shared" si="81"/>
        <v>0</v>
      </c>
      <c r="IV19" s="158">
        <f t="shared" si="82"/>
        <v>0</v>
      </c>
      <c r="IW19" s="158"/>
      <c r="IX19" s="158"/>
      <c r="IY19" s="158">
        <f t="shared" si="83"/>
        <v>0</v>
      </c>
      <c r="IZ19" s="158">
        <f t="shared" si="84"/>
        <v>0</v>
      </c>
      <c r="JA19" s="157"/>
      <c r="JB19" s="157"/>
      <c r="JC19" s="158">
        <f t="shared" si="85"/>
        <v>0</v>
      </c>
      <c r="JD19" s="158">
        <f t="shared" si="86"/>
        <v>0</v>
      </c>
    </row>
    <row r="20" spans="1:264" ht="12.75" customHeight="1">
      <c r="A20" s="109"/>
      <c r="B20" s="112">
        <v>10</v>
      </c>
      <c r="C20" s="71"/>
      <c r="D20" s="71"/>
      <c r="E20" s="113"/>
      <c r="F20" s="113"/>
      <c r="G20" s="71">
        <f t="shared" si="0"/>
        <v>0</v>
      </c>
      <c r="H20" s="71">
        <f t="shared" si="1"/>
        <v>0</v>
      </c>
      <c r="I20" s="91"/>
      <c r="J20" s="71"/>
      <c r="K20" s="71"/>
      <c r="L20" s="71"/>
      <c r="M20" s="71">
        <f t="shared" si="2"/>
        <v>0</v>
      </c>
      <c r="N20" s="71">
        <f t="shared" si="3"/>
        <v>0</v>
      </c>
      <c r="O20" s="91">
        <v>2.58</v>
      </c>
      <c r="P20" s="71"/>
      <c r="Q20" s="75"/>
      <c r="R20" s="71"/>
      <c r="S20" s="71">
        <f t="shared" si="4"/>
        <v>2.58</v>
      </c>
      <c r="T20" s="71">
        <f t="shared" si="5"/>
        <v>0</v>
      </c>
      <c r="U20" s="91"/>
      <c r="V20" s="71"/>
      <c r="W20" s="75"/>
      <c r="X20" s="75"/>
      <c r="Y20" s="71">
        <f t="shared" si="6"/>
        <v>0</v>
      </c>
      <c r="Z20" s="71">
        <f t="shared" si="7"/>
        <v>0</v>
      </c>
      <c r="AA20" s="71"/>
      <c r="AB20" s="142"/>
      <c r="AC20" s="193"/>
      <c r="AD20" s="71"/>
      <c r="AE20" s="71">
        <f t="shared" si="8"/>
        <v>0</v>
      </c>
      <c r="AF20" s="71">
        <f t="shared" si="9"/>
        <v>0</v>
      </c>
      <c r="AG20" s="91"/>
      <c r="AH20" s="71"/>
      <c r="AI20" s="71"/>
      <c r="AJ20" s="71"/>
      <c r="AK20" s="71">
        <f t="shared" si="10"/>
        <v>0</v>
      </c>
      <c r="AL20" s="71">
        <f t="shared" si="11"/>
        <v>0</v>
      </c>
      <c r="AM20" s="71"/>
      <c r="AN20" s="71"/>
      <c r="AO20" s="113"/>
      <c r="AP20" s="113"/>
      <c r="AQ20" s="71">
        <f t="shared" si="12"/>
        <v>0</v>
      </c>
      <c r="AR20" s="71">
        <f t="shared" si="13"/>
        <v>0</v>
      </c>
      <c r="AS20" s="114">
        <v>0</v>
      </c>
      <c r="AT20" s="136"/>
      <c r="AU20" s="75"/>
      <c r="AV20" s="71"/>
      <c r="AW20" s="71">
        <f t="shared" si="14"/>
        <v>0</v>
      </c>
      <c r="AX20" s="71">
        <f t="shared" si="15"/>
        <v>0</v>
      </c>
      <c r="AY20" s="125"/>
      <c r="AZ20" s="86"/>
      <c r="BA20" s="86"/>
      <c r="BB20" s="86"/>
      <c r="BC20" s="71">
        <f t="shared" si="16"/>
        <v>0</v>
      </c>
      <c r="BD20" s="71">
        <f t="shared" si="17"/>
        <v>0</v>
      </c>
      <c r="BE20" s="71"/>
      <c r="BF20" s="71"/>
      <c r="BG20" s="75"/>
      <c r="BH20" s="71"/>
      <c r="BI20" s="71">
        <f t="shared" si="18"/>
        <v>0</v>
      </c>
      <c r="BJ20" s="71">
        <f t="shared" si="19"/>
        <v>0</v>
      </c>
      <c r="BK20" s="93"/>
      <c r="BL20" s="93"/>
      <c r="BM20" s="71"/>
      <c r="BN20" s="71"/>
      <c r="BO20" s="71">
        <f t="shared" si="20"/>
        <v>0</v>
      </c>
      <c r="BP20" s="71">
        <f t="shared" si="21"/>
        <v>0</v>
      </c>
      <c r="BQ20" s="71"/>
      <c r="BR20" s="71"/>
      <c r="BS20" s="94"/>
      <c r="BT20" s="94"/>
      <c r="BU20" s="71">
        <f t="shared" si="22"/>
        <v>0</v>
      </c>
      <c r="BV20" s="71">
        <f t="shared" si="23"/>
        <v>0</v>
      </c>
      <c r="BW20" s="276"/>
      <c r="BX20" s="113"/>
      <c r="BY20" s="79"/>
      <c r="BZ20" s="93"/>
      <c r="CA20" s="71">
        <f t="shared" si="24"/>
        <v>0</v>
      </c>
      <c r="CB20" s="71">
        <f t="shared" si="25"/>
        <v>0</v>
      </c>
      <c r="CC20" s="114">
        <v>1.24</v>
      </c>
      <c r="CD20" s="75"/>
      <c r="CE20" s="95"/>
      <c r="CF20" s="95"/>
      <c r="CG20" s="71">
        <f t="shared" si="26"/>
        <v>1.24</v>
      </c>
      <c r="CH20" s="71">
        <f t="shared" si="87"/>
        <v>0</v>
      </c>
      <c r="CI20" s="71"/>
      <c r="CJ20" s="71"/>
      <c r="CK20" s="71"/>
      <c r="CL20" s="71"/>
      <c r="CM20" s="71">
        <f t="shared" si="27"/>
        <v>0</v>
      </c>
      <c r="CN20" s="71">
        <f t="shared" si="28"/>
        <v>0</v>
      </c>
      <c r="CO20" s="91">
        <v>2.06</v>
      </c>
      <c r="CP20" s="71"/>
      <c r="CQ20" s="71"/>
      <c r="CR20" s="71"/>
      <c r="CS20" s="71">
        <f t="shared" si="29"/>
        <v>2.06</v>
      </c>
      <c r="CT20" s="71">
        <f t="shared" si="30"/>
        <v>0</v>
      </c>
      <c r="CU20" s="71"/>
      <c r="CV20" s="71"/>
      <c r="CW20" s="71"/>
      <c r="CX20" s="71"/>
      <c r="CY20" s="71">
        <f t="shared" si="31"/>
        <v>0</v>
      </c>
      <c r="CZ20" s="71">
        <f t="shared" si="32"/>
        <v>0</v>
      </c>
      <c r="DA20" s="114">
        <v>4.12</v>
      </c>
      <c r="DB20" s="113"/>
      <c r="DC20" s="71"/>
      <c r="DD20" s="71"/>
      <c r="DE20" s="71">
        <f t="shared" si="33"/>
        <v>4.12</v>
      </c>
      <c r="DF20" s="71">
        <f t="shared" si="34"/>
        <v>0</v>
      </c>
      <c r="DG20" s="71"/>
      <c r="DH20" s="71"/>
      <c r="DI20" s="93"/>
      <c r="DJ20" s="71"/>
      <c r="DK20" s="71">
        <f t="shared" si="35"/>
        <v>0</v>
      </c>
      <c r="DL20" s="71">
        <f t="shared" si="36"/>
        <v>0</v>
      </c>
      <c r="DM20" s="113"/>
      <c r="DN20" s="113"/>
      <c r="DO20" s="113"/>
      <c r="DP20" s="113"/>
      <c r="DQ20" s="71">
        <f t="shared" si="37"/>
        <v>0</v>
      </c>
      <c r="DR20" s="71">
        <f t="shared" si="38"/>
        <v>0</v>
      </c>
      <c r="DS20" s="91"/>
      <c r="DT20" s="71"/>
      <c r="DU20" s="71"/>
      <c r="DV20" s="94"/>
      <c r="DW20" s="71">
        <f t="shared" si="39"/>
        <v>0</v>
      </c>
      <c r="DX20" s="71">
        <f t="shared" si="40"/>
        <v>0</v>
      </c>
      <c r="DY20" s="115"/>
      <c r="DZ20" s="71"/>
      <c r="EA20" s="71"/>
      <c r="EB20" s="71"/>
      <c r="EC20" s="71">
        <f t="shared" si="41"/>
        <v>0</v>
      </c>
      <c r="ED20" s="71">
        <f t="shared" si="42"/>
        <v>0</v>
      </c>
      <c r="EE20" s="71"/>
      <c r="EF20" s="71"/>
      <c r="EG20" s="96"/>
      <c r="EH20" s="71"/>
      <c r="EI20" s="71">
        <f t="shared" si="43"/>
        <v>0</v>
      </c>
      <c r="EJ20" s="71">
        <f t="shared" si="44"/>
        <v>0</v>
      </c>
      <c r="EK20" s="71"/>
      <c r="EL20" s="71"/>
      <c r="EM20" s="71"/>
      <c r="EN20" s="71"/>
      <c r="EO20" s="71">
        <f t="shared" si="45"/>
        <v>0</v>
      </c>
      <c r="EP20" s="71">
        <f t="shared" si="46"/>
        <v>0</v>
      </c>
      <c r="EQ20" s="71"/>
      <c r="ER20" s="71"/>
      <c r="ES20" s="71"/>
      <c r="ET20" s="71"/>
      <c r="EU20" s="71">
        <f t="shared" si="47"/>
        <v>0</v>
      </c>
      <c r="EV20" s="71">
        <f t="shared" si="48"/>
        <v>0</v>
      </c>
      <c r="EW20" s="91">
        <v>0</v>
      </c>
      <c r="EX20" s="71"/>
      <c r="EY20" s="71"/>
      <c r="EZ20" s="71"/>
      <c r="FA20" s="71">
        <f t="shared" si="49"/>
        <v>0</v>
      </c>
      <c r="FB20" s="71">
        <f t="shared" si="50"/>
        <v>0</v>
      </c>
      <c r="FC20" s="71"/>
      <c r="FD20" s="71"/>
      <c r="FE20" s="71"/>
      <c r="FF20" s="71"/>
      <c r="FG20" s="71">
        <f t="shared" si="51"/>
        <v>0</v>
      </c>
      <c r="FH20" s="71">
        <f t="shared" si="52"/>
        <v>0</v>
      </c>
      <c r="FI20" s="71"/>
      <c r="FJ20" s="71"/>
      <c r="FK20" s="71"/>
      <c r="FL20" s="71"/>
      <c r="FM20" s="71">
        <f t="shared" si="53"/>
        <v>0</v>
      </c>
      <c r="FN20" s="71">
        <f t="shared" si="54"/>
        <v>0</v>
      </c>
      <c r="FO20" s="71"/>
      <c r="FP20" s="71"/>
      <c r="FQ20" s="71"/>
      <c r="FR20" s="71"/>
      <c r="FS20" s="71">
        <f t="shared" si="55"/>
        <v>0</v>
      </c>
      <c r="FT20" s="71">
        <f t="shared" si="56"/>
        <v>0</v>
      </c>
      <c r="FU20" s="71"/>
      <c r="FV20" s="71"/>
      <c r="FW20" s="71"/>
      <c r="FX20" s="71"/>
      <c r="FY20" s="71">
        <f t="shared" si="57"/>
        <v>0</v>
      </c>
      <c r="FZ20" s="71">
        <f t="shared" si="58"/>
        <v>0</v>
      </c>
      <c r="GA20" s="71"/>
      <c r="GB20" s="71"/>
      <c r="GC20" s="71"/>
      <c r="GD20" s="71"/>
      <c r="GE20" s="71">
        <f t="shared" si="59"/>
        <v>0</v>
      </c>
      <c r="GF20" s="71">
        <f t="shared" si="60"/>
        <v>0</v>
      </c>
      <c r="GG20" s="71"/>
      <c r="GH20" s="71"/>
      <c r="GI20" s="71"/>
      <c r="GJ20" s="71"/>
      <c r="GK20" s="71">
        <f t="shared" si="61"/>
        <v>0</v>
      </c>
      <c r="GL20" s="71">
        <f t="shared" si="62"/>
        <v>0</v>
      </c>
      <c r="GM20" s="71"/>
      <c r="GN20" s="71"/>
      <c r="GO20" s="71"/>
      <c r="GP20" s="71"/>
      <c r="GQ20" s="71">
        <f t="shared" si="63"/>
        <v>0</v>
      </c>
      <c r="GR20" s="71">
        <f t="shared" si="64"/>
        <v>0</v>
      </c>
      <c r="GS20" s="71"/>
      <c r="GT20" s="71"/>
      <c r="GU20" s="71"/>
      <c r="GV20" s="71"/>
      <c r="GW20" s="71">
        <f t="shared" si="65"/>
        <v>0</v>
      </c>
      <c r="GX20" s="71">
        <f t="shared" si="65"/>
        <v>0</v>
      </c>
      <c r="GY20" s="71"/>
      <c r="GZ20" s="71"/>
      <c r="HA20" s="71"/>
      <c r="HB20" s="71"/>
      <c r="HC20" s="71">
        <f t="shared" si="66"/>
        <v>0</v>
      </c>
      <c r="HD20" s="71">
        <f t="shared" si="66"/>
        <v>0</v>
      </c>
      <c r="HE20" s="71"/>
      <c r="HF20" s="71"/>
      <c r="HG20" s="71"/>
      <c r="HH20" s="71"/>
      <c r="HI20" s="71">
        <f t="shared" si="67"/>
        <v>0</v>
      </c>
      <c r="HJ20" s="71">
        <f t="shared" si="68"/>
        <v>0</v>
      </c>
      <c r="HK20" s="71"/>
      <c r="HL20" s="71"/>
      <c r="HM20" s="71"/>
      <c r="HN20" s="71"/>
      <c r="HO20" s="71">
        <f t="shared" si="69"/>
        <v>0</v>
      </c>
      <c r="HP20" s="71">
        <f t="shared" si="70"/>
        <v>0</v>
      </c>
      <c r="HQ20" s="71"/>
      <c r="HR20" s="71"/>
      <c r="HS20" s="71"/>
      <c r="HT20" s="71"/>
      <c r="HU20" s="71">
        <f t="shared" si="71"/>
        <v>0</v>
      </c>
      <c r="HV20" s="71">
        <f t="shared" si="71"/>
        <v>0</v>
      </c>
      <c r="HW20" s="71"/>
      <c r="HX20" s="140"/>
      <c r="HY20" s="140"/>
      <c r="HZ20" s="140"/>
      <c r="IA20" s="71">
        <f t="shared" si="72"/>
        <v>0</v>
      </c>
      <c r="IB20" s="71">
        <f t="shared" si="73"/>
        <v>0</v>
      </c>
      <c r="IC20" s="138"/>
      <c r="ID20" s="75"/>
      <c r="IE20" s="75">
        <f t="shared" si="74"/>
        <v>0</v>
      </c>
      <c r="IF20" s="75">
        <f t="shared" si="74"/>
        <v>0</v>
      </c>
      <c r="IG20" s="75"/>
      <c r="IH20" s="75"/>
      <c r="II20" s="75">
        <f t="shared" si="75"/>
        <v>0</v>
      </c>
      <c r="IJ20" s="75">
        <f t="shared" si="76"/>
        <v>0</v>
      </c>
      <c r="IK20" s="139"/>
      <c r="IL20" s="141"/>
      <c r="IM20" s="136">
        <f t="shared" si="77"/>
        <v>0</v>
      </c>
      <c r="IN20" s="136">
        <f t="shared" si="78"/>
        <v>0</v>
      </c>
      <c r="IO20" s="114">
        <v>0</v>
      </c>
      <c r="IP20" s="140"/>
      <c r="IQ20" s="136">
        <f t="shared" si="79"/>
        <v>0</v>
      </c>
      <c r="IR20" s="136">
        <f t="shared" si="80"/>
        <v>0</v>
      </c>
      <c r="IS20" s="137"/>
      <c r="IT20" s="137"/>
      <c r="IU20" s="158">
        <f>IS20</f>
        <v>0</v>
      </c>
      <c r="IV20" s="157">
        <f>IT20</f>
        <v>0</v>
      </c>
      <c r="IW20" s="158"/>
      <c r="IX20" s="158"/>
      <c r="IY20" s="158">
        <f t="shared" si="83"/>
        <v>0</v>
      </c>
      <c r="IZ20" s="158">
        <f t="shared" si="84"/>
        <v>0</v>
      </c>
      <c r="JA20" s="157"/>
      <c r="JB20" s="157"/>
      <c r="JC20" s="158">
        <f t="shared" si="85"/>
        <v>0</v>
      </c>
      <c r="JD20" s="158">
        <f t="shared" si="86"/>
        <v>0</v>
      </c>
    </row>
    <row r="21" spans="1:264" ht="12.75" customHeight="1">
      <c r="A21" s="109"/>
      <c r="B21" s="112">
        <v>11</v>
      </c>
      <c r="C21" s="71"/>
      <c r="D21" s="71"/>
      <c r="E21" s="113"/>
      <c r="F21" s="113"/>
      <c r="G21" s="71">
        <f t="shared" si="0"/>
        <v>0</v>
      </c>
      <c r="H21" s="71">
        <f t="shared" si="1"/>
        <v>0</v>
      </c>
      <c r="I21" s="91"/>
      <c r="J21" s="71"/>
      <c r="K21" s="71"/>
      <c r="L21" s="71"/>
      <c r="M21" s="71">
        <f t="shared" si="2"/>
        <v>0</v>
      </c>
      <c r="N21" s="71">
        <f t="shared" si="3"/>
        <v>0</v>
      </c>
      <c r="O21" s="91">
        <v>2.58</v>
      </c>
      <c r="P21" s="71"/>
      <c r="Q21" s="75"/>
      <c r="R21" s="71"/>
      <c r="S21" s="71">
        <f t="shared" si="4"/>
        <v>2.58</v>
      </c>
      <c r="T21" s="71">
        <f t="shared" si="5"/>
        <v>0</v>
      </c>
      <c r="U21" s="91"/>
      <c r="V21" s="71"/>
      <c r="W21" s="75"/>
      <c r="X21" s="75"/>
      <c r="Y21" s="71">
        <f t="shared" si="6"/>
        <v>0</v>
      </c>
      <c r="Z21" s="71">
        <f t="shared" si="7"/>
        <v>0</v>
      </c>
      <c r="AA21" s="71"/>
      <c r="AB21" s="142"/>
      <c r="AC21" s="193"/>
      <c r="AD21" s="71"/>
      <c r="AE21" s="71">
        <f t="shared" si="8"/>
        <v>0</v>
      </c>
      <c r="AF21" s="71">
        <f t="shared" si="9"/>
        <v>0</v>
      </c>
      <c r="AG21" s="91"/>
      <c r="AH21" s="71"/>
      <c r="AI21" s="71"/>
      <c r="AJ21" s="71"/>
      <c r="AK21" s="71">
        <f t="shared" si="10"/>
        <v>0</v>
      </c>
      <c r="AL21" s="71">
        <f t="shared" si="11"/>
        <v>0</v>
      </c>
      <c r="AM21" s="71"/>
      <c r="AN21" s="71"/>
      <c r="AO21" s="113"/>
      <c r="AP21" s="113"/>
      <c r="AQ21" s="71">
        <f t="shared" si="12"/>
        <v>0</v>
      </c>
      <c r="AR21" s="71">
        <f t="shared" si="13"/>
        <v>0</v>
      </c>
      <c r="AS21" s="114">
        <v>0</v>
      </c>
      <c r="AT21" s="136"/>
      <c r="AU21" s="75"/>
      <c r="AV21" s="71"/>
      <c r="AW21" s="71">
        <f t="shared" si="14"/>
        <v>0</v>
      </c>
      <c r="AX21" s="71">
        <f t="shared" si="15"/>
        <v>0</v>
      </c>
      <c r="AY21" s="125"/>
      <c r="AZ21" s="86"/>
      <c r="BA21" s="86"/>
      <c r="BB21" s="86"/>
      <c r="BC21" s="71">
        <f t="shared" si="16"/>
        <v>0</v>
      </c>
      <c r="BD21" s="71">
        <f t="shared" si="17"/>
        <v>0</v>
      </c>
      <c r="BE21" s="71"/>
      <c r="BF21" s="71"/>
      <c r="BG21" s="75"/>
      <c r="BH21" s="71"/>
      <c r="BI21" s="71">
        <f t="shared" si="18"/>
        <v>0</v>
      </c>
      <c r="BJ21" s="71">
        <f t="shared" si="19"/>
        <v>0</v>
      </c>
      <c r="BK21" s="93"/>
      <c r="BL21" s="93"/>
      <c r="BM21" s="71"/>
      <c r="BN21" s="71"/>
      <c r="BO21" s="71">
        <f t="shared" si="20"/>
        <v>0</v>
      </c>
      <c r="BP21" s="71">
        <f t="shared" si="21"/>
        <v>0</v>
      </c>
      <c r="BQ21" s="71"/>
      <c r="BR21" s="71"/>
      <c r="BS21" s="94"/>
      <c r="BT21" s="94"/>
      <c r="BU21" s="71">
        <f t="shared" si="22"/>
        <v>0</v>
      </c>
      <c r="BV21" s="71">
        <f t="shared" si="23"/>
        <v>0</v>
      </c>
      <c r="BW21" s="276"/>
      <c r="BX21" s="113"/>
      <c r="BY21" s="79"/>
      <c r="BZ21" s="93"/>
      <c r="CA21" s="71">
        <f t="shared" si="24"/>
        <v>0</v>
      </c>
      <c r="CB21" s="71">
        <f t="shared" si="25"/>
        <v>0</v>
      </c>
      <c r="CC21" s="114">
        <v>1.24</v>
      </c>
      <c r="CD21" s="75"/>
      <c r="CE21" s="95"/>
      <c r="CF21" s="95"/>
      <c r="CG21" s="71">
        <f t="shared" si="26"/>
        <v>1.24</v>
      </c>
      <c r="CH21" s="71">
        <f t="shared" si="87"/>
        <v>0</v>
      </c>
      <c r="CI21" s="71"/>
      <c r="CJ21" s="71"/>
      <c r="CK21" s="71"/>
      <c r="CL21" s="71"/>
      <c r="CM21" s="71">
        <f t="shared" si="27"/>
        <v>0</v>
      </c>
      <c r="CN21" s="71">
        <f t="shared" si="28"/>
        <v>0</v>
      </c>
      <c r="CO21" s="91">
        <v>2.06</v>
      </c>
      <c r="CP21" s="71"/>
      <c r="CQ21" s="71"/>
      <c r="CR21" s="71"/>
      <c r="CS21" s="71">
        <f t="shared" si="29"/>
        <v>2.06</v>
      </c>
      <c r="CT21" s="71">
        <f t="shared" si="30"/>
        <v>0</v>
      </c>
      <c r="CU21" s="71"/>
      <c r="CV21" s="71"/>
      <c r="CW21" s="71"/>
      <c r="CX21" s="71"/>
      <c r="CY21" s="71">
        <f t="shared" si="31"/>
        <v>0</v>
      </c>
      <c r="CZ21" s="71">
        <f t="shared" si="32"/>
        <v>0</v>
      </c>
      <c r="DA21" s="114">
        <v>4.12</v>
      </c>
      <c r="DB21" s="113"/>
      <c r="DC21" s="71"/>
      <c r="DD21" s="71"/>
      <c r="DE21" s="71">
        <f t="shared" si="33"/>
        <v>4.12</v>
      </c>
      <c r="DF21" s="71">
        <f t="shared" si="34"/>
        <v>0</v>
      </c>
      <c r="DG21" s="71"/>
      <c r="DH21" s="71"/>
      <c r="DI21" s="93"/>
      <c r="DJ21" s="71"/>
      <c r="DK21" s="71">
        <f t="shared" si="35"/>
        <v>0</v>
      </c>
      <c r="DL21" s="71">
        <f t="shared" si="36"/>
        <v>0</v>
      </c>
      <c r="DM21" s="113"/>
      <c r="DN21" s="113"/>
      <c r="DO21" s="113"/>
      <c r="DP21" s="113"/>
      <c r="DQ21" s="71">
        <f t="shared" si="37"/>
        <v>0</v>
      </c>
      <c r="DR21" s="71">
        <f t="shared" si="38"/>
        <v>0</v>
      </c>
      <c r="DS21" s="91"/>
      <c r="DT21" s="71"/>
      <c r="DU21" s="71"/>
      <c r="DV21" s="94"/>
      <c r="DW21" s="71">
        <f t="shared" si="39"/>
        <v>0</v>
      </c>
      <c r="DX21" s="71">
        <f t="shared" si="40"/>
        <v>0</v>
      </c>
      <c r="DY21" s="115"/>
      <c r="DZ21" s="71"/>
      <c r="EA21" s="71"/>
      <c r="EB21" s="71"/>
      <c r="EC21" s="71">
        <f t="shared" si="41"/>
        <v>0</v>
      </c>
      <c r="ED21" s="71">
        <f t="shared" si="42"/>
        <v>0</v>
      </c>
      <c r="EE21" s="71"/>
      <c r="EF21" s="71"/>
      <c r="EG21" s="96"/>
      <c r="EH21" s="71"/>
      <c r="EI21" s="71">
        <f t="shared" si="43"/>
        <v>0</v>
      </c>
      <c r="EJ21" s="71">
        <f t="shared" si="44"/>
        <v>0</v>
      </c>
      <c r="EK21" s="71"/>
      <c r="EL21" s="71"/>
      <c r="EM21" s="71"/>
      <c r="EN21" s="71"/>
      <c r="EO21" s="71">
        <f t="shared" si="45"/>
        <v>0</v>
      </c>
      <c r="EP21" s="71">
        <f t="shared" si="46"/>
        <v>0</v>
      </c>
      <c r="EQ21" s="71"/>
      <c r="ER21" s="71"/>
      <c r="ES21" s="71"/>
      <c r="ET21" s="71"/>
      <c r="EU21" s="71">
        <f t="shared" si="47"/>
        <v>0</v>
      </c>
      <c r="EV21" s="71">
        <f t="shared" si="48"/>
        <v>0</v>
      </c>
      <c r="EW21" s="91">
        <v>0</v>
      </c>
      <c r="EX21" s="71"/>
      <c r="EY21" s="71"/>
      <c r="EZ21" s="71"/>
      <c r="FA21" s="71">
        <f t="shared" si="49"/>
        <v>0</v>
      </c>
      <c r="FB21" s="71">
        <f t="shared" si="50"/>
        <v>0</v>
      </c>
      <c r="FC21" s="71"/>
      <c r="FD21" s="71"/>
      <c r="FE21" s="71"/>
      <c r="FF21" s="71"/>
      <c r="FG21" s="71">
        <f t="shared" si="51"/>
        <v>0</v>
      </c>
      <c r="FH21" s="71">
        <f t="shared" si="52"/>
        <v>0</v>
      </c>
      <c r="FI21" s="71"/>
      <c r="FJ21" s="71"/>
      <c r="FK21" s="71"/>
      <c r="FL21" s="71"/>
      <c r="FM21" s="71">
        <f t="shared" si="53"/>
        <v>0</v>
      </c>
      <c r="FN21" s="71">
        <f t="shared" si="54"/>
        <v>0</v>
      </c>
      <c r="FO21" s="71"/>
      <c r="FP21" s="71"/>
      <c r="FQ21" s="71"/>
      <c r="FR21" s="71"/>
      <c r="FS21" s="71">
        <f t="shared" si="55"/>
        <v>0</v>
      </c>
      <c r="FT21" s="71">
        <f t="shared" si="56"/>
        <v>0</v>
      </c>
      <c r="FU21" s="71"/>
      <c r="FV21" s="71"/>
      <c r="FW21" s="71"/>
      <c r="FX21" s="71"/>
      <c r="FY21" s="71">
        <f t="shared" si="57"/>
        <v>0</v>
      </c>
      <c r="FZ21" s="71">
        <f t="shared" si="58"/>
        <v>0</v>
      </c>
      <c r="GA21" s="71"/>
      <c r="GB21" s="71"/>
      <c r="GC21" s="71"/>
      <c r="GD21" s="71"/>
      <c r="GE21" s="71">
        <f t="shared" si="59"/>
        <v>0</v>
      </c>
      <c r="GF21" s="71">
        <f t="shared" si="60"/>
        <v>0</v>
      </c>
      <c r="GG21" s="71"/>
      <c r="GH21" s="71"/>
      <c r="GI21" s="71"/>
      <c r="GJ21" s="71"/>
      <c r="GK21" s="71">
        <f t="shared" si="61"/>
        <v>0</v>
      </c>
      <c r="GL21" s="71">
        <f t="shared" si="62"/>
        <v>0</v>
      </c>
      <c r="GM21" s="71"/>
      <c r="GN21" s="71"/>
      <c r="GO21" s="71"/>
      <c r="GP21" s="71"/>
      <c r="GQ21" s="71">
        <f t="shared" si="63"/>
        <v>0</v>
      </c>
      <c r="GR21" s="71">
        <f t="shared" si="64"/>
        <v>0</v>
      </c>
      <c r="GS21" s="71"/>
      <c r="GT21" s="71"/>
      <c r="GU21" s="71"/>
      <c r="GV21" s="71"/>
      <c r="GW21" s="71">
        <f t="shared" si="65"/>
        <v>0</v>
      </c>
      <c r="GX21" s="71">
        <f t="shared" si="65"/>
        <v>0</v>
      </c>
      <c r="GY21" s="71"/>
      <c r="GZ21" s="71"/>
      <c r="HA21" s="71"/>
      <c r="HB21" s="71"/>
      <c r="HC21" s="71">
        <f t="shared" si="66"/>
        <v>0</v>
      </c>
      <c r="HD21" s="71">
        <f t="shared" si="66"/>
        <v>0</v>
      </c>
      <c r="HE21" s="71"/>
      <c r="HF21" s="71"/>
      <c r="HG21" s="71"/>
      <c r="HH21" s="71"/>
      <c r="HI21" s="71">
        <f t="shared" si="67"/>
        <v>0</v>
      </c>
      <c r="HJ21" s="71">
        <f t="shared" si="68"/>
        <v>0</v>
      </c>
      <c r="HK21" s="71"/>
      <c r="HL21" s="71"/>
      <c r="HM21" s="71"/>
      <c r="HN21" s="71"/>
      <c r="HO21" s="71">
        <f t="shared" si="69"/>
        <v>0</v>
      </c>
      <c r="HP21" s="71">
        <f t="shared" si="70"/>
        <v>0</v>
      </c>
      <c r="HQ21" s="71"/>
      <c r="HR21" s="71"/>
      <c r="HS21" s="71"/>
      <c r="HT21" s="71"/>
      <c r="HU21" s="71">
        <f t="shared" si="71"/>
        <v>0</v>
      </c>
      <c r="HV21" s="71">
        <f t="shared" si="71"/>
        <v>0</v>
      </c>
      <c r="HW21" s="71"/>
      <c r="HX21" s="140"/>
      <c r="HY21" s="140"/>
      <c r="HZ21" s="140"/>
      <c r="IA21" s="71">
        <f t="shared" si="72"/>
        <v>0</v>
      </c>
      <c r="IB21" s="71">
        <f t="shared" si="73"/>
        <v>0</v>
      </c>
      <c r="IC21" s="138"/>
      <c r="ID21" s="75"/>
      <c r="IE21" s="75">
        <f t="shared" si="74"/>
        <v>0</v>
      </c>
      <c r="IF21" s="75">
        <f t="shared" si="74"/>
        <v>0</v>
      </c>
      <c r="IG21" s="75"/>
      <c r="IH21" s="75"/>
      <c r="II21" s="75">
        <f t="shared" si="75"/>
        <v>0</v>
      </c>
      <c r="IJ21" s="75">
        <f t="shared" si="76"/>
        <v>0</v>
      </c>
      <c r="IK21" s="139"/>
      <c r="IL21" s="141"/>
      <c r="IM21" s="136">
        <f t="shared" si="77"/>
        <v>0</v>
      </c>
      <c r="IN21" s="136">
        <f t="shared" si="78"/>
        <v>0</v>
      </c>
      <c r="IO21" s="114">
        <v>0</v>
      </c>
      <c r="IP21" s="140"/>
      <c r="IQ21" s="136">
        <f t="shared" si="79"/>
        <v>0</v>
      </c>
      <c r="IR21" s="136">
        <f t="shared" si="80"/>
        <v>0</v>
      </c>
      <c r="IS21" s="137"/>
      <c r="IT21" s="137"/>
      <c r="IU21" s="158">
        <f t="shared" ref="IU21:IU84" si="88">IS21</f>
        <v>0</v>
      </c>
      <c r="IV21" s="157">
        <f t="shared" ref="IV21:IV84" si="89">IT21</f>
        <v>0</v>
      </c>
      <c r="IW21" s="158"/>
      <c r="IX21" s="158"/>
      <c r="IY21" s="158">
        <f t="shared" si="83"/>
        <v>0</v>
      </c>
      <c r="IZ21" s="158">
        <f t="shared" si="84"/>
        <v>0</v>
      </c>
      <c r="JA21" s="157"/>
      <c r="JB21" s="157"/>
      <c r="JC21" s="158">
        <f t="shared" si="85"/>
        <v>0</v>
      </c>
      <c r="JD21" s="158">
        <f t="shared" si="86"/>
        <v>0</v>
      </c>
    </row>
    <row r="22" spans="1:264" ht="12.75" customHeight="1">
      <c r="A22" s="109"/>
      <c r="B22" s="112">
        <v>12</v>
      </c>
      <c r="C22" s="71"/>
      <c r="D22" s="71"/>
      <c r="E22" s="113"/>
      <c r="F22" s="113"/>
      <c r="G22" s="71">
        <f t="shared" si="0"/>
        <v>0</v>
      </c>
      <c r="H22" s="71">
        <f t="shared" si="1"/>
        <v>0</v>
      </c>
      <c r="I22" s="91"/>
      <c r="J22" s="71"/>
      <c r="K22" s="71"/>
      <c r="L22" s="71"/>
      <c r="M22" s="71">
        <f t="shared" si="2"/>
        <v>0</v>
      </c>
      <c r="N22" s="71">
        <f t="shared" si="3"/>
        <v>0</v>
      </c>
      <c r="O22" s="91">
        <v>2.58</v>
      </c>
      <c r="P22" s="71"/>
      <c r="Q22" s="75"/>
      <c r="R22" s="71"/>
      <c r="S22" s="71">
        <f t="shared" si="4"/>
        <v>2.58</v>
      </c>
      <c r="T22" s="71">
        <f t="shared" si="5"/>
        <v>0</v>
      </c>
      <c r="U22" s="91"/>
      <c r="V22" s="71"/>
      <c r="W22" s="75"/>
      <c r="X22" s="75"/>
      <c r="Y22" s="71">
        <f t="shared" si="6"/>
        <v>0</v>
      </c>
      <c r="Z22" s="71">
        <f t="shared" si="7"/>
        <v>0</v>
      </c>
      <c r="AA22" s="71"/>
      <c r="AB22" s="142"/>
      <c r="AC22" s="193"/>
      <c r="AD22" s="71"/>
      <c r="AE22" s="71">
        <f t="shared" si="8"/>
        <v>0</v>
      </c>
      <c r="AF22" s="71">
        <f t="shared" si="9"/>
        <v>0</v>
      </c>
      <c r="AG22" s="91"/>
      <c r="AH22" s="71"/>
      <c r="AI22" s="71"/>
      <c r="AJ22" s="71"/>
      <c r="AK22" s="71">
        <f t="shared" si="10"/>
        <v>0</v>
      </c>
      <c r="AL22" s="71">
        <f t="shared" si="11"/>
        <v>0</v>
      </c>
      <c r="AM22" s="71"/>
      <c r="AN22" s="71"/>
      <c r="AO22" s="113"/>
      <c r="AP22" s="113"/>
      <c r="AQ22" s="71">
        <f t="shared" si="12"/>
        <v>0</v>
      </c>
      <c r="AR22" s="71">
        <f t="shared" si="13"/>
        <v>0</v>
      </c>
      <c r="AS22" s="114">
        <v>0</v>
      </c>
      <c r="AT22" s="136"/>
      <c r="AU22" s="75"/>
      <c r="AV22" s="71"/>
      <c r="AW22" s="71">
        <f t="shared" si="14"/>
        <v>0</v>
      </c>
      <c r="AX22" s="71">
        <f t="shared" si="15"/>
        <v>0</v>
      </c>
      <c r="AY22" s="125"/>
      <c r="AZ22" s="86"/>
      <c r="BA22" s="86"/>
      <c r="BB22" s="86"/>
      <c r="BC22" s="71">
        <f t="shared" si="16"/>
        <v>0</v>
      </c>
      <c r="BD22" s="71">
        <f t="shared" si="17"/>
        <v>0</v>
      </c>
      <c r="BE22" s="71"/>
      <c r="BF22" s="71"/>
      <c r="BG22" s="75"/>
      <c r="BH22" s="71"/>
      <c r="BI22" s="71">
        <f t="shared" si="18"/>
        <v>0</v>
      </c>
      <c r="BJ22" s="71">
        <f t="shared" si="19"/>
        <v>0</v>
      </c>
      <c r="BK22" s="93"/>
      <c r="BL22" s="93"/>
      <c r="BM22" s="71"/>
      <c r="BN22" s="71"/>
      <c r="BO22" s="71">
        <f t="shared" si="20"/>
        <v>0</v>
      </c>
      <c r="BP22" s="71">
        <f t="shared" si="21"/>
        <v>0</v>
      </c>
      <c r="BQ22" s="71"/>
      <c r="BR22" s="71"/>
      <c r="BS22" s="94"/>
      <c r="BT22" s="94"/>
      <c r="BU22" s="71">
        <f t="shared" si="22"/>
        <v>0</v>
      </c>
      <c r="BV22" s="71">
        <f t="shared" si="23"/>
        <v>0</v>
      </c>
      <c r="BW22" s="276"/>
      <c r="BX22" s="113"/>
      <c r="BY22" s="79"/>
      <c r="BZ22" s="93"/>
      <c r="CA22" s="71">
        <f t="shared" si="24"/>
        <v>0</v>
      </c>
      <c r="CB22" s="71">
        <f t="shared" si="25"/>
        <v>0</v>
      </c>
      <c r="CC22" s="114">
        <v>1.24</v>
      </c>
      <c r="CD22" s="75"/>
      <c r="CE22" s="95"/>
      <c r="CF22" s="95"/>
      <c r="CG22" s="71">
        <f t="shared" si="26"/>
        <v>1.24</v>
      </c>
      <c r="CH22" s="71">
        <f t="shared" si="87"/>
        <v>0</v>
      </c>
      <c r="CI22" s="71"/>
      <c r="CJ22" s="71"/>
      <c r="CK22" s="71"/>
      <c r="CL22" s="71"/>
      <c r="CM22" s="71">
        <f t="shared" si="27"/>
        <v>0</v>
      </c>
      <c r="CN22" s="71">
        <f t="shared" si="28"/>
        <v>0</v>
      </c>
      <c r="CO22" s="91">
        <v>2.06</v>
      </c>
      <c r="CP22" s="71"/>
      <c r="CQ22" s="71"/>
      <c r="CR22" s="71"/>
      <c r="CS22" s="71">
        <f t="shared" si="29"/>
        <v>2.06</v>
      </c>
      <c r="CT22" s="71">
        <f t="shared" si="30"/>
        <v>0</v>
      </c>
      <c r="CU22" s="71"/>
      <c r="CV22" s="71"/>
      <c r="CW22" s="71"/>
      <c r="CX22" s="71"/>
      <c r="CY22" s="71">
        <f t="shared" si="31"/>
        <v>0</v>
      </c>
      <c r="CZ22" s="71">
        <f t="shared" si="32"/>
        <v>0</v>
      </c>
      <c r="DA22" s="114">
        <v>4.12</v>
      </c>
      <c r="DB22" s="113"/>
      <c r="DC22" s="71"/>
      <c r="DD22" s="71"/>
      <c r="DE22" s="71">
        <f t="shared" si="33"/>
        <v>4.12</v>
      </c>
      <c r="DF22" s="71">
        <f t="shared" si="34"/>
        <v>0</v>
      </c>
      <c r="DG22" s="71"/>
      <c r="DH22" s="71"/>
      <c r="DI22" s="93"/>
      <c r="DJ22" s="71"/>
      <c r="DK22" s="71">
        <f t="shared" si="35"/>
        <v>0</v>
      </c>
      <c r="DL22" s="71">
        <f t="shared" si="36"/>
        <v>0</v>
      </c>
      <c r="DM22" s="113"/>
      <c r="DN22" s="113"/>
      <c r="DO22" s="113"/>
      <c r="DP22" s="113"/>
      <c r="DQ22" s="71">
        <f t="shared" si="37"/>
        <v>0</v>
      </c>
      <c r="DR22" s="71">
        <f t="shared" si="38"/>
        <v>0</v>
      </c>
      <c r="DS22" s="91"/>
      <c r="DT22" s="71"/>
      <c r="DU22" s="71"/>
      <c r="DV22" s="94"/>
      <c r="DW22" s="71">
        <f t="shared" si="39"/>
        <v>0</v>
      </c>
      <c r="DX22" s="71">
        <f t="shared" si="40"/>
        <v>0</v>
      </c>
      <c r="DY22" s="115"/>
      <c r="DZ22" s="71"/>
      <c r="EA22" s="71"/>
      <c r="EB22" s="71"/>
      <c r="EC22" s="71">
        <f t="shared" si="41"/>
        <v>0</v>
      </c>
      <c r="ED22" s="71">
        <f t="shared" si="42"/>
        <v>0</v>
      </c>
      <c r="EE22" s="71"/>
      <c r="EF22" s="71"/>
      <c r="EG22" s="96"/>
      <c r="EH22" s="71"/>
      <c r="EI22" s="71">
        <f t="shared" si="43"/>
        <v>0</v>
      </c>
      <c r="EJ22" s="71">
        <f t="shared" si="44"/>
        <v>0</v>
      </c>
      <c r="EK22" s="71"/>
      <c r="EL22" s="71"/>
      <c r="EM22" s="71"/>
      <c r="EN22" s="71"/>
      <c r="EO22" s="71">
        <f t="shared" si="45"/>
        <v>0</v>
      </c>
      <c r="EP22" s="71">
        <f t="shared" si="46"/>
        <v>0</v>
      </c>
      <c r="EQ22" s="71"/>
      <c r="ER22" s="71"/>
      <c r="ES22" s="71"/>
      <c r="ET22" s="71"/>
      <c r="EU22" s="71">
        <f t="shared" si="47"/>
        <v>0</v>
      </c>
      <c r="EV22" s="71">
        <f t="shared" si="48"/>
        <v>0</v>
      </c>
      <c r="EW22" s="91">
        <v>0</v>
      </c>
      <c r="EX22" s="71"/>
      <c r="EY22" s="71"/>
      <c r="EZ22" s="71"/>
      <c r="FA22" s="71">
        <f t="shared" si="49"/>
        <v>0</v>
      </c>
      <c r="FB22" s="71">
        <f t="shared" si="50"/>
        <v>0</v>
      </c>
      <c r="FC22" s="71"/>
      <c r="FD22" s="71"/>
      <c r="FE22" s="71"/>
      <c r="FF22" s="71"/>
      <c r="FG22" s="71">
        <f t="shared" si="51"/>
        <v>0</v>
      </c>
      <c r="FH22" s="71">
        <f t="shared" si="52"/>
        <v>0</v>
      </c>
      <c r="FI22" s="71"/>
      <c r="FJ22" s="71"/>
      <c r="FK22" s="71"/>
      <c r="FL22" s="71"/>
      <c r="FM22" s="71">
        <f t="shared" si="53"/>
        <v>0</v>
      </c>
      <c r="FN22" s="71">
        <f t="shared" si="54"/>
        <v>0</v>
      </c>
      <c r="FO22" s="71"/>
      <c r="FP22" s="71"/>
      <c r="FQ22" s="71"/>
      <c r="FR22" s="71"/>
      <c r="FS22" s="71">
        <f t="shared" si="55"/>
        <v>0</v>
      </c>
      <c r="FT22" s="71">
        <f t="shared" si="56"/>
        <v>0</v>
      </c>
      <c r="FU22" s="71"/>
      <c r="FV22" s="71"/>
      <c r="FW22" s="71"/>
      <c r="FX22" s="71"/>
      <c r="FY22" s="71">
        <f t="shared" si="57"/>
        <v>0</v>
      </c>
      <c r="FZ22" s="71">
        <f t="shared" si="58"/>
        <v>0</v>
      </c>
      <c r="GA22" s="71"/>
      <c r="GB22" s="71"/>
      <c r="GC22" s="71"/>
      <c r="GD22" s="71"/>
      <c r="GE22" s="71">
        <f t="shared" si="59"/>
        <v>0</v>
      </c>
      <c r="GF22" s="71">
        <f t="shared" si="60"/>
        <v>0</v>
      </c>
      <c r="GG22" s="71"/>
      <c r="GH22" s="71"/>
      <c r="GI22" s="71"/>
      <c r="GJ22" s="71"/>
      <c r="GK22" s="71">
        <f t="shared" si="61"/>
        <v>0</v>
      </c>
      <c r="GL22" s="71">
        <f t="shared" si="62"/>
        <v>0</v>
      </c>
      <c r="GM22" s="71"/>
      <c r="GN22" s="71"/>
      <c r="GO22" s="71"/>
      <c r="GP22" s="71"/>
      <c r="GQ22" s="71">
        <f t="shared" si="63"/>
        <v>0</v>
      </c>
      <c r="GR22" s="71">
        <f t="shared" si="64"/>
        <v>0</v>
      </c>
      <c r="GS22" s="71"/>
      <c r="GT22" s="71"/>
      <c r="GU22" s="71"/>
      <c r="GV22" s="71"/>
      <c r="GW22" s="71">
        <f t="shared" si="65"/>
        <v>0</v>
      </c>
      <c r="GX22" s="71">
        <f t="shared" si="65"/>
        <v>0</v>
      </c>
      <c r="GY22" s="71"/>
      <c r="GZ22" s="71"/>
      <c r="HA22" s="71"/>
      <c r="HB22" s="71"/>
      <c r="HC22" s="71">
        <f t="shared" si="66"/>
        <v>0</v>
      </c>
      <c r="HD22" s="71">
        <f t="shared" si="66"/>
        <v>0</v>
      </c>
      <c r="HE22" s="71"/>
      <c r="HF22" s="71"/>
      <c r="HG22" s="71"/>
      <c r="HH22" s="71"/>
      <c r="HI22" s="71">
        <f t="shared" si="67"/>
        <v>0</v>
      </c>
      <c r="HJ22" s="71">
        <f t="shared" si="68"/>
        <v>0</v>
      </c>
      <c r="HK22" s="71"/>
      <c r="HL22" s="71"/>
      <c r="HM22" s="71"/>
      <c r="HN22" s="71"/>
      <c r="HO22" s="71">
        <f t="shared" si="69"/>
        <v>0</v>
      </c>
      <c r="HP22" s="71">
        <f t="shared" si="70"/>
        <v>0</v>
      </c>
      <c r="HQ22" s="71"/>
      <c r="HR22" s="71"/>
      <c r="HS22" s="71"/>
      <c r="HT22" s="71"/>
      <c r="HU22" s="71">
        <f t="shared" si="71"/>
        <v>0</v>
      </c>
      <c r="HV22" s="71">
        <f t="shared" si="71"/>
        <v>0</v>
      </c>
      <c r="HW22" s="71"/>
      <c r="HX22" s="140"/>
      <c r="HY22" s="140"/>
      <c r="HZ22" s="140"/>
      <c r="IA22" s="71">
        <f t="shared" si="72"/>
        <v>0</v>
      </c>
      <c r="IB22" s="71">
        <f t="shared" si="73"/>
        <v>0</v>
      </c>
      <c r="IC22" s="138"/>
      <c r="ID22" s="75"/>
      <c r="IE22" s="75">
        <f t="shared" si="74"/>
        <v>0</v>
      </c>
      <c r="IF22" s="75">
        <f t="shared" si="74"/>
        <v>0</v>
      </c>
      <c r="IG22" s="75"/>
      <c r="IH22" s="75"/>
      <c r="II22" s="75">
        <f t="shared" si="75"/>
        <v>0</v>
      </c>
      <c r="IJ22" s="75">
        <f t="shared" si="76"/>
        <v>0</v>
      </c>
      <c r="IK22" s="139"/>
      <c r="IL22" s="141"/>
      <c r="IM22" s="136">
        <f t="shared" si="77"/>
        <v>0</v>
      </c>
      <c r="IN22" s="136">
        <f t="shared" si="78"/>
        <v>0</v>
      </c>
      <c r="IO22" s="114">
        <v>0</v>
      </c>
      <c r="IP22" s="140"/>
      <c r="IQ22" s="136">
        <f t="shared" si="79"/>
        <v>0</v>
      </c>
      <c r="IR22" s="136">
        <f t="shared" si="80"/>
        <v>0</v>
      </c>
      <c r="IS22" s="137"/>
      <c r="IT22" s="137"/>
      <c r="IU22" s="158">
        <f t="shared" si="88"/>
        <v>0</v>
      </c>
      <c r="IV22" s="157">
        <f t="shared" si="89"/>
        <v>0</v>
      </c>
      <c r="IW22" s="158"/>
      <c r="IX22" s="158"/>
      <c r="IY22" s="158">
        <f t="shared" si="83"/>
        <v>0</v>
      </c>
      <c r="IZ22" s="158">
        <f t="shared" si="84"/>
        <v>0</v>
      </c>
      <c r="JA22" s="157"/>
      <c r="JB22" s="157"/>
      <c r="JC22" s="158">
        <f t="shared" si="85"/>
        <v>0</v>
      </c>
      <c r="JD22" s="158">
        <f t="shared" si="86"/>
        <v>0</v>
      </c>
    </row>
    <row r="23" spans="1:264" ht="12.75" customHeight="1">
      <c r="A23" s="111">
        <v>0.125</v>
      </c>
      <c r="B23" s="112">
        <v>13</v>
      </c>
      <c r="C23" s="71"/>
      <c r="D23" s="71"/>
      <c r="E23" s="113"/>
      <c r="F23" s="113"/>
      <c r="G23" s="71">
        <f t="shared" si="0"/>
        <v>0</v>
      </c>
      <c r="H23" s="71">
        <f t="shared" si="1"/>
        <v>0</v>
      </c>
      <c r="I23" s="91"/>
      <c r="J23" s="71"/>
      <c r="K23" s="71"/>
      <c r="L23" s="71"/>
      <c r="M23" s="71">
        <f t="shared" si="2"/>
        <v>0</v>
      </c>
      <c r="N23" s="71">
        <f t="shared" si="3"/>
        <v>0</v>
      </c>
      <c r="O23" s="91">
        <v>2.58</v>
      </c>
      <c r="P23" s="71"/>
      <c r="Q23" s="75"/>
      <c r="R23" s="71"/>
      <c r="S23" s="71">
        <f t="shared" si="4"/>
        <v>2.58</v>
      </c>
      <c r="T23" s="71">
        <f t="shared" si="5"/>
        <v>0</v>
      </c>
      <c r="U23" s="91"/>
      <c r="V23" s="71"/>
      <c r="W23" s="75"/>
      <c r="X23" s="75"/>
      <c r="Y23" s="71">
        <f t="shared" si="6"/>
        <v>0</v>
      </c>
      <c r="Z23" s="71">
        <f t="shared" si="7"/>
        <v>0</v>
      </c>
      <c r="AA23" s="71"/>
      <c r="AB23" s="142"/>
      <c r="AC23" s="193"/>
      <c r="AD23" s="71"/>
      <c r="AE23" s="71">
        <f t="shared" si="8"/>
        <v>0</v>
      </c>
      <c r="AF23" s="71">
        <f t="shared" si="9"/>
        <v>0</v>
      </c>
      <c r="AG23" s="91"/>
      <c r="AH23" s="71"/>
      <c r="AI23" s="71"/>
      <c r="AJ23" s="71"/>
      <c r="AK23" s="71">
        <f t="shared" si="10"/>
        <v>0</v>
      </c>
      <c r="AL23" s="71">
        <f t="shared" si="11"/>
        <v>0</v>
      </c>
      <c r="AM23" s="71"/>
      <c r="AN23" s="71"/>
      <c r="AO23" s="113"/>
      <c r="AP23" s="113"/>
      <c r="AQ23" s="71">
        <f t="shared" si="12"/>
        <v>0</v>
      </c>
      <c r="AR23" s="71">
        <f t="shared" si="13"/>
        <v>0</v>
      </c>
      <c r="AS23" s="114">
        <v>0</v>
      </c>
      <c r="AT23" s="136"/>
      <c r="AU23" s="75"/>
      <c r="AV23" s="71"/>
      <c r="AW23" s="71">
        <f t="shared" si="14"/>
        <v>0</v>
      </c>
      <c r="AX23" s="71">
        <f t="shared" si="15"/>
        <v>0</v>
      </c>
      <c r="AY23" s="125"/>
      <c r="AZ23" s="86"/>
      <c r="BA23" s="86"/>
      <c r="BB23" s="86"/>
      <c r="BC23" s="71">
        <f t="shared" si="16"/>
        <v>0</v>
      </c>
      <c r="BD23" s="71">
        <f t="shared" si="17"/>
        <v>0</v>
      </c>
      <c r="BE23" s="71"/>
      <c r="BF23" s="71"/>
      <c r="BG23" s="75"/>
      <c r="BH23" s="71"/>
      <c r="BI23" s="71">
        <f t="shared" si="18"/>
        <v>0</v>
      </c>
      <c r="BJ23" s="71">
        <f t="shared" si="19"/>
        <v>0</v>
      </c>
      <c r="BK23" s="93"/>
      <c r="BL23" s="93"/>
      <c r="BM23" s="71"/>
      <c r="BN23" s="71"/>
      <c r="BO23" s="71">
        <f t="shared" si="20"/>
        <v>0</v>
      </c>
      <c r="BP23" s="71">
        <f t="shared" si="21"/>
        <v>0</v>
      </c>
      <c r="BQ23" s="71"/>
      <c r="BR23" s="71"/>
      <c r="BS23" s="94"/>
      <c r="BT23" s="94"/>
      <c r="BU23" s="71">
        <f t="shared" si="22"/>
        <v>0</v>
      </c>
      <c r="BV23" s="71">
        <f t="shared" si="23"/>
        <v>0</v>
      </c>
      <c r="BW23" s="276"/>
      <c r="BX23" s="113"/>
      <c r="BY23" s="79"/>
      <c r="BZ23" s="93"/>
      <c r="CA23" s="71">
        <f t="shared" si="24"/>
        <v>0</v>
      </c>
      <c r="CB23" s="71">
        <f t="shared" si="25"/>
        <v>0</v>
      </c>
      <c r="CC23" s="114">
        <v>1.24</v>
      </c>
      <c r="CD23" s="75"/>
      <c r="CE23" s="95"/>
      <c r="CF23" s="95"/>
      <c r="CG23" s="71">
        <f t="shared" si="26"/>
        <v>1.24</v>
      </c>
      <c r="CH23" s="71">
        <f t="shared" si="87"/>
        <v>0</v>
      </c>
      <c r="CI23" s="71"/>
      <c r="CJ23" s="71"/>
      <c r="CK23" s="71"/>
      <c r="CL23" s="71"/>
      <c r="CM23" s="71">
        <f t="shared" si="27"/>
        <v>0</v>
      </c>
      <c r="CN23" s="71">
        <f t="shared" si="28"/>
        <v>0</v>
      </c>
      <c r="CO23" s="91">
        <v>1.03</v>
      </c>
      <c r="CP23" s="71"/>
      <c r="CQ23" s="71"/>
      <c r="CR23" s="71"/>
      <c r="CS23" s="71">
        <f t="shared" si="29"/>
        <v>1.03</v>
      </c>
      <c r="CT23" s="71">
        <f t="shared" si="30"/>
        <v>0</v>
      </c>
      <c r="CU23" s="71"/>
      <c r="CV23" s="71"/>
      <c r="CW23" s="71"/>
      <c r="CX23" s="71"/>
      <c r="CY23" s="71">
        <f t="shared" si="31"/>
        <v>0</v>
      </c>
      <c r="CZ23" s="71">
        <f t="shared" si="32"/>
        <v>0</v>
      </c>
      <c r="DA23" s="114">
        <v>4.12</v>
      </c>
      <c r="DB23" s="113"/>
      <c r="DC23" s="71"/>
      <c r="DD23" s="71"/>
      <c r="DE23" s="71">
        <f t="shared" si="33"/>
        <v>4.12</v>
      </c>
      <c r="DF23" s="71">
        <f t="shared" si="34"/>
        <v>0</v>
      </c>
      <c r="DG23" s="71"/>
      <c r="DH23" s="71"/>
      <c r="DI23" s="93"/>
      <c r="DJ23" s="71"/>
      <c r="DK23" s="71">
        <f t="shared" si="35"/>
        <v>0</v>
      </c>
      <c r="DL23" s="71">
        <f t="shared" si="36"/>
        <v>0</v>
      </c>
      <c r="DM23" s="113"/>
      <c r="DN23" s="113"/>
      <c r="DO23" s="113"/>
      <c r="DP23" s="113"/>
      <c r="DQ23" s="71">
        <f t="shared" si="37"/>
        <v>0</v>
      </c>
      <c r="DR23" s="71">
        <f t="shared" si="38"/>
        <v>0</v>
      </c>
      <c r="DS23" s="91"/>
      <c r="DT23" s="71"/>
      <c r="DU23" s="71"/>
      <c r="DV23" s="94"/>
      <c r="DW23" s="71">
        <f t="shared" si="39"/>
        <v>0</v>
      </c>
      <c r="DX23" s="71">
        <f t="shared" si="40"/>
        <v>0</v>
      </c>
      <c r="DY23" s="115"/>
      <c r="DZ23" s="71"/>
      <c r="EA23" s="71"/>
      <c r="EB23" s="71"/>
      <c r="EC23" s="71">
        <f t="shared" si="41"/>
        <v>0</v>
      </c>
      <c r="ED23" s="71">
        <f t="shared" si="42"/>
        <v>0</v>
      </c>
      <c r="EE23" s="71"/>
      <c r="EF23" s="71"/>
      <c r="EG23" s="96"/>
      <c r="EH23" s="71"/>
      <c r="EI23" s="71">
        <f t="shared" si="43"/>
        <v>0</v>
      </c>
      <c r="EJ23" s="71">
        <f t="shared" si="44"/>
        <v>0</v>
      </c>
      <c r="EK23" s="71"/>
      <c r="EL23" s="71"/>
      <c r="EM23" s="71"/>
      <c r="EN23" s="71"/>
      <c r="EO23" s="71">
        <f t="shared" si="45"/>
        <v>0</v>
      </c>
      <c r="EP23" s="71">
        <f t="shared" si="46"/>
        <v>0</v>
      </c>
      <c r="EQ23" s="71"/>
      <c r="ER23" s="71"/>
      <c r="ES23" s="71"/>
      <c r="ET23" s="71"/>
      <c r="EU23" s="71">
        <f t="shared" si="47"/>
        <v>0</v>
      </c>
      <c r="EV23" s="71">
        <f t="shared" si="48"/>
        <v>0</v>
      </c>
      <c r="EW23" s="91">
        <v>0</v>
      </c>
      <c r="EX23" s="71"/>
      <c r="EY23" s="71"/>
      <c r="EZ23" s="71"/>
      <c r="FA23" s="71">
        <f t="shared" si="49"/>
        <v>0</v>
      </c>
      <c r="FB23" s="71">
        <f t="shared" si="50"/>
        <v>0</v>
      </c>
      <c r="FC23" s="71"/>
      <c r="FD23" s="71"/>
      <c r="FE23" s="71"/>
      <c r="FF23" s="71"/>
      <c r="FG23" s="71">
        <f t="shared" si="51"/>
        <v>0</v>
      </c>
      <c r="FH23" s="71">
        <f t="shared" si="52"/>
        <v>0</v>
      </c>
      <c r="FI23" s="71"/>
      <c r="FJ23" s="71"/>
      <c r="FK23" s="71"/>
      <c r="FL23" s="71"/>
      <c r="FM23" s="71">
        <f t="shared" si="53"/>
        <v>0</v>
      </c>
      <c r="FN23" s="71">
        <f t="shared" si="54"/>
        <v>0</v>
      </c>
      <c r="FO23" s="71"/>
      <c r="FP23" s="71"/>
      <c r="FQ23" s="71"/>
      <c r="FR23" s="71"/>
      <c r="FS23" s="71">
        <f t="shared" si="55"/>
        <v>0</v>
      </c>
      <c r="FT23" s="71">
        <f t="shared" si="56"/>
        <v>0</v>
      </c>
      <c r="FU23" s="71"/>
      <c r="FV23" s="71"/>
      <c r="FW23" s="71"/>
      <c r="FX23" s="71"/>
      <c r="FY23" s="71">
        <f t="shared" si="57"/>
        <v>0</v>
      </c>
      <c r="FZ23" s="71">
        <f t="shared" si="58"/>
        <v>0</v>
      </c>
      <c r="GA23" s="71"/>
      <c r="GB23" s="71"/>
      <c r="GC23" s="71"/>
      <c r="GD23" s="71"/>
      <c r="GE23" s="71">
        <f t="shared" si="59"/>
        <v>0</v>
      </c>
      <c r="GF23" s="71">
        <f t="shared" si="60"/>
        <v>0</v>
      </c>
      <c r="GG23" s="71"/>
      <c r="GH23" s="71"/>
      <c r="GI23" s="71"/>
      <c r="GJ23" s="71"/>
      <c r="GK23" s="71">
        <f t="shared" si="61"/>
        <v>0</v>
      </c>
      <c r="GL23" s="71">
        <f t="shared" si="62"/>
        <v>0</v>
      </c>
      <c r="GM23" s="71"/>
      <c r="GN23" s="71"/>
      <c r="GO23" s="71"/>
      <c r="GP23" s="71"/>
      <c r="GQ23" s="71">
        <f t="shared" si="63"/>
        <v>0</v>
      </c>
      <c r="GR23" s="71">
        <f t="shared" si="64"/>
        <v>0</v>
      </c>
      <c r="GS23" s="71"/>
      <c r="GT23" s="71"/>
      <c r="GU23" s="71"/>
      <c r="GV23" s="71"/>
      <c r="GW23" s="71">
        <f t="shared" si="65"/>
        <v>0</v>
      </c>
      <c r="GX23" s="71">
        <f t="shared" si="65"/>
        <v>0</v>
      </c>
      <c r="GY23" s="71"/>
      <c r="GZ23" s="71"/>
      <c r="HA23" s="71"/>
      <c r="HB23" s="71"/>
      <c r="HC23" s="71">
        <f t="shared" si="66"/>
        <v>0</v>
      </c>
      <c r="HD23" s="71">
        <f t="shared" si="66"/>
        <v>0</v>
      </c>
      <c r="HE23" s="71"/>
      <c r="HF23" s="71"/>
      <c r="HG23" s="71"/>
      <c r="HH23" s="71"/>
      <c r="HI23" s="71">
        <f t="shared" si="67"/>
        <v>0</v>
      </c>
      <c r="HJ23" s="71">
        <f t="shared" si="68"/>
        <v>0</v>
      </c>
      <c r="HK23" s="71"/>
      <c r="HL23" s="71"/>
      <c r="HM23" s="71"/>
      <c r="HN23" s="71"/>
      <c r="HO23" s="71">
        <f t="shared" si="69"/>
        <v>0</v>
      </c>
      <c r="HP23" s="71">
        <f t="shared" si="70"/>
        <v>0</v>
      </c>
      <c r="HQ23" s="71"/>
      <c r="HR23" s="71"/>
      <c r="HS23" s="71"/>
      <c r="HT23" s="71"/>
      <c r="HU23" s="71">
        <f t="shared" si="71"/>
        <v>0</v>
      </c>
      <c r="HV23" s="71">
        <f t="shared" si="71"/>
        <v>0</v>
      </c>
      <c r="HW23" s="71"/>
      <c r="HX23" s="140"/>
      <c r="HY23" s="140"/>
      <c r="HZ23" s="140"/>
      <c r="IA23" s="71">
        <f t="shared" si="72"/>
        <v>0</v>
      </c>
      <c r="IB23" s="71">
        <f t="shared" si="73"/>
        <v>0</v>
      </c>
      <c r="IC23" s="138"/>
      <c r="ID23" s="75"/>
      <c r="IE23" s="75">
        <f t="shared" si="74"/>
        <v>0</v>
      </c>
      <c r="IF23" s="75">
        <f t="shared" si="74"/>
        <v>0</v>
      </c>
      <c r="IG23" s="75"/>
      <c r="IH23" s="75"/>
      <c r="II23" s="75">
        <f t="shared" si="75"/>
        <v>0</v>
      </c>
      <c r="IJ23" s="75">
        <f t="shared" si="76"/>
        <v>0</v>
      </c>
      <c r="IK23" s="139"/>
      <c r="IL23" s="141"/>
      <c r="IM23" s="136">
        <f t="shared" si="77"/>
        <v>0</v>
      </c>
      <c r="IN23" s="136">
        <f t="shared" si="78"/>
        <v>0</v>
      </c>
      <c r="IO23" s="114">
        <v>0</v>
      </c>
      <c r="IP23" s="140"/>
      <c r="IQ23" s="136">
        <f t="shared" si="79"/>
        <v>0</v>
      </c>
      <c r="IR23" s="136">
        <f t="shared" si="80"/>
        <v>0</v>
      </c>
      <c r="IS23" s="137"/>
      <c r="IT23" s="137"/>
      <c r="IU23" s="158">
        <f t="shared" si="88"/>
        <v>0</v>
      </c>
      <c r="IV23" s="157">
        <f t="shared" si="89"/>
        <v>0</v>
      </c>
      <c r="IW23" s="158"/>
      <c r="IX23" s="158"/>
      <c r="IY23" s="158">
        <f t="shared" si="83"/>
        <v>0</v>
      </c>
      <c r="IZ23" s="158">
        <f t="shared" si="84"/>
        <v>0</v>
      </c>
      <c r="JA23" s="157"/>
      <c r="JB23" s="157"/>
      <c r="JC23" s="158">
        <f t="shared" si="85"/>
        <v>0</v>
      </c>
      <c r="JD23" s="158">
        <f t="shared" si="86"/>
        <v>0</v>
      </c>
    </row>
    <row r="24" spans="1:264" ht="12.75" customHeight="1">
      <c r="A24" s="109"/>
      <c r="B24" s="112">
        <v>14</v>
      </c>
      <c r="C24" s="71"/>
      <c r="D24" s="71"/>
      <c r="E24" s="113"/>
      <c r="F24" s="113"/>
      <c r="G24" s="71">
        <f t="shared" si="0"/>
        <v>0</v>
      </c>
      <c r="H24" s="71">
        <f t="shared" si="1"/>
        <v>0</v>
      </c>
      <c r="I24" s="91"/>
      <c r="J24" s="71"/>
      <c r="K24" s="71"/>
      <c r="L24" s="71"/>
      <c r="M24" s="71">
        <f t="shared" si="2"/>
        <v>0</v>
      </c>
      <c r="N24" s="71">
        <f t="shared" si="3"/>
        <v>0</v>
      </c>
      <c r="O24" s="91">
        <v>2.58</v>
      </c>
      <c r="P24" s="71"/>
      <c r="Q24" s="75"/>
      <c r="R24" s="71"/>
      <c r="S24" s="71">
        <f t="shared" si="4"/>
        <v>2.58</v>
      </c>
      <c r="T24" s="71">
        <f t="shared" si="5"/>
        <v>0</v>
      </c>
      <c r="U24" s="91"/>
      <c r="V24" s="71"/>
      <c r="W24" s="75"/>
      <c r="X24" s="75"/>
      <c r="Y24" s="71">
        <f t="shared" si="6"/>
        <v>0</v>
      </c>
      <c r="Z24" s="71">
        <f t="shared" si="7"/>
        <v>0</v>
      </c>
      <c r="AA24" s="71"/>
      <c r="AB24" s="142"/>
      <c r="AC24" s="193"/>
      <c r="AD24" s="71"/>
      <c r="AE24" s="71">
        <f t="shared" si="8"/>
        <v>0</v>
      </c>
      <c r="AF24" s="71">
        <f t="shared" si="9"/>
        <v>0</v>
      </c>
      <c r="AG24" s="91"/>
      <c r="AH24" s="71"/>
      <c r="AI24" s="71"/>
      <c r="AJ24" s="71"/>
      <c r="AK24" s="71">
        <f t="shared" si="10"/>
        <v>0</v>
      </c>
      <c r="AL24" s="71">
        <f t="shared" si="11"/>
        <v>0</v>
      </c>
      <c r="AM24" s="71"/>
      <c r="AN24" s="71"/>
      <c r="AO24" s="113"/>
      <c r="AP24" s="113"/>
      <c r="AQ24" s="71">
        <f t="shared" si="12"/>
        <v>0</v>
      </c>
      <c r="AR24" s="71">
        <f t="shared" si="13"/>
        <v>0</v>
      </c>
      <c r="AS24" s="114">
        <v>0</v>
      </c>
      <c r="AT24" s="136"/>
      <c r="AU24" s="75"/>
      <c r="AV24" s="71"/>
      <c r="AW24" s="71">
        <f t="shared" si="14"/>
        <v>0</v>
      </c>
      <c r="AX24" s="71">
        <f t="shared" si="15"/>
        <v>0</v>
      </c>
      <c r="AY24" s="125"/>
      <c r="AZ24" s="86"/>
      <c r="BA24" s="86"/>
      <c r="BB24" s="86"/>
      <c r="BC24" s="71">
        <f t="shared" si="16"/>
        <v>0</v>
      </c>
      <c r="BD24" s="71">
        <f t="shared" si="17"/>
        <v>0</v>
      </c>
      <c r="BE24" s="71"/>
      <c r="BF24" s="71"/>
      <c r="BG24" s="75"/>
      <c r="BH24" s="71"/>
      <c r="BI24" s="71">
        <f t="shared" si="18"/>
        <v>0</v>
      </c>
      <c r="BJ24" s="71">
        <f t="shared" si="19"/>
        <v>0</v>
      </c>
      <c r="BK24" s="93"/>
      <c r="BL24" s="93"/>
      <c r="BM24" s="71"/>
      <c r="BN24" s="71"/>
      <c r="BO24" s="71">
        <f t="shared" si="20"/>
        <v>0</v>
      </c>
      <c r="BP24" s="71">
        <f t="shared" si="21"/>
        <v>0</v>
      </c>
      <c r="BQ24" s="71"/>
      <c r="BR24" s="71"/>
      <c r="BS24" s="94"/>
      <c r="BT24" s="94"/>
      <c r="BU24" s="71">
        <f t="shared" si="22"/>
        <v>0</v>
      </c>
      <c r="BV24" s="71">
        <f t="shared" si="23"/>
        <v>0</v>
      </c>
      <c r="BW24" s="276"/>
      <c r="BX24" s="113"/>
      <c r="BY24" s="79"/>
      <c r="BZ24" s="93"/>
      <c r="CA24" s="71">
        <f t="shared" si="24"/>
        <v>0</v>
      </c>
      <c r="CB24" s="71">
        <f t="shared" si="25"/>
        <v>0</v>
      </c>
      <c r="CC24" s="114">
        <v>1.24</v>
      </c>
      <c r="CD24" s="75"/>
      <c r="CE24" s="95"/>
      <c r="CF24" s="95"/>
      <c r="CG24" s="71">
        <f t="shared" si="26"/>
        <v>1.24</v>
      </c>
      <c r="CH24" s="71">
        <f t="shared" si="87"/>
        <v>0</v>
      </c>
      <c r="CI24" s="71"/>
      <c r="CJ24" s="71"/>
      <c r="CK24" s="71"/>
      <c r="CL24" s="71"/>
      <c r="CM24" s="71">
        <f t="shared" si="27"/>
        <v>0</v>
      </c>
      <c r="CN24" s="71">
        <f t="shared" si="28"/>
        <v>0</v>
      </c>
      <c r="CO24" s="91">
        <v>1.03</v>
      </c>
      <c r="CP24" s="71"/>
      <c r="CQ24" s="71"/>
      <c r="CR24" s="71"/>
      <c r="CS24" s="71">
        <f t="shared" si="29"/>
        <v>1.03</v>
      </c>
      <c r="CT24" s="71">
        <f t="shared" si="30"/>
        <v>0</v>
      </c>
      <c r="CU24" s="71"/>
      <c r="CV24" s="71"/>
      <c r="CW24" s="71"/>
      <c r="CX24" s="71"/>
      <c r="CY24" s="71">
        <f t="shared" si="31"/>
        <v>0</v>
      </c>
      <c r="CZ24" s="71">
        <f t="shared" si="32"/>
        <v>0</v>
      </c>
      <c r="DA24" s="114">
        <v>4.12</v>
      </c>
      <c r="DB24" s="113"/>
      <c r="DC24" s="71"/>
      <c r="DD24" s="71"/>
      <c r="DE24" s="71">
        <f t="shared" si="33"/>
        <v>4.12</v>
      </c>
      <c r="DF24" s="71">
        <f t="shared" si="34"/>
        <v>0</v>
      </c>
      <c r="DG24" s="71"/>
      <c r="DH24" s="71"/>
      <c r="DI24" s="93"/>
      <c r="DJ24" s="71"/>
      <c r="DK24" s="71">
        <f t="shared" si="35"/>
        <v>0</v>
      </c>
      <c r="DL24" s="71">
        <f t="shared" si="36"/>
        <v>0</v>
      </c>
      <c r="DM24" s="113"/>
      <c r="DN24" s="113"/>
      <c r="DO24" s="113"/>
      <c r="DP24" s="113"/>
      <c r="DQ24" s="71">
        <f t="shared" si="37"/>
        <v>0</v>
      </c>
      <c r="DR24" s="71">
        <f t="shared" si="38"/>
        <v>0</v>
      </c>
      <c r="DS24" s="91"/>
      <c r="DT24" s="71"/>
      <c r="DU24" s="71"/>
      <c r="DV24" s="94"/>
      <c r="DW24" s="71">
        <f t="shared" si="39"/>
        <v>0</v>
      </c>
      <c r="DX24" s="71">
        <f t="shared" si="40"/>
        <v>0</v>
      </c>
      <c r="DY24" s="115"/>
      <c r="DZ24" s="71"/>
      <c r="EA24" s="71"/>
      <c r="EB24" s="71"/>
      <c r="EC24" s="71">
        <f t="shared" si="41"/>
        <v>0</v>
      </c>
      <c r="ED24" s="71">
        <f t="shared" si="42"/>
        <v>0</v>
      </c>
      <c r="EE24" s="71"/>
      <c r="EF24" s="71"/>
      <c r="EG24" s="96"/>
      <c r="EH24" s="71"/>
      <c r="EI24" s="71">
        <f t="shared" si="43"/>
        <v>0</v>
      </c>
      <c r="EJ24" s="71">
        <f t="shared" si="44"/>
        <v>0</v>
      </c>
      <c r="EK24" s="71"/>
      <c r="EL24" s="71"/>
      <c r="EM24" s="71"/>
      <c r="EN24" s="71"/>
      <c r="EO24" s="71">
        <f t="shared" si="45"/>
        <v>0</v>
      </c>
      <c r="EP24" s="71">
        <f t="shared" si="46"/>
        <v>0</v>
      </c>
      <c r="EQ24" s="71"/>
      <c r="ER24" s="71"/>
      <c r="ES24" s="71"/>
      <c r="ET24" s="71"/>
      <c r="EU24" s="71">
        <f t="shared" si="47"/>
        <v>0</v>
      </c>
      <c r="EV24" s="71">
        <f t="shared" si="48"/>
        <v>0</v>
      </c>
      <c r="EW24" s="91">
        <v>0</v>
      </c>
      <c r="EX24" s="71"/>
      <c r="EY24" s="71"/>
      <c r="EZ24" s="71"/>
      <c r="FA24" s="71">
        <f t="shared" si="49"/>
        <v>0</v>
      </c>
      <c r="FB24" s="71">
        <f t="shared" si="50"/>
        <v>0</v>
      </c>
      <c r="FC24" s="71"/>
      <c r="FD24" s="71"/>
      <c r="FE24" s="71"/>
      <c r="FF24" s="71"/>
      <c r="FG24" s="71">
        <f t="shared" si="51"/>
        <v>0</v>
      </c>
      <c r="FH24" s="71">
        <f t="shared" si="52"/>
        <v>0</v>
      </c>
      <c r="FI24" s="71"/>
      <c r="FJ24" s="71"/>
      <c r="FK24" s="71"/>
      <c r="FL24" s="71"/>
      <c r="FM24" s="71">
        <f t="shared" si="53"/>
        <v>0</v>
      </c>
      <c r="FN24" s="71">
        <f t="shared" si="54"/>
        <v>0</v>
      </c>
      <c r="FO24" s="71"/>
      <c r="FP24" s="71"/>
      <c r="FQ24" s="71"/>
      <c r="FR24" s="71"/>
      <c r="FS24" s="71">
        <f t="shared" si="55"/>
        <v>0</v>
      </c>
      <c r="FT24" s="71">
        <f t="shared" si="56"/>
        <v>0</v>
      </c>
      <c r="FU24" s="71"/>
      <c r="FV24" s="71"/>
      <c r="FW24" s="71"/>
      <c r="FX24" s="71"/>
      <c r="FY24" s="71">
        <f t="shared" si="57"/>
        <v>0</v>
      </c>
      <c r="FZ24" s="71">
        <f t="shared" si="58"/>
        <v>0</v>
      </c>
      <c r="GA24" s="71"/>
      <c r="GB24" s="71"/>
      <c r="GC24" s="71"/>
      <c r="GD24" s="71"/>
      <c r="GE24" s="71">
        <f t="shared" si="59"/>
        <v>0</v>
      </c>
      <c r="GF24" s="71">
        <f t="shared" si="60"/>
        <v>0</v>
      </c>
      <c r="GG24" s="71"/>
      <c r="GH24" s="71"/>
      <c r="GI24" s="71"/>
      <c r="GJ24" s="71"/>
      <c r="GK24" s="71">
        <f t="shared" si="61"/>
        <v>0</v>
      </c>
      <c r="GL24" s="71">
        <f t="shared" si="62"/>
        <v>0</v>
      </c>
      <c r="GM24" s="71"/>
      <c r="GN24" s="71"/>
      <c r="GO24" s="71"/>
      <c r="GP24" s="71"/>
      <c r="GQ24" s="71">
        <f t="shared" si="63"/>
        <v>0</v>
      </c>
      <c r="GR24" s="71">
        <f t="shared" si="64"/>
        <v>0</v>
      </c>
      <c r="GS24" s="71"/>
      <c r="GT24" s="71"/>
      <c r="GU24" s="71"/>
      <c r="GV24" s="71"/>
      <c r="GW24" s="71">
        <f t="shared" si="65"/>
        <v>0</v>
      </c>
      <c r="GX24" s="71">
        <f t="shared" si="65"/>
        <v>0</v>
      </c>
      <c r="GY24" s="71"/>
      <c r="GZ24" s="71"/>
      <c r="HA24" s="71"/>
      <c r="HB24" s="71"/>
      <c r="HC24" s="71">
        <f t="shared" si="66"/>
        <v>0</v>
      </c>
      <c r="HD24" s="71">
        <f t="shared" si="66"/>
        <v>0</v>
      </c>
      <c r="HE24" s="71"/>
      <c r="HF24" s="71"/>
      <c r="HG24" s="71"/>
      <c r="HH24" s="71"/>
      <c r="HI24" s="71">
        <f t="shared" si="67"/>
        <v>0</v>
      </c>
      <c r="HJ24" s="71">
        <f t="shared" si="68"/>
        <v>0</v>
      </c>
      <c r="HK24" s="71"/>
      <c r="HL24" s="71"/>
      <c r="HM24" s="71"/>
      <c r="HN24" s="71"/>
      <c r="HO24" s="71">
        <f t="shared" si="69"/>
        <v>0</v>
      </c>
      <c r="HP24" s="71">
        <f t="shared" si="70"/>
        <v>0</v>
      </c>
      <c r="HQ24" s="71"/>
      <c r="HR24" s="71"/>
      <c r="HS24" s="71"/>
      <c r="HT24" s="71"/>
      <c r="HU24" s="71">
        <f t="shared" si="71"/>
        <v>0</v>
      </c>
      <c r="HV24" s="71">
        <f t="shared" si="71"/>
        <v>0</v>
      </c>
      <c r="HW24" s="71"/>
      <c r="HX24" s="140"/>
      <c r="HY24" s="140"/>
      <c r="HZ24" s="140"/>
      <c r="IA24" s="71">
        <f t="shared" si="72"/>
        <v>0</v>
      </c>
      <c r="IB24" s="71">
        <f t="shared" si="73"/>
        <v>0</v>
      </c>
      <c r="IC24" s="138"/>
      <c r="ID24" s="75"/>
      <c r="IE24" s="75">
        <f t="shared" si="74"/>
        <v>0</v>
      </c>
      <c r="IF24" s="75">
        <f t="shared" si="74"/>
        <v>0</v>
      </c>
      <c r="IG24" s="75"/>
      <c r="IH24" s="75"/>
      <c r="II24" s="75">
        <f t="shared" si="75"/>
        <v>0</v>
      </c>
      <c r="IJ24" s="75">
        <f t="shared" si="76"/>
        <v>0</v>
      </c>
      <c r="IK24" s="139"/>
      <c r="IL24" s="141"/>
      <c r="IM24" s="136">
        <f t="shared" si="77"/>
        <v>0</v>
      </c>
      <c r="IN24" s="136">
        <f t="shared" si="78"/>
        <v>0</v>
      </c>
      <c r="IO24" s="114">
        <v>0</v>
      </c>
      <c r="IP24" s="140"/>
      <c r="IQ24" s="136">
        <f t="shared" si="79"/>
        <v>0</v>
      </c>
      <c r="IR24" s="136">
        <f t="shared" si="80"/>
        <v>0</v>
      </c>
      <c r="IS24" s="137"/>
      <c r="IT24" s="137"/>
      <c r="IU24" s="158">
        <f t="shared" si="88"/>
        <v>0</v>
      </c>
      <c r="IV24" s="157">
        <f t="shared" si="89"/>
        <v>0</v>
      </c>
      <c r="IW24" s="158"/>
      <c r="IX24" s="158"/>
      <c r="IY24" s="158">
        <f t="shared" si="83"/>
        <v>0</v>
      </c>
      <c r="IZ24" s="158">
        <f t="shared" si="84"/>
        <v>0</v>
      </c>
      <c r="JA24" s="157"/>
      <c r="JB24" s="157"/>
      <c r="JC24" s="158">
        <f t="shared" si="85"/>
        <v>0</v>
      </c>
      <c r="JD24" s="158">
        <f t="shared" si="86"/>
        <v>0</v>
      </c>
    </row>
    <row r="25" spans="1:264" ht="12.75" customHeight="1">
      <c r="A25" s="109"/>
      <c r="B25" s="112">
        <v>15</v>
      </c>
      <c r="C25" s="71"/>
      <c r="D25" s="71"/>
      <c r="E25" s="113"/>
      <c r="F25" s="113"/>
      <c r="G25" s="71">
        <f t="shared" si="0"/>
        <v>0</v>
      </c>
      <c r="H25" s="71">
        <f t="shared" si="1"/>
        <v>0</v>
      </c>
      <c r="I25" s="91"/>
      <c r="J25" s="71"/>
      <c r="K25" s="71"/>
      <c r="L25" s="71"/>
      <c r="M25" s="71">
        <f t="shared" si="2"/>
        <v>0</v>
      </c>
      <c r="N25" s="71">
        <f t="shared" si="3"/>
        <v>0</v>
      </c>
      <c r="O25" s="91">
        <v>2.58</v>
      </c>
      <c r="P25" s="71"/>
      <c r="Q25" s="75"/>
      <c r="R25" s="71"/>
      <c r="S25" s="71">
        <f t="shared" si="4"/>
        <v>2.58</v>
      </c>
      <c r="T25" s="71">
        <f t="shared" si="5"/>
        <v>0</v>
      </c>
      <c r="U25" s="91"/>
      <c r="V25" s="71"/>
      <c r="W25" s="75"/>
      <c r="X25" s="75"/>
      <c r="Y25" s="71">
        <f t="shared" si="6"/>
        <v>0</v>
      </c>
      <c r="Z25" s="71">
        <f t="shared" si="7"/>
        <v>0</v>
      </c>
      <c r="AA25" s="71"/>
      <c r="AB25" s="142"/>
      <c r="AC25" s="193"/>
      <c r="AD25" s="71"/>
      <c r="AE25" s="71">
        <f t="shared" si="8"/>
        <v>0</v>
      </c>
      <c r="AF25" s="71">
        <f t="shared" si="9"/>
        <v>0</v>
      </c>
      <c r="AG25" s="91"/>
      <c r="AH25" s="71"/>
      <c r="AI25" s="71"/>
      <c r="AJ25" s="71"/>
      <c r="AK25" s="71">
        <f t="shared" si="10"/>
        <v>0</v>
      </c>
      <c r="AL25" s="71">
        <f t="shared" si="11"/>
        <v>0</v>
      </c>
      <c r="AM25" s="71"/>
      <c r="AN25" s="71"/>
      <c r="AO25" s="113"/>
      <c r="AP25" s="113"/>
      <c r="AQ25" s="71">
        <f t="shared" si="12"/>
        <v>0</v>
      </c>
      <c r="AR25" s="71">
        <f t="shared" si="13"/>
        <v>0</v>
      </c>
      <c r="AS25" s="114">
        <v>0</v>
      </c>
      <c r="AT25" s="136"/>
      <c r="AU25" s="75"/>
      <c r="AV25" s="71"/>
      <c r="AW25" s="71">
        <f t="shared" si="14"/>
        <v>0</v>
      </c>
      <c r="AX25" s="71">
        <f t="shared" si="15"/>
        <v>0</v>
      </c>
      <c r="AY25" s="125"/>
      <c r="AZ25" s="86"/>
      <c r="BA25" s="86"/>
      <c r="BB25" s="86"/>
      <c r="BC25" s="71">
        <f t="shared" si="16"/>
        <v>0</v>
      </c>
      <c r="BD25" s="71">
        <f t="shared" si="17"/>
        <v>0</v>
      </c>
      <c r="BE25" s="71"/>
      <c r="BF25" s="71"/>
      <c r="BG25" s="75"/>
      <c r="BH25" s="71"/>
      <c r="BI25" s="71">
        <f t="shared" si="18"/>
        <v>0</v>
      </c>
      <c r="BJ25" s="71">
        <f t="shared" si="19"/>
        <v>0</v>
      </c>
      <c r="BK25" s="93"/>
      <c r="BL25" s="93"/>
      <c r="BM25" s="71"/>
      <c r="BN25" s="71"/>
      <c r="BO25" s="71">
        <f t="shared" si="20"/>
        <v>0</v>
      </c>
      <c r="BP25" s="71">
        <f t="shared" si="21"/>
        <v>0</v>
      </c>
      <c r="BQ25" s="71"/>
      <c r="BR25" s="71"/>
      <c r="BS25" s="94"/>
      <c r="BT25" s="94"/>
      <c r="BU25" s="71">
        <f t="shared" si="22"/>
        <v>0</v>
      </c>
      <c r="BV25" s="71">
        <f t="shared" si="23"/>
        <v>0</v>
      </c>
      <c r="BW25" s="276"/>
      <c r="BX25" s="113"/>
      <c r="BY25" s="79"/>
      <c r="BZ25" s="93"/>
      <c r="CA25" s="71">
        <f t="shared" si="24"/>
        <v>0</v>
      </c>
      <c r="CB25" s="71">
        <f t="shared" si="25"/>
        <v>0</v>
      </c>
      <c r="CC25" s="114">
        <v>1.24</v>
      </c>
      <c r="CD25" s="75"/>
      <c r="CE25" s="95"/>
      <c r="CF25" s="95"/>
      <c r="CG25" s="71">
        <f t="shared" si="26"/>
        <v>1.24</v>
      </c>
      <c r="CH25" s="71">
        <f t="shared" si="87"/>
        <v>0</v>
      </c>
      <c r="CI25" s="71"/>
      <c r="CJ25" s="71"/>
      <c r="CK25" s="71"/>
      <c r="CL25" s="71"/>
      <c r="CM25" s="71">
        <f t="shared" si="27"/>
        <v>0</v>
      </c>
      <c r="CN25" s="71">
        <f t="shared" si="28"/>
        <v>0</v>
      </c>
      <c r="CO25" s="91">
        <v>1.03</v>
      </c>
      <c r="CP25" s="71"/>
      <c r="CQ25" s="71"/>
      <c r="CR25" s="71"/>
      <c r="CS25" s="71">
        <f t="shared" si="29"/>
        <v>1.03</v>
      </c>
      <c r="CT25" s="71">
        <f t="shared" si="30"/>
        <v>0</v>
      </c>
      <c r="CU25" s="71"/>
      <c r="CV25" s="71"/>
      <c r="CW25" s="71"/>
      <c r="CX25" s="71"/>
      <c r="CY25" s="71">
        <f t="shared" si="31"/>
        <v>0</v>
      </c>
      <c r="CZ25" s="71">
        <f t="shared" si="32"/>
        <v>0</v>
      </c>
      <c r="DA25" s="114">
        <v>4.12</v>
      </c>
      <c r="DB25" s="113"/>
      <c r="DC25" s="71"/>
      <c r="DD25" s="71"/>
      <c r="DE25" s="71">
        <f t="shared" si="33"/>
        <v>4.12</v>
      </c>
      <c r="DF25" s="71">
        <f t="shared" si="34"/>
        <v>0</v>
      </c>
      <c r="DG25" s="71"/>
      <c r="DH25" s="71"/>
      <c r="DI25" s="93"/>
      <c r="DJ25" s="71"/>
      <c r="DK25" s="71">
        <f t="shared" si="35"/>
        <v>0</v>
      </c>
      <c r="DL25" s="71">
        <f t="shared" si="36"/>
        <v>0</v>
      </c>
      <c r="DM25" s="113"/>
      <c r="DN25" s="113"/>
      <c r="DO25" s="113"/>
      <c r="DP25" s="113"/>
      <c r="DQ25" s="71">
        <f t="shared" si="37"/>
        <v>0</v>
      </c>
      <c r="DR25" s="71">
        <f t="shared" si="38"/>
        <v>0</v>
      </c>
      <c r="DS25" s="91"/>
      <c r="DT25" s="71"/>
      <c r="DU25" s="71"/>
      <c r="DV25" s="94"/>
      <c r="DW25" s="71">
        <f t="shared" si="39"/>
        <v>0</v>
      </c>
      <c r="DX25" s="71">
        <f t="shared" si="40"/>
        <v>0</v>
      </c>
      <c r="DY25" s="115"/>
      <c r="DZ25" s="71"/>
      <c r="EA25" s="71"/>
      <c r="EB25" s="71"/>
      <c r="EC25" s="71">
        <f t="shared" si="41"/>
        <v>0</v>
      </c>
      <c r="ED25" s="71">
        <f t="shared" si="42"/>
        <v>0</v>
      </c>
      <c r="EE25" s="71"/>
      <c r="EF25" s="71"/>
      <c r="EG25" s="96"/>
      <c r="EH25" s="71"/>
      <c r="EI25" s="71">
        <f t="shared" si="43"/>
        <v>0</v>
      </c>
      <c r="EJ25" s="71">
        <f t="shared" si="44"/>
        <v>0</v>
      </c>
      <c r="EK25" s="71"/>
      <c r="EL25" s="71"/>
      <c r="EM25" s="71"/>
      <c r="EN25" s="71"/>
      <c r="EO25" s="71">
        <f t="shared" si="45"/>
        <v>0</v>
      </c>
      <c r="EP25" s="71">
        <f t="shared" si="46"/>
        <v>0</v>
      </c>
      <c r="EQ25" s="71"/>
      <c r="ER25" s="71"/>
      <c r="ES25" s="71"/>
      <c r="ET25" s="71"/>
      <c r="EU25" s="71">
        <f t="shared" si="47"/>
        <v>0</v>
      </c>
      <c r="EV25" s="71">
        <f t="shared" si="48"/>
        <v>0</v>
      </c>
      <c r="EW25" s="91">
        <v>0</v>
      </c>
      <c r="EX25" s="71"/>
      <c r="EY25" s="71"/>
      <c r="EZ25" s="71"/>
      <c r="FA25" s="71">
        <f t="shared" si="49"/>
        <v>0</v>
      </c>
      <c r="FB25" s="71">
        <f t="shared" si="50"/>
        <v>0</v>
      </c>
      <c r="FC25" s="71"/>
      <c r="FD25" s="71"/>
      <c r="FE25" s="71"/>
      <c r="FF25" s="71"/>
      <c r="FG25" s="71">
        <f t="shared" si="51"/>
        <v>0</v>
      </c>
      <c r="FH25" s="71">
        <f t="shared" si="52"/>
        <v>0</v>
      </c>
      <c r="FI25" s="71"/>
      <c r="FJ25" s="71"/>
      <c r="FK25" s="71"/>
      <c r="FL25" s="71"/>
      <c r="FM25" s="71">
        <f t="shared" si="53"/>
        <v>0</v>
      </c>
      <c r="FN25" s="71">
        <f t="shared" si="54"/>
        <v>0</v>
      </c>
      <c r="FO25" s="71"/>
      <c r="FP25" s="71"/>
      <c r="FQ25" s="71"/>
      <c r="FR25" s="71"/>
      <c r="FS25" s="71">
        <f t="shared" si="55"/>
        <v>0</v>
      </c>
      <c r="FT25" s="71">
        <f t="shared" si="56"/>
        <v>0</v>
      </c>
      <c r="FU25" s="71"/>
      <c r="FV25" s="71"/>
      <c r="FW25" s="71"/>
      <c r="FX25" s="71"/>
      <c r="FY25" s="71">
        <f t="shared" si="57"/>
        <v>0</v>
      </c>
      <c r="FZ25" s="71">
        <f t="shared" si="58"/>
        <v>0</v>
      </c>
      <c r="GA25" s="71"/>
      <c r="GB25" s="71"/>
      <c r="GC25" s="71"/>
      <c r="GD25" s="71"/>
      <c r="GE25" s="71">
        <f t="shared" si="59"/>
        <v>0</v>
      </c>
      <c r="GF25" s="71">
        <f t="shared" si="60"/>
        <v>0</v>
      </c>
      <c r="GG25" s="71"/>
      <c r="GH25" s="71"/>
      <c r="GI25" s="71"/>
      <c r="GJ25" s="71"/>
      <c r="GK25" s="71">
        <f t="shared" si="61"/>
        <v>0</v>
      </c>
      <c r="GL25" s="71">
        <f t="shared" si="62"/>
        <v>0</v>
      </c>
      <c r="GM25" s="71"/>
      <c r="GN25" s="71"/>
      <c r="GO25" s="71"/>
      <c r="GP25" s="71"/>
      <c r="GQ25" s="71">
        <f t="shared" si="63"/>
        <v>0</v>
      </c>
      <c r="GR25" s="71">
        <f t="shared" si="64"/>
        <v>0</v>
      </c>
      <c r="GS25" s="71"/>
      <c r="GT25" s="71"/>
      <c r="GU25" s="71"/>
      <c r="GV25" s="71"/>
      <c r="GW25" s="71">
        <f t="shared" si="65"/>
        <v>0</v>
      </c>
      <c r="GX25" s="71">
        <f t="shared" si="65"/>
        <v>0</v>
      </c>
      <c r="GY25" s="71"/>
      <c r="GZ25" s="71"/>
      <c r="HA25" s="71"/>
      <c r="HB25" s="71"/>
      <c r="HC25" s="71">
        <f t="shared" si="66"/>
        <v>0</v>
      </c>
      <c r="HD25" s="71">
        <f t="shared" si="66"/>
        <v>0</v>
      </c>
      <c r="HE25" s="71"/>
      <c r="HF25" s="71"/>
      <c r="HG25" s="71"/>
      <c r="HH25" s="71"/>
      <c r="HI25" s="71">
        <f t="shared" si="67"/>
        <v>0</v>
      </c>
      <c r="HJ25" s="71">
        <f t="shared" si="68"/>
        <v>0</v>
      </c>
      <c r="HK25" s="71"/>
      <c r="HL25" s="71"/>
      <c r="HM25" s="71"/>
      <c r="HN25" s="71"/>
      <c r="HO25" s="71">
        <f t="shared" si="69"/>
        <v>0</v>
      </c>
      <c r="HP25" s="71">
        <f t="shared" si="70"/>
        <v>0</v>
      </c>
      <c r="HQ25" s="71"/>
      <c r="HR25" s="71"/>
      <c r="HS25" s="71"/>
      <c r="HT25" s="71"/>
      <c r="HU25" s="71">
        <f t="shared" si="71"/>
        <v>0</v>
      </c>
      <c r="HV25" s="71">
        <f t="shared" si="71"/>
        <v>0</v>
      </c>
      <c r="HW25" s="71"/>
      <c r="HX25" s="140"/>
      <c r="HY25" s="140"/>
      <c r="HZ25" s="140"/>
      <c r="IA25" s="71">
        <f t="shared" si="72"/>
        <v>0</v>
      </c>
      <c r="IB25" s="71">
        <f t="shared" si="73"/>
        <v>0</v>
      </c>
      <c r="IC25" s="138"/>
      <c r="ID25" s="75"/>
      <c r="IE25" s="75">
        <f t="shared" si="74"/>
        <v>0</v>
      </c>
      <c r="IF25" s="75">
        <f t="shared" si="74"/>
        <v>0</v>
      </c>
      <c r="IG25" s="75"/>
      <c r="IH25" s="75"/>
      <c r="II25" s="75">
        <f t="shared" si="75"/>
        <v>0</v>
      </c>
      <c r="IJ25" s="75">
        <f t="shared" si="76"/>
        <v>0</v>
      </c>
      <c r="IK25" s="139"/>
      <c r="IL25" s="141"/>
      <c r="IM25" s="136">
        <f t="shared" si="77"/>
        <v>0</v>
      </c>
      <c r="IN25" s="136">
        <f t="shared" si="78"/>
        <v>0</v>
      </c>
      <c r="IO25" s="114">
        <v>0</v>
      </c>
      <c r="IP25" s="140"/>
      <c r="IQ25" s="136">
        <f t="shared" si="79"/>
        <v>0</v>
      </c>
      <c r="IR25" s="136">
        <f t="shared" si="80"/>
        <v>0</v>
      </c>
      <c r="IS25" s="137"/>
      <c r="IT25" s="137"/>
      <c r="IU25" s="158">
        <f t="shared" si="88"/>
        <v>0</v>
      </c>
      <c r="IV25" s="157">
        <f t="shared" si="89"/>
        <v>0</v>
      </c>
      <c r="IW25" s="158"/>
      <c r="IX25" s="158"/>
      <c r="IY25" s="158">
        <f t="shared" si="83"/>
        <v>0</v>
      </c>
      <c r="IZ25" s="158">
        <f t="shared" si="84"/>
        <v>0</v>
      </c>
      <c r="JA25" s="157"/>
      <c r="JB25" s="157"/>
      <c r="JC25" s="158">
        <f t="shared" si="85"/>
        <v>0</v>
      </c>
      <c r="JD25" s="158">
        <f t="shared" si="86"/>
        <v>0</v>
      </c>
    </row>
    <row r="26" spans="1:264" ht="12.75" customHeight="1">
      <c r="A26" s="109"/>
      <c r="B26" s="112">
        <v>16</v>
      </c>
      <c r="C26" s="71"/>
      <c r="D26" s="71"/>
      <c r="E26" s="113"/>
      <c r="F26" s="113"/>
      <c r="G26" s="71">
        <f t="shared" si="0"/>
        <v>0</v>
      </c>
      <c r="H26" s="71">
        <f t="shared" si="1"/>
        <v>0</v>
      </c>
      <c r="I26" s="91"/>
      <c r="J26" s="71"/>
      <c r="K26" s="71"/>
      <c r="L26" s="71"/>
      <c r="M26" s="71">
        <f t="shared" si="2"/>
        <v>0</v>
      </c>
      <c r="N26" s="71">
        <f t="shared" si="3"/>
        <v>0</v>
      </c>
      <c r="O26" s="91">
        <v>2.58</v>
      </c>
      <c r="P26" s="71"/>
      <c r="Q26" s="75"/>
      <c r="R26" s="71"/>
      <c r="S26" s="71">
        <f t="shared" si="4"/>
        <v>2.58</v>
      </c>
      <c r="T26" s="71">
        <f t="shared" si="5"/>
        <v>0</v>
      </c>
      <c r="U26" s="91"/>
      <c r="V26" s="71"/>
      <c r="W26" s="75"/>
      <c r="X26" s="75"/>
      <c r="Y26" s="71">
        <f t="shared" si="6"/>
        <v>0</v>
      </c>
      <c r="Z26" s="71">
        <f t="shared" si="7"/>
        <v>0</v>
      </c>
      <c r="AA26" s="71"/>
      <c r="AB26" s="142"/>
      <c r="AC26" s="193"/>
      <c r="AD26" s="71"/>
      <c r="AE26" s="71">
        <f t="shared" si="8"/>
        <v>0</v>
      </c>
      <c r="AF26" s="71">
        <f t="shared" si="9"/>
        <v>0</v>
      </c>
      <c r="AG26" s="91"/>
      <c r="AH26" s="71"/>
      <c r="AI26" s="71"/>
      <c r="AJ26" s="71"/>
      <c r="AK26" s="71">
        <f t="shared" si="10"/>
        <v>0</v>
      </c>
      <c r="AL26" s="71">
        <f t="shared" si="11"/>
        <v>0</v>
      </c>
      <c r="AM26" s="71"/>
      <c r="AN26" s="71"/>
      <c r="AO26" s="113"/>
      <c r="AP26" s="113"/>
      <c r="AQ26" s="71">
        <f t="shared" si="12"/>
        <v>0</v>
      </c>
      <c r="AR26" s="71">
        <f t="shared" si="13"/>
        <v>0</v>
      </c>
      <c r="AS26" s="114">
        <v>0</v>
      </c>
      <c r="AT26" s="136"/>
      <c r="AU26" s="75"/>
      <c r="AV26" s="71"/>
      <c r="AW26" s="71">
        <f t="shared" si="14"/>
        <v>0</v>
      </c>
      <c r="AX26" s="71">
        <f t="shared" si="15"/>
        <v>0</v>
      </c>
      <c r="AY26" s="125"/>
      <c r="AZ26" s="86"/>
      <c r="BA26" s="86"/>
      <c r="BB26" s="86"/>
      <c r="BC26" s="71">
        <f t="shared" si="16"/>
        <v>0</v>
      </c>
      <c r="BD26" s="71">
        <f t="shared" si="17"/>
        <v>0</v>
      </c>
      <c r="BE26" s="71"/>
      <c r="BF26" s="71"/>
      <c r="BG26" s="75"/>
      <c r="BH26" s="71"/>
      <c r="BI26" s="71">
        <f t="shared" si="18"/>
        <v>0</v>
      </c>
      <c r="BJ26" s="71">
        <f t="shared" si="19"/>
        <v>0</v>
      </c>
      <c r="BK26" s="93"/>
      <c r="BL26" s="93"/>
      <c r="BM26" s="71"/>
      <c r="BN26" s="71"/>
      <c r="BO26" s="71">
        <f t="shared" si="20"/>
        <v>0</v>
      </c>
      <c r="BP26" s="71">
        <f t="shared" si="21"/>
        <v>0</v>
      </c>
      <c r="BQ26" s="71"/>
      <c r="BR26" s="71"/>
      <c r="BS26" s="94"/>
      <c r="BT26" s="94"/>
      <c r="BU26" s="71">
        <f t="shared" si="22"/>
        <v>0</v>
      </c>
      <c r="BV26" s="71">
        <f t="shared" si="23"/>
        <v>0</v>
      </c>
      <c r="BW26" s="276"/>
      <c r="BX26" s="113"/>
      <c r="BY26" s="79"/>
      <c r="BZ26" s="93"/>
      <c r="CA26" s="71">
        <f t="shared" si="24"/>
        <v>0</v>
      </c>
      <c r="CB26" s="71">
        <f t="shared" si="25"/>
        <v>0</v>
      </c>
      <c r="CC26" s="114">
        <v>1.24</v>
      </c>
      <c r="CD26" s="75"/>
      <c r="CE26" s="95"/>
      <c r="CF26" s="95"/>
      <c r="CG26" s="71">
        <f t="shared" si="26"/>
        <v>1.24</v>
      </c>
      <c r="CH26" s="71">
        <f t="shared" si="87"/>
        <v>0</v>
      </c>
      <c r="CI26" s="71"/>
      <c r="CJ26" s="71"/>
      <c r="CK26" s="71"/>
      <c r="CL26" s="71"/>
      <c r="CM26" s="71">
        <f t="shared" si="27"/>
        <v>0</v>
      </c>
      <c r="CN26" s="71">
        <f t="shared" si="28"/>
        <v>0</v>
      </c>
      <c r="CO26" s="91">
        <v>1.03</v>
      </c>
      <c r="CP26" s="71"/>
      <c r="CQ26" s="71"/>
      <c r="CR26" s="71"/>
      <c r="CS26" s="71">
        <f t="shared" si="29"/>
        <v>1.03</v>
      </c>
      <c r="CT26" s="71">
        <f t="shared" si="30"/>
        <v>0</v>
      </c>
      <c r="CU26" s="71"/>
      <c r="CV26" s="71"/>
      <c r="CW26" s="71"/>
      <c r="CX26" s="71"/>
      <c r="CY26" s="71">
        <f t="shared" si="31"/>
        <v>0</v>
      </c>
      <c r="CZ26" s="71">
        <f t="shared" si="32"/>
        <v>0</v>
      </c>
      <c r="DA26" s="114">
        <v>4.12</v>
      </c>
      <c r="DB26" s="113"/>
      <c r="DC26" s="71"/>
      <c r="DD26" s="71"/>
      <c r="DE26" s="71">
        <f t="shared" si="33"/>
        <v>4.12</v>
      </c>
      <c r="DF26" s="71">
        <f t="shared" si="34"/>
        <v>0</v>
      </c>
      <c r="DG26" s="71"/>
      <c r="DH26" s="71"/>
      <c r="DI26" s="93"/>
      <c r="DJ26" s="71"/>
      <c r="DK26" s="71">
        <f t="shared" si="35"/>
        <v>0</v>
      </c>
      <c r="DL26" s="71">
        <f t="shared" si="36"/>
        <v>0</v>
      </c>
      <c r="DM26" s="113"/>
      <c r="DN26" s="113"/>
      <c r="DO26" s="113"/>
      <c r="DP26" s="113"/>
      <c r="DQ26" s="71">
        <f t="shared" si="37"/>
        <v>0</v>
      </c>
      <c r="DR26" s="71">
        <f t="shared" si="38"/>
        <v>0</v>
      </c>
      <c r="DS26" s="91"/>
      <c r="DT26" s="71"/>
      <c r="DU26" s="71"/>
      <c r="DV26" s="94"/>
      <c r="DW26" s="71">
        <f t="shared" si="39"/>
        <v>0</v>
      </c>
      <c r="DX26" s="71">
        <f t="shared" si="40"/>
        <v>0</v>
      </c>
      <c r="DY26" s="115"/>
      <c r="DZ26" s="71"/>
      <c r="EA26" s="71"/>
      <c r="EB26" s="71"/>
      <c r="EC26" s="71">
        <f t="shared" si="41"/>
        <v>0</v>
      </c>
      <c r="ED26" s="71">
        <f t="shared" si="42"/>
        <v>0</v>
      </c>
      <c r="EE26" s="71"/>
      <c r="EF26" s="71"/>
      <c r="EG26" s="96"/>
      <c r="EH26" s="71"/>
      <c r="EI26" s="71">
        <f t="shared" si="43"/>
        <v>0</v>
      </c>
      <c r="EJ26" s="71">
        <f t="shared" si="44"/>
        <v>0</v>
      </c>
      <c r="EK26" s="71"/>
      <c r="EL26" s="71"/>
      <c r="EM26" s="71"/>
      <c r="EN26" s="71"/>
      <c r="EO26" s="71">
        <f t="shared" si="45"/>
        <v>0</v>
      </c>
      <c r="EP26" s="71">
        <f t="shared" si="46"/>
        <v>0</v>
      </c>
      <c r="EQ26" s="71"/>
      <c r="ER26" s="71"/>
      <c r="ES26" s="71"/>
      <c r="ET26" s="71"/>
      <c r="EU26" s="71">
        <f t="shared" si="47"/>
        <v>0</v>
      </c>
      <c r="EV26" s="71">
        <f t="shared" si="48"/>
        <v>0</v>
      </c>
      <c r="EW26" s="91">
        <v>0</v>
      </c>
      <c r="EX26" s="71"/>
      <c r="EY26" s="71"/>
      <c r="EZ26" s="71"/>
      <c r="FA26" s="71">
        <f t="shared" si="49"/>
        <v>0</v>
      </c>
      <c r="FB26" s="71">
        <f t="shared" si="50"/>
        <v>0</v>
      </c>
      <c r="FC26" s="71"/>
      <c r="FD26" s="71"/>
      <c r="FE26" s="71"/>
      <c r="FF26" s="71"/>
      <c r="FG26" s="71">
        <f t="shared" si="51"/>
        <v>0</v>
      </c>
      <c r="FH26" s="71">
        <f t="shared" si="52"/>
        <v>0</v>
      </c>
      <c r="FI26" s="71"/>
      <c r="FJ26" s="71"/>
      <c r="FK26" s="71"/>
      <c r="FL26" s="71"/>
      <c r="FM26" s="71">
        <f t="shared" si="53"/>
        <v>0</v>
      </c>
      <c r="FN26" s="71">
        <f t="shared" si="54"/>
        <v>0</v>
      </c>
      <c r="FO26" s="71"/>
      <c r="FP26" s="71"/>
      <c r="FQ26" s="71"/>
      <c r="FR26" s="71"/>
      <c r="FS26" s="71">
        <f t="shared" si="55"/>
        <v>0</v>
      </c>
      <c r="FT26" s="71">
        <f t="shared" si="56"/>
        <v>0</v>
      </c>
      <c r="FU26" s="71"/>
      <c r="FV26" s="71"/>
      <c r="FW26" s="71"/>
      <c r="FX26" s="71"/>
      <c r="FY26" s="71">
        <f t="shared" si="57"/>
        <v>0</v>
      </c>
      <c r="FZ26" s="71">
        <f t="shared" si="58"/>
        <v>0</v>
      </c>
      <c r="GA26" s="71"/>
      <c r="GB26" s="71"/>
      <c r="GC26" s="71"/>
      <c r="GD26" s="71"/>
      <c r="GE26" s="71">
        <f t="shared" si="59"/>
        <v>0</v>
      </c>
      <c r="GF26" s="71">
        <f t="shared" si="60"/>
        <v>0</v>
      </c>
      <c r="GG26" s="71"/>
      <c r="GH26" s="71"/>
      <c r="GI26" s="71"/>
      <c r="GJ26" s="71"/>
      <c r="GK26" s="71">
        <f t="shared" si="61"/>
        <v>0</v>
      </c>
      <c r="GL26" s="71">
        <f t="shared" si="62"/>
        <v>0</v>
      </c>
      <c r="GM26" s="71"/>
      <c r="GN26" s="71"/>
      <c r="GO26" s="71"/>
      <c r="GP26" s="71"/>
      <c r="GQ26" s="71">
        <f t="shared" si="63"/>
        <v>0</v>
      </c>
      <c r="GR26" s="71">
        <f t="shared" si="64"/>
        <v>0</v>
      </c>
      <c r="GS26" s="71"/>
      <c r="GT26" s="71"/>
      <c r="GU26" s="71"/>
      <c r="GV26" s="71"/>
      <c r="GW26" s="71">
        <f t="shared" si="65"/>
        <v>0</v>
      </c>
      <c r="GX26" s="71">
        <f t="shared" si="65"/>
        <v>0</v>
      </c>
      <c r="GY26" s="71"/>
      <c r="GZ26" s="71"/>
      <c r="HA26" s="71"/>
      <c r="HB26" s="71"/>
      <c r="HC26" s="71">
        <f t="shared" si="66"/>
        <v>0</v>
      </c>
      <c r="HD26" s="71">
        <f t="shared" si="66"/>
        <v>0</v>
      </c>
      <c r="HE26" s="71"/>
      <c r="HF26" s="71"/>
      <c r="HG26" s="71"/>
      <c r="HH26" s="71"/>
      <c r="HI26" s="71">
        <f t="shared" si="67"/>
        <v>0</v>
      </c>
      <c r="HJ26" s="71">
        <f t="shared" si="68"/>
        <v>0</v>
      </c>
      <c r="HK26" s="71"/>
      <c r="HL26" s="71"/>
      <c r="HM26" s="71"/>
      <c r="HN26" s="71"/>
      <c r="HO26" s="71">
        <f t="shared" si="69"/>
        <v>0</v>
      </c>
      <c r="HP26" s="71">
        <f t="shared" si="70"/>
        <v>0</v>
      </c>
      <c r="HQ26" s="71"/>
      <c r="HR26" s="71"/>
      <c r="HS26" s="71"/>
      <c r="HT26" s="71"/>
      <c r="HU26" s="71">
        <f t="shared" si="71"/>
        <v>0</v>
      </c>
      <c r="HV26" s="71">
        <f t="shared" si="71"/>
        <v>0</v>
      </c>
      <c r="HW26" s="71"/>
      <c r="HX26" s="140"/>
      <c r="HY26" s="140"/>
      <c r="HZ26" s="140"/>
      <c r="IA26" s="71">
        <f t="shared" si="72"/>
        <v>0</v>
      </c>
      <c r="IB26" s="71">
        <f t="shared" si="73"/>
        <v>0</v>
      </c>
      <c r="IC26" s="138"/>
      <c r="ID26" s="75"/>
      <c r="IE26" s="75">
        <f t="shared" si="74"/>
        <v>0</v>
      </c>
      <c r="IF26" s="75">
        <f t="shared" si="74"/>
        <v>0</v>
      </c>
      <c r="IG26" s="75"/>
      <c r="IH26" s="75"/>
      <c r="II26" s="75">
        <f t="shared" si="75"/>
        <v>0</v>
      </c>
      <c r="IJ26" s="75">
        <f t="shared" si="76"/>
        <v>0</v>
      </c>
      <c r="IK26" s="139"/>
      <c r="IL26" s="141"/>
      <c r="IM26" s="136">
        <f t="shared" si="77"/>
        <v>0</v>
      </c>
      <c r="IN26" s="136">
        <f t="shared" si="78"/>
        <v>0</v>
      </c>
      <c r="IO26" s="114">
        <v>0</v>
      </c>
      <c r="IP26" s="140"/>
      <c r="IQ26" s="136">
        <f t="shared" si="79"/>
        <v>0</v>
      </c>
      <c r="IR26" s="136">
        <f t="shared" si="80"/>
        <v>0</v>
      </c>
      <c r="IS26" s="137"/>
      <c r="IT26" s="137"/>
      <c r="IU26" s="158">
        <f t="shared" si="88"/>
        <v>0</v>
      </c>
      <c r="IV26" s="157">
        <f t="shared" si="89"/>
        <v>0</v>
      </c>
      <c r="IW26" s="158"/>
      <c r="IX26" s="158"/>
      <c r="IY26" s="158">
        <f t="shared" si="83"/>
        <v>0</v>
      </c>
      <c r="IZ26" s="158">
        <f t="shared" si="84"/>
        <v>0</v>
      </c>
      <c r="JA26" s="157"/>
      <c r="JB26" s="157"/>
      <c r="JC26" s="158">
        <f t="shared" si="85"/>
        <v>0</v>
      </c>
      <c r="JD26" s="158">
        <f t="shared" si="86"/>
        <v>0</v>
      </c>
    </row>
    <row r="27" spans="1:264" ht="12.75" customHeight="1">
      <c r="A27" s="111">
        <v>0.16666666666666666</v>
      </c>
      <c r="B27" s="112">
        <v>17</v>
      </c>
      <c r="C27" s="71"/>
      <c r="D27" s="71"/>
      <c r="E27" s="113"/>
      <c r="F27" s="113"/>
      <c r="G27" s="71">
        <f t="shared" si="0"/>
        <v>0</v>
      </c>
      <c r="H27" s="71">
        <f t="shared" si="1"/>
        <v>0</v>
      </c>
      <c r="I27" s="91"/>
      <c r="J27" s="71"/>
      <c r="K27" s="71"/>
      <c r="L27" s="71"/>
      <c r="M27" s="71">
        <f t="shared" si="2"/>
        <v>0</v>
      </c>
      <c r="N27" s="71">
        <f t="shared" si="3"/>
        <v>0</v>
      </c>
      <c r="O27" s="91">
        <v>2.58</v>
      </c>
      <c r="P27" s="71"/>
      <c r="Q27" s="75"/>
      <c r="R27" s="71"/>
      <c r="S27" s="71">
        <f t="shared" si="4"/>
        <v>2.58</v>
      </c>
      <c r="T27" s="71">
        <f t="shared" si="5"/>
        <v>0</v>
      </c>
      <c r="U27" s="91"/>
      <c r="V27" s="71"/>
      <c r="W27" s="75"/>
      <c r="X27" s="75"/>
      <c r="Y27" s="71">
        <f t="shared" si="6"/>
        <v>0</v>
      </c>
      <c r="Z27" s="71">
        <f t="shared" si="7"/>
        <v>0</v>
      </c>
      <c r="AA27" s="71"/>
      <c r="AB27" s="142"/>
      <c r="AC27" s="193"/>
      <c r="AD27" s="71"/>
      <c r="AE27" s="71">
        <f t="shared" si="8"/>
        <v>0</v>
      </c>
      <c r="AF27" s="71">
        <f t="shared" si="9"/>
        <v>0</v>
      </c>
      <c r="AG27" s="91"/>
      <c r="AH27" s="71"/>
      <c r="AI27" s="71"/>
      <c r="AJ27" s="71"/>
      <c r="AK27" s="71">
        <f t="shared" si="10"/>
        <v>0</v>
      </c>
      <c r="AL27" s="71">
        <f t="shared" si="11"/>
        <v>0</v>
      </c>
      <c r="AM27" s="71"/>
      <c r="AN27" s="71"/>
      <c r="AO27" s="113"/>
      <c r="AP27" s="113"/>
      <c r="AQ27" s="71">
        <f t="shared" si="12"/>
        <v>0</v>
      </c>
      <c r="AR27" s="71">
        <f t="shared" si="13"/>
        <v>0</v>
      </c>
      <c r="AS27" s="114">
        <v>0</v>
      </c>
      <c r="AT27" s="136"/>
      <c r="AU27" s="75"/>
      <c r="AV27" s="71"/>
      <c r="AW27" s="71">
        <f t="shared" si="14"/>
        <v>0</v>
      </c>
      <c r="AX27" s="71">
        <f t="shared" si="15"/>
        <v>0</v>
      </c>
      <c r="AY27" s="125"/>
      <c r="AZ27" s="86"/>
      <c r="BA27" s="86"/>
      <c r="BB27" s="86"/>
      <c r="BC27" s="71">
        <f t="shared" si="16"/>
        <v>0</v>
      </c>
      <c r="BD27" s="71">
        <f t="shared" si="17"/>
        <v>0</v>
      </c>
      <c r="BE27" s="71"/>
      <c r="BF27" s="71"/>
      <c r="BG27" s="75"/>
      <c r="BH27" s="71"/>
      <c r="BI27" s="71">
        <f t="shared" si="18"/>
        <v>0</v>
      </c>
      <c r="BJ27" s="71">
        <f t="shared" si="19"/>
        <v>0</v>
      </c>
      <c r="BK27" s="93"/>
      <c r="BL27" s="93"/>
      <c r="BM27" s="71"/>
      <c r="BN27" s="71"/>
      <c r="BO27" s="71">
        <f t="shared" si="20"/>
        <v>0</v>
      </c>
      <c r="BP27" s="71">
        <f t="shared" si="21"/>
        <v>0</v>
      </c>
      <c r="BQ27" s="71"/>
      <c r="BR27" s="71"/>
      <c r="BS27" s="94"/>
      <c r="BT27" s="94"/>
      <c r="BU27" s="71">
        <f t="shared" si="22"/>
        <v>0</v>
      </c>
      <c r="BV27" s="71">
        <f t="shared" si="23"/>
        <v>0</v>
      </c>
      <c r="BW27" s="276"/>
      <c r="BX27" s="113"/>
      <c r="BY27" s="79"/>
      <c r="BZ27" s="93"/>
      <c r="CA27" s="71">
        <f t="shared" si="24"/>
        <v>0</v>
      </c>
      <c r="CB27" s="71">
        <f t="shared" si="25"/>
        <v>0</v>
      </c>
      <c r="CC27" s="114">
        <v>1.24</v>
      </c>
      <c r="CD27" s="75"/>
      <c r="CE27" s="95"/>
      <c r="CF27" s="95"/>
      <c r="CG27" s="71">
        <f t="shared" si="26"/>
        <v>1.24</v>
      </c>
      <c r="CH27" s="71">
        <f t="shared" si="87"/>
        <v>0</v>
      </c>
      <c r="CI27" s="71"/>
      <c r="CJ27" s="71"/>
      <c r="CK27" s="71"/>
      <c r="CL27" s="71"/>
      <c r="CM27" s="71">
        <f t="shared" si="27"/>
        <v>0</v>
      </c>
      <c r="CN27" s="71">
        <f t="shared" si="28"/>
        <v>0</v>
      </c>
      <c r="CO27" s="91">
        <v>1.03</v>
      </c>
      <c r="CP27" s="71"/>
      <c r="CQ27" s="71"/>
      <c r="CR27" s="71"/>
      <c r="CS27" s="71">
        <f t="shared" si="29"/>
        <v>1.03</v>
      </c>
      <c r="CT27" s="71">
        <f t="shared" si="30"/>
        <v>0</v>
      </c>
      <c r="CU27" s="71"/>
      <c r="CV27" s="71"/>
      <c r="CW27" s="71"/>
      <c r="CX27" s="71"/>
      <c r="CY27" s="71">
        <f t="shared" si="31"/>
        <v>0</v>
      </c>
      <c r="CZ27" s="71">
        <f t="shared" si="32"/>
        <v>0</v>
      </c>
      <c r="DA27" s="114">
        <v>4.12</v>
      </c>
      <c r="DB27" s="113"/>
      <c r="DC27" s="71"/>
      <c r="DD27" s="71"/>
      <c r="DE27" s="71">
        <f t="shared" si="33"/>
        <v>4.12</v>
      </c>
      <c r="DF27" s="71">
        <f t="shared" si="34"/>
        <v>0</v>
      </c>
      <c r="DG27" s="71"/>
      <c r="DH27" s="71"/>
      <c r="DI27" s="93"/>
      <c r="DJ27" s="71"/>
      <c r="DK27" s="71">
        <f t="shared" si="35"/>
        <v>0</v>
      </c>
      <c r="DL27" s="71">
        <f t="shared" si="36"/>
        <v>0</v>
      </c>
      <c r="DM27" s="113"/>
      <c r="DN27" s="113"/>
      <c r="DO27" s="113"/>
      <c r="DP27" s="113"/>
      <c r="DQ27" s="71">
        <f t="shared" si="37"/>
        <v>0</v>
      </c>
      <c r="DR27" s="71">
        <f t="shared" si="38"/>
        <v>0</v>
      </c>
      <c r="DS27" s="91"/>
      <c r="DT27" s="71"/>
      <c r="DU27" s="71"/>
      <c r="DV27" s="94"/>
      <c r="DW27" s="71">
        <f t="shared" si="39"/>
        <v>0</v>
      </c>
      <c r="DX27" s="71">
        <f t="shared" si="40"/>
        <v>0</v>
      </c>
      <c r="DY27" s="115"/>
      <c r="DZ27" s="71"/>
      <c r="EA27" s="71"/>
      <c r="EB27" s="71"/>
      <c r="EC27" s="71">
        <f t="shared" si="41"/>
        <v>0</v>
      </c>
      <c r="ED27" s="71">
        <f t="shared" si="42"/>
        <v>0</v>
      </c>
      <c r="EE27" s="71"/>
      <c r="EF27" s="71"/>
      <c r="EG27" s="96"/>
      <c r="EH27" s="71"/>
      <c r="EI27" s="71">
        <f t="shared" si="43"/>
        <v>0</v>
      </c>
      <c r="EJ27" s="71">
        <f t="shared" si="44"/>
        <v>0</v>
      </c>
      <c r="EK27" s="71"/>
      <c r="EL27" s="71"/>
      <c r="EM27" s="71"/>
      <c r="EN27" s="71"/>
      <c r="EO27" s="71">
        <f t="shared" si="45"/>
        <v>0</v>
      </c>
      <c r="EP27" s="71">
        <f t="shared" si="46"/>
        <v>0</v>
      </c>
      <c r="EQ27" s="71"/>
      <c r="ER27" s="71"/>
      <c r="ES27" s="71"/>
      <c r="ET27" s="71"/>
      <c r="EU27" s="71">
        <f t="shared" si="47"/>
        <v>0</v>
      </c>
      <c r="EV27" s="71">
        <f t="shared" si="48"/>
        <v>0</v>
      </c>
      <c r="EW27" s="91">
        <v>0</v>
      </c>
      <c r="EX27" s="71"/>
      <c r="EY27" s="71"/>
      <c r="EZ27" s="71"/>
      <c r="FA27" s="71">
        <f t="shared" si="49"/>
        <v>0</v>
      </c>
      <c r="FB27" s="71">
        <f t="shared" si="50"/>
        <v>0</v>
      </c>
      <c r="FC27" s="71"/>
      <c r="FD27" s="71"/>
      <c r="FE27" s="71"/>
      <c r="FF27" s="71"/>
      <c r="FG27" s="71">
        <f t="shared" si="51"/>
        <v>0</v>
      </c>
      <c r="FH27" s="71">
        <f t="shared" si="52"/>
        <v>0</v>
      </c>
      <c r="FI27" s="71"/>
      <c r="FJ27" s="71"/>
      <c r="FK27" s="71"/>
      <c r="FL27" s="71"/>
      <c r="FM27" s="71">
        <f t="shared" si="53"/>
        <v>0</v>
      </c>
      <c r="FN27" s="71">
        <f t="shared" si="54"/>
        <v>0</v>
      </c>
      <c r="FO27" s="71"/>
      <c r="FP27" s="71"/>
      <c r="FQ27" s="71"/>
      <c r="FR27" s="71"/>
      <c r="FS27" s="71">
        <f t="shared" si="55"/>
        <v>0</v>
      </c>
      <c r="FT27" s="71">
        <f t="shared" si="56"/>
        <v>0</v>
      </c>
      <c r="FU27" s="71"/>
      <c r="FV27" s="71"/>
      <c r="FW27" s="71"/>
      <c r="FX27" s="71"/>
      <c r="FY27" s="71">
        <f t="shared" si="57"/>
        <v>0</v>
      </c>
      <c r="FZ27" s="71">
        <f t="shared" si="58"/>
        <v>0</v>
      </c>
      <c r="GA27" s="71"/>
      <c r="GB27" s="71"/>
      <c r="GC27" s="71"/>
      <c r="GD27" s="71"/>
      <c r="GE27" s="71">
        <f t="shared" si="59"/>
        <v>0</v>
      </c>
      <c r="GF27" s="71">
        <f t="shared" si="60"/>
        <v>0</v>
      </c>
      <c r="GG27" s="71"/>
      <c r="GH27" s="71"/>
      <c r="GI27" s="71"/>
      <c r="GJ27" s="71"/>
      <c r="GK27" s="71">
        <f t="shared" si="61"/>
        <v>0</v>
      </c>
      <c r="GL27" s="71">
        <f t="shared" si="62"/>
        <v>0</v>
      </c>
      <c r="GM27" s="71"/>
      <c r="GN27" s="71"/>
      <c r="GO27" s="71"/>
      <c r="GP27" s="71"/>
      <c r="GQ27" s="71">
        <f t="shared" si="63"/>
        <v>0</v>
      </c>
      <c r="GR27" s="71">
        <f t="shared" si="64"/>
        <v>0</v>
      </c>
      <c r="GS27" s="71"/>
      <c r="GT27" s="71"/>
      <c r="GU27" s="71"/>
      <c r="GV27" s="71"/>
      <c r="GW27" s="71">
        <f t="shared" si="65"/>
        <v>0</v>
      </c>
      <c r="GX27" s="71">
        <f t="shared" si="65"/>
        <v>0</v>
      </c>
      <c r="GY27" s="71"/>
      <c r="GZ27" s="71"/>
      <c r="HA27" s="71"/>
      <c r="HB27" s="71"/>
      <c r="HC27" s="71">
        <f t="shared" si="66"/>
        <v>0</v>
      </c>
      <c r="HD27" s="71">
        <f t="shared" si="66"/>
        <v>0</v>
      </c>
      <c r="HE27" s="71"/>
      <c r="HF27" s="71"/>
      <c r="HG27" s="71"/>
      <c r="HH27" s="71"/>
      <c r="HI27" s="71">
        <f t="shared" si="67"/>
        <v>0</v>
      </c>
      <c r="HJ27" s="71">
        <f t="shared" si="68"/>
        <v>0</v>
      </c>
      <c r="HK27" s="71"/>
      <c r="HL27" s="71"/>
      <c r="HM27" s="71"/>
      <c r="HN27" s="71"/>
      <c r="HO27" s="71">
        <f t="shared" si="69"/>
        <v>0</v>
      </c>
      <c r="HP27" s="71">
        <f t="shared" si="70"/>
        <v>0</v>
      </c>
      <c r="HQ27" s="71"/>
      <c r="HR27" s="71"/>
      <c r="HS27" s="71"/>
      <c r="HT27" s="71"/>
      <c r="HU27" s="71">
        <f t="shared" si="71"/>
        <v>0</v>
      </c>
      <c r="HV27" s="71">
        <f t="shared" si="71"/>
        <v>0</v>
      </c>
      <c r="HW27" s="71"/>
      <c r="HX27" s="140"/>
      <c r="HY27" s="140"/>
      <c r="HZ27" s="140"/>
      <c r="IA27" s="71">
        <f t="shared" si="72"/>
        <v>0</v>
      </c>
      <c r="IB27" s="71">
        <f t="shared" si="73"/>
        <v>0</v>
      </c>
      <c r="IC27" s="138"/>
      <c r="ID27" s="75"/>
      <c r="IE27" s="75">
        <f t="shared" si="74"/>
        <v>0</v>
      </c>
      <c r="IF27" s="75">
        <f t="shared" si="74"/>
        <v>0</v>
      </c>
      <c r="IG27" s="75"/>
      <c r="IH27" s="75"/>
      <c r="II27" s="75">
        <f t="shared" si="75"/>
        <v>0</v>
      </c>
      <c r="IJ27" s="75">
        <f t="shared" si="76"/>
        <v>0</v>
      </c>
      <c r="IK27" s="139"/>
      <c r="IL27" s="141"/>
      <c r="IM27" s="136">
        <f t="shared" si="77"/>
        <v>0</v>
      </c>
      <c r="IN27" s="136">
        <f t="shared" si="78"/>
        <v>0</v>
      </c>
      <c r="IO27" s="114">
        <v>0</v>
      </c>
      <c r="IP27" s="140"/>
      <c r="IQ27" s="136">
        <f t="shared" si="79"/>
        <v>0</v>
      </c>
      <c r="IR27" s="136">
        <f t="shared" si="80"/>
        <v>0</v>
      </c>
      <c r="IS27" s="137"/>
      <c r="IT27" s="137"/>
      <c r="IU27" s="158">
        <f t="shared" si="88"/>
        <v>0</v>
      </c>
      <c r="IV27" s="157">
        <f t="shared" si="89"/>
        <v>0</v>
      </c>
      <c r="IW27" s="158"/>
      <c r="IX27" s="158"/>
      <c r="IY27" s="158">
        <f t="shared" si="83"/>
        <v>0</v>
      </c>
      <c r="IZ27" s="158">
        <f t="shared" si="84"/>
        <v>0</v>
      </c>
      <c r="JA27" s="157"/>
      <c r="JB27" s="157"/>
      <c r="JC27" s="158">
        <f t="shared" si="85"/>
        <v>0</v>
      </c>
      <c r="JD27" s="158">
        <f t="shared" si="86"/>
        <v>0</v>
      </c>
    </row>
    <row r="28" spans="1:264" ht="12.75" customHeight="1">
      <c r="A28" s="109"/>
      <c r="B28" s="112">
        <v>18</v>
      </c>
      <c r="C28" s="71"/>
      <c r="D28" s="71"/>
      <c r="E28" s="113"/>
      <c r="F28" s="113"/>
      <c r="G28" s="71">
        <f t="shared" si="0"/>
        <v>0</v>
      </c>
      <c r="H28" s="71">
        <f t="shared" si="1"/>
        <v>0</v>
      </c>
      <c r="I28" s="91"/>
      <c r="J28" s="71"/>
      <c r="K28" s="71"/>
      <c r="L28" s="71"/>
      <c r="M28" s="71">
        <f t="shared" si="2"/>
        <v>0</v>
      </c>
      <c r="N28" s="71">
        <f t="shared" si="3"/>
        <v>0</v>
      </c>
      <c r="O28" s="91">
        <v>2.58</v>
      </c>
      <c r="P28" s="71"/>
      <c r="Q28" s="75"/>
      <c r="R28" s="71"/>
      <c r="S28" s="71">
        <f t="shared" si="4"/>
        <v>2.58</v>
      </c>
      <c r="T28" s="71">
        <f t="shared" si="5"/>
        <v>0</v>
      </c>
      <c r="U28" s="91"/>
      <c r="V28" s="71"/>
      <c r="W28" s="75"/>
      <c r="X28" s="75"/>
      <c r="Y28" s="71">
        <f t="shared" si="6"/>
        <v>0</v>
      </c>
      <c r="Z28" s="71">
        <f t="shared" si="7"/>
        <v>0</v>
      </c>
      <c r="AA28" s="71"/>
      <c r="AB28" s="142"/>
      <c r="AC28" s="193"/>
      <c r="AD28" s="71"/>
      <c r="AE28" s="71">
        <f t="shared" si="8"/>
        <v>0</v>
      </c>
      <c r="AF28" s="71">
        <f t="shared" si="9"/>
        <v>0</v>
      </c>
      <c r="AG28" s="91"/>
      <c r="AH28" s="71"/>
      <c r="AI28" s="71"/>
      <c r="AJ28" s="71"/>
      <c r="AK28" s="71">
        <f t="shared" si="10"/>
        <v>0</v>
      </c>
      <c r="AL28" s="71">
        <f t="shared" si="11"/>
        <v>0</v>
      </c>
      <c r="AM28" s="71"/>
      <c r="AN28" s="71"/>
      <c r="AO28" s="113"/>
      <c r="AP28" s="113"/>
      <c r="AQ28" s="71">
        <f t="shared" si="12"/>
        <v>0</v>
      </c>
      <c r="AR28" s="71">
        <f t="shared" si="13"/>
        <v>0</v>
      </c>
      <c r="AS28" s="114">
        <v>0</v>
      </c>
      <c r="AT28" s="136"/>
      <c r="AU28" s="75"/>
      <c r="AV28" s="71"/>
      <c r="AW28" s="71">
        <f t="shared" si="14"/>
        <v>0</v>
      </c>
      <c r="AX28" s="71">
        <f t="shared" si="15"/>
        <v>0</v>
      </c>
      <c r="AY28" s="125"/>
      <c r="AZ28" s="86"/>
      <c r="BA28" s="86"/>
      <c r="BB28" s="86"/>
      <c r="BC28" s="71">
        <f t="shared" si="16"/>
        <v>0</v>
      </c>
      <c r="BD28" s="71">
        <f t="shared" si="17"/>
        <v>0</v>
      </c>
      <c r="BE28" s="71"/>
      <c r="BF28" s="71"/>
      <c r="BG28" s="75"/>
      <c r="BH28" s="71"/>
      <c r="BI28" s="71">
        <f t="shared" si="18"/>
        <v>0</v>
      </c>
      <c r="BJ28" s="71">
        <f t="shared" si="19"/>
        <v>0</v>
      </c>
      <c r="BK28" s="93"/>
      <c r="BL28" s="93"/>
      <c r="BM28" s="71"/>
      <c r="BN28" s="71"/>
      <c r="BO28" s="71">
        <f t="shared" si="20"/>
        <v>0</v>
      </c>
      <c r="BP28" s="71">
        <f t="shared" si="21"/>
        <v>0</v>
      </c>
      <c r="BQ28" s="71"/>
      <c r="BR28" s="71"/>
      <c r="BS28" s="94"/>
      <c r="BT28" s="94"/>
      <c r="BU28" s="71">
        <f t="shared" si="22"/>
        <v>0</v>
      </c>
      <c r="BV28" s="71">
        <f t="shared" si="23"/>
        <v>0</v>
      </c>
      <c r="BW28" s="276"/>
      <c r="BX28" s="113"/>
      <c r="BY28" s="79"/>
      <c r="BZ28" s="93"/>
      <c r="CA28" s="71">
        <f t="shared" si="24"/>
        <v>0</v>
      </c>
      <c r="CB28" s="71">
        <f t="shared" si="25"/>
        <v>0</v>
      </c>
      <c r="CC28" s="114">
        <v>1.24</v>
      </c>
      <c r="CD28" s="75"/>
      <c r="CE28" s="95"/>
      <c r="CF28" s="95"/>
      <c r="CG28" s="71">
        <f t="shared" si="26"/>
        <v>1.24</v>
      </c>
      <c r="CH28" s="71">
        <f t="shared" si="87"/>
        <v>0</v>
      </c>
      <c r="CI28" s="71"/>
      <c r="CJ28" s="71"/>
      <c r="CK28" s="71"/>
      <c r="CL28" s="71"/>
      <c r="CM28" s="71">
        <f t="shared" si="27"/>
        <v>0</v>
      </c>
      <c r="CN28" s="71">
        <f t="shared" si="28"/>
        <v>0</v>
      </c>
      <c r="CO28" s="91">
        <v>1.03</v>
      </c>
      <c r="CP28" s="71"/>
      <c r="CQ28" s="71"/>
      <c r="CR28" s="71"/>
      <c r="CS28" s="71">
        <f t="shared" si="29"/>
        <v>1.03</v>
      </c>
      <c r="CT28" s="71">
        <f t="shared" si="30"/>
        <v>0</v>
      </c>
      <c r="CU28" s="71"/>
      <c r="CV28" s="71"/>
      <c r="CW28" s="71"/>
      <c r="CX28" s="71"/>
      <c r="CY28" s="71">
        <f t="shared" si="31"/>
        <v>0</v>
      </c>
      <c r="CZ28" s="71">
        <f t="shared" si="32"/>
        <v>0</v>
      </c>
      <c r="DA28" s="114">
        <v>4.12</v>
      </c>
      <c r="DB28" s="113"/>
      <c r="DC28" s="71"/>
      <c r="DD28" s="71"/>
      <c r="DE28" s="71">
        <f t="shared" si="33"/>
        <v>4.12</v>
      </c>
      <c r="DF28" s="71">
        <f t="shared" si="34"/>
        <v>0</v>
      </c>
      <c r="DG28" s="71"/>
      <c r="DH28" s="71"/>
      <c r="DI28" s="93"/>
      <c r="DJ28" s="71"/>
      <c r="DK28" s="71">
        <f t="shared" si="35"/>
        <v>0</v>
      </c>
      <c r="DL28" s="71">
        <f t="shared" si="36"/>
        <v>0</v>
      </c>
      <c r="DM28" s="113"/>
      <c r="DN28" s="113"/>
      <c r="DO28" s="113"/>
      <c r="DP28" s="113"/>
      <c r="DQ28" s="71">
        <f t="shared" si="37"/>
        <v>0</v>
      </c>
      <c r="DR28" s="71">
        <f t="shared" si="38"/>
        <v>0</v>
      </c>
      <c r="DS28" s="91"/>
      <c r="DT28" s="71"/>
      <c r="DU28" s="71"/>
      <c r="DV28" s="94"/>
      <c r="DW28" s="71">
        <f t="shared" si="39"/>
        <v>0</v>
      </c>
      <c r="DX28" s="71">
        <f t="shared" si="40"/>
        <v>0</v>
      </c>
      <c r="DY28" s="115"/>
      <c r="DZ28" s="71"/>
      <c r="EA28" s="71"/>
      <c r="EB28" s="71"/>
      <c r="EC28" s="71">
        <f t="shared" si="41"/>
        <v>0</v>
      </c>
      <c r="ED28" s="71">
        <f t="shared" si="42"/>
        <v>0</v>
      </c>
      <c r="EE28" s="71"/>
      <c r="EF28" s="71"/>
      <c r="EG28" s="96"/>
      <c r="EH28" s="71"/>
      <c r="EI28" s="71">
        <f t="shared" si="43"/>
        <v>0</v>
      </c>
      <c r="EJ28" s="71">
        <f t="shared" si="44"/>
        <v>0</v>
      </c>
      <c r="EK28" s="71"/>
      <c r="EL28" s="71"/>
      <c r="EM28" s="71"/>
      <c r="EN28" s="71"/>
      <c r="EO28" s="71">
        <f t="shared" si="45"/>
        <v>0</v>
      </c>
      <c r="EP28" s="71">
        <f t="shared" si="46"/>
        <v>0</v>
      </c>
      <c r="EQ28" s="71"/>
      <c r="ER28" s="71"/>
      <c r="ES28" s="71"/>
      <c r="ET28" s="71"/>
      <c r="EU28" s="71">
        <f t="shared" si="47"/>
        <v>0</v>
      </c>
      <c r="EV28" s="71">
        <f t="shared" si="48"/>
        <v>0</v>
      </c>
      <c r="EW28" s="91">
        <v>0</v>
      </c>
      <c r="EX28" s="71"/>
      <c r="EY28" s="71"/>
      <c r="EZ28" s="71"/>
      <c r="FA28" s="71">
        <f t="shared" si="49"/>
        <v>0</v>
      </c>
      <c r="FB28" s="71">
        <f t="shared" si="50"/>
        <v>0</v>
      </c>
      <c r="FC28" s="71"/>
      <c r="FD28" s="71"/>
      <c r="FE28" s="71"/>
      <c r="FF28" s="71"/>
      <c r="FG28" s="71">
        <f t="shared" si="51"/>
        <v>0</v>
      </c>
      <c r="FH28" s="71">
        <f t="shared" si="52"/>
        <v>0</v>
      </c>
      <c r="FI28" s="71"/>
      <c r="FJ28" s="71"/>
      <c r="FK28" s="71"/>
      <c r="FL28" s="71"/>
      <c r="FM28" s="71">
        <f t="shared" si="53"/>
        <v>0</v>
      </c>
      <c r="FN28" s="71">
        <f t="shared" si="54"/>
        <v>0</v>
      </c>
      <c r="FO28" s="71"/>
      <c r="FP28" s="71"/>
      <c r="FQ28" s="71"/>
      <c r="FR28" s="71"/>
      <c r="FS28" s="71">
        <f t="shared" si="55"/>
        <v>0</v>
      </c>
      <c r="FT28" s="71">
        <f t="shared" si="56"/>
        <v>0</v>
      </c>
      <c r="FU28" s="71"/>
      <c r="FV28" s="71"/>
      <c r="FW28" s="71"/>
      <c r="FX28" s="71"/>
      <c r="FY28" s="71">
        <f t="shared" si="57"/>
        <v>0</v>
      </c>
      <c r="FZ28" s="71">
        <f t="shared" si="58"/>
        <v>0</v>
      </c>
      <c r="GA28" s="71"/>
      <c r="GB28" s="71"/>
      <c r="GC28" s="71"/>
      <c r="GD28" s="71"/>
      <c r="GE28" s="71">
        <f t="shared" si="59"/>
        <v>0</v>
      </c>
      <c r="GF28" s="71">
        <f t="shared" si="60"/>
        <v>0</v>
      </c>
      <c r="GG28" s="71"/>
      <c r="GH28" s="71"/>
      <c r="GI28" s="71"/>
      <c r="GJ28" s="71"/>
      <c r="GK28" s="71">
        <f t="shared" si="61"/>
        <v>0</v>
      </c>
      <c r="GL28" s="71">
        <f t="shared" si="62"/>
        <v>0</v>
      </c>
      <c r="GM28" s="71"/>
      <c r="GN28" s="71"/>
      <c r="GO28" s="71"/>
      <c r="GP28" s="71"/>
      <c r="GQ28" s="71">
        <f t="shared" si="63"/>
        <v>0</v>
      </c>
      <c r="GR28" s="71">
        <f t="shared" si="64"/>
        <v>0</v>
      </c>
      <c r="GS28" s="71"/>
      <c r="GT28" s="71"/>
      <c r="GU28" s="71"/>
      <c r="GV28" s="71"/>
      <c r="GW28" s="71">
        <f t="shared" si="65"/>
        <v>0</v>
      </c>
      <c r="GX28" s="71">
        <f t="shared" si="65"/>
        <v>0</v>
      </c>
      <c r="GY28" s="71"/>
      <c r="GZ28" s="71"/>
      <c r="HA28" s="71"/>
      <c r="HB28" s="71"/>
      <c r="HC28" s="71">
        <f t="shared" si="66"/>
        <v>0</v>
      </c>
      <c r="HD28" s="71">
        <f t="shared" si="66"/>
        <v>0</v>
      </c>
      <c r="HE28" s="71"/>
      <c r="HF28" s="71"/>
      <c r="HG28" s="71"/>
      <c r="HH28" s="71"/>
      <c r="HI28" s="71">
        <f t="shared" si="67"/>
        <v>0</v>
      </c>
      <c r="HJ28" s="71">
        <f t="shared" si="68"/>
        <v>0</v>
      </c>
      <c r="HK28" s="71"/>
      <c r="HL28" s="71"/>
      <c r="HM28" s="71"/>
      <c r="HN28" s="71"/>
      <c r="HO28" s="71">
        <f t="shared" si="69"/>
        <v>0</v>
      </c>
      <c r="HP28" s="71">
        <f t="shared" si="70"/>
        <v>0</v>
      </c>
      <c r="HQ28" s="71"/>
      <c r="HR28" s="71"/>
      <c r="HS28" s="71"/>
      <c r="HT28" s="71"/>
      <c r="HU28" s="71">
        <f t="shared" si="71"/>
        <v>0</v>
      </c>
      <c r="HV28" s="71">
        <f t="shared" si="71"/>
        <v>0</v>
      </c>
      <c r="HW28" s="71"/>
      <c r="HX28" s="140"/>
      <c r="HY28" s="140"/>
      <c r="HZ28" s="140"/>
      <c r="IA28" s="71">
        <f t="shared" si="72"/>
        <v>0</v>
      </c>
      <c r="IB28" s="71">
        <f t="shared" si="73"/>
        <v>0</v>
      </c>
      <c r="IC28" s="138"/>
      <c r="ID28" s="75"/>
      <c r="IE28" s="75">
        <f t="shared" si="74"/>
        <v>0</v>
      </c>
      <c r="IF28" s="75">
        <f t="shared" si="74"/>
        <v>0</v>
      </c>
      <c r="IG28" s="75"/>
      <c r="IH28" s="75"/>
      <c r="II28" s="75">
        <f t="shared" si="75"/>
        <v>0</v>
      </c>
      <c r="IJ28" s="75">
        <f t="shared" si="76"/>
        <v>0</v>
      </c>
      <c r="IK28" s="139"/>
      <c r="IL28" s="141"/>
      <c r="IM28" s="136">
        <f t="shared" si="77"/>
        <v>0</v>
      </c>
      <c r="IN28" s="136">
        <f t="shared" si="78"/>
        <v>0</v>
      </c>
      <c r="IO28" s="114">
        <v>0</v>
      </c>
      <c r="IP28" s="140"/>
      <c r="IQ28" s="136">
        <f t="shared" si="79"/>
        <v>0</v>
      </c>
      <c r="IR28" s="136">
        <f t="shared" si="80"/>
        <v>0</v>
      </c>
      <c r="IS28" s="137"/>
      <c r="IT28" s="137"/>
      <c r="IU28" s="158">
        <f t="shared" si="88"/>
        <v>0</v>
      </c>
      <c r="IV28" s="157">
        <f t="shared" si="89"/>
        <v>0</v>
      </c>
      <c r="IW28" s="158"/>
      <c r="IX28" s="158"/>
      <c r="IY28" s="158">
        <f t="shared" si="83"/>
        <v>0</v>
      </c>
      <c r="IZ28" s="158">
        <f t="shared" si="84"/>
        <v>0</v>
      </c>
      <c r="JA28" s="157"/>
      <c r="JB28" s="157"/>
      <c r="JC28" s="158">
        <f t="shared" si="85"/>
        <v>0</v>
      </c>
      <c r="JD28" s="158">
        <f t="shared" si="86"/>
        <v>0</v>
      </c>
    </row>
    <row r="29" spans="1:264" ht="12.75" customHeight="1">
      <c r="A29" s="109"/>
      <c r="B29" s="112">
        <v>19</v>
      </c>
      <c r="C29" s="71"/>
      <c r="D29" s="71"/>
      <c r="E29" s="113"/>
      <c r="F29" s="113"/>
      <c r="G29" s="71">
        <f t="shared" si="0"/>
        <v>0</v>
      </c>
      <c r="H29" s="71">
        <f t="shared" si="1"/>
        <v>0</v>
      </c>
      <c r="I29" s="91"/>
      <c r="J29" s="71"/>
      <c r="K29" s="71"/>
      <c r="L29" s="71"/>
      <c r="M29" s="71">
        <f t="shared" si="2"/>
        <v>0</v>
      </c>
      <c r="N29" s="71">
        <f t="shared" si="3"/>
        <v>0</v>
      </c>
      <c r="O29" s="91">
        <v>2.58</v>
      </c>
      <c r="P29" s="71"/>
      <c r="Q29" s="75"/>
      <c r="R29" s="71"/>
      <c r="S29" s="71">
        <f t="shared" si="4"/>
        <v>2.58</v>
      </c>
      <c r="T29" s="71">
        <f t="shared" si="5"/>
        <v>0</v>
      </c>
      <c r="U29" s="91"/>
      <c r="V29" s="71"/>
      <c r="W29" s="75"/>
      <c r="X29" s="75"/>
      <c r="Y29" s="71">
        <f t="shared" si="6"/>
        <v>0</v>
      </c>
      <c r="Z29" s="71">
        <f t="shared" si="7"/>
        <v>0</v>
      </c>
      <c r="AA29" s="71"/>
      <c r="AB29" s="142"/>
      <c r="AC29" s="193"/>
      <c r="AD29" s="71"/>
      <c r="AE29" s="71">
        <f t="shared" si="8"/>
        <v>0</v>
      </c>
      <c r="AF29" s="71">
        <f t="shared" si="9"/>
        <v>0</v>
      </c>
      <c r="AG29" s="91"/>
      <c r="AH29" s="71"/>
      <c r="AI29" s="71"/>
      <c r="AJ29" s="71"/>
      <c r="AK29" s="71">
        <f t="shared" si="10"/>
        <v>0</v>
      </c>
      <c r="AL29" s="71">
        <f t="shared" si="11"/>
        <v>0</v>
      </c>
      <c r="AM29" s="71"/>
      <c r="AN29" s="71"/>
      <c r="AO29" s="113"/>
      <c r="AP29" s="113"/>
      <c r="AQ29" s="71">
        <f t="shared" si="12"/>
        <v>0</v>
      </c>
      <c r="AR29" s="71">
        <f t="shared" si="13"/>
        <v>0</v>
      </c>
      <c r="AS29" s="114">
        <v>0</v>
      </c>
      <c r="AT29" s="136"/>
      <c r="AU29" s="75"/>
      <c r="AV29" s="71"/>
      <c r="AW29" s="71">
        <f t="shared" si="14"/>
        <v>0</v>
      </c>
      <c r="AX29" s="71">
        <f t="shared" si="15"/>
        <v>0</v>
      </c>
      <c r="AY29" s="125"/>
      <c r="AZ29" s="86"/>
      <c r="BA29" s="86"/>
      <c r="BB29" s="86"/>
      <c r="BC29" s="71">
        <f t="shared" si="16"/>
        <v>0</v>
      </c>
      <c r="BD29" s="71">
        <f t="shared" si="17"/>
        <v>0</v>
      </c>
      <c r="BE29" s="71"/>
      <c r="BF29" s="71"/>
      <c r="BG29" s="75"/>
      <c r="BH29" s="71"/>
      <c r="BI29" s="71">
        <f t="shared" si="18"/>
        <v>0</v>
      </c>
      <c r="BJ29" s="71">
        <f t="shared" si="19"/>
        <v>0</v>
      </c>
      <c r="BK29" s="93"/>
      <c r="BL29" s="93"/>
      <c r="BM29" s="71"/>
      <c r="BN29" s="71"/>
      <c r="BO29" s="71">
        <f t="shared" si="20"/>
        <v>0</v>
      </c>
      <c r="BP29" s="71">
        <f t="shared" si="21"/>
        <v>0</v>
      </c>
      <c r="BQ29" s="71"/>
      <c r="BR29" s="71"/>
      <c r="BS29" s="94"/>
      <c r="BT29" s="94"/>
      <c r="BU29" s="71">
        <f t="shared" si="22"/>
        <v>0</v>
      </c>
      <c r="BV29" s="71">
        <f t="shared" si="23"/>
        <v>0</v>
      </c>
      <c r="BW29" s="276"/>
      <c r="BX29" s="113"/>
      <c r="BY29" s="79"/>
      <c r="BZ29" s="93"/>
      <c r="CA29" s="71">
        <f t="shared" si="24"/>
        <v>0</v>
      </c>
      <c r="CB29" s="71">
        <f t="shared" si="25"/>
        <v>0</v>
      </c>
      <c r="CC29" s="114">
        <v>1.24</v>
      </c>
      <c r="CD29" s="75"/>
      <c r="CE29" s="95"/>
      <c r="CF29" s="95"/>
      <c r="CG29" s="71">
        <f t="shared" si="26"/>
        <v>1.24</v>
      </c>
      <c r="CH29" s="71">
        <f t="shared" si="87"/>
        <v>0</v>
      </c>
      <c r="CI29" s="71"/>
      <c r="CJ29" s="71"/>
      <c r="CK29" s="71"/>
      <c r="CL29" s="71"/>
      <c r="CM29" s="71">
        <f t="shared" si="27"/>
        <v>0</v>
      </c>
      <c r="CN29" s="71">
        <f t="shared" si="28"/>
        <v>0</v>
      </c>
      <c r="CO29" s="91">
        <v>1.03</v>
      </c>
      <c r="CP29" s="71"/>
      <c r="CQ29" s="71"/>
      <c r="CR29" s="71"/>
      <c r="CS29" s="71">
        <f t="shared" si="29"/>
        <v>1.03</v>
      </c>
      <c r="CT29" s="71">
        <f t="shared" si="30"/>
        <v>0</v>
      </c>
      <c r="CU29" s="71"/>
      <c r="CV29" s="71"/>
      <c r="CW29" s="71"/>
      <c r="CX29" s="71"/>
      <c r="CY29" s="71">
        <f t="shared" si="31"/>
        <v>0</v>
      </c>
      <c r="CZ29" s="71">
        <f t="shared" si="32"/>
        <v>0</v>
      </c>
      <c r="DA29" s="114">
        <v>4.12</v>
      </c>
      <c r="DB29" s="113"/>
      <c r="DC29" s="71"/>
      <c r="DD29" s="71"/>
      <c r="DE29" s="71">
        <f t="shared" si="33"/>
        <v>4.12</v>
      </c>
      <c r="DF29" s="71">
        <f t="shared" si="34"/>
        <v>0</v>
      </c>
      <c r="DG29" s="71"/>
      <c r="DH29" s="71"/>
      <c r="DI29" s="93"/>
      <c r="DJ29" s="71"/>
      <c r="DK29" s="71">
        <f t="shared" si="35"/>
        <v>0</v>
      </c>
      <c r="DL29" s="71">
        <f t="shared" si="36"/>
        <v>0</v>
      </c>
      <c r="DM29" s="113"/>
      <c r="DN29" s="113"/>
      <c r="DO29" s="113"/>
      <c r="DP29" s="113"/>
      <c r="DQ29" s="71">
        <f t="shared" si="37"/>
        <v>0</v>
      </c>
      <c r="DR29" s="71">
        <f t="shared" si="38"/>
        <v>0</v>
      </c>
      <c r="DS29" s="91"/>
      <c r="DT29" s="71"/>
      <c r="DU29" s="71"/>
      <c r="DV29" s="94"/>
      <c r="DW29" s="71">
        <f t="shared" si="39"/>
        <v>0</v>
      </c>
      <c r="DX29" s="71">
        <f t="shared" si="40"/>
        <v>0</v>
      </c>
      <c r="DY29" s="115"/>
      <c r="DZ29" s="71"/>
      <c r="EA29" s="71"/>
      <c r="EB29" s="71"/>
      <c r="EC29" s="71">
        <f t="shared" si="41"/>
        <v>0</v>
      </c>
      <c r="ED29" s="71">
        <f t="shared" si="42"/>
        <v>0</v>
      </c>
      <c r="EE29" s="71"/>
      <c r="EF29" s="71"/>
      <c r="EG29" s="96"/>
      <c r="EH29" s="71"/>
      <c r="EI29" s="71">
        <f t="shared" si="43"/>
        <v>0</v>
      </c>
      <c r="EJ29" s="71">
        <f t="shared" si="44"/>
        <v>0</v>
      </c>
      <c r="EK29" s="71"/>
      <c r="EL29" s="71"/>
      <c r="EM29" s="71"/>
      <c r="EN29" s="71"/>
      <c r="EO29" s="71">
        <f t="shared" si="45"/>
        <v>0</v>
      </c>
      <c r="EP29" s="71">
        <f t="shared" si="46"/>
        <v>0</v>
      </c>
      <c r="EQ29" s="71"/>
      <c r="ER29" s="71"/>
      <c r="ES29" s="71"/>
      <c r="ET29" s="71"/>
      <c r="EU29" s="71">
        <f t="shared" si="47"/>
        <v>0</v>
      </c>
      <c r="EV29" s="71">
        <f t="shared" si="48"/>
        <v>0</v>
      </c>
      <c r="EW29" s="91">
        <v>0</v>
      </c>
      <c r="EX29" s="71"/>
      <c r="EY29" s="71"/>
      <c r="EZ29" s="71"/>
      <c r="FA29" s="71">
        <f t="shared" si="49"/>
        <v>0</v>
      </c>
      <c r="FB29" s="71">
        <f t="shared" si="50"/>
        <v>0</v>
      </c>
      <c r="FC29" s="71"/>
      <c r="FD29" s="71"/>
      <c r="FE29" s="71"/>
      <c r="FF29" s="71"/>
      <c r="FG29" s="71">
        <f t="shared" si="51"/>
        <v>0</v>
      </c>
      <c r="FH29" s="71">
        <f t="shared" si="52"/>
        <v>0</v>
      </c>
      <c r="FI29" s="71"/>
      <c r="FJ29" s="71"/>
      <c r="FK29" s="71"/>
      <c r="FL29" s="71"/>
      <c r="FM29" s="71">
        <f t="shared" si="53"/>
        <v>0</v>
      </c>
      <c r="FN29" s="71">
        <f t="shared" si="54"/>
        <v>0</v>
      </c>
      <c r="FO29" s="71"/>
      <c r="FP29" s="71"/>
      <c r="FQ29" s="71"/>
      <c r="FR29" s="71"/>
      <c r="FS29" s="71">
        <f t="shared" si="55"/>
        <v>0</v>
      </c>
      <c r="FT29" s="71">
        <f t="shared" si="56"/>
        <v>0</v>
      </c>
      <c r="FU29" s="71"/>
      <c r="FV29" s="71"/>
      <c r="FW29" s="71"/>
      <c r="FX29" s="71"/>
      <c r="FY29" s="71">
        <f t="shared" si="57"/>
        <v>0</v>
      </c>
      <c r="FZ29" s="71">
        <f t="shared" si="58"/>
        <v>0</v>
      </c>
      <c r="GA29" s="71"/>
      <c r="GB29" s="71"/>
      <c r="GC29" s="71"/>
      <c r="GD29" s="71"/>
      <c r="GE29" s="71">
        <f t="shared" si="59"/>
        <v>0</v>
      </c>
      <c r="GF29" s="71">
        <f t="shared" si="60"/>
        <v>0</v>
      </c>
      <c r="GG29" s="71"/>
      <c r="GH29" s="71"/>
      <c r="GI29" s="71"/>
      <c r="GJ29" s="71"/>
      <c r="GK29" s="71">
        <f t="shared" si="61"/>
        <v>0</v>
      </c>
      <c r="GL29" s="71">
        <f t="shared" si="62"/>
        <v>0</v>
      </c>
      <c r="GM29" s="71"/>
      <c r="GN29" s="71"/>
      <c r="GO29" s="71"/>
      <c r="GP29" s="71"/>
      <c r="GQ29" s="71">
        <f t="shared" si="63"/>
        <v>0</v>
      </c>
      <c r="GR29" s="71">
        <f t="shared" si="64"/>
        <v>0</v>
      </c>
      <c r="GS29" s="71"/>
      <c r="GT29" s="71"/>
      <c r="GU29" s="71"/>
      <c r="GV29" s="71"/>
      <c r="GW29" s="71">
        <f t="shared" si="65"/>
        <v>0</v>
      </c>
      <c r="GX29" s="71">
        <f t="shared" si="65"/>
        <v>0</v>
      </c>
      <c r="GY29" s="71"/>
      <c r="GZ29" s="71"/>
      <c r="HA29" s="71"/>
      <c r="HB29" s="71"/>
      <c r="HC29" s="71">
        <f t="shared" si="66"/>
        <v>0</v>
      </c>
      <c r="HD29" s="71">
        <f t="shared" si="66"/>
        <v>0</v>
      </c>
      <c r="HE29" s="71"/>
      <c r="HF29" s="71"/>
      <c r="HG29" s="71"/>
      <c r="HH29" s="71"/>
      <c r="HI29" s="71">
        <f t="shared" si="67"/>
        <v>0</v>
      </c>
      <c r="HJ29" s="71">
        <f t="shared" si="68"/>
        <v>0</v>
      </c>
      <c r="HK29" s="71"/>
      <c r="HL29" s="71"/>
      <c r="HM29" s="71"/>
      <c r="HN29" s="71"/>
      <c r="HO29" s="71">
        <f t="shared" si="69"/>
        <v>0</v>
      </c>
      <c r="HP29" s="71">
        <f t="shared" si="70"/>
        <v>0</v>
      </c>
      <c r="HQ29" s="71"/>
      <c r="HR29" s="71"/>
      <c r="HS29" s="71"/>
      <c r="HT29" s="71"/>
      <c r="HU29" s="71">
        <f t="shared" si="71"/>
        <v>0</v>
      </c>
      <c r="HV29" s="71">
        <f t="shared" si="71"/>
        <v>0</v>
      </c>
      <c r="HW29" s="71"/>
      <c r="HX29" s="140"/>
      <c r="HY29" s="140"/>
      <c r="HZ29" s="140"/>
      <c r="IA29" s="71">
        <f t="shared" si="72"/>
        <v>0</v>
      </c>
      <c r="IB29" s="71">
        <f t="shared" si="73"/>
        <v>0</v>
      </c>
      <c r="IC29" s="138"/>
      <c r="ID29" s="75"/>
      <c r="IE29" s="75">
        <f t="shared" si="74"/>
        <v>0</v>
      </c>
      <c r="IF29" s="75">
        <f t="shared" si="74"/>
        <v>0</v>
      </c>
      <c r="IG29" s="75"/>
      <c r="IH29" s="75"/>
      <c r="II29" s="75">
        <f t="shared" si="75"/>
        <v>0</v>
      </c>
      <c r="IJ29" s="75">
        <f t="shared" si="76"/>
        <v>0</v>
      </c>
      <c r="IK29" s="139"/>
      <c r="IL29" s="141"/>
      <c r="IM29" s="136">
        <f t="shared" si="77"/>
        <v>0</v>
      </c>
      <c r="IN29" s="136">
        <f t="shared" si="78"/>
        <v>0</v>
      </c>
      <c r="IO29" s="114">
        <v>0</v>
      </c>
      <c r="IP29" s="140"/>
      <c r="IQ29" s="136">
        <f t="shared" si="79"/>
        <v>0</v>
      </c>
      <c r="IR29" s="136">
        <f t="shared" si="80"/>
        <v>0</v>
      </c>
      <c r="IS29" s="137"/>
      <c r="IT29" s="137"/>
      <c r="IU29" s="158">
        <f t="shared" si="88"/>
        <v>0</v>
      </c>
      <c r="IV29" s="157">
        <f t="shared" si="89"/>
        <v>0</v>
      </c>
      <c r="IW29" s="158"/>
      <c r="IX29" s="158"/>
      <c r="IY29" s="158">
        <f t="shared" si="83"/>
        <v>0</v>
      </c>
      <c r="IZ29" s="158">
        <f t="shared" si="84"/>
        <v>0</v>
      </c>
      <c r="JA29" s="157"/>
      <c r="JB29" s="157"/>
      <c r="JC29" s="158">
        <f t="shared" si="85"/>
        <v>0</v>
      </c>
      <c r="JD29" s="158">
        <f t="shared" si="86"/>
        <v>0</v>
      </c>
    </row>
    <row r="30" spans="1:264" ht="12.75" customHeight="1">
      <c r="A30" s="109"/>
      <c r="B30" s="112">
        <v>20</v>
      </c>
      <c r="C30" s="71"/>
      <c r="D30" s="71"/>
      <c r="E30" s="113"/>
      <c r="F30" s="113"/>
      <c r="G30" s="71">
        <f t="shared" si="0"/>
        <v>0</v>
      </c>
      <c r="H30" s="71">
        <f t="shared" si="1"/>
        <v>0</v>
      </c>
      <c r="I30" s="91"/>
      <c r="J30" s="71"/>
      <c r="K30" s="71"/>
      <c r="L30" s="71"/>
      <c r="M30" s="71">
        <f t="shared" si="2"/>
        <v>0</v>
      </c>
      <c r="N30" s="71">
        <f t="shared" si="3"/>
        <v>0</v>
      </c>
      <c r="O30" s="91">
        <v>2.58</v>
      </c>
      <c r="P30" s="71"/>
      <c r="Q30" s="75"/>
      <c r="R30" s="71"/>
      <c r="S30" s="71">
        <f t="shared" si="4"/>
        <v>2.58</v>
      </c>
      <c r="T30" s="71">
        <f t="shared" si="5"/>
        <v>0</v>
      </c>
      <c r="U30" s="91"/>
      <c r="V30" s="71"/>
      <c r="W30" s="75"/>
      <c r="X30" s="75"/>
      <c r="Y30" s="71">
        <f t="shared" si="6"/>
        <v>0</v>
      </c>
      <c r="Z30" s="71">
        <f t="shared" si="7"/>
        <v>0</v>
      </c>
      <c r="AA30" s="71"/>
      <c r="AB30" s="142"/>
      <c r="AC30" s="193"/>
      <c r="AD30" s="71"/>
      <c r="AE30" s="71">
        <f t="shared" si="8"/>
        <v>0</v>
      </c>
      <c r="AF30" s="71">
        <f t="shared" si="9"/>
        <v>0</v>
      </c>
      <c r="AG30" s="91"/>
      <c r="AH30" s="71"/>
      <c r="AI30" s="71"/>
      <c r="AJ30" s="71"/>
      <c r="AK30" s="71">
        <f t="shared" si="10"/>
        <v>0</v>
      </c>
      <c r="AL30" s="71">
        <f t="shared" si="11"/>
        <v>0</v>
      </c>
      <c r="AM30" s="71"/>
      <c r="AN30" s="71"/>
      <c r="AO30" s="113"/>
      <c r="AP30" s="113"/>
      <c r="AQ30" s="71">
        <f t="shared" si="12"/>
        <v>0</v>
      </c>
      <c r="AR30" s="71">
        <f t="shared" si="13"/>
        <v>0</v>
      </c>
      <c r="AS30" s="114">
        <v>0</v>
      </c>
      <c r="AT30" s="136"/>
      <c r="AU30" s="75"/>
      <c r="AV30" s="71"/>
      <c r="AW30" s="71">
        <f t="shared" si="14"/>
        <v>0</v>
      </c>
      <c r="AX30" s="71">
        <f t="shared" si="15"/>
        <v>0</v>
      </c>
      <c r="AY30" s="125"/>
      <c r="AZ30" s="86"/>
      <c r="BA30" s="86"/>
      <c r="BB30" s="86"/>
      <c r="BC30" s="71">
        <f t="shared" si="16"/>
        <v>0</v>
      </c>
      <c r="BD30" s="71">
        <f t="shared" si="17"/>
        <v>0</v>
      </c>
      <c r="BE30" s="71"/>
      <c r="BF30" s="71"/>
      <c r="BG30" s="75"/>
      <c r="BH30" s="71"/>
      <c r="BI30" s="71">
        <f t="shared" si="18"/>
        <v>0</v>
      </c>
      <c r="BJ30" s="71">
        <f t="shared" si="19"/>
        <v>0</v>
      </c>
      <c r="BK30" s="93"/>
      <c r="BL30" s="93"/>
      <c r="BM30" s="71"/>
      <c r="BN30" s="71"/>
      <c r="BO30" s="71">
        <f t="shared" si="20"/>
        <v>0</v>
      </c>
      <c r="BP30" s="71">
        <f t="shared" si="21"/>
        <v>0</v>
      </c>
      <c r="BQ30" s="71"/>
      <c r="BR30" s="71"/>
      <c r="BS30" s="94"/>
      <c r="BT30" s="94"/>
      <c r="BU30" s="71">
        <f t="shared" si="22"/>
        <v>0</v>
      </c>
      <c r="BV30" s="71">
        <f t="shared" si="23"/>
        <v>0</v>
      </c>
      <c r="BW30" s="276"/>
      <c r="BX30" s="113"/>
      <c r="BY30" s="79"/>
      <c r="BZ30" s="93"/>
      <c r="CA30" s="71">
        <f t="shared" si="24"/>
        <v>0</v>
      </c>
      <c r="CB30" s="71">
        <f t="shared" si="25"/>
        <v>0</v>
      </c>
      <c r="CC30" s="114">
        <v>1.24</v>
      </c>
      <c r="CD30" s="75"/>
      <c r="CE30" s="95"/>
      <c r="CF30" s="95"/>
      <c r="CG30" s="71">
        <f t="shared" si="26"/>
        <v>1.24</v>
      </c>
      <c r="CH30" s="71">
        <f t="shared" si="87"/>
        <v>0</v>
      </c>
      <c r="CI30" s="71"/>
      <c r="CJ30" s="71"/>
      <c r="CK30" s="71"/>
      <c r="CL30" s="71"/>
      <c r="CM30" s="71">
        <f t="shared" si="27"/>
        <v>0</v>
      </c>
      <c r="CN30" s="71">
        <f t="shared" si="28"/>
        <v>0</v>
      </c>
      <c r="CO30" s="91">
        <v>1.03</v>
      </c>
      <c r="CP30" s="71"/>
      <c r="CQ30" s="71"/>
      <c r="CR30" s="71"/>
      <c r="CS30" s="71">
        <f t="shared" si="29"/>
        <v>1.03</v>
      </c>
      <c r="CT30" s="71">
        <f t="shared" si="30"/>
        <v>0</v>
      </c>
      <c r="CU30" s="71"/>
      <c r="CV30" s="71"/>
      <c r="CW30" s="71"/>
      <c r="CX30" s="71"/>
      <c r="CY30" s="71">
        <f t="shared" si="31"/>
        <v>0</v>
      </c>
      <c r="CZ30" s="71">
        <f t="shared" si="32"/>
        <v>0</v>
      </c>
      <c r="DA30" s="114">
        <v>4.12</v>
      </c>
      <c r="DB30" s="113"/>
      <c r="DC30" s="71"/>
      <c r="DD30" s="71"/>
      <c r="DE30" s="71">
        <f t="shared" si="33"/>
        <v>4.12</v>
      </c>
      <c r="DF30" s="71">
        <f t="shared" si="34"/>
        <v>0</v>
      </c>
      <c r="DG30" s="71"/>
      <c r="DH30" s="71"/>
      <c r="DI30" s="93"/>
      <c r="DJ30" s="71"/>
      <c r="DK30" s="71">
        <f t="shared" si="35"/>
        <v>0</v>
      </c>
      <c r="DL30" s="71">
        <f t="shared" si="36"/>
        <v>0</v>
      </c>
      <c r="DM30" s="113"/>
      <c r="DN30" s="113"/>
      <c r="DO30" s="113"/>
      <c r="DP30" s="113"/>
      <c r="DQ30" s="71">
        <f t="shared" si="37"/>
        <v>0</v>
      </c>
      <c r="DR30" s="71">
        <f t="shared" si="38"/>
        <v>0</v>
      </c>
      <c r="DS30" s="91"/>
      <c r="DT30" s="71"/>
      <c r="DU30" s="71"/>
      <c r="DV30" s="94"/>
      <c r="DW30" s="71">
        <f t="shared" si="39"/>
        <v>0</v>
      </c>
      <c r="DX30" s="71">
        <f t="shared" si="40"/>
        <v>0</v>
      </c>
      <c r="DY30" s="115"/>
      <c r="DZ30" s="71"/>
      <c r="EA30" s="71"/>
      <c r="EB30" s="71"/>
      <c r="EC30" s="71">
        <f t="shared" si="41"/>
        <v>0</v>
      </c>
      <c r="ED30" s="71">
        <f t="shared" si="42"/>
        <v>0</v>
      </c>
      <c r="EE30" s="71"/>
      <c r="EF30" s="71"/>
      <c r="EG30" s="96"/>
      <c r="EH30" s="71"/>
      <c r="EI30" s="71">
        <f t="shared" si="43"/>
        <v>0</v>
      </c>
      <c r="EJ30" s="71">
        <f t="shared" si="44"/>
        <v>0</v>
      </c>
      <c r="EK30" s="71"/>
      <c r="EL30" s="71"/>
      <c r="EM30" s="71"/>
      <c r="EN30" s="71"/>
      <c r="EO30" s="71">
        <f t="shared" si="45"/>
        <v>0</v>
      </c>
      <c r="EP30" s="71">
        <f t="shared" si="46"/>
        <v>0</v>
      </c>
      <c r="EQ30" s="71"/>
      <c r="ER30" s="71"/>
      <c r="ES30" s="71"/>
      <c r="ET30" s="71"/>
      <c r="EU30" s="71">
        <f t="shared" si="47"/>
        <v>0</v>
      </c>
      <c r="EV30" s="71">
        <f t="shared" si="48"/>
        <v>0</v>
      </c>
      <c r="EW30" s="91">
        <v>0</v>
      </c>
      <c r="EX30" s="71"/>
      <c r="EY30" s="71"/>
      <c r="EZ30" s="71"/>
      <c r="FA30" s="71">
        <f t="shared" si="49"/>
        <v>0</v>
      </c>
      <c r="FB30" s="71">
        <f t="shared" si="50"/>
        <v>0</v>
      </c>
      <c r="FC30" s="71"/>
      <c r="FD30" s="71"/>
      <c r="FE30" s="71"/>
      <c r="FF30" s="71"/>
      <c r="FG30" s="71">
        <f t="shared" si="51"/>
        <v>0</v>
      </c>
      <c r="FH30" s="71">
        <f t="shared" si="52"/>
        <v>0</v>
      </c>
      <c r="FI30" s="71"/>
      <c r="FJ30" s="71"/>
      <c r="FK30" s="71"/>
      <c r="FL30" s="71"/>
      <c r="FM30" s="71">
        <f t="shared" si="53"/>
        <v>0</v>
      </c>
      <c r="FN30" s="71">
        <f t="shared" si="54"/>
        <v>0</v>
      </c>
      <c r="FO30" s="71"/>
      <c r="FP30" s="71"/>
      <c r="FQ30" s="71"/>
      <c r="FR30" s="71"/>
      <c r="FS30" s="71">
        <f t="shared" si="55"/>
        <v>0</v>
      </c>
      <c r="FT30" s="71">
        <f t="shared" si="56"/>
        <v>0</v>
      </c>
      <c r="FU30" s="71"/>
      <c r="FV30" s="71"/>
      <c r="FW30" s="71"/>
      <c r="FX30" s="71"/>
      <c r="FY30" s="71">
        <f t="shared" si="57"/>
        <v>0</v>
      </c>
      <c r="FZ30" s="71">
        <f t="shared" si="58"/>
        <v>0</v>
      </c>
      <c r="GA30" s="71"/>
      <c r="GB30" s="71"/>
      <c r="GC30" s="71"/>
      <c r="GD30" s="71"/>
      <c r="GE30" s="71">
        <f t="shared" si="59"/>
        <v>0</v>
      </c>
      <c r="GF30" s="71">
        <f t="shared" si="60"/>
        <v>0</v>
      </c>
      <c r="GG30" s="71"/>
      <c r="GH30" s="71"/>
      <c r="GI30" s="71"/>
      <c r="GJ30" s="71"/>
      <c r="GK30" s="71">
        <f t="shared" si="61"/>
        <v>0</v>
      </c>
      <c r="GL30" s="71">
        <f t="shared" si="62"/>
        <v>0</v>
      </c>
      <c r="GM30" s="71"/>
      <c r="GN30" s="71"/>
      <c r="GO30" s="71"/>
      <c r="GP30" s="71"/>
      <c r="GQ30" s="71">
        <f t="shared" si="63"/>
        <v>0</v>
      </c>
      <c r="GR30" s="71">
        <f t="shared" si="64"/>
        <v>0</v>
      </c>
      <c r="GS30" s="71"/>
      <c r="GT30" s="71"/>
      <c r="GU30" s="71"/>
      <c r="GV30" s="71"/>
      <c r="GW30" s="71">
        <f t="shared" si="65"/>
        <v>0</v>
      </c>
      <c r="GX30" s="71">
        <f t="shared" si="65"/>
        <v>0</v>
      </c>
      <c r="GY30" s="71"/>
      <c r="GZ30" s="71"/>
      <c r="HA30" s="71"/>
      <c r="HB30" s="71"/>
      <c r="HC30" s="71">
        <f t="shared" si="66"/>
        <v>0</v>
      </c>
      <c r="HD30" s="71">
        <f t="shared" si="66"/>
        <v>0</v>
      </c>
      <c r="HE30" s="71"/>
      <c r="HF30" s="71"/>
      <c r="HG30" s="71"/>
      <c r="HH30" s="71"/>
      <c r="HI30" s="71">
        <f t="shared" si="67"/>
        <v>0</v>
      </c>
      <c r="HJ30" s="71">
        <f t="shared" si="68"/>
        <v>0</v>
      </c>
      <c r="HK30" s="71"/>
      <c r="HL30" s="71"/>
      <c r="HM30" s="71"/>
      <c r="HN30" s="71"/>
      <c r="HO30" s="71">
        <f t="shared" si="69"/>
        <v>0</v>
      </c>
      <c r="HP30" s="71">
        <f t="shared" si="70"/>
        <v>0</v>
      </c>
      <c r="HQ30" s="71"/>
      <c r="HR30" s="71"/>
      <c r="HS30" s="71"/>
      <c r="HT30" s="71"/>
      <c r="HU30" s="71">
        <f t="shared" si="71"/>
        <v>0</v>
      </c>
      <c r="HV30" s="71">
        <f t="shared" si="71"/>
        <v>0</v>
      </c>
      <c r="HW30" s="71"/>
      <c r="HX30" s="140"/>
      <c r="HY30" s="140"/>
      <c r="HZ30" s="140"/>
      <c r="IA30" s="71">
        <f t="shared" si="72"/>
        <v>0</v>
      </c>
      <c r="IB30" s="71">
        <f t="shared" si="73"/>
        <v>0</v>
      </c>
      <c r="IC30" s="138"/>
      <c r="ID30" s="75"/>
      <c r="IE30" s="75">
        <f t="shared" si="74"/>
        <v>0</v>
      </c>
      <c r="IF30" s="75">
        <f t="shared" si="74"/>
        <v>0</v>
      </c>
      <c r="IG30" s="75"/>
      <c r="IH30" s="75"/>
      <c r="II30" s="75">
        <f t="shared" si="75"/>
        <v>0</v>
      </c>
      <c r="IJ30" s="75">
        <f t="shared" si="76"/>
        <v>0</v>
      </c>
      <c r="IK30" s="139"/>
      <c r="IL30" s="141"/>
      <c r="IM30" s="136">
        <f t="shared" si="77"/>
        <v>0</v>
      </c>
      <c r="IN30" s="136">
        <f t="shared" si="78"/>
        <v>0</v>
      </c>
      <c r="IO30" s="114">
        <v>0</v>
      </c>
      <c r="IP30" s="140"/>
      <c r="IQ30" s="136">
        <f t="shared" si="79"/>
        <v>0</v>
      </c>
      <c r="IR30" s="136">
        <f t="shared" si="80"/>
        <v>0</v>
      </c>
      <c r="IS30" s="137"/>
      <c r="IT30" s="137"/>
      <c r="IU30" s="158">
        <f t="shared" si="88"/>
        <v>0</v>
      </c>
      <c r="IV30" s="157">
        <f t="shared" si="89"/>
        <v>0</v>
      </c>
      <c r="IW30" s="158"/>
      <c r="IX30" s="158"/>
      <c r="IY30" s="158">
        <f t="shared" si="83"/>
        <v>0</v>
      </c>
      <c r="IZ30" s="158">
        <f t="shared" si="84"/>
        <v>0</v>
      </c>
      <c r="JA30" s="157"/>
      <c r="JB30" s="157"/>
      <c r="JC30" s="158">
        <f t="shared" si="85"/>
        <v>0</v>
      </c>
      <c r="JD30" s="158">
        <f t="shared" si="86"/>
        <v>0</v>
      </c>
    </row>
    <row r="31" spans="1:264" ht="12.75" customHeight="1">
      <c r="A31" s="111">
        <v>0.20833333333333334</v>
      </c>
      <c r="B31" s="112">
        <v>21</v>
      </c>
      <c r="C31" s="71"/>
      <c r="D31" s="71"/>
      <c r="E31" s="113"/>
      <c r="F31" s="113"/>
      <c r="G31" s="71">
        <f t="shared" si="0"/>
        <v>0</v>
      </c>
      <c r="H31" s="71">
        <f t="shared" si="1"/>
        <v>0</v>
      </c>
      <c r="I31" s="91"/>
      <c r="J31" s="71"/>
      <c r="K31" s="71"/>
      <c r="L31" s="71"/>
      <c r="M31" s="71">
        <f t="shared" si="2"/>
        <v>0</v>
      </c>
      <c r="N31" s="71">
        <f t="shared" si="3"/>
        <v>0</v>
      </c>
      <c r="O31" s="91">
        <v>2.58</v>
      </c>
      <c r="P31" s="71"/>
      <c r="Q31" s="75"/>
      <c r="R31" s="71"/>
      <c r="S31" s="71">
        <f t="shared" si="4"/>
        <v>2.58</v>
      </c>
      <c r="T31" s="71">
        <f t="shared" si="5"/>
        <v>0</v>
      </c>
      <c r="U31" s="91"/>
      <c r="V31" s="71"/>
      <c r="W31" s="75"/>
      <c r="X31" s="75"/>
      <c r="Y31" s="71">
        <f t="shared" si="6"/>
        <v>0</v>
      </c>
      <c r="Z31" s="71">
        <f t="shared" si="7"/>
        <v>0</v>
      </c>
      <c r="AA31" s="71"/>
      <c r="AB31" s="142"/>
      <c r="AC31" s="193"/>
      <c r="AD31" s="71"/>
      <c r="AE31" s="71">
        <f t="shared" si="8"/>
        <v>0</v>
      </c>
      <c r="AF31" s="71">
        <f t="shared" si="9"/>
        <v>0</v>
      </c>
      <c r="AG31" s="91"/>
      <c r="AH31" s="71"/>
      <c r="AI31" s="71"/>
      <c r="AJ31" s="71"/>
      <c r="AK31" s="71">
        <f t="shared" si="10"/>
        <v>0</v>
      </c>
      <c r="AL31" s="71">
        <f t="shared" si="11"/>
        <v>0</v>
      </c>
      <c r="AM31" s="71"/>
      <c r="AN31" s="71"/>
      <c r="AO31" s="113"/>
      <c r="AP31" s="113"/>
      <c r="AQ31" s="71">
        <f t="shared" si="12"/>
        <v>0</v>
      </c>
      <c r="AR31" s="71">
        <f t="shared" si="13"/>
        <v>0</v>
      </c>
      <c r="AS31" s="114">
        <v>0</v>
      </c>
      <c r="AT31" s="136"/>
      <c r="AU31" s="75"/>
      <c r="AV31" s="71"/>
      <c r="AW31" s="71">
        <f t="shared" si="14"/>
        <v>0</v>
      </c>
      <c r="AX31" s="71">
        <f t="shared" si="15"/>
        <v>0</v>
      </c>
      <c r="AY31" s="125"/>
      <c r="AZ31" s="86"/>
      <c r="BA31" s="86"/>
      <c r="BB31" s="86"/>
      <c r="BC31" s="71">
        <f t="shared" si="16"/>
        <v>0</v>
      </c>
      <c r="BD31" s="71">
        <f t="shared" si="17"/>
        <v>0</v>
      </c>
      <c r="BE31" s="71"/>
      <c r="BF31" s="71"/>
      <c r="BG31" s="75"/>
      <c r="BH31" s="71"/>
      <c r="BI31" s="71">
        <f t="shared" si="18"/>
        <v>0</v>
      </c>
      <c r="BJ31" s="71">
        <f t="shared" si="19"/>
        <v>0</v>
      </c>
      <c r="BK31" s="93"/>
      <c r="BL31" s="93"/>
      <c r="BM31" s="71"/>
      <c r="BN31" s="71"/>
      <c r="BO31" s="71">
        <f t="shared" si="20"/>
        <v>0</v>
      </c>
      <c r="BP31" s="71">
        <f t="shared" si="21"/>
        <v>0</v>
      </c>
      <c r="BQ31" s="71"/>
      <c r="BR31" s="71"/>
      <c r="BS31" s="94"/>
      <c r="BT31" s="94"/>
      <c r="BU31" s="71">
        <f t="shared" si="22"/>
        <v>0</v>
      </c>
      <c r="BV31" s="71">
        <f t="shared" si="23"/>
        <v>0</v>
      </c>
      <c r="BW31" s="276"/>
      <c r="BX31" s="113"/>
      <c r="BY31" s="79"/>
      <c r="BZ31" s="93"/>
      <c r="CA31" s="71">
        <f t="shared" si="24"/>
        <v>0</v>
      </c>
      <c r="CB31" s="71">
        <f t="shared" si="25"/>
        <v>0</v>
      </c>
      <c r="CC31" s="114">
        <v>1.44</v>
      </c>
      <c r="CD31" s="75"/>
      <c r="CE31" s="95"/>
      <c r="CF31" s="95"/>
      <c r="CG31" s="71">
        <f t="shared" si="26"/>
        <v>1.44</v>
      </c>
      <c r="CH31" s="71">
        <f t="shared" si="87"/>
        <v>0</v>
      </c>
      <c r="CI31" s="71"/>
      <c r="CJ31" s="71"/>
      <c r="CK31" s="71"/>
      <c r="CL31" s="71"/>
      <c r="CM31" s="71">
        <f t="shared" si="27"/>
        <v>0</v>
      </c>
      <c r="CN31" s="71">
        <f t="shared" si="28"/>
        <v>0</v>
      </c>
      <c r="CO31" s="91">
        <v>2.06</v>
      </c>
      <c r="CP31" s="71"/>
      <c r="CQ31" s="71"/>
      <c r="CR31" s="71"/>
      <c r="CS31" s="71">
        <f t="shared" si="29"/>
        <v>2.06</v>
      </c>
      <c r="CT31" s="71">
        <f t="shared" si="30"/>
        <v>0</v>
      </c>
      <c r="CU31" s="71"/>
      <c r="CV31" s="71"/>
      <c r="CW31" s="71"/>
      <c r="CX31" s="71"/>
      <c r="CY31" s="71">
        <f t="shared" si="31"/>
        <v>0</v>
      </c>
      <c r="CZ31" s="71">
        <f t="shared" si="32"/>
        <v>0</v>
      </c>
      <c r="DA31" s="114">
        <v>4.12</v>
      </c>
      <c r="DB31" s="113"/>
      <c r="DC31" s="71"/>
      <c r="DD31" s="71"/>
      <c r="DE31" s="71">
        <f t="shared" si="33"/>
        <v>4.12</v>
      </c>
      <c r="DF31" s="71">
        <f t="shared" si="34"/>
        <v>0</v>
      </c>
      <c r="DG31" s="71"/>
      <c r="DH31" s="71"/>
      <c r="DI31" s="93"/>
      <c r="DJ31" s="71"/>
      <c r="DK31" s="71">
        <f t="shared" si="35"/>
        <v>0</v>
      </c>
      <c r="DL31" s="71">
        <f t="shared" si="36"/>
        <v>0</v>
      </c>
      <c r="DM31" s="113"/>
      <c r="DN31" s="113"/>
      <c r="DO31" s="113"/>
      <c r="DP31" s="113"/>
      <c r="DQ31" s="71">
        <f t="shared" si="37"/>
        <v>0</v>
      </c>
      <c r="DR31" s="71">
        <f t="shared" si="38"/>
        <v>0</v>
      </c>
      <c r="DS31" s="91"/>
      <c r="DT31" s="71"/>
      <c r="DU31" s="71"/>
      <c r="DV31" s="94"/>
      <c r="DW31" s="71">
        <f t="shared" si="39"/>
        <v>0</v>
      </c>
      <c r="DX31" s="71">
        <f t="shared" si="40"/>
        <v>0</v>
      </c>
      <c r="DY31" s="115"/>
      <c r="DZ31" s="71"/>
      <c r="EA31" s="71"/>
      <c r="EB31" s="71"/>
      <c r="EC31" s="71">
        <f t="shared" si="41"/>
        <v>0</v>
      </c>
      <c r="ED31" s="71">
        <f t="shared" si="42"/>
        <v>0</v>
      </c>
      <c r="EE31" s="71"/>
      <c r="EF31" s="71"/>
      <c r="EG31" s="96"/>
      <c r="EH31" s="71"/>
      <c r="EI31" s="71">
        <f t="shared" si="43"/>
        <v>0</v>
      </c>
      <c r="EJ31" s="71">
        <f t="shared" si="44"/>
        <v>0</v>
      </c>
      <c r="EK31" s="71"/>
      <c r="EL31" s="71"/>
      <c r="EM31" s="71"/>
      <c r="EN31" s="71"/>
      <c r="EO31" s="71">
        <f t="shared" si="45"/>
        <v>0</v>
      </c>
      <c r="EP31" s="71">
        <f t="shared" si="46"/>
        <v>0</v>
      </c>
      <c r="EQ31" s="71"/>
      <c r="ER31" s="71"/>
      <c r="ES31" s="71"/>
      <c r="ET31" s="71"/>
      <c r="EU31" s="71">
        <f t="shared" si="47"/>
        <v>0</v>
      </c>
      <c r="EV31" s="71">
        <f t="shared" si="48"/>
        <v>0</v>
      </c>
      <c r="EW31" s="91">
        <v>44.33</v>
      </c>
      <c r="EX31" s="71"/>
      <c r="EY31" s="71"/>
      <c r="EZ31" s="71"/>
      <c r="FA31" s="71">
        <f t="shared" si="49"/>
        <v>44.33</v>
      </c>
      <c r="FB31" s="71">
        <f t="shared" si="50"/>
        <v>0</v>
      </c>
      <c r="FC31" s="71"/>
      <c r="FD31" s="71"/>
      <c r="FE31" s="71"/>
      <c r="FF31" s="71"/>
      <c r="FG31" s="71">
        <f t="shared" si="51"/>
        <v>0</v>
      </c>
      <c r="FH31" s="71">
        <f t="shared" si="52"/>
        <v>0</v>
      </c>
      <c r="FI31" s="71"/>
      <c r="FJ31" s="71"/>
      <c r="FK31" s="71"/>
      <c r="FL31" s="71"/>
      <c r="FM31" s="71">
        <f t="shared" si="53"/>
        <v>0</v>
      </c>
      <c r="FN31" s="71">
        <f t="shared" si="54"/>
        <v>0</v>
      </c>
      <c r="FO31" s="71"/>
      <c r="FP31" s="71"/>
      <c r="FQ31" s="71"/>
      <c r="FR31" s="71"/>
      <c r="FS31" s="71">
        <f t="shared" si="55"/>
        <v>0</v>
      </c>
      <c r="FT31" s="71">
        <f t="shared" si="56"/>
        <v>0</v>
      </c>
      <c r="FU31" s="71"/>
      <c r="FV31" s="71"/>
      <c r="FW31" s="71"/>
      <c r="FX31" s="71"/>
      <c r="FY31" s="71">
        <f t="shared" si="57"/>
        <v>0</v>
      </c>
      <c r="FZ31" s="71">
        <f t="shared" si="58"/>
        <v>0</v>
      </c>
      <c r="GA31" s="71"/>
      <c r="GB31" s="71"/>
      <c r="GC31" s="71"/>
      <c r="GD31" s="71"/>
      <c r="GE31" s="71">
        <f t="shared" si="59"/>
        <v>0</v>
      </c>
      <c r="GF31" s="71">
        <f t="shared" si="60"/>
        <v>0</v>
      </c>
      <c r="GG31" s="71"/>
      <c r="GH31" s="71"/>
      <c r="GI31" s="71"/>
      <c r="GJ31" s="71"/>
      <c r="GK31" s="71">
        <f t="shared" si="61"/>
        <v>0</v>
      </c>
      <c r="GL31" s="71">
        <f t="shared" si="62"/>
        <v>0</v>
      </c>
      <c r="GM31" s="71"/>
      <c r="GN31" s="71"/>
      <c r="GO31" s="71"/>
      <c r="GP31" s="71"/>
      <c r="GQ31" s="71">
        <f t="shared" si="63"/>
        <v>0</v>
      </c>
      <c r="GR31" s="71">
        <f t="shared" si="64"/>
        <v>0</v>
      </c>
      <c r="GS31" s="71"/>
      <c r="GT31" s="71"/>
      <c r="GU31" s="71"/>
      <c r="GV31" s="71"/>
      <c r="GW31" s="71">
        <f t="shared" si="65"/>
        <v>0</v>
      </c>
      <c r="GX31" s="71">
        <f t="shared" si="65"/>
        <v>0</v>
      </c>
      <c r="GY31" s="71"/>
      <c r="GZ31" s="71"/>
      <c r="HA31" s="71"/>
      <c r="HB31" s="71"/>
      <c r="HC31" s="71">
        <f t="shared" si="66"/>
        <v>0</v>
      </c>
      <c r="HD31" s="71">
        <f t="shared" si="66"/>
        <v>0</v>
      </c>
      <c r="HE31" s="71"/>
      <c r="HF31" s="71"/>
      <c r="HG31" s="71"/>
      <c r="HH31" s="71"/>
      <c r="HI31" s="71">
        <f t="shared" si="67"/>
        <v>0</v>
      </c>
      <c r="HJ31" s="71">
        <f t="shared" si="68"/>
        <v>0</v>
      </c>
      <c r="HK31" s="71"/>
      <c r="HL31" s="71"/>
      <c r="HM31" s="71"/>
      <c r="HN31" s="71"/>
      <c r="HO31" s="71">
        <f t="shared" si="69"/>
        <v>0</v>
      </c>
      <c r="HP31" s="71">
        <f t="shared" si="70"/>
        <v>0</v>
      </c>
      <c r="HQ31" s="71"/>
      <c r="HR31" s="71"/>
      <c r="HS31" s="71"/>
      <c r="HT31" s="71"/>
      <c r="HU31" s="71">
        <f t="shared" si="71"/>
        <v>0</v>
      </c>
      <c r="HV31" s="71">
        <f t="shared" si="71"/>
        <v>0</v>
      </c>
      <c r="HW31" s="71"/>
      <c r="HX31" s="140"/>
      <c r="HY31" s="140"/>
      <c r="HZ31" s="140"/>
      <c r="IA31" s="71">
        <f t="shared" si="72"/>
        <v>0</v>
      </c>
      <c r="IB31" s="71">
        <f t="shared" si="73"/>
        <v>0</v>
      </c>
      <c r="IC31" s="138"/>
      <c r="ID31" s="75"/>
      <c r="IE31" s="75">
        <f t="shared" si="74"/>
        <v>0</v>
      </c>
      <c r="IF31" s="75">
        <f t="shared" si="74"/>
        <v>0</v>
      </c>
      <c r="IG31" s="75"/>
      <c r="IH31" s="75"/>
      <c r="II31" s="75">
        <f t="shared" si="75"/>
        <v>0</v>
      </c>
      <c r="IJ31" s="75">
        <f t="shared" si="76"/>
        <v>0</v>
      </c>
      <c r="IK31" s="139"/>
      <c r="IL31" s="141"/>
      <c r="IM31" s="136">
        <f t="shared" si="77"/>
        <v>0</v>
      </c>
      <c r="IN31" s="136">
        <f t="shared" si="78"/>
        <v>0</v>
      </c>
      <c r="IO31" s="114">
        <v>0</v>
      </c>
      <c r="IP31" s="140"/>
      <c r="IQ31" s="136">
        <f t="shared" si="79"/>
        <v>0</v>
      </c>
      <c r="IR31" s="136">
        <f t="shared" si="80"/>
        <v>0</v>
      </c>
      <c r="IS31" s="137"/>
      <c r="IT31" s="137"/>
      <c r="IU31" s="158">
        <f t="shared" si="88"/>
        <v>0</v>
      </c>
      <c r="IV31" s="157">
        <f t="shared" si="89"/>
        <v>0</v>
      </c>
      <c r="IW31" s="158"/>
      <c r="IX31" s="158"/>
      <c r="IY31" s="158">
        <f t="shared" si="83"/>
        <v>0</v>
      </c>
      <c r="IZ31" s="158">
        <f t="shared" si="84"/>
        <v>0</v>
      </c>
      <c r="JA31" s="157"/>
      <c r="JB31" s="157"/>
      <c r="JC31" s="158">
        <f t="shared" si="85"/>
        <v>0</v>
      </c>
      <c r="JD31" s="158">
        <f t="shared" si="86"/>
        <v>0</v>
      </c>
    </row>
    <row r="32" spans="1:264" ht="12.75" customHeight="1">
      <c r="A32" s="109"/>
      <c r="B32" s="112">
        <v>22</v>
      </c>
      <c r="C32" s="71"/>
      <c r="D32" s="71"/>
      <c r="E32" s="113"/>
      <c r="F32" s="113"/>
      <c r="G32" s="71">
        <f t="shared" si="0"/>
        <v>0</v>
      </c>
      <c r="H32" s="71">
        <f t="shared" si="1"/>
        <v>0</v>
      </c>
      <c r="I32" s="91"/>
      <c r="J32" s="71"/>
      <c r="K32" s="71"/>
      <c r="L32" s="71"/>
      <c r="M32" s="71">
        <f t="shared" si="2"/>
        <v>0</v>
      </c>
      <c r="N32" s="71">
        <f t="shared" si="3"/>
        <v>0</v>
      </c>
      <c r="O32" s="91">
        <v>2.58</v>
      </c>
      <c r="P32" s="71"/>
      <c r="Q32" s="75"/>
      <c r="R32" s="71"/>
      <c r="S32" s="71">
        <f t="shared" si="4"/>
        <v>2.58</v>
      </c>
      <c r="T32" s="71">
        <f t="shared" si="5"/>
        <v>0</v>
      </c>
      <c r="U32" s="91"/>
      <c r="V32" s="71"/>
      <c r="W32" s="75"/>
      <c r="X32" s="75"/>
      <c r="Y32" s="71">
        <f t="shared" si="6"/>
        <v>0</v>
      </c>
      <c r="Z32" s="71">
        <f t="shared" si="7"/>
        <v>0</v>
      </c>
      <c r="AA32" s="71"/>
      <c r="AB32" s="142"/>
      <c r="AC32" s="193"/>
      <c r="AD32" s="71"/>
      <c r="AE32" s="71">
        <f t="shared" si="8"/>
        <v>0</v>
      </c>
      <c r="AF32" s="71">
        <f t="shared" si="9"/>
        <v>0</v>
      </c>
      <c r="AG32" s="91"/>
      <c r="AH32" s="71"/>
      <c r="AI32" s="71"/>
      <c r="AJ32" s="71"/>
      <c r="AK32" s="71">
        <f t="shared" si="10"/>
        <v>0</v>
      </c>
      <c r="AL32" s="71">
        <f t="shared" si="11"/>
        <v>0</v>
      </c>
      <c r="AM32" s="71"/>
      <c r="AN32" s="71"/>
      <c r="AO32" s="113"/>
      <c r="AP32" s="113"/>
      <c r="AQ32" s="71">
        <f t="shared" si="12"/>
        <v>0</v>
      </c>
      <c r="AR32" s="71">
        <f t="shared" si="13"/>
        <v>0</v>
      </c>
      <c r="AS32" s="114">
        <v>0</v>
      </c>
      <c r="AT32" s="136"/>
      <c r="AU32" s="75"/>
      <c r="AV32" s="71"/>
      <c r="AW32" s="71">
        <f t="shared" si="14"/>
        <v>0</v>
      </c>
      <c r="AX32" s="71">
        <f t="shared" si="15"/>
        <v>0</v>
      </c>
      <c r="AY32" s="125"/>
      <c r="AZ32" s="86"/>
      <c r="BA32" s="86"/>
      <c r="BB32" s="86"/>
      <c r="BC32" s="71">
        <f t="shared" si="16"/>
        <v>0</v>
      </c>
      <c r="BD32" s="71">
        <f t="shared" si="17"/>
        <v>0</v>
      </c>
      <c r="BE32" s="71"/>
      <c r="BF32" s="71"/>
      <c r="BG32" s="75"/>
      <c r="BH32" s="71"/>
      <c r="BI32" s="71">
        <f t="shared" si="18"/>
        <v>0</v>
      </c>
      <c r="BJ32" s="71">
        <f t="shared" si="19"/>
        <v>0</v>
      </c>
      <c r="BK32" s="93"/>
      <c r="BL32" s="93"/>
      <c r="BM32" s="71"/>
      <c r="BN32" s="71"/>
      <c r="BO32" s="71">
        <f t="shared" si="20"/>
        <v>0</v>
      </c>
      <c r="BP32" s="71">
        <f t="shared" si="21"/>
        <v>0</v>
      </c>
      <c r="BQ32" s="71"/>
      <c r="BR32" s="71"/>
      <c r="BS32" s="94"/>
      <c r="BT32" s="94"/>
      <c r="BU32" s="71">
        <f t="shared" si="22"/>
        <v>0</v>
      </c>
      <c r="BV32" s="71">
        <f t="shared" si="23"/>
        <v>0</v>
      </c>
      <c r="BW32" s="276"/>
      <c r="BX32" s="113"/>
      <c r="BY32" s="79"/>
      <c r="BZ32" s="93"/>
      <c r="CA32" s="71">
        <f t="shared" si="24"/>
        <v>0</v>
      </c>
      <c r="CB32" s="71">
        <f t="shared" si="25"/>
        <v>0</v>
      </c>
      <c r="CC32" s="114">
        <v>1.44</v>
      </c>
      <c r="CD32" s="75"/>
      <c r="CE32" s="95"/>
      <c r="CF32" s="95"/>
      <c r="CG32" s="71">
        <f t="shared" si="26"/>
        <v>1.44</v>
      </c>
      <c r="CH32" s="71">
        <f t="shared" si="87"/>
        <v>0</v>
      </c>
      <c r="CI32" s="71"/>
      <c r="CJ32" s="71"/>
      <c r="CK32" s="71"/>
      <c r="CL32" s="71"/>
      <c r="CM32" s="71">
        <f t="shared" si="27"/>
        <v>0</v>
      </c>
      <c r="CN32" s="71">
        <f t="shared" si="28"/>
        <v>0</v>
      </c>
      <c r="CO32" s="91">
        <v>2.06</v>
      </c>
      <c r="CP32" s="71"/>
      <c r="CQ32" s="71"/>
      <c r="CR32" s="71"/>
      <c r="CS32" s="71">
        <f t="shared" si="29"/>
        <v>2.06</v>
      </c>
      <c r="CT32" s="71">
        <f t="shared" si="30"/>
        <v>0</v>
      </c>
      <c r="CU32" s="71"/>
      <c r="CV32" s="71"/>
      <c r="CW32" s="71"/>
      <c r="CX32" s="71"/>
      <c r="CY32" s="71">
        <f t="shared" si="31"/>
        <v>0</v>
      </c>
      <c r="CZ32" s="71">
        <f t="shared" si="32"/>
        <v>0</v>
      </c>
      <c r="DA32" s="114">
        <v>4.12</v>
      </c>
      <c r="DB32" s="113"/>
      <c r="DC32" s="71"/>
      <c r="DD32" s="71"/>
      <c r="DE32" s="71">
        <f t="shared" si="33"/>
        <v>4.12</v>
      </c>
      <c r="DF32" s="71">
        <f t="shared" si="34"/>
        <v>0</v>
      </c>
      <c r="DG32" s="71"/>
      <c r="DH32" s="71"/>
      <c r="DI32" s="93"/>
      <c r="DJ32" s="71"/>
      <c r="DK32" s="71">
        <f t="shared" si="35"/>
        <v>0</v>
      </c>
      <c r="DL32" s="71">
        <f t="shared" si="36"/>
        <v>0</v>
      </c>
      <c r="DM32" s="113"/>
      <c r="DN32" s="113"/>
      <c r="DO32" s="113"/>
      <c r="DP32" s="113"/>
      <c r="DQ32" s="71">
        <f t="shared" si="37"/>
        <v>0</v>
      </c>
      <c r="DR32" s="71">
        <f t="shared" si="38"/>
        <v>0</v>
      </c>
      <c r="DS32" s="91"/>
      <c r="DT32" s="71"/>
      <c r="DU32" s="71"/>
      <c r="DV32" s="94"/>
      <c r="DW32" s="71">
        <f t="shared" si="39"/>
        <v>0</v>
      </c>
      <c r="DX32" s="71">
        <f t="shared" si="40"/>
        <v>0</v>
      </c>
      <c r="DY32" s="115"/>
      <c r="DZ32" s="71"/>
      <c r="EA32" s="71"/>
      <c r="EB32" s="71"/>
      <c r="EC32" s="71">
        <f t="shared" si="41"/>
        <v>0</v>
      </c>
      <c r="ED32" s="71">
        <f t="shared" si="42"/>
        <v>0</v>
      </c>
      <c r="EE32" s="71"/>
      <c r="EF32" s="71"/>
      <c r="EG32" s="96"/>
      <c r="EH32" s="71"/>
      <c r="EI32" s="71">
        <f t="shared" si="43"/>
        <v>0</v>
      </c>
      <c r="EJ32" s="71">
        <f t="shared" si="44"/>
        <v>0</v>
      </c>
      <c r="EK32" s="71"/>
      <c r="EL32" s="71"/>
      <c r="EM32" s="71"/>
      <c r="EN32" s="71"/>
      <c r="EO32" s="71">
        <f t="shared" si="45"/>
        <v>0</v>
      </c>
      <c r="EP32" s="71">
        <f t="shared" si="46"/>
        <v>0</v>
      </c>
      <c r="EQ32" s="71"/>
      <c r="ER32" s="71"/>
      <c r="ES32" s="71"/>
      <c r="ET32" s="71"/>
      <c r="EU32" s="71">
        <f t="shared" si="47"/>
        <v>0</v>
      </c>
      <c r="EV32" s="71">
        <f t="shared" si="48"/>
        <v>0</v>
      </c>
      <c r="EW32" s="91">
        <v>44.33</v>
      </c>
      <c r="EX32" s="71"/>
      <c r="EY32" s="71"/>
      <c r="EZ32" s="71"/>
      <c r="FA32" s="71">
        <f t="shared" si="49"/>
        <v>44.33</v>
      </c>
      <c r="FB32" s="71">
        <f t="shared" si="50"/>
        <v>0</v>
      </c>
      <c r="FC32" s="71"/>
      <c r="FD32" s="71"/>
      <c r="FE32" s="71"/>
      <c r="FF32" s="71"/>
      <c r="FG32" s="71">
        <f t="shared" si="51"/>
        <v>0</v>
      </c>
      <c r="FH32" s="71">
        <f t="shared" si="52"/>
        <v>0</v>
      </c>
      <c r="FI32" s="71"/>
      <c r="FJ32" s="71"/>
      <c r="FK32" s="71"/>
      <c r="FL32" s="71"/>
      <c r="FM32" s="71">
        <f t="shared" si="53"/>
        <v>0</v>
      </c>
      <c r="FN32" s="71">
        <f t="shared" si="54"/>
        <v>0</v>
      </c>
      <c r="FO32" s="71"/>
      <c r="FP32" s="71"/>
      <c r="FQ32" s="71"/>
      <c r="FR32" s="71"/>
      <c r="FS32" s="71">
        <f t="shared" si="55"/>
        <v>0</v>
      </c>
      <c r="FT32" s="71">
        <f t="shared" si="56"/>
        <v>0</v>
      </c>
      <c r="FU32" s="71"/>
      <c r="FV32" s="71"/>
      <c r="FW32" s="71"/>
      <c r="FX32" s="71"/>
      <c r="FY32" s="71">
        <f t="shared" si="57"/>
        <v>0</v>
      </c>
      <c r="FZ32" s="71">
        <f t="shared" si="58"/>
        <v>0</v>
      </c>
      <c r="GA32" s="71"/>
      <c r="GB32" s="71"/>
      <c r="GC32" s="71"/>
      <c r="GD32" s="71"/>
      <c r="GE32" s="71">
        <f t="shared" si="59"/>
        <v>0</v>
      </c>
      <c r="GF32" s="71">
        <f t="shared" si="60"/>
        <v>0</v>
      </c>
      <c r="GG32" s="71"/>
      <c r="GH32" s="71"/>
      <c r="GI32" s="71"/>
      <c r="GJ32" s="71"/>
      <c r="GK32" s="71">
        <f t="shared" si="61"/>
        <v>0</v>
      </c>
      <c r="GL32" s="71">
        <f t="shared" si="62"/>
        <v>0</v>
      </c>
      <c r="GM32" s="71"/>
      <c r="GN32" s="71"/>
      <c r="GO32" s="71"/>
      <c r="GP32" s="71"/>
      <c r="GQ32" s="71">
        <f t="shared" si="63"/>
        <v>0</v>
      </c>
      <c r="GR32" s="71">
        <f t="shared" si="64"/>
        <v>0</v>
      </c>
      <c r="GS32" s="71"/>
      <c r="GT32" s="71"/>
      <c r="GU32" s="71"/>
      <c r="GV32" s="71"/>
      <c r="GW32" s="71">
        <f t="shared" si="65"/>
        <v>0</v>
      </c>
      <c r="GX32" s="71">
        <f t="shared" si="65"/>
        <v>0</v>
      </c>
      <c r="GY32" s="71"/>
      <c r="GZ32" s="71"/>
      <c r="HA32" s="71"/>
      <c r="HB32" s="71"/>
      <c r="HC32" s="71">
        <f t="shared" si="66"/>
        <v>0</v>
      </c>
      <c r="HD32" s="71">
        <f t="shared" si="66"/>
        <v>0</v>
      </c>
      <c r="HE32" s="71"/>
      <c r="HF32" s="71"/>
      <c r="HG32" s="71"/>
      <c r="HH32" s="71"/>
      <c r="HI32" s="71">
        <f t="shared" si="67"/>
        <v>0</v>
      </c>
      <c r="HJ32" s="71">
        <f t="shared" si="68"/>
        <v>0</v>
      </c>
      <c r="HK32" s="71"/>
      <c r="HL32" s="71"/>
      <c r="HM32" s="71"/>
      <c r="HN32" s="71"/>
      <c r="HO32" s="71">
        <f t="shared" si="69"/>
        <v>0</v>
      </c>
      <c r="HP32" s="71">
        <f t="shared" si="70"/>
        <v>0</v>
      </c>
      <c r="HQ32" s="71"/>
      <c r="HR32" s="71"/>
      <c r="HS32" s="71"/>
      <c r="HT32" s="71"/>
      <c r="HU32" s="71">
        <f t="shared" si="71"/>
        <v>0</v>
      </c>
      <c r="HV32" s="71">
        <f t="shared" si="71"/>
        <v>0</v>
      </c>
      <c r="HW32" s="71"/>
      <c r="HX32" s="140"/>
      <c r="HY32" s="140"/>
      <c r="HZ32" s="140"/>
      <c r="IA32" s="71">
        <f t="shared" si="72"/>
        <v>0</v>
      </c>
      <c r="IB32" s="71">
        <f t="shared" si="73"/>
        <v>0</v>
      </c>
      <c r="IC32" s="138"/>
      <c r="ID32" s="75"/>
      <c r="IE32" s="75">
        <f t="shared" si="74"/>
        <v>0</v>
      </c>
      <c r="IF32" s="75">
        <f t="shared" si="74"/>
        <v>0</v>
      </c>
      <c r="IG32" s="75"/>
      <c r="IH32" s="75"/>
      <c r="II32" s="75">
        <f t="shared" si="75"/>
        <v>0</v>
      </c>
      <c r="IJ32" s="75">
        <f t="shared" si="76"/>
        <v>0</v>
      </c>
      <c r="IK32" s="139"/>
      <c r="IL32" s="141"/>
      <c r="IM32" s="136">
        <f t="shared" si="77"/>
        <v>0</v>
      </c>
      <c r="IN32" s="136">
        <f t="shared" si="78"/>
        <v>0</v>
      </c>
      <c r="IO32" s="114">
        <v>0</v>
      </c>
      <c r="IP32" s="140"/>
      <c r="IQ32" s="136">
        <f t="shared" si="79"/>
        <v>0</v>
      </c>
      <c r="IR32" s="136">
        <f t="shared" si="80"/>
        <v>0</v>
      </c>
      <c r="IS32" s="137"/>
      <c r="IT32" s="137"/>
      <c r="IU32" s="158">
        <f t="shared" si="88"/>
        <v>0</v>
      </c>
      <c r="IV32" s="157">
        <f t="shared" si="89"/>
        <v>0</v>
      </c>
      <c r="IW32" s="158"/>
      <c r="IX32" s="158"/>
      <c r="IY32" s="158">
        <f t="shared" si="83"/>
        <v>0</v>
      </c>
      <c r="IZ32" s="158">
        <f t="shared" si="84"/>
        <v>0</v>
      </c>
      <c r="JA32" s="157"/>
      <c r="JB32" s="157"/>
      <c r="JC32" s="158">
        <f t="shared" si="85"/>
        <v>0</v>
      </c>
      <c r="JD32" s="158">
        <f t="shared" si="86"/>
        <v>0</v>
      </c>
    </row>
    <row r="33" spans="1:264" ht="12.75" customHeight="1">
      <c r="A33" s="109"/>
      <c r="B33" s="112">
        <v>23</v>
      </c>
      <c r="C33" s="71"/>
      <c r="D33" s="71"/>
      <c r="E33" s="113"/>
      <c r="F33" s="113"/>
      <c r="G33" s="71">
        <f t="shared" si="0"/>
        <v>0</v>
      </c>
      <c r="H33" s="71">
        <f t="shared" si="1"/>
        <v>0</v>
      </c>
      <c r="I33" s="91"/>
      <c r="J33" s="71"/>
      <c r="K33" s="71"/>
      <c r="L33" s="71"/>
      <c r="M33" s="71">
        <f t="shared" si="2"/>
        <v>0</v>
      </c>
      <c r="N33" s="71">
        <f t="shared" si="3"/>
        <v>0</v>
      </c>
      <c r="O33" s="91">
        <v>2.58</v>
      </c>
      <c r="P33" s="71"/>
      <c r="Q33" s="75"/>
      <c r="R33" s="71"/>
      <c r="S33" s="71">
        <f t="shared" si="4"/>
        <v>2.58</v>
      </c>
      <c r="T33" s="71">
        <f t="shared" si="5"/>
        <v>0</v>
      </c>
      <c r="U33" s="91"/>
      <c r="V33" s="71"/>
      <c r="W33" s="75"/>
      <c r="X33" s="75"/>
      <c r="Y33" s="71">
        <f t="shared" si="6"/>
        <v>0</v>
      </c>
      <c r="Z33" s="71">
        <f t="shared" si="7"/>
        <v>0</v>
      </c>
      <c r="AA33" s="71"/>
      <c r="AB33" s="142"/>
      <c r="AC33" s="193"/>
      <c r="AD33" s="71"/>
      <c r="AE33" s="71">
        <f t="shared" si="8"/>
        <v>0</v>
      </c>
      <c r="AF33" s="71">
        <f t="shared" si="9"/>
        <v>0</v>
      </c>
      <c r="AG33" s="91"/>
      <c r="AH33" s="71"/>
      <c r="AI33" s="71"/>
      <c r="AJ33" s="71"/>
      <c r="AK33" s="71">
        <f t="shared" si="10"/>
        <v>0</v>
      </c>
      <c r="AL33" s="71">
        <f t="shared" si="11"/>
        <v>0</v>
      </c>
      <c r="AM33" s="71"/>
      <c r="AN33" s="71"/>
      <c r="AO33" s="113"/>
      <c r="AP33" s="113"/>
      <c r="AQ33" s="71">
        <f t="shared" si="12"/>
        <v>0</v>
      </c>
      <c r="AR33" s="71">
        <f t="shared" si="13"/>
        <v>0</v>
      </c>
      <c r="AS33" s="114">
        <v>0</v>
      </c>
      <c r="AT33" s="136"/>
      <c r="AU33" s="75"/>
      <c r="AV33" s="71"/>
      <c r="AW33" s="71">
        <f t="shared" si="14"/>
        <v>0</v>
      </c>
      <c r="AX33" s="71">
        <f t="shared" si="15"/>
        <v>0</v>
      </c>
      <c r="AY33" s="125"/>
      <c r="AZ33" s="86"/>
      <c r="BA33" s="86"/>
      <c r="BB33" s="86"/>
      <c r="BC33" s="71">
        <f t="shared" si="16"/>
        <v>0</v>
      </c>
      <c r="BD33" s="71">
        <f t="shared" si="17"/>
        <v>0</v>
      </c>
      <c r="BE33" s="71"/>
      <c r="BF33" s="71"/>
      <c r="BG33" s="75"/>
      <c r="BH33" s="71"/>
      <c r="BI33" s="71">
        <f t="shared" si="18"/>
        <v>0</v>
      </c>
      <c r="BJ33" s="71">
        <f t="shared" si="19"/>
        <v>0</v>
      </c>
      <c r="BK33" s="93"/>
      <c r="BL33" s="93"/>
      <c r="BM33" s="71"/>
      <c r="BN33" s="71"/>
      <c r="BO33" s="71">
        <f t="shared" si="20"/>
        <v>0</v>
      </c>
      <c r="BP33" s="71">
        <f t="shared" si="21"/>
        <v>0</v>
      </c>
      <c r="BQ33" s="71"/>
      <c r="BR33" s="71"/>
      <c r="BS33" s="94"/>
      <c r="BT33" s="94"/>
      <c r="BU33" s="71">
        <f t="shared" si="22"/>
        <v>0</v>
      </c>
      <c r="BV33" s="71">
        <f t="shared" si="23"/>
        <v>0</v>
      </c>
      <c r="BW33" s="276"/>
      <c r="BX33" s="113"/>
      <c r="BY33" s="79"/>
      <c r="BZ33" s="93"/>
      <c r="CA33" s="71">
        <f t="shared" si="24"/>
        <v>0</v>
      </c>
      <c r="CB33" s="71">
        <f t="shared" si="25"/>
        <v>0</v>
      </c>
      <c r="CC33" s="114">
        <v>1.44</v>
      </c>
      <c r="CD33" s="75"/>
      <c r="CE33" s="95"/>
      <c r="CF33" s="95"/>
      <c r="CG33" s="71">
        <f t="shared" si="26"/>
        <v>1.44</v>
      </c>
      <c r="CH33" s="71">
        <f t="shared" si="87"/>
        <v>0</v>
      </c>
      <c r="CI33" s="71"/>
      <c r="CJ33" s="71"/>
      <c r="CK33" s="71"/>
      <c r="CL33" s="71"/>
      <c r="CM33" s="71">
        <f t="shared" si="27"/>
        <v>0</v>
      </c>
      <c r="CN33" s="71">
        <f t="shared" si="28"/>
        <v>0</v>
      </c>
      <c r="CO33" s="91">
        <v>2.06</v>
      </c>
      <c r="CP33" s="71"/>
      <c r="CQ33" s="71"/>
      <c r="CR33" s="71"/>
      <c r="CS33" s="71">
        <f t="shared" si="29"/>
        <v>2.06</v>
      </c>
      <c r="CT33" s="71">
        <f t="shared" si="30"/>
        <v>0</v>
      </c>
      <c r="CU33" s="71"/>
      <c r="CV33" s="71"/>
      <c r="CW33" s="71"/>
      <c r="CX33" s="71"/>
      <c r="CY33" s="71">
        <f t="shared" si="31"/>
        <v>0</v>
      </c>
      <c r="CZ33" s="71">
        <f t="shared" si="32"/>
        <v>0</v>
      </c>
      <c r="DA33" s="114">
        <v>4.12</v>
      </c>
      <c r="DB33" s="113"/>
      <c r="DC33" s="71"/>
      <c r="DD33" s="71"/>
      <c r="DE33" s="71">
        <f t="shared" si="33"/>
        <v>4.12</v>
      </c>
      <c r="DF33" s="71">
        <f t="shared" si="34"/>
        <v>0</v>
      </c>
      <c r="DG33" s="71"/>
      <c r="DH33" s="71"/>
      <c r="DI33" s="93"/>
      <c r="DJ33" s="71"/>
      <c r="DK33" s="71">
        <f t="shared" si="35"/>
        <v>0</v>
      </c>
      <c r="DL33" s="71">
        <f t="shared" si="36"/>
        <v>0</v>
      </c>
      <c r="DM33" s="113"/>
      <c r="DN33" s="113"/>
      <c r="DO33" s="113"/>
      <c r="DP33" s="113"/>
      <c r="DQ33" s="71">
        <f t="shared" si="37"/>
        <v>0</v>
      </c>
      <c r="DR33" s="71">
        <f t="shared" si="38"/>
        <v>0</v>
      </c>
      <c r="DS33" s="91"/>
      <c r="DT33" s="71"/>
      <c r="DU33" s="71"/>
      <c r="DV33" s="94"/>
      <c r="DW33" s="71">
        <f t="shared" si="39"/>
        <v>0</v>
      </c>
      <c r="DX33" s="71">
        <f t="shared" si="40"/>
        <v>0</v>
      </c>
      <c r="DY33" s="115"/>
      <c r="DZ33" s="71"/>
      <c r="EA33" s="71"/>
      <c r="EB33" s="71"/>
      <c r="EC33" s="71">
        <f t="shared" si="41"/>
        <v>0</v>
      </c>
      <c r="ED33" s="71">
        <f t="shared" si="42"/>
        <v>0</v>
      </c>
      <c r="EE33" s="71"/>
      <c r="EF33" s="71"/>
      <c r="EG33" s="96"/>
      <c r="EH33" s="71"/>
      <c r="EI33" s="71">
        <f t="shared" si="43"/>
        <v>0</v>
      </c>
      <c r="EJ33" s="71">
        <f t="shared" si="44"/>
        <v>0</v>
      </c>
      <c r="EK33" s="71"/>
      <c r="EL33" s="71"/>
      <c r="EM33" s="71"/>
      <c r="EN33" s="71"/>
      <c r="EO33" s="71">
        <f t="shared" si="45"/>
        <v>0</v>
      </c>
      <c r="EP33" s="71">
        <f t="shared" si="46"/>
        <v>0</v>
      </c>
      <c r="EQ33" s="71"/>
      <c r="ER33" s="71"/>
      <c r="ES33" s="71"/>
      <c r="ET33" s="71"/>
      <c r="EU33" s="71">
        <f t="shared" si="47"/>
        <v>0</v>
      </c>
      <c r="EV33" s="71">
        <f t="shared" si="48"/>
        <v>0</v>
      </c>
      <c r="EW33" s="91">
        <v>44.33</v>
      </c>
      <c r="EX33" s="71"/>
      <c r="EY33" s="71"/>
      <c r="EZ33" s="71"/>
      <c r="FA33" s="71">
        <f t="shared" si="49"/>
        <v>44.33</v>
      </c>
      <c r="FB33" s="71">
        <f t="shared" si="50"/>
        <v>0</v>
      </c>
      <c r="FC33" s="71"/>
      <c r="FD33" s="71"/>
      <c r="FE33" s="71"/>
      <c r="FF33" s="71"/>
      <c r="FG33" s="71">
        <f t="shared" si="51"/>
        <v>0</v>
      </c>
      <c r="FH33" s="71">
        <f t="shared" si="52"/>
        <v>0</v>
      </c>
      <c r="FI33" s="71"/>
      <c r="FJ33" s="71"/>
      <c r="FK33" s="71"/>
      <c r="FL33" s="71"/>
      <c r="FM33" s="71">
        <f t="shared" si="53"/>
        <v>0</v>
      </c>
      <c r="FN33" s="71">
        <f t="shared" si="54"/>
        <v>0</v>
      </c>
      <c r="FO33" s="71"/>
      <c r="FP33" s="71"/>
      <c r="FQ33" s="71"/>
      <c r="FR33" s="71"/>
      <c r="FS33" s="71">
        <f t="shared" si="55"/>
        <v>0</v>
      </c>
      <c r="FT33" s="71">
        <f t="shared" si="56"/>
        <v>0</v>
      </c>
      <c r="FU33" s="71"/>
      <c r="FV33" s="71"/>
      <c r="FW33" s="71"/>
      <c r="FX33" s="71"/>
      <c r="FY33" s="71">
        <f t="shared" si="57"/>
        <v>0</v>
      </c>
      <c r="FZ33" s="71">
        <f t="shared" si="58"/>
        <v>0</v>
      </c>
      <c r="GA33" s="71"/>
      <c r="GB33" s="71"/>
      <c r="GC33" s="71"/>
      <c r="GD33" s="71"/>
      <c r="GE33" s="71">
        <f t="shared" si="59"/>
        <v>0</v>
      </c>
      <c r="GF33" s="71">
        <f t="shared" si="60"/>
        <v>0</v>
      </c>
      <c r="GG33" s="71"/>
      <c r="GH33" s="71"/>
      <c r="GI33" s="71"/>
      <c r="GJ33" s="71"/>
      <c r="GK33" s="71">
        <f t="shared" si="61"/>
        <v>0</v>
      </c>
      <c r="GL33" s="71">
        <f t="shared" si="62"/>
        <v>0</v>
      </c>
      <c r="GM33" s="71"/>
      <c r="GN33" s="71"/>
      <c r="GO33" s="71"/>
      <c r="GP33" s="71"/>
      <c r="GQ33" s="71">
        <f t="shared" si="63"/>
        <v>0</v>
      </c>
      <c r="GR33" s="71">
        <f t="shared" si="64"/>
        <v>0</v>
      </c>
      <c r="GS33" s="71"/>
      <c r="GT33" s="71"/>
      <c r="GU33" s="71"/>
      <c r="GV33" s="71"/>
      <c r="GW33" s="71">
        <f t="shared" si="65"/>
        <v>0</v>
      </c>
      <c r="GX33" s="71">
        <f t="shared" si="65"/>
        <v>0</v>
      </c>
      <c r="GY33" s="71"/>
      <c r="GZ33" s="71"/>
      <c r="HA33" s="71"/>
      <c r="HB33" s="71"/>
      <c r="HC33" s="71">
        <f t="shared" si="66"/>
        <v>0</v>
      </c>
      <c r="HD33" s="71">
        <f t="shared" si="66"/>
        <v>0</v>
      </c>
      <c r="HE33" s="71"/>
      <c r="HF33" s="71"/>
      <c r="HG33" s="71"/>
      <c r="HH33" s="71"/>
      <c r="HI33" s="71">
        <f t="shared" si="67"/>
        <v>0</v>
      </c>
      <c r="HJ33" s="71">
        <f t="shared" si="68"/>
        <v>0</v>
      </c>
      <c r="HK33" s="71"/>
      <c r="HL33" s="71"/>
      <c r="HM33" s="71"/>
      <c r="HN33" s="71"/>
      <c r="HO33" s="71">
        <f t="shared" si="69"/>
        <v>0</v>
      </c>
      <c r="HP33" s="71">
        <f t="shared" si="70"/>
        <v>0</v>
      </c>
      <c r="HQ33" s="71"/>
      <c r="HR33" s="71"/>
      <c r="HS33" s="71"/>
      <c r="HT33" s="71"/>
      <c r="HU33" s="71">
        <f t="shared" si="71"/>
        <v>0</v>
      </c>
      <c r="HV33" s="71">
        <f t="shared" si="71"/>
        <v>0</v>
      </c>
      <c r="HW33" s="71"/>
      <c r="HX33" s="140"/>
      <c r="HY33" s="140"/>
      <c r="HZ33" s="140"/>
      <c r="IA33" s="71">
        <f t="shared" si="72"/>
        <v>0</v>
      </c>
      <c r="IB33" s="71">
        <f t="shared" si="73"/>
        <v>0</v>
      </c>
      <c r="IC33" s="138"/>
      <c r="ID33" s="75"/>
      <c r="IE33" s="75">
        <f t="shared" si="74"/>
        <v>0</v>
      </c>
      <c r="IF33" s="75">
        <f t="shared" si="74"/>
        <v>0</v>
      </c>
      <c r="IG33" s="75"/>
      <c r="IH33" s="75"/>
      <c r="II33" s="75">
        <f t="shared" si="75"/>
        <v>0</v>
      </c>
      <c r="IJ33" s="75">
        <f t="shared" si="76"/>
        <v>0</v>
      </c>
      <c r="IK33" s="139"/>
      <c r="IL33" s="141"/>
      <c r="IM33" s="136">
        <f t="shared" si="77"/>
        <v>0</v>
      </c>
      <c r="IN33" s="136">
        <f t="shared" si="78"/>
        <v>0</v>
      </c>
      <c r="IO33" s="114">
        <v>0</v>
      </c>
      <c r="IP33" s="140"/>
      <c r="IQ33" s="136">
        <f t="shared" si="79"/>
        <v>0</v>
      </c>
      <c r="IR33" s="136">
        <f t="shared" si="80"/>
        <v>0</v>
      </c>
      <c r="IS33" s="137"/>
      <c r="IT33" s="137"/>
      <c r="IU33" s="158">
        <f t="shared" si="88"/>
        <v>0</v>
      </c>
      <c r="IV33" s="157">
        <f t="shared" si="89"/>
        <v>0</v>
      </c>
      <c r="IW33" s="158"/>
      <c r="IX33" s="158"/>
      <c r="IY33" s="158">
        <f t="shared" si="83"/>
        <v>0</v>
      </c>
      <c r="IZ33" s="158">
        <f t="shared" si="84"/>
        <v>0</v>
      </c>
      <c r="JA33" s="157"/>
      <c r="JB33" s="157"/>
      <c r="JC33" s="158">
        <f t="shared" si="85"/>
        <v>0</v>
      </c>
      <c r="JD33" s="158">
        <f t="shared" si="86"/>
        <v>0</v>
      </c>
    </row>
    <row r="34" spans="1:264" ht="12.75" customHeight="1">
      <c r="A34" s="109"/>
      <c r="B34" s="112">
        <v>24</v>
      </c>
      <c r="C34" s="71"/>
      <c r="D34" s="71"/>
      <c r="E34" s="113"/>
      <c r="F34" s="113"/>
      <c r="G34" s="71">
        <f t="shared" si="0"/>
        <v>0</v>
      </c>
      <c r="H34" s="71">
        <f t="shared" si="1"/>
        <v>0</v>
      </c>
      <c r="I34" s="91"/>
      <c r="J34" s="71"/>
      <c r="K34" s="71"/>
      <c r="L34" s="71"/>
      <c r="M34" s="71">
        <f t="shared" si="2"/>
        <v>0</v>
      </c>
      <c r="N34" s="71">
        <f t="shared" si="3"/>
        <v>0</v>
      </c>
      <c r="O34" s="91">
        <v>2.58</v>
      </c>
      <c r="P34" s="71"/>
      <c r="Q34" s="75"/>
      <c r="R34" s="71"/>
      <c r="S34" s="71">
        <f t="shared" si="4"/>
        <v>2.58</v>
      </c>
      <c r="T34" s="71">
        <f t="shared" si="5"/>
        <v>0</v>
      </c>
      <c r="U34" s="91"/>
      <c r="V34" s="71"/>
      <c r="W34" s="75"/>
      <c r="X34" s="75"/>
      <c r="Y34" s="71">
        <f t="shared" si="6"/>
        <v>0</v>
      </c>
      <c r="Z34" s="71">
        <f t="shared" si="7"/>
        <v>0</v>
      </c>
      <c r="AA34" s="71"/>
      <c r="AB34" s="142"/>
      <c r="AC34" s="193"/>
      <c r="AD34" s="71"/>
      <c r="AE34" s="71">
        <f t="shared" si="8"/>
        <v>0</v>
      </c>
      <c r="AF34" s="71">
        <f t="shared" si="9"/>
        <v>0</v>
      </c>
      <c r="AG34" s="91"/>
      <c r="AH34" s="71"/>
      <c r="AI34" s="71"/>
      <c r="AJ34" s="71"/>
      <c r="AK34" s="71">
        <f t="shared" si="10"/>
        <v>0</v>
      </c>
      <c r="AL34" s="71">
        <f t="shared" si="11"/>
        <v>0</v>
      </c>
      <c r="AM34" s="71"/>
      <c r="AN34" s="71"/>
      <c r="AO34" s="113"/>
      <c r="AP34" s="113"/>
      <c r="AQ34" s="71">
        <f t="shared" si="12"/>
        <v>0</v>
      </c>
      <c r="AR34" s="71">
        <f t="shared" si="13"/>
        <v>0</v>
      </c>
      <c r="AS34" s="114">
        <v>0</v>
      </c>
      <c r="AT34" s="136"/>
      <c r="AU34" s="75"/>
      <c r="AV34" s="71"/>
      <c r="AW34" s="71">
        <f t="shared" si="14"/>
        <v>0</v>
      </c>
      <c r="AX34" s="71">
        <f t="shared" si="15"/>
        <v>0</v>
      </c>
      <c r="AY34" s="125"/>
      <c r="AZ34" s="86"/>
      <c r="BA34" s="86"/>
      <c r="BB34" s="86"/>
      <c r="BC34" s="71">
        <f t="shared" si="16"/>
        <v>0</v>
      </c>
      <c r="BD34" s="71">
        <f t="shared" si="17"/>
        <v>0</v>
      </c>
      <c r="BE34" s="71"/>
      <c r="BF34" s="71"/>
      <c r="BG34" s="75"/>
      <c r="BH34" s="71"/>
      <c r="BI34" s="71">
        <f t="shared" si="18"/>
        <v>0</v>
      </c>
      <c r="BJ34" s="71">
        <f t="shared" si="19"/>
        <v>0</v>
      </c>
      <c r="BK34" s="93"/>
      <c r="BL34" s="93"/>
      <c r="BM34" s="71"/>
      <c r="BN34" s="71"/>
      <c r="BO34" s="71">
        <f t="shared" si="20"/>
        <v>0</v>
      </c>
      <c r="BP34" s="71">
        <f t="shared" si="21"/>
        <v>0</v>
      </c>
      <c r="BQ34" s="71"/>
      <c r="BR34" s="71"/>
      <c r="BS34" s="94"/>
      <c r="BT34" s="94"/>
      <c r="BU34" s="71">
        <f t="shared" si="22"/>
        <v>0</v>
      </c>
      <c r="BV34" s="71">
        <f t="shared" si="23"/>
        <v>0</v>
      </c>
      <c r="BW34" s="276"/>
      <c r="BX34" s="113"/>
      <c r="BY34" s="79"/>
      <c r="BZ34" s="93"/>
      <c r="CA34" s="71">
        <f t="shared" si="24"/>
        <v>0</v>
      </c>
      <c r="CB34" s="71">
        <f t="shared" si="25"/>
        <v>0</v>
      </c>
      <c r="CC34" s="114">
        <v>1.44</v>
      </c>
      <c r="CD34" s="75"/>
      <c r="CE34" s="95"/>
      <c r="CF34" s="95"/>
      <c r="CG34" s="71">
        <f t="shared" si="26"/>
        <v>1.44</v>
      </c>
      <c r="CH34" s="71">
        <f t="shared" si="87"/>
        <v>0</v>
      </c>
      <c r="CI34" s="71"/>
      <c r="CJ34" s="71"/>
      <c r="CK34" s="71"/>
      <c r="CL34" s="71"/>
      <c r="CM34" s="71">
        <f t="shared" si="27"/>
        <v>0</v>
      </c>
      <c r="CN34" s="71">
        <f t="shared" si="28"/>
        <v>0</v>
      </c>
      <c r="CO34" s="91">
        <v>2.06</v>
      </c>
      <c r="CP34" s="71"/>
      <c r="CQ34" s="71"/>
      <c r="CR34" s="71"/>
      <c r="CS34" s="71">
        <f t="shared" si="29"/>
        <v>2.06</v>
      </c>
      <c r="CT34" s="71">
        <f t="shared" si="30"/>
        <v>0</v>
      </c>
      <c r="CU34" s="71"/>
      <c r="CV34" s="71"/>
      <c r="CW34" s="71"/>
      <c r="CX34" s="71"/>
      <c r="CY34" s="71">
        <f t="shared" si="31"/>
        <v>0</v>
      </c>
      <c r="CZ34" s="71">
        <f t="shared" si="32"/>
        <v>0</v>
      </c>
      <c r="DA34" s="114">
        <v>4.12</v>
      </c>
      <c r="DB34" s="113"/>
      <c r="DC34" s="71"/>
      <c r="DD34" s="71"/>
      <c r="DE34" s="71">
        <f t="shared" si="33"/>
        <v>4.12</v>
      </c>
      <c r="DF34" s="71">
        <f t="shared" si="34"/>
        <v>0</v>
      </c>
      <c r="DG34" s="71"/>
      <c r="DH34" s="71"/>
      <c r="DI34" s="93"/>
      <c r="DJ34" s="71"/>
      <c r="DK34" s="71">
        <f t="shared" si="35"/>
        <v>0</v>
      </c>
      <c r="DL34" s="71">
        <f t="shared" si="36"/>
        <v>0</v>
      </c>
      <c r="DM34" s="113"/>
      <c r="DN34" s="113"/>
      <c r="DO34" s="113"/>
      <c r="DP34" s="113"/>
      <c r="DQ34" s="71">
        <f t="shared" si="37"/>
        <v>0</v>
      </c>
      <c r="DR34" s="71">
        <f t="shared" si="38"/>
        <v>0</v>
      </c>
      <c r="DS34" s="91"/>
      <c r="DT34" s="71"/>
      <c r="DU34" s="71"/>
      <c r="DV34" s="94"/>
      <c r="DW34" s="71">
        <f t="shared" si="39"/>
        <v>0</v>
      </c>
      <c r="DX34" s="71">
        <f t="shared" si="40"/>
        <v>0</v>
      </c>
      <c r="DY34" s="115"/>
      <c r="DZ34" s="71"/>
      <c r="EA34" s="71"/>
      <c r="EB34" s="71"/>
      <c r="EC34" s="71">
        <f t="shared" si="41"/>
        <v>0</v>
      </c>
      <c r="ED34" s="71">
        <f t="shared" si="42"/>
        <v>0</v>
      </c>
      <c r="EE34" s="71"/>
      <c r="EF34" s="71"/>
      <c r="EG34" s="96"/>
      <c r="EH34" s="71"/>
      <c r="EI34" s="71">
        <f t="shared" si="43"/>
        <v>0</v>
      </c>
      <c r="EJ34" s="71">
        <f t="shared" si="44"/>
        <v>0</v>
      </c>
      <c r="EK34" s="71"/>
      <c r="EL34" s="71"/>
      <c r="EM34" s="71"/>
      <c r="EN34" s="71"/>
      <c r="EO34" s="71">
        <f t="shared" si="45"/>
        <v>0</v>
      </c>
      <c r="EP34" s="71">
        <f t="shared" si="46"/>
        <v>0</v>
      </c>
      <c r="EQ34" s="71"/>
      <c r="ER34" s="71"/>
      <c r="ES34" s="71"/>
      <c r="ET34" s="71"/>
      <c r="EU34" s="71">
        <f t="shared" si="47"/>
        <v>0</v>
      </c>
      <c r="EV34" s="71">
        <f t="shared" si="48"/>
        <v>0</v>
      </c>
      <c r="EW34" s="91">
        <v>44.33</v>
      </c>
      <c r="EX34" s="71"/>
      <c r="EY34" s="71"/>
      <c r="EZ34" s="71"/>
      <c r="FA34" s="71">
        <f t="shared" si="49"/>
        <v>44.33</v>
      </c>
      <c r="FB34" s="71">
        <f t="shared" si="50"/>
        <v>0</v>
      </c>
      <c r="FC34" s="71"/>
      <c r="FD34" s="71"/>
      <c r="FE34" s="71"/>
      <c r="FF34" s="71"/>
      <c r="FG34" s="71">
        <f t="shared" si="51"/>
        <v>0</v>
      </c>
      <c r="FH34" s="71">
        <f t="shared" si="52"/>
        <v>0</v>
      </c>
      <c r="FI34" s="71"/>
      <c r="FJ34" s="71"/>
      <c r="FK34" s="71"/>
      <c r="FL34" s="71"/>
      <c r="FM34" s="71">
        <f t="shared" si="53"/>
        <v>0</v>
      </c>
      <c r="FN34" s="71">
        <f t="shared" si="54"/>
        <v>0</v>
      </c>
      <c r="FO34" s="71"/>
      <c r="FP34" s="71"/>
      <c r="FQ34" s="71"/>
      <c r="FR34" s="71"/>
      <c r="FS34" s="71">
        <f t="shared" si="55"/>
        <v>0</v>
      </c>
      <c r="FT34" s="71">
        <f t="shared" si="56"/>
        <v>0</v>
      </c>
      <c r="FU34" s="71"/>
      <c r="FV34" s="71"/>
      <c r="FW34" s="71"/>
      <c r="FX34" s="71"/>
      <c r="FY34" s="71">
        <f t="shared" si="57"/>
        <v>0</v>
      </c>
      <c r="FZ34" s="71">
        <f t="shared" si="58"/>
        <v>0</v>
      </c>
      <c r="GA34" s="71"/>
      <c r="GB34" s="71"/>
      <c r="GC34" s="71"/>
      <c r="GD34" s="71"/>
      <c r="GE34" s="71">
        <f t="shared" si="59"/>
        <v>0</v>
      </c>
      <c r="GF34" s="71">
        <f t="shared" si="60"/>
        <v>0</v>
      </c>
      <c r="GG34" s="71"/>
      <c r="GH34" s="71"/>
      <c r="GI34" s="71"/>
      <c r="GJ34" s="71"/>
      <c r="GK34" s="71">
        <f t="shared" si="61"/>
        <v>0</v>
      </c>
      <c r="GL34" s="71">
        <f t="shared" si="62"/>
        <v>0</v>
      </c>
      <c r="GM34" s="71"/>
      <c r="GN34" s="71"/>
      <c r="GO34" s="71"/>
      <c r="GP34" s="71"/>
      <c r="GQ34" s="71">
        <f t="shared" si="63"/>
        <v>0</v>
      </c>
      <c r="GR34" s="71">
        <f t="shared" si="64"/>
        <v>0</v>
      </c>
      <c r="GS34" s="71"/>
      <c r="GT34" s="71"/>
      <c r="GU34" s="71"/>
      <c r="GV34" s="71"/>
      <c r="GW34" s="71">
        <f t="shared" si="65"/>
        <v>0</v>
      </c>
      <c r="GX34" s="71">
        <f t="shared" si="65"/>
        <v>0</v>
      </c>
      <c r="GY34" s="71"/>
      <c r="GZ34" s="71"/>
      <c r="HA34" s="71"/>
      <c r="HB34" s="71"/>
      <c r="HC34" s="71">
        <f t="shared" si="66"/>
        <v>0</v>
      </c>
      <c r="HD34" s="71">
        <f t="shared" si="66"/>
        <v>0</v>
      </c>
      <c r="HE34" s="71"/>
      <c r="HF34" s="71"/>
      <c r="HG34" s="71"/>
      <c r="HH34" s="71"/>
      <c r="HI34" s="71">
        <f t="shared" si="67"/>
        <v>0</v>
      </c>
      <c r="HJ34" s="71">
        <f t="shared" si="68"/>
        <v>0</v>
      </c>
      <c r="HK34" s="71"/>
      <c r="HL34" s="71"/>
      <c r="HM34" s="71"/>
      <c r="HN34" s="71"/>
      <c r="HO34" s="71">
        <f t="shared" si="69"/>
        <v>0</v>
      </c>
      <c r="HP34" s="71">
        <f t="shared" si="70"/>
        <v>0</v>
      </c>
      <c r="HQ34" s="71"/>
      <c r="HR34" s="71"/>
      <c r="HS34" s="71"/>
      <c r="HT34" s="71"/>
      <c r="HU34" s="71">
        <f t="shared" si="71"/>
        <v>0</v>
      </c>
      <c r="HV34" s="71">
        <f t="shared" si="71"/>
        <v>0</v>
      </c>
      <c r="HW34" s="71"/>
      <c r="HX34" s="140"/>
      <c r="HY34" s="140"/>
      <c r="HZ34" s="140"/>
      <c r="IA34" s="71">
        <f t="shared" si="72"/>
        <v>0</v>
      </c>
      <c r="IB34" s="71">
        <f t="shared" si="73"/>
        <v>0</v>
      </c>
      <c r="IC34" s="138"/>
      <c r="ID34" s="75"/>
      <c r="IE34" s="75">
        <f t="shared" si="74"/>
        <v>0</v>
      </c>
      <c r="IF34" s="75">
        <f t="shared" si="74"/>
        <v>0</v>
      </c>
      <c r="IG34" s="75"/>
      <c r="IH34" s="75"/>
      <c r="II34" s="75">
        <f t="shared" si="75"/>
        <v>0</v>
      </c>
      <c r="IJ34" s="75">
        <f t="shared" si="76"/>
        <v>0</v>
      </c>
      <c r="IK34" s="139"/>
      <c r="IL34" s="141"/>
      <c r="IM34" s="136">
        <f t="shared" si="77"/>
        <v>0</v>
      </c>
      <c r="IN34" s="136">
        <f t="shared" si="78"/>
        <v>0</v>
      </c>
      <c r="IO34" s="114">
        <v>0</v>
      </c>
      <c r="IP34" s="140"/>
      <c r="IQ34" s="136">
        <f t="shared" si="79"/>
        <v>0</v>
      </c>
      <c r="IR34" s="136">
        <f t="shared" si="80"/>
        <v>0</v>
      </c>
      <c r="IS34" s="137"/>
      <c r="IT34" s="137"/>
      <c r="IU34" s="158">
        <f t="shared" si="88"/>
        <v>0</v>
      </c>
      <c r="IV34" s="157">
        <f t="shared" si="89"/>
        <v>0</v>
      </c>
      <c r="IW34" s="158"/>
      <c r="IX34" s="158"/>
      <c r="IY34" s="158">
        <f t="shared" si="83"/>
        <v>0</v>
      </c>
      <c r="IZ34" s="158">
        <f t="shared" si="84"/>
        <v>0</v>
      </c>
      <c r="JA34" s="157"/>
      <c r="JB34" s="157"/>
      <c r="JC34" s="158">
        <f t="shared" si="85"/>
        <v>0</v>
      </c>
      <c r="JD34" s="158">
        <f t="shared" si="86"/>
        <v>0</v>
      </c>
    </row>
    <row r="35" spans="1:264" ht="12.75" customHeight="1">
      <c r="A35" s="111">
        <v>0.25</v>
      </c>
      <c r="B35" s="112">
        <v>25</v>
      </c>
      <c r="C35" s="71"/>
      <c r="D35" s="71"/>
      <c r="E35" s="113"/>
      <c r="F35" s="113"/>
      <c r="G35" s="71">
        <f t="shared" si="0"/>
        <v>0</v>
      </c>
      <c r="H35" s="71">
        <f t="shared" si="1"/>
        <v>0</v>
      </c>
      <c r="I35" s="91"/>
      <c r="J35" s="71"/>
      <c r="K35" s="71"/>
      <c r="L35" s="71"/>
      <c r="M35" s="71">
        <f t="shared" si="2"/>
        <v>0</v>
      </c>
      <c r="N35" s="71">
        <f t="shared" si="3"/>
        <v>0</v>
      </c>
      <c r="O35" s="91">
        <v>2.58</v>
      </c>
      <c r="P35" s="71"/>
      <c r="Q35" s="75"/>
      <c r="R35" s="71"/>
      <c r="S35" s="71">
        <f t="shared" si="4"/>
        <v>2.58</v>
      </c>
      <c r="T35" s="71">
        <f t="shared" si="5"/>
        <v>0</v>
      </c>
      <c r="U35" s="91"/>
      <c r="V35" s="71"/>
      <c r="W35" s="75"/>
      <c r="X35" s="75"/>
      <c r="Y35" s="71">
        <f t="shared" si="6"/>
        <v>0</v>
      </c>
      <c r="Z35" s="71">
        <f t="shared" si="7"/>
        <v>0</v>
      </c>
      <c r="AA35" s="71"/>
      <c r="AB35" s="142"/>
      <c r="AC35" s="193"/>
      <c r="AD35" s="71"/>
      <c r="AE35" s="71">
        <f t="shared" si="8"/>
        <v>0</v>
      </c>
      <c r="AF35" s="71">
        <f t="shared" si="9"/>
        <v>0</v>
      </c>
      <c r="AG35" s="91"/>
      <c r="AH35" s="71"/>
      <c r="AI35" s="71"/>
      <c r="AJ35" s="71"/>
      <c r="AK35" s="71">
        <f t="shared" si="10"/>
        <v>0</v>
      </c>
      <c r="AL35" s="71">
        <f t="shared" si="11"/>
        <v>0</v>
      </c>
      <c r="AM35" s="71"/>
      <c r="AN35" s="71"/>
      <c r="AO35" s="113"/>
      <c r="AP35" s="113"/>
      <c r="AQ35" s="71">
        <f t="shared" si="12"/>
        <v>0</v>
      </c>
      <c r="AR35" s="71">
        <f t="shared" si="13"/>
        <v>0</v>
      </c>
      <c r="AS35" s="114">
        <v>0</v>
      </c>
      <c r="AT35" s="136"/>
      <c r="AU35" s="75"/>
      <c r="AV35" s="71"/>
      <c r="AW35" s="71">
        <f t="shared" si="14"/>
        <v>0</v>
      </c>
      <c r="AX35" s="71">
        <f t="shared" si="15"/>
        <v>0</v>
      </c>
      <c r="AY35" s="125"/>
      <c r="AZ35" s="86"/>
      <c r="BA35" s="86"/>
      <c r="BB35" s="86"/>
      <c r="BC35" s="71">
        <f t="shared" si="16"/>
        <v>0</v>
      </c>
      <c r="BD35" s="71">
        <f t="shared" si="17"/>
        <v>0</v>
      </c>
      <c r="BE35" s="71"/>
      <c r="BF35" s="71"/>
      <c r="BG35" s="75"/>
      <c r="BH35" s="71"/>
      <c r="BI35" s="71">
        <f t="shared" si="18"/>
        <v>0</v>
      </c>
      <c r="BJ35" s="71">
        <f t="shared" si="19"/>
        <v>0</v>
      </c>
      <c r="BK35" s="93"/>
      <c r="BL35" s="93"/>
      <c r="BM35" s="71"/>
      <c r="BN35" s="71"/>
      <c r="BO35" s="71">
        <f t="shared" si="20"/>
        <v>0</v>
      </c>
      <c r="BP35" s="71">
        <f t="shared" si="21"/>
        <v>0</v>
      </c>
      <c r="BQ35" s="71"/>
      <c r="BR35" s="71"/>
      <c r="BS35" s="94"/>
      <c r="BT35" s="94"/>
      <c r="BU35" s="71">
        <f t="shared" si="22"/>
        <v>0</v>
      </c>
      <c r="BV35" s="71">
        <f t="shared" si="23"/>
        <v>0</v>
      </c>
      <c r="BW35" s="276"/>
      <c r="BX35" s="113"/>
      <c r="BY35" s="79"/>
      <c r="BZ35" s="93"/>
      <c r="CA35" s="71">
        <f t="shared" si="24"/>
        <v>0</v>
      </c>
      <c r="CB35" s="71">
        <f t="shared" si="25"/>
        <v>0</v>
      </c>
      <c r="CC35" s="114">
        <v>1.44</v>
      </c>
      <c r="CD35" s="75"/>
      <c r="CE35" s="95"/>
      <c r="CF35" s="95"/>
      <c r="CG35" s="71">
        <f t="shared" si="26"/>
        <v>1.44</v>
      </c>
      <c r="CH35" s="71">
        <f t="shared" si="87"/>
        <v>0</v>
      </c>
      <c r="CI35" s="71"/>
      <c r="CJ35" s="71"/>
      <c r="CK35" s="71"/>
      <c r="CL35" s="71"/>
      <c r="CM35" s="71">
        <f t="shared" si="27"/>
        <v>0</v>
      </c>
      <c r="CN35" s="71">
        <f t="shared" si="28"/>
        <v>0</v>
      </c>
      <c r="CO35" s="91">
        <v>2.06</v>
      </c>
      <c r="CP35" s="71"/>
      <c r="CQ35" s="71"/>
      <c r="CR35" s="71"/>
      <c r="CS35" s="71">
        <f t="shared" si="29"/>
        <v>2.06</v>
      </c>
      <c r="CT35" s="71">
        <f t="shared" si="30"/>
        <v>0</v>
      </c>
      <c r="CU35" s="71"/>
      <c r="CV35" s="71"/>
      <c r="CW35" s="71"/>
      <c r="CX35" s="71"/>
      <c r="CY35" s="71">
        <f t="shared" si="31"/>
        <v>0</v>
      </c>
      <c r="CZ35" s="71">
        <f t="shared" si="32"/>
        <v>0</v>
      </c>
      <c r="DA35" s="114">
        <v>10.31</v>
      </c>
      <c r="DB35" s="113"/>
      <c r="DC35" s="71"/>
      <c r="DD35" s="71"/>
      <c r="DE35" s="71">
        <f t="shared" si="33"/>
        <v>10.31</v>
      </c>
      <c r="DF35" s="71">
        <f t="shared" si="34"/>
        <v>0</v>
      </c>
      <c r="DG35" s="71"/>
      <c r="DH35" s="71"/>
      <c r="DI35" s="93"/>
      <c r="DJ35" s="71"/>
      <c r="DK35" s="71">
        <f t="shared" si="35"/>
        <v>0</v>
      </c>
      <c r="DL35" s="71">
        <f t="shared" si="36"/>
        <v>0</v>
      </c>
      <c r="DM35" s="113"/>
      <c r="DN35" s="113"/>
      <c r="DO35" s="113"/>
      <c r="DP35" s="113"/>
      <c r="DQ35" s="71">
        <f t="shared" si="37"/>
        <v>0</v>
      </c>
      <c r="DR35" s="71">
        <f t="shared" si="38"/>
        <v>0</v>
      </c>
      <c r="DS35" s="91"/>
      <c r="DT35" s="71"/>
      <c r="DU35" s="71"/>
      <c r="DV35" s="94"/>
      <c r="DW35" s="71">
        <f t="shared" si="39"/>
        <v>0</v>
      </c>
      <c r="DX35" s="71">
        <f t="shared" si="40"/>
        <v>0</v>
      </c>
      <c r="DY35" s="115"/>
      <c r="DZ35" s="71"/>
      <c r="EA35" s="71"/>
      <c r="EB35" s="71"/>
      <c r="EC35" s="71">
        <f t="shared" si="41"/>
        <v>0</v>
      </c>
      <c r="ED35" s="71">
        <f t="shared" si="42"/>
        <v>0</v>
      </c>
      <c r="EE35" s="71"/>
      <c r="EF35" s="71"/>
      <c r="EG35" s="96"/>
      <c r="EH35" s="71"/>
      <c r="EI35" s="71">
        <f t="shared" si="43"/>
        <v>0</v>
      </c>
      <c r="EJ35" s="71">
        <f t="shared" si="44"/>
        <v>0</v>
      </c>
      <c r="EK35" s="71"/>
      <c r="EL35" s="71"/>
      <c r="EM35" s="71"/>
      <c r="EN35" s="71"/>
      <c r="EO35" s="71">
        <f t="shared" si="45"/>
        <v>0</v>
      </c>
      <c r="EP35" s="71">
        <f t="shared" si="46"/>
        <v>0</v>
      </c>
      <c r="EQ35" s="71"/>
      <c r="ER35" s="71"/>
      <c r="ES35" s="71"/>
      <c r="ET35" s="71"/>
      <c r="EU35" s="71">
        <f t="shared" si="47"/>
        <v>0</v>
      </c>
      <c r="EV35" s="71">
        <f t="shared" si="48"/>
        <v>0</v>
      </c>
      <c r="EW35" s="91">
        <v>44.33</v>
      </c>
      <c r="EX35" s="71"/>
      <c r="EY35" s="71"/>
      <c r="EZ35" s="71"/>
      <c r="FA35" s="71">
        <f t="shared" si="49"/>
        <v>44.33</v>
      </c>
      <c r="FB35" s="71">
        <f t="shared" si="50"/>
        <v>0</v>
      </c>
      <c r="FC35" s="71"/>
      <c r="FD35" s="71"/>
      <c r="FE35" s="71"/>
      <c r="FF35" s="71"/>
      <c r="FG35" s="71">
        <f t="shared" si="51"/>
        <v>0</v>
      </c>
      <c r="FH35" s="71">
        <f t="shared" si="52"/>
        <v>0</v>
      </c>
      <c r="FI35" s="71"/>
      <c r="FJ35" s="71"/>
      <c r="FK35" s="71"/>
      <c r="FL35" s="71"/>
      <c r="FM35" s="71">
        <f t="shared" si="53"/>
        <v>0</v>
      </c>
      <c r="FN35" s="71">
        <f t="shared" si="54"/>
        <v>0</v>
      </c>
      <c r="FO35" s="71"/>
      <c r="FP35" s="71"/>
      <c r="FQ35" s="71"/>
      <c r="FR35" s="71"/>
      <c r="FS35" s="71">
        <f t="shared" si="55"/>
        <v>0</v>
      </c>
      <c r="FT35" s="71">
        <f t="shared" si="56"/>
        <v>0</v>
      </c>
      <c r="FU35" s="71"/>
      <c r="FV35" s="71"/>
      <c r="FW35" s="71"/>
      <c r="FX35" s="71"/>
      <c r="FY35" s="71">
        <f t="shared" si="57"/>
        <v>0</v>
      </c>
      <c r="FZ35" s="71">
        <f t="shared" si="58"/>
        <v>0</v>
      </c>
      <c r="GA35" s="71"/>
      <c r="GB35" s="71"/>
      <c r="GC35" s="71"/>
      <c r="GD35" s="71"/>
      <c r="GE35" s="71">
        <f t="shared" si="59"/>
        <v>0</v>
      </c>
      <c r="GF35" s="71">
        <f t="shared" si="60"/>
        <v>0</v>
      </c>
      <c r="GG35" s="71"/>
      <c r="GH35" s="71"/>
      <c r="GI35" s="71"/>
      <c r="GJ35" s="71"/>
      <c r="GK35" s="71">
        <f t="shared" si="61"/>
        <v>0</v>
      </c>
      <c r="GL35" s="71">
        <f t="shared" si="62"/>
        <v>0</v>
      </c>
      <c r="GM35" s="71"/>
      <c r="GN35" s="71"/>
      <c r="GO35" s="71"/>
      <c r="GP35" s="71"/>
      <c r="GQ35" s="71">
        <f t="shared" si="63"/>
        <v>0</v>
      </c>
      <c r="GR35" s="71">
        <f t="shared" si="64"/>
        <v>0</v>
      </c>
      <c r="GS35" s="71"/>
      <c r="GT35" s="71"/>
      <c r="GU35" s="71"/>
      <c r="GV35" s="71"/>
      <c r="GW35" s="71">
        <f t="shared" si="65"/>
        <v>0</v>
      </c>
      <c r="GX35" s="71">
        <f t="shared" si="65"/>
        <v>0</v>
      </c>
      <c r="GY35" s="71"/>
      <c r="GZ35" s="71"/>
      <c r="HA35" s="71"/>
      <c r="HB35" s="71"/>
      <c r="HC35" s="71">
        <f t="shared" si="66"/>
        <v>0</v>
      </c>
      <c r="HD35" s="71">
        <f t="shared" si="66"/>
        <v>0</v>
      </c>
      <c r="HE35" s="71"/>
      <c r="HF35" s="71"/>
      <c r="HG35" s="71"/>
      <c r="HH35" s="71"/>
      <c r="HI35" s="71">
        <f t="shared" si="67"/>
        <v>0</v>
      </c>
      <c r="HJ35" s="71">
        <f t="shared" si="68"/>
        <v>0</v>
      </c>
      <c r="HK35" s="71"/>
      <c r="HL35" s="71"/>
      <c r="HM35" s="71"/>
      <c r="HN35" s="71"/>
      <c r="HO35" s="71">
        <f t="shared" si="69"/>
        <v>0</v>
      </c>
      <c r="HP35" s="71">
        <f t="shared" si="70"/>
        <v>0</v>
      </c>
      <c r="HQ35" s="71"/>
      <c r="HR35" s="71"/>
      <c r="HS35" s="71"/>
      <c r="HT35" s="71"/>
      <c r="HU35" s="71">
        <f t="shared" si="71"/>
        <v>0</v>
      </c>
      <c r="HV35" s="71">
        <f t="shared" si="71"/>
        <v>0</v>
      </c>
      <c r="HW35" s="71"/>
      <c r="HX35" s="140"/>
      <c r="HY35" s="140"/>
      <c r="HZ35" s="140"/>
      <c r="IA35" s="71">
        <f t="shared" si="72"/>
        <v>0</v>
      </c>
      <c r="IB35" s="71">
        <f t="shared" si="73"/>
        <v>0</v>
      </c>
      <c r="IC35" s="138"/>
      <c r="ID35" s="75"/>
      <c r="IE35" s="75">
        <f t="shared" si="74"/>
        <v>0</v>
      </c>
      <c r="IF35" s="75">
        <f t="shared" si="74"/>
        <v>0</v>
      </c>
      <c r="IG35" s="75"/>
      <c r="IH35" s="75"/>
      <c r="II35" s="75">
        <f t="shared" si="75"/>
        <v>0</v>
      </c>
      <c r="IJ35" s="75">
        <f t="shared" si="76"/>
        <v>0</v>
      </c>
      <c r="IK35" s="139"/>
      <c r="IL35" s="141"/>
      <c r="IM35" s="136">
        <f t="shared" si="77"/>
        <v>0</v>
      </c>
      <c r="IN35" s="136">
        <f t="shared" si="78"/>
        <v>0</v>
      </c>
      <c r="IO35" s="114">
        <v>6.19</v>
      </c>
      <c r="IP35" s="140"/>
      <c r="IQ35" s="136">
        <f t="shared" si="79"/>
        <v>6.19</v>
      </c>
      <c r="IR35" s="136">
        <f t="shared" si="80"/>
        <v>0</v>
      </c>
      <c r="IS35" s="137"/>
      <c r="IT35" s="137"/>
      <c r="IU35" s="158">
        <f t="shared" si="88"/>
        <v>0</v>
      </c>
      <c r="IV35" s="157">
        <f t="shared" si="89"/>
        <v>0</v>
      </c>
      <c r="IW35" s="158"/>
      <c r="IX35" s="158"/>
      <c r="IY35" s="158">
        <f t="shared" si="83"/>
        <v>0</v>
      </c>
      <c r="IZ35" s="158">
        <f t="shared" si="84"/>
        <v>0</v>
      </c>
      <c r="JA35" s="157"/>
      <c r="JB35" s="157"/>
      <c r="JC35" s="158">
        <f t="shared" si="85"/>
        <v>0</v>
      </c>
      <c r="JD35" s="158">
        <f t="shared" si="86"/>
        <v>0</v>
      </c>
    </row>
    <row r="36" spans="1:264" ht="12.75" customHeight="1">
      <c r="A36" s="109"/>
      <c r="B36" s="112">
        <v>26</v>
      </c>
      <c r="C36" s="71"/>
      <c r="D36" s="71"/>
      <c r="E36" s="113"/>
      <c r="F36" s="113"/>
      <c r="G36" s="71">
        <f t="shared" si="0"/>
        <v>0</v>
      </c>
      <c r="H36" s="71">
        <f t="shared" si="1"/>
        <v>0</v>
      </c>
      <c r="I36" s="91"/>
      <c r="J36" s="71"/>
      <c r="K36" s="71"/>
      <c r="L36" s="71"/>
      <c r="M36" s="71">
        <f t="shared" si="2"/>
        <v>0</v>
      </c>
      <c r="N36" s="71">
        <f t="shared" si="3"/>
        <v>0</v>
      </c>
      <c r="O36" s="91">
        <v>2.58</v>
      </c>
      <c r="P36" s="71"/>
      <c r="Q36" s="75"/>
      <c r="R36" s="71"/>
      <c r="S36" s="71">
        <f t="shared" si="4"/>
        <v>2.58</v>
      </c>
      <c r="T36" s="71">
        <f t="shared" si="5"/>
        <v>0</v>
      </c>
      <c r="U36" s="91"/>
      <c r="V36" s="71"/>
      <c r="W36" s="75"/>
      <c r="X36" s="75"/>
      <c r="Y36" s="71">
        <f t="shared" si="6"/>
        <v>0</v>
      </c>
      <c r="Z36" s="71">
        <f t="shared" si="7"/>
        <v>0</v>
      </c>
      <c r="AA36" s="71"/>
      <c r="AB36" s="142"/>
      <c r="AC36" s="193"/>
      <c r="AD36" s="71"/>
      <c r="AE36" s="71">
        <f t="shared" si="8"/>
        <v>0</v>
      </c>
      <c r="AF36" s="71">
        <f t="shared" si="9"/>
        <v>0</v>
      </c>
      <c r="AG36" s="91"/>
      <c r="AH36" s="71"/>
      <c r="AI36" s="71"/>
      <c r="AJ36" s="71"/>
      <c r="AK36" s="71">
        <f t="shared" si="10"/>
        <v>0</v>
      </c>
      <c r="AL36" s="71">
        <f t="shared" si="11"/>
        <v>0</v>
      </c>
      <c r="AM36" s="71"/>
      <c r="AN36" s="71"/>
      <c r="AO36" s="113"/>
      <c r="AP36" s="113"/>
      <c r="AQ36" s="71">
        <f t="shared" si="12"/>
        <v>0</v>
      </c>
      <c r="AR36" s="71">
        <f t="shared" si="13"/>
        <v>0</v>
      </c>
      <c r="AS36" s="114">
        <v>0</v>
      </c>
      <c r="AT36" s="136"/>
      <c r="AU36" s="75"/>
      <c r="AV36" s="71"/>
      <c r="AW36" s="71">
        <f t="shared" si="14"/>
        <v>0</v>
      </c>
      <c r="AX36" s="71">
        <f t="shared" si="15"/>
        <v>0</v>
      </c>
      <c r="AY36" s="125"/>
      <c r="AZ36" s="86"/>
      <c r="BA36" s="86"/>
      <c r="BB36" s="86"/>
      <c r="BC36" s="71">
        <f t="shared" si="16"/>
        <v>0</v>
      </c>
      <c r="BD36" s="71">
        <f t="shared" si="17"/>
        <v>0</v>
      </c>
      <c r="BE36" s="71"/>
      <c r="BF36" s="71"/>
      <c r="BG36" s="75"/>
      <c r="BH36" s="71"/>
      <c r="BI36" s="71">
        <f t="shared" si="18"/>
        <v>0</v>
      </c>
      <c r="BJ36" s="71">
        <f t="shared" si="19"/>
        <v>0</v>
      </c>
      <c r="BK36" s="93"/>
      <c r="BL36" s="93"/>
      <c r="BM36" s="71"/>
      <c r="BN36" s="71"/>
      <c r="BO36" s="71">
        <f t="shared" si="20"/>
        <v>0</v>
      </c>
      <c r="BP36" s="71">
        <f t="shared" si="21"/>
        <v>0</v>
      </c>
      <c r="BQ36" s="71"/>
      <c r="BR36" s="71"/>
      <c r="BS36" s="94"/>
      <c r="BT36" s="94"/>
      <c r="BU36" s="71">
        <f t="shared" si="22"/>
        <v>0</v>
      </c>
      <c r="BV36" s="71">
        <f t="shared" si="23"/>
        <v>0</v>
      </c>
      <c r="BW36" s="276"/>
      <c r="BX36" s="113"/>
      <c r="BY36" s="79"/>
      <c r="BZ36" s="93"/>
      <c r="CA36" s="71">
        <f t="shared" si="24"/>
        <v>0</v>
      </c>
      <c r="CB36" s="71">
        <f t="shared" si="25"/>
        <v>0</v>
      </c>
      <c r="CC36" s="114">
        <v>1.44</v>
      </c>
      <c r="CD36" s="75"/>
      <c r="CE36" s="95"/>
      <c r="CF36" s="95"/>
      <c r="CG36" s="71">
        <f t="shared" si="26"/>
        <v>1.44</v>
      </c>
      <c r="CH36" s="71">
        <f t="shared" si="87"/>
        <v>0</v>
      </c>
      <c r="CI36" s="71"/>
      <c r="CJ36" s="71"/>
      <c r="CK36" s="71"/>
      <c r="CL36" s="71"/>
      <c r="CM36" s="71">
        <f t="shared" si="27"/>
        <v>0</v>
      </c>
      <c r="CN36" s="71">
        <f t="shared" si="28"/>
        <v>0</v>
      </c>
      <c r="CO36" s="91">
        <v>2.06</v>
      </c>
      <c r="CP36" s="71"/>
      <c r="CQ36" s="71"/>
      <c r="CR36" s="71"/>
      <c r="CS36" s="71">
        <f t="shared" si="29"/>
        <v>2.06</v>
      </c>
      <c r="CT36" s="71">
        <f t="shared" si="30"/>
        <v>0</v>
      </c>
      <c r="CU36" s="71"/>
      <c r="CV36" s="71"/>
      <c r="CW36" s="71"/>
      <c r="CX36" s="71"/>
      <c r="CY36" s="71">
        <f t="shared" si="31"/>
        <v>0</v>
      </c>
      <c r="CZ36" s="71">
        <f t="shared" si="32"/>
        <v>0</v>
      </c>
      <c r="DA36" s="114">
        <v>10.31</v>
      </c>
      <c r="DB36" s="113"/>
      <c r="DC36" s="71"/>
      <c r="DD36" s="71"/>
      <c r="DE36" s="71">
        <f t="shared" si="33"/>
        <v>10.31</v>
      </c>
      <c r="DF36" s="71">
        <f t="shared" si="34"/>
        <v>0</v>
      </c>
      <c r="DG36" s="71"/>
      <c r="DH36" s="71"/>
      <c r="DI36" s="93"/>
      <c r="DJ36" s="71"/>
      <c r="DK36" s="71">
        <f t="shared" si="35"/>
        <v>0</v>
      </c>
      <c r="DL36" s="71">
        <f t="shared" si="36"/>
        <v>0</v>
      </c>
      <c r="DM36" s="113"/>
      <c r="DN36" s="113"/>
      <c r="DO36" s="113"/>
      <c r="DP36" s="113"/>
      <c r="DQ36" s="71">
        <f t="shared" si="37"/>
        <v>0</v>
      </c>
      <c r="DR36" s="71">
        <f t="shared" si="38"/>
        <v>0</v>
      </c>
      <c r="DS36" s="91"/>
      <c r="DT36" s="71"/>
      <c r="DU36" s="71"/>
      <c r="DV36" s="94"/>
      <c r="DW36" s="71">
        <f t="shared" si="39"/>
        <v>0</v>
      </c>
      <c r="DX36" s="71">
        <f t="shared" si="40"/>
        <v>0</v>
      </c>
      <c r="DY36" s="115"/>
      <c r="DZ36" s="71"/>
      <c r="EA36" s="71"/>
      <c r="EB36" s="71"/>
      <c r="EC36" s="71">
        <f t="shared" si="41"/>
        <v>0</v>
      </c>
      <c r="ED36" s="71">
        <f t="shared" si="42"/>
        <v>0</v>
      </c>
      <c r="EE36" s="71"/>
      <c r="EF36" s="71"/>
      <c r="EG36" s="96"/>
      <c r="EH36" s="71"/>
      <c r="EI36" s="71">
        <f t="shared" si="43"/>
        <v>0</v>
      </c>
      <c r="EJ36" s="71">
        <f t="shared" si="44"/>
        <v>0</v>
      </c>
      <c r="EK36" s="71"/>
      <c r="EL36" s="71"/>
      <c r="EM36" s="71"/>
      <c r="EN36" s="71"/>
      <c r="EO36" s="71">
        <f t="shared" si="45"/>
        <v>0</v>
      </c>
      <c r="EP36" s="71">
        <f t="shared" si="46"/>
        <v>0</v>
      </c>
      <c r="EQ36" s="71"/>
      <c r="ER36" s="71"/>
      <c r="ES36" s="71"/>
      <c r="ET36" s="71"/>
      <c r="EU36" s="71">
        <f t="shared" si="47"/>
        <v>0</v>
      </c>
      <c r="EV36" s="71">
        <f t="shared" si="48"/>
        <v>0</v>
      </c>
      <c r="EW36" s="91">
        <v>44.33</v>
      </c>
      <c r="EX36" s="71"/>
      <c r="EY36" s="71"/>
      <c r="EZ36" s="71"/>
      <c r="FA36" s="71">
        <f t="shared" si="49"/>
        <v>44.33</v>
      </c>
      <c r="FB36" s="71">
        <f t="shared" si="50"/>
        <v>0</v>
      </c>
      <c r="FC36" s="71"/>
      <c r="FD36" s="71"/>
      <c r="FE36" s="71"/>
      <c r="FF36" s="71"/>
      <c r="FG36" s="71">
        <f t="shared" si="51"/>
        <v>0</v>
      </c>
      <c r="FH36" s="71">
        <f t="shared" si="52"/>
        <v>0</v>
      </c>
      <c r="FI36" s="71"/>
      <c r="FJ36" s="71"/>
      <c r="FK36" s="71"/>
      <c r="FL36" s="71"/>
      <c r="FM36" s="71">
        <f t="shared" si="53"/>
        <v>0</v>
      </c>
      <c r="FN36" s="71">
        <f t="shared" si="54"/>
        <v>0</v>
      </c>
      <c r="FO36" s="71"/>
      <c r="FP36" s="71"/>
      <c r="FQ36" s="71"/>
      <c r="FR36" s="71"/>
      <c r="FS36" s="71">
        <f t="shared" si="55"/>
        <v>0</v>
      </c>
      <c r="FT36" s="71">
        <f t="shared" si="56"/>
        <v>0</v>
      </c>
      <c r="FU36" s="71"/>
      <c r="FV36" s="71"/>
      <c r="FW36" s="71"/>
      <c r="FX36" s="71"/>
      <c r="FY36" s="71">
        <f t="shared" si="57"/>
        <v>0</v>
      </c>
      <c r="FZ36" s="71">
        <f t="shared" si="58"/>
        <v>0</v>
      </c>
      <c r="GA36" s="71"/>
      <c r="GB36" s="71"/>
      <c r="GC36" s="71"/>
      <c r="GD36" s="71"/>
      <c r="GE36" s="71">
        <f t="shared" si="59"/>
        <v>0</v>
      </c>
      <c r="GF36" s="71">
        <f t="shared" si="60"/>
        <v>0</v>
      </c>
      <c r="GG36" s="71"/>
      <c r="GH36" s="71"/>
      <c r="GI36" s="71"/>
      <c r="GJ36" s="71"/>
      <c r="GK36" s="71">
        <f t="shared" si="61"/>
        <v>0</v>
      </c>
      <c r="GL36" s="71">
        <f t="shared" si="62"/>
        <v>0</v>
      </c>
      <c r="GM36" s="71"/>
      <c r="GN36" s="71"/>
      <c r="GO36" s="71"/>
      <c r="GP36" s="71"/>
      <c r="GQ36" s="71">
        <f t="shared" si="63"/>
        <v>0</v>
      </c>
      <c r="GR36" s="71">
        <f t="shared" si="64"/>
        <v>0</v>
      </c>
      <c r="GS36" s="71"/>
      <c r="GT36" s="71"/>
      <c r="GU36" s="71"/>
      <c r="GV36" s="71"/>
      <c r="GW36" s="71">
        <f t="shared" si="65"/>
        <v>0</v>
      </c>
      <c r="GX36" s="71">
        <f t="shared" si="65"/>
        <v>0</v>
      </c>
      <c r="GY36" s="71"/>
      <c r="GZ36" s="71"/>
      <c r="HA36" s="71"/>
      <c r="HB36" s="71"/>
      <c r="HC36" s="71">
        <f t="shared" si="66"/>
        <v>0</v>
      </c>
      <c r="HD36" s="71">
        <f t="shared" si="66"/>
        <v>0</v>
      </c>
      <c r="HE36" s="71"/>
      <c r="HF36" s="71"/>
      <c r="HG36" s="71"/>
      <c r="HH36" s="71"/>
      <c r="HI36" s="71">
        <f t="shared" si="67"/>
        <v>0</v>
      </c>
      <c r="HJ36" s="71">
        <f t="shared" si="68"/>
        <v>0</v>
      </c>
      <c r="HK36" s="71"/>
      <c r="HL36" s="71"/>
      <c r="HM36" s="71"/>
      <c r="HN36" s="71"/>
      <c r="HO36" s="71">
        <f t="shared" si="69"/>
        <v>0</v>
      </c>
      <c r="HP36" s="71">
        <f t="shared" si="70"/>
        <v>0</v>
      </c>
      <c r="HQ36" s="71"/>
      <c r="HR36" s="71"/>
      <c r="HS36" s="71"/>
      <c r="HT36" s="71"/>
      <c r="HU36" s="71">
        <f t="shared" si="71"/>
        <v>0</v>
      </c>
      <c r="HV36" s="71">
        <f t="shared" si="71"/>
        <v>0</v>
      </c>
      <c r="HW36" s="71"/>
      <c r="HX36" s="140"/>
      <c r="HY36" s="140"/>
      <c r="HZ36" s="140"/>
      <c r="IA36" s="71">
        <f t="shared" si="72"/>
        <v>0</v>
      </c>
      <c r="IB36" s="71">
        <f t="shared" si="73"/>
        <v>0</v>
      </c>
      <c r="IC36" s="138"/>
      <c r="ID36" s="75"/>
      <c r="IE36" s="75">
        <f t="shared" si="74"/>
        <v>0</v>
      </c>
      <c r="IF36" s="75">
        <f t="shared" si="74"/>
        <v>0</v>
      </c>
      <c r="IG36" s="75"/>
      <c r="IH36" s="75"/>
      <c r="II36" s="75">
        <f t="shared" si="75"/>
        <v>0</v>
      </c>
      <c r="IJ36" s="75">
        <f t="shared" si="76"/>
        <v>0</v>
      </c>
      <c r="IK36" s="139"/>
      <c r="IL36" s="141"/>
      <c r="IM36" s="136">
        <f t="shared" si="77"/>
        <v>0</v>
      </c>
      <c r="IN36" s="136">
        <f t="shared" si="78"/>
        <v>0</v>
      </c>
      <c r="IO36" s="114">
        <v>6.19</v>
      </c>
      <c r="IP36" s="140"/>
      <c r="IQ36" s="136">
        <f t="shared" si="79"/>
        <v>6.19</v>
      </c>
      <c r="IR36" s="136">
        <f t="shared" si="80"/>
        <v>0</v>
      </c>
      <c r="IS36" s="137"/>
      <c r="IT36" s="137"/>
      <c r="IU36" s="158">
        <f t="shared" si="88"/>
        <v>0</v>
      </c>
      <c r="IV36" s="157">
        <f t="shared" si="89"/>
        <v>0</v>
      </c>
      <c r="IW36" s="158"/>
      <c r="IX36" s="158"/>
      <c r="IY36" s="158">
        <f t="shared" si="83"/>
        <v>0</v>
      </c>
      <c r="IZ36" s="158">
        <f t="shared" si="84"/>
        <v>0</v>
      </c>
      <c r="JA36" s="157"/>
      <c r="JB36" s="157"/>
      <c r="JC36" s="158">
        <f t="shared" si="85"/>
        <v>0</v>
      </c>
      <c r="JD36" s="158">
        <f t="shared" si="86"/>
        <v>0</v>
      </c>
    </row>
    <row r="37" spans="1:264" ht="12.75" customHeight="1">
      <c r="A37" s="109"/>
      <c r="B37" s="112">
        <v>27</v>
      </c>
      <c r="C37" s="71"/>
      <c r="D37" s="71"/>
      <c r="E37" s="113"/>
      <c r="F37" s="113"/>
      <c r="G37" s="71">
        <f t="shared" si="0"/>
        <v>0</v>
      </c>
      <c r="H37" s="71">
        <f t="shared" si="1"/>
        <v>0</v>
      </c>
      <c r="I37" s="91"/>
      <c r="J37" s="71"/>
      <c r="K37" s="71"/>
      <c r="L37" s="71"/>
      <c r="M37" s="71">
        <f t="shared" si="2"/>
        <v>0</v>
      </c>
      <c r="N37" s="71">
        <f t="shared" si="3"/>
        <v>0</v>
      </c>
      <c r="O37" s="91">
        <v>2.58</v>
      </c>
      <c r="P37" s="71"/>
      <c r="Q37" s="75"/>
      <c r="R37" s="71"/>
      <c r="S37" s="71">
        <f t="shared" si="4"/>
        <v>2.58</v>
      </c>
      <c r="T37" s="71">
        <f t="shared" si="5"/>
        <v>0</v>
      </c>
      <c r="U37" s="91"/>
      <c r="V37" s="71"/>
      <c r="W37" s="75"/>
      <c r="X37" s="75"/>
      <c r="Y37" s="71">
        <f t="shared" si="6"/>
        <v>0</v>
      </c>
      <c r="Z37" s="71">
        <f t="shared" si="7"/>
        <v>0</v>
      </c>
      <c r="AA37" s="71"/>
      <c r="AB37" s="142"/>
      <c r="AC37" s="193"/>
      <c r="AD37" s="71"/>
      <c r="AE37" s="71">
        <f t="shared" si="8"/>
        <v>0</v>
      </c>
      <c r="AF37" s="71">
        <f t="shared" si="9"/>
        <v>0</v>
      </c>
      <c r="AG37" s="91"/>
      <c r="AH37" s="71"/>
      <c r="AI37" s="71"/>
      <c r="AJ37" s="71"/>
      <c r="AK37" s="71">
        <f t="shared" si="10"/>
        <v>0</v>
      </c>
      <c r="AL37" s="71">
        <f t="shared" si="11"/>
        <v>0</v>
      </c>
      <c r="AM37" s="71"/>
      <c r="AN37" s="71"/>
      <c r="AO37" s="113"/>
      <c r="AP37" s="113"/>
      <c r="AQ37" s="71">
        <f t="shared" si="12"/>
        <v>0</v>
      </c>
      <c r="AR37" s="71">
        <f t="shared" si="13"/>
        <v>0</v>
      </c>
      <c r="AS37" s="114">
        <v>0</v>
      </c>
      <c r="AT37" s="136"/>
      <c r="AU37" s="75"/>
      <c r="AV37" s="71"/>
      <c r="AW37" s="71">
        <f t="shared" si="14"/>
        <v>0</v>
      </c>
      <c r="AX37" s="71">
        <f t="shared" si="15"/>
        <v>0</v>
      </c>
      <c r="AY37" s="125"/>
      <c r="AZ37" s="86"/>
      <c r="BA37" s="86"/>
      <c r="BB37" s="86"/>
      <c r="BC37" s="71">
        <f t="shared" si="16"/>
        <v>0</v>
      </c>
      <c r="BD37" s="71">
        <f t="shared" si="17"/>
        <v>0</v>
      </c>
      <c r="BE37" s="71"/>
      <c r="BF37" s="71"/>
      <c r="BG37" s="75"/>
      <c r="BH37" s="71"/>
      <c r="BI37" s="71">
        <f t="shared" si="18"/>
        <v>0</v>
      </c>
      <c r="BJ37" s="71">
        <f t="shared" si="19"/>
        <v>0</v>
      </c>
      <c r="BK37" s="93"/>
      <c r="BL37" s="93"/>
      <c r="BM37" s="71"/>
      <c r="BN37" s="71"/>
      <c r="BO37" s="71">
        <f t="shared" si="20"/>
        <v>0</v>
      </c>
      <c r="BP37" s="71">
        <f t="shared" si="21"/>
        <v>0</v>
      </c>
      <c r="BQ37" s="71"/>
      <c r="BR37" s="71"/>
      <c r="BS37" s="94"/>
      <c r="BT37" s="94"/>
      <c r="BU37" s="71">
        <f t="shared" si="22"/>
        <v>0</v>
      </c>
      <c r="BV37" s="71">
        <f t="shared" si="23"/>
        <v>0</v>
      </c>
      <c r="BW37" s="276"/>
      <c r="BX37" s="113"/>
      <c r="BY37" s="79"/>
      <c r="BZ37" s="93"/>
      <c r="CA37" s="71">
        <f t="shared" si="24"/>
        <v>0</v>
      </c>
      <c r="CB37" s="71">
        <f t="shared" si="25"/>
        <v>0</v>
      </c>
      <c r="CC37" s="114">
        <v>1.44</v>
      </c>
      <c r="CD37" s="75"/>
      <c r="CE37" s="95"/>
      <c r="CF37" s="95"/>
      <c r="CG37" s="71">
        <f t="shared" si="26"/>
        <v>1.44</v>
      </c>
      <c r="CH37" s="71">
        <f t="shared" si="87"/>
        <v>0</v>
      </c>
      <c r="CI37" s="71"/>
      <c r="CJ37" s="71"/>
      <c r="CK37" s="71"/>
      <c r="CL37" s="71"/>
      <c r="CM37" s="71">
        <f t="shared" si="27"/>
        <v>0</v>
      </c>
      <c r="CN37" s="71">
        <f t="shared" si="28"/>
        <v>0</v>
      </c>
      <c r="CO37" s="91">
        <v>2.06</v>
      </c>
      <c r="CP37" s="71"/>
      <c r="CQ37" s="71"/>
      <c r="CR37" s="71"/>
      <c r="CS37" s="71">
        <f t="shared" si="29"/>
        <v>2.06</v>
      </c>
      <c r="CT37" s="71">
        <f t="shared" si="30"/>
        <v>0</v>
      </c>
      <c r="CU37" s="71"/>
      <c r="CV37" s="71"/>
      <c r="CW37" s="71"/>
      <c r="CX37" s="71"/>
      <c r="CY37" s="71">
        <f t="shared" si="31"/>
        <v>0</v>
      </c>
      <c r="CZ37" s="71">
        <f t="shared" si="32"/>
        <v>0</v>
      </c>
      <c r="DA37" s="114">
        <v>10.31</v>
      </c>
      <c r="DB37" s="113"/>
      <c r="DC37" s="71"/>
      <c r="DD37" s="71"/>
      <c r="DE37" s="71">
        <f t="shared" si="33"/>
        <v>10.31</v>
      </c>
      <c r="DF37" s="71">
        <f t="shared" si="34"/>
        <v>0</v>
      </c>
      <c r="DG37" s="71"/>
      <c r="DH37" s="71"/>
      <c r="DI37" s="93"/>
      <c r="DJ37" s="71"/>
      <c r="DK37" s="71">
        <f t="shared" si="35"/>
        <v>0</v>
      </c>
      <c r="DL37" s="71">
        <f t="shared" si="36"/>
        <v>0</v>
      </c>
      <c r="DM37" s="113"/>
      <c r="DN37" s="113"/>
      <c r="DO37" s="113"/>
      <c r="DP37" s="113"/>
      <c r="DQ37" s="71">
        <f t="shared" si="37"/>
        <v>0</v>
      </c>
      <c r="DR37" s="71">
        <f t="shared" si="38"/>
        <v>0</v>
      </c>
      <c r="DS37" s="91"/>
      <c r="DT37" s="71"/>
      <c r="DU37" s="71"/>
      <c r="DV37" s="94"/>
      <c r="DW37" s="71">
        <f t="shared" si="39"/>
        <v>0</v>
      </c>
      <c r="DX37" s="71">
        <f t="shared" si="40"/>
        <v>0</v>
      </c>
      <c r="DY37" s="115"/>
      <c r="DZ37" s="71"/>
      <c r="EA37" s="71"/>
      <c r="EB37" s="71"/>
      <c r="EC37" s="71">
        <f t="shared" si="41"/>
        <v>0</v>
      </c>
      <c r="ED37" s="71">
        <f t="shared" si="42"/>
        <v>0</v>
      </c>
      <c r="EE37" s="71"/>
      <c r="EF37" s="71"/>
      <c r="EG37" s="96"/>
      <c r="EH37" s="71"/>
      <c r="EI37" s="71">
        <f t="shared" si="43"/>
        <v>0</v>
      </c>
      <c r="EJ37" s="71">
        <f t="shared" si="44"/>
        <v>0</v>
      </c>
      <c r="EK37" s="71"/>
      <c r="EL37" s="71"/>
      <c r="EM37" s="71"/>
      <c r="EN37" s="71"/>
      <c r="EO37" s="71">
        <f t="shared" si="45"/>
        <v>0</v>
      </c>
      <c r="EP37" s="71">
        <f t="shared" si="46"/>
        <v>0</v>
      </c>
      <c r="EQ37" s="71"/>
      <c r="ER37" s="71"/>
      <c r="ES37" s="71"/>
      <c r="ET37" s="71"/>
      <c r="EU37" s="71">
        <f t="shared" si="47"/>
        <v>0</v>
      </c>
      <c r="EV37" s="71">
        <f t="shared" si="48"/>
        <v>0</v>
      </c>
      <c r="EW37" s="91">
        <v>44.33</v>
      </c>
      <c r="EX37" s="71"/>
      <c r="EY37" s="71"/>
      <c r="EZ37" s="71"/>
      <c r="FA37" s="71">
        <f t="shared" si="49"/>
        <v>44.33</v>
      </c>
      <c r="FB37" s="71">
        <f t="shared" si="50"/>
        <v>0</v>
      </c>
      <c r="FC37" s="71"/>
      <c r="FD37" s="71"/>
      <c r="FE37" s="71"/>
      <c r="FF37" s="71"/>
      <c r="FG37" s="71">
        <f t="shared" si="51"/>
        <v>0</v>
      </c>
      <c r="FH37" s="71">
        <f t="shared" si="52"/>
        <v>0</v>
      </c>
      <c r="FI37" s="71"/>
      <c r="FJ37" s="71"/>
      <c r="FK37" s="71"/>
      <c r="FL37" s="71"/>
      <c r="FM37" s="71">
        <f t="shared" si="53"/>
        <v>0</v>
      </c>
      <c r="FN37" s="71">
        <f t="shared" si="54"/>
        <v>0</v>
      </c>
      <c r="FO37" s="71"/>
      <c r="FP37" s="71"/>
      <c r="FQ37" s="71"/>
      <c r="FR37" s="71"/>
      <c r="FS37" s="71">
        <f t="shared" si="55"/>
        <v>0</v>
      </c>
      <c r="FT37" s="71">
        <f t="shared" si="56"/>
        <v>0</v>
      </c>
      <c r="FU37" s="71"/>
      <c r="FV37" s="71"/>
      <c r="FW37" s="71"/>
      <c r="FX37" s="71"/>
      <c r="FY37" s="71">
        <f t="shared" si="57"/>
        <v>0</v>
      </c>
      <c r="FZ37" s="71">
        <f t="shared" si="58"/>
        <v>0</v>
      </c>
      <c r="GA37" s="71"/>
      <c r="GB37" s="71"/>
      <c r="GC37" s="71"/>
      <c r="GD37" s="71"/>
      <c r="GE37" s="71">
        <f t="shared" si="59"/>
        <v>0</v>
      </c>
      <c r="GF37" s="71">
        <f t="shared" si="60"/>
        <v>0</v>
      </c>
      <c r="GG37" s="71"/>
      <c r="GH37" s="71"/>
      <c r="GI37" s="71"/>
      <c r="GJ37" s="71"/>
      <c r="GK37" s="71">
        <f t="shared" si="61"/>
        <v>0</v>
      </c>
      <c r="GL37" s="71">
        <f t="shared" si="62"/>
        <v>0</v>
      </c>
      <c r="GM37" s="71"/>
      <c r="GN37" s="71"/>
      <c r="GO37" s="71"/>
      <c r="GP37" s="71"/>
      <c r="GQ37" s="71">
        <f t="shared" si="63"/>
        <v>0</v>
      </c>
      <c r="GR37" s="71">
        <f t="shared" si="64"/>
        <v>0</v>
      </c>
      <c r="GS37" s="71"/>
      <c r="GT37" s="71"/>
      <c r="GU37" s="71"/>
      <c r="GV37" s="71"/>
      <c r="GW37" s="71">
        <f t="shared" si="65"/>
        <v>0</v>
      </c>
      <c r="GX37" s="71">
        <f t="shared" si="65"/>
        <v>0</v>
      </c>
      <c r="GY37" s="71"/>
      <c r="GZ37" s="71"/>
      <c r="HA37" s="71"/>
      <c r="HB37" s="71"/>
      <c r="HC37" s="71">
        <f t="shared" si="66"/>
        <v>0</v>
      </c>
      <c r="HD37" s="71">
        <f t="shared" si="66"/>
        <v>0</v>
      </c>
      <c r="HE37" s="71"/>
      <c r="HF37" s="71"/>
      <c r="HG37" s="71"/>
      <c r="HH37" s="71"/>
      <c r="HI37" s="71">
        <f t="shared" si="67"/>
        <v>0</v>
      </c>
      <c r="HJ37" s="71">
        <f t="shared" si="68"/>
        <v>0</v>
      </c>
      <c r="HK37" s="71"/>
      <c r="HL37" s="71"/>
      <c r="HM37" s="71"/>
      <c r="HN37" s="71"/>
      <c r="HO37" s="71">
        <f t="shared" si="69"/>
        <v>0</v>
      </c>
      <c r="HP37" s="71">
        <f t="shared" si="70"/>
        <v>0</v>
      </c>
      <c r="HQ37" s="71"/>
      <c r="HR37" s="71"/>
      <c r="HS37" s="71"/>
      <c r="HT37" s="71"/>
      <c r="HU37" s="71">
        <f t="shared" si="71"/>
        <v>0</v>
      </c>
      <c r="HV37" s="71">
        <f t="shared" si="71"/>
        <v>0</v>
      </c>
      <c r="HW37" s="71"/>
      <c r="HX37" s="140"/>
      <c r="HY37" s="140"/>
      <c r="HZ37" s="140"/>
      <c r="IA37" s="71">
        <f t="shared" si="72"/>
        <v>0</v>
      </c>
      <c r="IB37" s="71">
        <f t="shared" si="73"/>
        <v>0</v>
      </c>
      <c r="IC37" s="138"/>
      <c r="ID37" s="75"/>
      <c r="IE37" s="75">
        <f t="shared" si="74"/>
        <v>0</v>
      </c>
      <c r="IF37" s="75">
        <f t="shared" si="74"/>
        <v>0</v>
      </c>
      <c r="IG37" s="75"/>
      <c r="IH37" s="75"/>
      <c r="II37" s="75">
        <f t="shared" si="75"/>
        <v>0</v>
      </c>
      <c r="IJ37" s="75">
        <f t="shared" si="76"/>
        <v>0</v>
      </c>
      <c r="IK37" s="139"/>
      <c r="IL37" s="141"/>
      <c r="IM37" s="136">
        <f t="shared" si="77"/>
        <v>0</v>
      </c>
      <c r="IN37" s="136">
        <f t="shared" si="78"/>
        <v>0</v>
      </c>
      <c r="IO37" s="114">
        <v>6.19</v>
      </c>
      <c r="IP37" s="140"/>
      <c r="IQ37" s="136">
        <f t="shared" si="79"/>
        <v>6.19</v>
      </c>
      <c r="IR37" s="136">
        <f t="shared" si="80"/>
        <v>0</v>
      </c>
      <c r="IS37" s="137"/>
      <c r="IT37" s="137"/>
      <c r="IU37" s="158">
        <f t="shared" si="88"/>
        <v>0</v>
      </c>
      <c r="IV37" s="157">
        <f t="shared" si="89"/>
        <v>0</v>
      </c>
      <c r="IW37" s="158"/>
      <c r="IX37" s="158"/>
      <c r="IY37" s="158">
        <f t="shared" si="83"/>
        <v>0</v>
      </c>
      <c r="IZ37" s="158">
        <f t="shared" si="84"/>
        <v>0</v>
      </c>
      <c r="JA37" s="157"/>
      <c r="JB37" s="157"/>
      <c r="JC37" s="158">
        <f t="shared" si="85"/>
        <v>0</v>
      </c>
      <c r="JD37" s="158">
        <f t="shared" si="86"/>
        <v>0</v>
      </c>
    </row>
    <row r="38" spans="1:264" ht="12.75" customHeight="1">
      <c r="A38" s="109"/>
      <c r="B38" s="112">
        <v>28</v>
      </c>
      <c r="C38" s="71"/>
      <c r="D38" s="71"/>
      <c r="E38" s="113"/>
      <c r="F38" s="113"/>
      <c r="G38" s="71">
        <f t="shared" si="0"/>
        <v>0</v>
      </c>
      <c r="H38" s="71">
        <f t="shared" si="1"/>
        <v>0</v>
      </c>
      <c r="I38" s="91"/>
      <c r="J38" s="71"/>
      <c r="K38" s="71"/>
      <c r="L38" s="71"/>
      <c r="M38" s="71">
        <f t="shared" si="2"/>
        <v>0</v>
      </c>
      <c r="N38" s="71">
        <f t="shared" si="3"/>
        <v>0</v>
      </c>
      <c r="O38" s="91">
        <v>2.58</v>
      </c>
      <c r="P38" s="71"/>
      <c r="Q38" s="75"/>
      <c r="R38" s="71"/>
      <c r="S38" s="71">
        <f t="shared" si="4"/>
        <v>2.58</v>
      </c>
      <c r="T38" s="71">
        <f t="shared" si="5"/>
        <v>0</v>
      </c>
      <c r="U38" s="91"/>
      <c r="V38" s="71"/>
      <c r="W38" s="75"/>
      <c r="X38" s="75"/>
      <c r="Y38" s="71">
        <f t="shared" si="6"/>
        <v>0</v>
      </c>
      <c r="Z38" s="71">
        <f t="shared" si="7"/>
        <v>0</v>
      </c>
      <c r="AA38" s="71"/>
      <c r="AB38" s="142"/>
      <c r="AC38" s="193"/>
      <c r="AD38" s="71"/>
      <c r="AE38" s="71">
        <f t="shared" si="8"/>
        <v>0</v>
      </c>
      <c r="AF38" s="71">
        <f t="shared" si="9"/>
        <v>0</v>
      </c>
      <c r="AG38" s="91"/>
      <c r="AH38" s="71"/>
      <c r="AI38" s="71"/>
      <c r="AJ38" s="71"/>
      <c r="AK38" s="71">
        <f t="shared" si="10"/>
        <v>0</v>
      </c>
      <c r="AL38" s="71">
        <f t="shared" si="11"/>
        <v>0</v>
      </c>
      <c r="AM38" s="71"/>
      <c r="AN38" s="71"/>
      <c r="AO38" s="113"/>
      <c r="AP38" s="113"/>
      <c r="AQ38" s="71">
        <f t="shared" si="12"/>
        <v>0</v>
      </c>
      <c r="AR38" s="71">
        <f t="shared" si="13"/>
        <v>0</v>
      </c>
      <c r="AS38" s="114">
        <v>0</v>
      </c>
      <c r="AT38" s="136"/>
      <c r="AU38" s="75"/>
      <c r="AV38" s="71"/>
      <c r="AW38" s="71">
        <f t="shared" si="14"/>
        <v>0</v>
      </c>
      <c r="AX38" s="71">
        <f t="shared" si="15"/>
        <v>0</v>
      </c>
      <c r="AY38" s="125"/>
      <c r="AZ38" s="86"/>
      <c r="BA38" s="86"/>
      <c r="BB38" s="86"/>
      <c r="BC38" s="71">
        <f t="shared" si="16"/>
        <v>0</v>
      </c>
      <c r="BD38" s="71">
        <f t="shared" si="17"/>
        <v>0</v>
      </c>
      <c r="BE38" s="71"/>
      <c r="BF38" s="71"/>
      <c r="BG38" s="75"/>
      <c r="BH38" s="71"/>
      <c r="BI38" s="71">
        <f t="shared" si="18"/>
        <v>0</v>
      </c>
      <c r="BJ38" s="71">
        <f t="shared" si="19"/>
        <v>0</v>
      </c>
      <c r="BK38" s="93"/>
      <c r="BL38" s="93"/>
      <c r="BM38" s="71"/>
      <c r="BN38" s="71"/>
      <c r="BO38" s="71">
        <f t="shared" si="20"/>
        <v>0</v>
      </c>
      <c r="BP38" s="71">
        <f t="shared" si="21"/>
        <v>0</v>
      </c>
      <c r="BQ38" s="71"/>
      <c r="BR38" s="71"/>
      <c r="BS38" s="94"/>
      <c r="BT38" s="94"/>
      <c r="BU38" s="71">
        <f t="shared" si="22"/>
        <v>0</v>
      </c>
      <c r="BV38" s="71">
        <f t="shared" si="23"/>
        <v>0</v>
      </c>
      <c r="BW38" s="276"/>
      <c r="BX38" s="113"/>
      <c r="BY38" s="79"/>
      <c r="BZ38" s="93"/>
      <c r="CA38" s="71">
        <f t="shared" si="24"/>
        <v>0</v>
      </c>
      <c r="CB38" s="71">
        <f t="shared" si="25"/>
        <v>0</v>
      </c>
      <c r="CC38" s="114">
        <v>1.44</v>
      </c>
      <c r="CD38" s="75"/>
      <c r="CE38" s="95"/>
      <c r="CF38" s="95"/>
      <c r="CG38" s="71">
        <f t="shared" si="26"/>
        <v>1.44</v>
      </c>
      <c r="CH38" s="71">
        <f t="shared" si="87"/>
        <v>0</v>
      </c>
      <c r="CI38" s="71"/>
      <c r="CJ38" s="71"/>
      <c r="CK38" s="71"/>
      <c r="CL38" s="71"/>
      <c r="CM38" s="71">
        <f t="shared" si="27"/>
        <v>0</v>
      </c>
      <c r="CN38" s="71">
        <f t="shared" si="28"/>
        <v>0</v>
      </c>
      <c r="CO38" s="91">
        <v>2.06</v>
      </c>
      <c r="CP38" s="71"/>
      <c r="CQ38" s="71"/>
      <c r="CR38" s="71"/>
      <c r="CS38" s="71">
        <f t="shared" si="29"/>
        <v>2.06</v>
      </c>
      <c r="CT38" s="71">
        <f t="shared" si="30"/>
        <v>0</v>
      </c>
      <c r="CU38" s="71"/>
      <c r="CV38" s="71"/>
      <c r="CW38" s="71"/>
      <c r="CX38" s="71"/>
      <c r="CY38" s="71">
        <f t="shared" si="31"/>
        <v>0</v>
      </c>
      <c r="CZ38" s="71">
        <f t="shared" si="32"/>
        <v>0</v>
      </c>
      <c r="DA38" s="114">
        <v>10.31</v>
      </c>
      <c r="DB38" s="113"/>
      <c r="DC38" s="71"/>
      <c r="DD38" s="71"/>
      <c r="DE38" s="71">
        <f t="shared" si="33"/>
        <v>10.31</v>
      </c>
      <c r="DF38" s="71">
        <f t="shared" si="34"/>
        <v>0</v>
      </c>
      <c r="DG38" s="71"/>
      <c r="DH38" s="71"/>
      <c r="DI38" s="93"/>
      <c r="DJ38" s="71"/>
      <c r="DK38" s="71">
        <f t="shared" si="35"/>
        <v>0</v>
      </c>
      <c r="DL38" s="71">
        <f t="shared" si="36"/>
        <v>0</v>
      </c>
      <c r="DM38" s="113"/>
      <c r="DN38" s="113"/>
      <c r="DO38" s="113"/>
      <c r="DP38" s="113"/>
      <c r="DQ38" s="71">
        <f t="shared" si="37"/>
        <v>0</v>
      </c>
      <c r="DR38" s="71">
        <f t="shared" si="38"/>
        <v>0</v>
      </c>
      <c r="DS38" s="91"/>
      <c r="DT38" s="71"/>
      <c r="DU38" s="71"/>
      <c r="DV38" s="94"/>
      <c r="DW38" s="71">
        <f t="shared" si="39"/>
        <v>0</v>
      </c>
      <c r="DX38" s="71">
        <f t="shared" si="40"/>
        <v>0</v>
      </c>
      <c r="DY38" s="115"/>
      <c r="DZ38" s="71"/>
      <c r="EA38" s="71"/>
      <c r="EB38" s="71"/>
      <c r="EC38" s="71">
        <f t="shared" si="41"/>
        <v>0</v>
      </c>
      <c r="ED38" s="71">
        <f t="shared" si="42"/>
        <v>0</v>
      </c>
      <c r="EE38" s="71"/>
      <c r="EF38" s="71"/>
      <c r="EG38" s="96"/>
      <c r="EH38" s="71"/>
      <c r="EI38" s="71">
        <f t="shared" si="43"/>
        <v>0</v>
      </c>
      <c r="EJ38" s="71">
        <f t="shared" si="44"/>
        <v>0</v>
      </c>
      <c r="EK38" s="71"/>
      <c r="EL38" s="71"/>
      <c r="EM38" s="71"/>
      <c r="EN38" s="71"/>
      <c r="EO38" s="71">
        <f t="shared" si="45"/>
        <v>0</v>
      </c>
      <c r="EP38" s="71">
        <f t="shared" si="46"/>
        <v>0</v>
      </c>
      <c r="EQ38" s="71"/>
      <c r="ER38" s="71"/>
      <c r="ES38" s="71"/>
      <c r="ET38" s="71"/>
      <c r="EU38" s="71">
        <f t="shared" si="47"/>
        <v>0</v>
      </c>
      <c r="EV38" s="71">
        <f t="shared" si="48"/>
        <v>0</v>
      </c>
      <c r="EW38" s="91">
        <v>44.33</v>
      </c>
      <c r="EX38" s="71"/>
      <c r="EY38" s="71"/>
      <c r="EZ38" s="71"/>
      <c r="FA38" s="71">
        <f t="shared" si="49"/>
        <v>44.33</v>
      </c>
      <c r="FB38" s="71">
        <f t="shared" si="50"/>
        <v>0</v>
      </c>
      <c r="FC38" s="71"/>
      <c r="FD38" s="71"/>
      <c r="FE38" s="71"/>
      <c r="FF38" s="71"/>
      <c r="FG38" s="71">
        <f t="shared" si="51"/>
        <v>0</v>
      </c>
      <c r="FH38" s="71">
        <f t="shared" si="52"/>
        <v>0</v>
      </c>
      <c r="FI38" s="71"/>
      <c r="FJ38" s="71"/>
      <c r="FK38" s="71"/>
      <c r="FL38" s="71"/>
      <c r="FM38" s="71">
        <f t="shared" si="53"/>
        <v>0</v>
      </c>
      <c r="FN38" s="71">
        <f t="shared" si="54"/>
        <v>0</v>
      </c>
      <c r="FO38" s="71"/>
      <c r="FP38" s="71"/>
      <c r="FQ38" s="71"/>
      <c r="FR38" s="71"/>
      <c r="FS38" s="71">
        <f t="shared" si="55"/>
        <v>0</v>
      </c>
      <c r="FT38" s="71">
        <f t="shared" si="56"/>
        <v>0</v>
      </c>
      <c r="FU38" s="71"/>
      <c r="FV38" s="71"/>
      <c r="FW38" s="71"/>
      <c r="FX38" s="71"/>
      <c r="FY38" s="71">
        <f t="shared" si="57"/>
        <v>0</v>
      </c>
      <c r="FZ38" s="71">
        <f t="shared" si="58"/>
        <v>0</v>
      </c>
      <c r="GA38" s="71"/>
      <c r="GB38" s="71"/>
      <c r="GC38" s="71"/>
      <c r="GD38" s="71"/>
      <c r="GE38" s="71">
        <f t="shared" si="59"/>
        <v>0</v>
      </c>
      <c r="GF38" s="71">
        <f t="shared" si="60"/>
        <v>0</v>
      </c>
      <c r="GG38" s="71"/>
      <c r="GH38" s="71"/>
      <c r="GI38" s="71"/>
      <c r="GJ38" s="71"/>
      <c r="GK38" s="71">
        <f t="shared" si="61"/>
        <v>0</v>
      </c>
      <c r="GL38" s="71">
        <f t="shared" si="62"/>
        <v>0</v>
      </c>
      <c r="GM38" s="71"/>
      <c r="GN38" s="71"/>
      <c r="GO38" s="71"/>
      <c r="GP38" s="71"/>
      <c r="GQ38" s="71">
        <f t="shared" si="63"/>
        <v>0</v>
      </c>
      <c r="GR38" s="71">
        <f t="shared" si="64"/>
        <v>0</v>
      </c>
      <c r="GS38" s="71"/>
      <c r="GT38" s="71"/>
      <c r="GU38" s="71"/>
      <c r="GV38" s="71"/>
      <c r="GW38" s="71">
        <f t="shared" si="65"/>
        <v>0</v>
      </c>
      <c r="GX38" s="71">
        <f t="shared" si="65"/>
        <v>0</v>
      </c>
      <c r="GY38" s="71"/>
      <c r="GZ38" s="71"/>
      <c r="HA38" s="71"/>
      <c r="HB38" s="71"/>
      <c r="HC38" s="71">
        <f t="shared" si="66"/>
        <v>0</v>
      </c>
      <c r="HD38" s="71">
        <f t="shared" si="66"/>
        <v>0</v>
      </c>
      <c r="HE38" s="71"/>
      <c r="HF38" s="71"/>
      <c r="HG38" s="71"/>
      <c r="HH38" s="71"/>
      <c r="HI38" s="71">
        <f t="shared" si="67"/>
        <v>0</v>
      </c>
      <c r="HJ38" s="71">
        <f t="shared" si="68"/>
        <v>0</v>
      </c>
      <c r="HK38" s="71"/>
      <c r="HL38" s="71"/>
      <c r="HM38" s="71"/>
      <c r="HN38" s="71"/>
      <c r="HO38" s="71">
        <f t="shared" si="69"/>
        <v>0</v>
      </c>
      <c r="HP38" s="71">
        <f t="shared" si="70"/>
        <v>0</v>
      </c>
      <c r="HQ38" s="71"/>
      <c r="HR38" s="71"/>
      <c r="HS38" s="71"/>
      <c r="HT38" s="71"/>
      <c r="HU38" s="71">
        <f t="shared" si="71"/>
        <v>0</v>
      </c>
      <c r="HV38" s="71">
        <f t="shared" si="71"/>
        <v>0</v>
      </c>
      <c r="HW38" s="71"/>
      <c r="HX38" s="140"/>
      <c r="HY38" s="140"/>
      <c r="HZ38" s="140"/>
      <c r="IA38" s="71">
        <f t="shared" si="72"/>
        <v>0</v>
      </c>
      <c r="IB38" s="71">
        <f t="shared" si="73"/>
        <v>0</v>
      </c>
      <c r="IC38" s="138"/>
      <c r="ID38" s="75"/>
      <c r="IE38" s="75">
        <f t="shared" si="74"/>
        <v>0</v>
      </c>
      <c r="IF38" s="75">
        <f t="shared" si="74"/>
        <v>0</v>
      </c>
      <c r="IG38" s="75"/>
      <c r="IH38" s="75"/>
      <c r="II38" s="75">
        <f t="shared" si="75"/>
        <v>0</v>
      </c>
      <c r="IJ38" s="75">
        <f t="shared" si="76"/>
        <v>0</v>
      </c>
      <c r="IK38" s="139"/>
      <c r="IL38" s="141"/>
      <c r="IM38" s="136">
        <f t="shared" si="77"/>
        <v>0</v>
      </c>
      <c r="IN38" s="136">
        <f t="shared" si="78"/>
        <v>0</v>
      </c>
      <c r="IO38" s="114">
        <v>6.19</v>
      </c>
      <c r="IP38" s="140"/>
      <c r="IQ38" s="136">
        <f t="shared" si="79"/>
        <v>6.19</v>
      </c>
      <c r="IR38" s="136">
        <f t="shared" si="80"/>
        <v>0</v>
      </c>
      <c r="IS38" s="137"/>
      <c r="IT38" s="137"/>
      <c r="IU38" s="158">
        <f t="shared" si="88"/>
        <v>0</v>
      </c>
      <c r="IV38" s="157">
        <f t="shared" si="89"/>
        <v>0</v>
      </c>
      <c r="IW38" s="158"/>
      <c r="IX38" s="158"/>
      <c r="IY38" s="158">
        <f t="shared" si="83"/>
        <v>0</v>
      </c>
      <c r="IZ38" s="158">
        <f t="shared" si="84"/>
        <v>0</v>
      </c>
      <c r="JA38" s="157"/>
      <c r="JB38" s="157"/>
      <c r="JC38" s="158">
        <f t="shared" si="85"/>
        <v>0</v>
      </c>
      <c r="JD38" s="158">
        <f t="shared" si="86"/>
        <v>0</v>
      </c>
    </row>
    <row r="39" spans="1:264" ht="12.75" customHeight="1">
      <c r="A39" s="111">
        <v>0.29166666666666669</v>
      </c>
      <c r="B39" s="112">
        <v>29</v>
      </c>
      <c r="C39" s="71"/>
      <c r="D39" s="71"/>
      <c r="E39" s="113"/>
      <c r="F39" s="113"/>
      <c r="G39" s="71">
        <f t="shared" si="0"/>
        <v>0</v>
      </c>
      <c r="H39" s="71">
        <f t="shared" si="1"/>
        <v>0</v>
      </c>
      <c r="I39" s="91"/>
      <c r="J39" s="71"/>
      <c r="K39" s="71"/>
      <c r="L39" s="71"/>
      <c r="M39" s="71">
        <f t="shared" si="2"/>
        <v>0</v>
      </c>
      <c r="N39" s="71">
        <f t="shared" si="3"/>
        <v>0</v>
      </c>
      <c r="O39" s="91">
        <v>2.58</v>
      </c>
      <c r="P39" s="71"/>
      <c r="Q39" s="75"/>
      <c r="R39" s="71"/>
      <c r="S39" s="71">
        <f t="shared" si="4"/>
        <v>2.58</v>
      </c>
      <c r="T39" s="71">
        <f t="shared" si="5"/>
        <v>0</v>
      </c>
      <c r="U39" s="91"/>
      <c r="V39" s="71"/>
      <c r="W39" s="75"/>
      <c r="X39" s="75"/>
      <c r="Y39" s="71">
        <f t="shared" si="6"/>
        <v>0</v>
      </c>
      <c r="Z39" s="71">
        <f t="shared" si="7"/>
        <v>0</v>
      </c>
      <c r="AA39" s="71"/>
      <c r="AB39" s="142"/>
      <c r="AC39" s="193"/>
      <c r="AD39" s="71"/>
      <c r="AE39" s="71">
        <f t="shared" si="8"/>
        <v>0</v>
      </c>
      <c r="AF39" s="71">
        <f t="shared" si="9"/>
        <v>0</v>
      </c>
      <c r="AG39" s="91"/>
      <c r="AH39" s="71"/>
      <c r="AI39" s="71"/>
      <c r="AJ39" s="71"/>
      <c r="AK39" s="71">
        <f t="shared" si="10"/>
        <v>0</v>
      </c>
      <c r="AL39" s="71">
        <f t="shared" si="11"/>
        <v>0</v>
      </c>
      <c r="AM39" s="71"/>
      <c r="AN39" s="71"/>
      <c r="AO39" s="113"/>
      <c r="AP39" s="113"/>
      <c r="AQ39" s="71">
        <f t="shared" si="12"/>
        <v>0</v>
      </c>
      <c r="AR39" s="71">
        <f t="shared" si="13"/>
        <v>0</v>
      </c>
      <c r="AS39" s="114">
        <v>0</v>
      </c>
      <c r="AT39" s="136"/>
      <c r="AU39" s="75"/>
      <c r="AV39" s="71"/>
      <c r="AW39" s="71">
        <f t="shared" si="14"/>
        <v>0</v>
      </c>
      <c r="AX39" s="71">
        <f t="shared" si="15"/>
        <v>0</v>
      </c>
      <c r="AY39" s="125"/>
      <c r="AZ39" s="86"/>
      <c r="BA39" s="86"/>
      <c r="BB39" s="86"/>
      <c r="BC39" s="71">
        <f t="shared" si="16"/>
        <v>0</v>
      </c>
      <c r="BD39" s="71">
        <f t="shared" si="17"/>
        <v>0</v>
      </c>
      <c r="BE39" s="71"/>
      <c r="BF39" s="71"/>
      <c r="BG39" s="75"/>
      <c r="BH39" s="71"/>
      <c r="BI39" s="71">
        <f t="shared" si="18"/>
        <v>0</v>
      </c>
      <c r="BJ39" s="71">
        <f t="shared" si="19"/>
        <v>0</v>
      </c>
      <c r="BK39" s="93"/>
      <c r="BL39" s="93"/>
      <c r="BM39" s="71"/>
      <c r="BN39" s="71"/>
      <c r="BO39" s="71">
        <f t="shared" si="20"/>
        <v>0</v>
      </c>
      <c r="BP39" s="71">
        <f t="shared" si="21"/>
        <v>0</v>
      </c>
      <c r="BQ39" s="71"/>
      <c r="BR39" s="71"/>
      <c r="BS39" s="94"/>
      <c r="BT39" s="94"/>
      <c r="BU39" s="71">
        <f t="shared" si="22"/>
        <v>0</v>
      </c>
      <c r="BV39" s="71">
        <f t="shared" si="23"/>
        <v>0</v>
      </c>
      <c r="BW39" s="276"/>
      <c r="BX39" s="113"/>
      <c r="BY39" s="79"/>
      <c r="BZ39" s="93"/>
      <c r="CA39" s="71">
        <f t="shared" si="24"/>
        <v>0</v>
      </c>
      <c r="CB39" s="71">
        <f t="shared" si="25"/>
        <v>0</v>
      </c>
      <c r="CC39" s="114">
        <v>1.44</v>
      </c>
      <c r="CD39" s="75"/>
      <c r="CE39" s="95"/>
      <c r="CF39" s="95"/>
      <c r="CG39" s="71">
        <f t="shared" si="26"/>
        <v>1.44</v>
      </c>
      <c r="CH39" s="71">
        <f t="shared" si="87"/>
        <v>0</v>
      </c>
      <c r="CI39" s="71"/>
      <c r="CJ39" s="71"/>
      <c r="CK39" s="71"/>
      <c r="CL39" s="71"/>
      <c r="CM39" s="71">
        <f t="shared" si="27"/>
        <v>0</v>
      </c>
      <c r="CN39" s="71">
        <f t="shared" si="28"/>
        <v>0</v>
      </c>
      <c r="CO39" s="91">
        <v>2.06</v>
      </c>
      <c r="CP39" s="71"/>
      <c r="CQ39" s="71"/>
      <c r="CR39" s="71"/>
      <c r="CS39" s="71">
        <f t="shared" si="29"/>
        <v>2.06</v>
      </c>
      <c r="CT39" s="71">
        <f t="shared" si="30"/>
        <v>0</v>
      </c>
      <c r="CU39" s="71"/>
      <c r="CV39" s="71"/>
      <c r="CW39" s="71"/>
      <c r="CX39" s="71"/>
      <c r="CY39" s="71">
        <f t="shared" si="31"/>
        <v>0</v>
      </c>
      <c r="CZ39" s="71">
        <f t="shared" si="32"/>
        <v>0</v>
      </c>
      <c r="DA39" s="114">
        <v>10.31</v>
      </c>
      <c r="DB39" s="113"/>
      <c r="DC39" s="71"/>
      <c r="DD39" s="71"/>
      <c r="DE39" s="71">
        <f t="shared" si="33"/>
        <v>10.31</v>
      </c>
      <c r="DF39" s="71">
        <f t="shared" si="34"/>
        <v>0</v>
      </c>
      <c r="DG39" s="71"/>
      <c r="DH39" s="71"/>
      <c r="DI39" s="93"/>
      <c r="DJ39" s="71"/>
      <c r="DK39" s="71">
        <f t="shared" si="35"/>
        <v>0</v>
      </c>
      <c r="DL39" s="71">
        <f t="shared" si="36"/>
        <v>0</v>
      </c>
      <c r="DM39" s="113"/>
      <c r="DN39" s="113"/>
      <c r="DO39" s="113"/>
      <c r="DP39" s="113"/>
      <c r="DQ39" s="71">
        <f t="shared" si="37"/>
        <v>0</v>
      </c>
      <c r="DR39" s="71">
        <f t="shared" si="38"/>
        <v>0</v>
      </c>
      <c r="DS39" s="91"/>
      <c r="DT39" s="71"/>
      <c r="DU39" s="71"/>
      <c r="DV39" s="94"/>
      <c r="DW39" s="71">
        <f t="shared" si="39"/>
        <v>0</v>
      </c>
      <c r="DX39" s="71">
        <f t="shared" si="40"/>
        <v>0</v>
      </c>
      <c r="DY39" s="115"/>
      <c r="DZ39" s="71"/>
      <c r="EA39" s="71"/>
      <c r="EB39" s="71"/>
      <c r="EC39" s="71">
        <f t="shared" si="41"/>
        <v>0</v>
      </c>
      <c r="ED39" s="71">
        <f t="shared" si="42"/>
        <v>0</v>
      </c>
      <c r="EE39" s="71"/>
      <c r="EF39" s="71"/>
      <c r="EG39" s="96"/>
      <c r="EH39" s="71"/>
      <c r="EI39" s="71">
        <f t="shared" si="43"/>
        <v>0</v>
      </c>
      <c r="EJ39" s="71">
        <f t="shared" si="44"/>
        <v>0</v>
      </c>
      <c r="EK39" s="71"/>
      <c r="EL39" s="71"/>
      <c r="EM39" s="71"/>
      <c r="EN39" s="71"/>
      <c r="EO39" s="71">
        <f t="shared" si="45"/>
        <v>0</v>
      </c>
      <c r="EP39" s="71">
        <f t="shared" si="46"/>
        <v>0</v>
      </c>
      <c r="EQ39" s="71"/>
      <c r="ER39" s="71"/>
      <c r="ES39" s="71"/>
      <c r="ET39" s="71"/>
      <c r="EU39" s="71">
        <f t="shared" si="47"/>
        <v>0</v>
      </c>
      <c r="EV39" s="71">
        <f t="shared" si="48"/>
        <v>0</v>
      </c>
      <c r="EW39" s="91">
        <v>44.33</v>
      </c>
      <c r="EX39" s="71"/>
      <c r="EY39" s="71"/>
      <c r="EZ39" s="71"/>
      <c r="FA39" s="71">
        <f t="shared" si="49"/>
        <v>44.33</v>
      </c>
      <c r="FB39" s="71">
        <f t="shared" si="50"/>
        <v>0</v>
      </c>
      <c r="FC39" s="71"/>
      <c r="FD39" s="71"/>
      <c r="FE39" s="71"/>
      <c r="FF39" s="71"/>
      <c r="FG39" s="71">
        <f t="shared" si="51"/>
        <v>0</v>
      </c>
      <c r="FH39" s="71">
        <f t="shared" si="52"/>
        <v>0</v>
      </c>
      <c r="FI39" s="71"/>
      <c r="FJ39" s="71"/>
      <c r="FK39" s="71"/>
      <c r="FL39" s="71"/>
      <c r="FM39" s="71">
        <f t="shared" si="53"/>
        <v>0</v>
      </c>
      <c r="FN39" s="71">
        <f t="shared" si="54"/>
        <v>0</v>
      </c>
      <c r="FO39" s="71"/>
      <c r="FP39" s="71"/>
      <c r="FQ39" s="71"/>
      <c r="FR39" s="71"/>
      <c r="FS39" s="71">
        <f t="shared" si="55"/>
        <v>0</v>
      </c>
      <c r="FT39" s="71">
        <f t="shared" si="56"/>
        <v>0</v>
      </c>
      <c r="FU39" s="71"/>
      <c r="FV39" s="71"/>
      <c r="FW39" s="71"/>
      <c r="FX39" s="71"/>
      <c r="FY39" s="71">
        <f t="shared" si="57"/>
        <v>0</v>
      </c>
      <c r="FZ39" s="71">
        <f t="shared" si="58"/>
        <v>0</v>
      </c>
      <c r="GA39" s="71"/>
      <c r="GB39" s="71"/>
      <c r="GC39" s="71"/>
      <c r="GD39" s="71"/>
      <c r="GE39" s="71">
        <f t="shared" si="59"/>
        <v>0</v>
      </c>
      <c r="GF39" s="71">
        <f t="shared" si="60"/>
        <v>0</v>
      </c>
      <c r="GG39" s="71"/>
      <c r="GH39" s="71"/>
      <c r="GI39" s="71"/>
      <c r="GJ39" s="71"/>
      <c r="GK39" s="71">
        <f t="shared" si="61"/>
        <v>0</v>
      </c>
      <c r="GL39" s="71">
        <f t="shared" si="62"/>
        <v>0</v>
      </c>
      <c r="GM39" s="71"/>
      <c r="GN39" s="71"/>
      <c r="GO39" s="71"/>
      <c r="GP39" s="71"/>
      <c r="GQ39" s="71">
        <f t="shared" si="63"/>
        <v>0</v>
      </c>
      <c r="GR39" s="71">
        <f t="shared" si="64"/>
        <v>0</v>
      </c>
      <c r="GS39" s="71"/>
      <c r="GT39" s="71"/>
      <c r="GU39" s="71"/>
      <c r="GV39" s="71"/>
      <c r="GW39" s="71">
        <f t="shared" si="65"/>
        <v>0</v>
      </c>
      <c r="GX39" s="71">
        <f t="shared" si="65"/>
        <v>0</v>
      </c>
      <c r="GY39" s="71"/>
      <c r="GZ39" s="71"/>
      <c r="HA39" s="71"/>
      <c r="HB39" s="71"/>
      <c r="HC39" s="71">
        <f t="shared" si="66"/>
        <v>0</v>
      </c>
      <c r="HD39" s="71">
        <f t="shared" si="66"/>
        <v>0</v>
      </c>
      <c r="HE39" s="71"/>
      <c r="HF39" s="71"/>
      <c r="HG39" s="71"/>
      <c r="HH39" s="71"/>
      <c r="HI39" s="71">
        <f t="shared" si="67"/>
        <v>0</v>
      </c>
      <c r="HJ39" s="71">
        <f t="shared" si="68"/>
        <v>0</v>
      </c>
      <c r="HK39" s="71"/>
      <c r="HL39" s="71"/>
      <c r="HM39" s="71"/>
      <c r="HN39" s="71"/>
      <c r="HO39" s="71">
        <f t="shared" si="69"/>
        <v>0</v>
      </c>
      <c r="HP39" s="71">
        <f t="shared" si="70"/>
        <v>0</v>
      </c>
      <c r="HQ39" s="71"/>
      <c r="HR39" s="71"/>
      <c r="HS39" s="71"/>
      <c r="HT39" s="71"/>
      <c r="HU39" s="71">
        <f t="shared" si="71"/>
        <v>0</v>
      </c>
      <c r="HV39" s="71">
        <f t="shared" si="71"/>
        <v>0</v>
      </c>
      <c r="HW39" s="71"/>
      <c r="HX39" s="140"/>
      <c r="HY39" s="140"/>
      <c r="HZ39" s="140"/>
      <c r="IA39" s="71">
        <f t="shared" si="72"/>
        <v>0</v>
      </c>
      <c r="IB39" s="71">
        <f t="shared" si="73"/>
        <v>0</v>
      </c>
      <c r="IC39" s="138"/>
      <c r="ID39" s="75"/>
      <c r="IE39" s="75">
        <f t="shared" si="74"/>
        <v>0</v>
      </c>
      <c r="IF39" s="75">
        <f t="shared" si="74"/>
        <v>0</v>
      </c>
      <c r="IG39" s="75"/>
      <c r="IH39" s="75"/>
      <c r="II39" s="75">
        <f t="shared" si="75"/>
        <v>0</v>
      </c>
      <c r="IJ39" s="75">
        <f t="shared" si="76"/>
        <v>0</v>
      </c>
      <c r="IK39" s="139"/>
      <c r="IL39" s="141"/>
      <c r="IM39" s="136">
        <f t="shared" si="77"/>
        <v>0</v>
      </c>
      <c r="IN39" s="136">
        <f t="shared" si="78"/>
        <v>0</v>
      </c>
      <c r="IO39" s="114">
        <v>6.19</v>
      </c>
      <c r="IP39" s="140"/>
      <c r="IQ39" s="136">
        <f t="shared" si="79"/>
        <v>6.19</v>
      </c>
      <c r="IR39" s="136">
        <f t="shared" si="80"/>
        <v>0</v>
      </c>
      <c r="IS39" s="137"/>
      <c r="IT39" s="137"/>
      <c r="IU39" s="158">
        <f t="shared" si="88"/>
        <v>0</v>
      </c>
      <c r="IV39" s="157">
        <f t="shared" si="89"/>
        <v>0</v>
      </c>
      <c r="IW39" s="158"/>
      <c r="IX39" s="158"/>
      <c r="IY39" s="158">
        <f t="shared" si="83"/>
        <v>0</v>
      </c>
      <c r="IZ39" s="158">
        <f t="shared" si="84"/>
        <v>0</v>
      </c>
      <c r="JA39" s="157"/>
      <c r="JB39" s="157"/>
      <c r="JC39" s="158">
        <f t="shared" si="85"/>
        <v>0</v>
      </c>
      <c r="JD39" s="158">
        <f t="shared" si="86"/>
        <v>0</v>
      </c>
    </row>
    <row r="40" spans="1:264" ht="12.75" customHeight="1">
      <c r="A40" s="109"/>
      <c r="B40" s="112">
        <v>30</v>
      </c>
      <c r="C40" s="71"/>
      <c r="D40" s="71"/>
      <c r="E40" s="113"/>
      <c r="F40" s="113"/>
      <c r="G40" s="71">
        <f t="shared" si="0"/>
        <v>0</v>
      </c>
      <c r="H40" s="71">
        <f t="shared" si="1"/>
        <v>0</v>
      </c>
      <c r="I40" s="91"/>
      <c r="J40" s="71"/>
      <c r="K40" s="71"/>
      <c r="L40" s="71"/>
      <c r="M40" s="71">
        <f t="shared" si="2"/>
        <v>0</v>
      </c>
      <c r="N40" s="71">
        <f t="shared" si="3"/>
        <v>0</v>
      </c>
      <c r="O40" s="91">
        <v>2.58</v>
      </c>
      <c r="P40" s="71"/>
      <c r="Q40" s="75"/>
      <c r="R40" s="71"/>
      <c r="S40" s="71">
        <f t="shared" si="4"/>
        <v>2.58</v>
      </c>
      <c r="T40" s="71">
        <f t="shared" si="5"/>
        <v>0</v>
      </c>
      <c r="U40" s="91"/>
      <c r="V40" s="71"/>
      <c r="W40" s="75"/>
      <c r="X40" s="75"/>
      <c r="Y40" s="71">
        <f t="shared" si="6"/>
        <v>0</v>
      </c>
      <c r="Z40" s="71">
        <f t="shared" si="7"/>
        <v>0</v>
      </c>
      <c r="AA40" s="71"/>
      <c r="AB40" s="142"/>
      <c r="AC40" s="193"/>
      <c r="AD40" s="71"/>
      <c r="AE40" s="71">
        <f t="shared" si="8"/>
        <v>0</v>
      </c>
      <c r="AF40" s="71">
        <f t="shared" si="9"/>
        <v>0</v>
      </c>
      <c r="AG40" s="91"/>
      <c r="AH40" s="71"/>
      <c r="AI40" s="71"/>
      <c r="AJ40" s="71"/>
      <c r="AK40" s="71">
        <f t="shared" si="10"/>
        <v>0</v>
      </c>
      <c r="AL40" s="71">
        <f t="shared" si="11"/>
        <v>0</v>
      </c>
      <c r="AM40" s="71"/>
      <c r="AN40" s="71"/>
      <c r="AO40" s="113"/>
      <c r="AP40" s="113"/>
      <c r="AQ40" s="71">
        <f t="shared" si="12"/>
        <v>0</v>
      </c>
      <c r="AR40" s="71">
        <f t="shared" si="13"/>
        <v>0</v>
      </c>
      <c r="AS40" s="114">
        <v>0</v>
      </c>
      <c r="AT40" s="136"/>
      <c r="AU40" s="75"/>
      <c r="AV40" s="71"/>
      <c r="AW40" s="71">
        <f t="shared" si="14"/>
        <v>0</v>
      </c>
      <c r="AX40" s="71">
        <f t="shared" si="15"/>
        <v>0</v>
      </c>
      <c r="AY40" s="125"/>
      <c r="AZ40" s="86"/>
      <c r="BA40" s="86"/>
      <c r="BB40" s="86"/>
      <c r="BC40" s="71">
        <f t="shared" si="16"/>
        <v>0</v>
      </c>
      <c r="BD40" s="71">
        <f t="shared" si="17"/>
        <v>0</v>
      </c>
      <c r="BE40" s="71"/>
      <c r="BF40" s="71"/>
      <c r="BG40" s="75"/>
      <c r="BH40" s="71"/>
      <c r="BI40" s="71">
        <f t="shared" si="18"/>
        <v>0</v>
      </c>
      <c r="BJ40" s="71">
        <f t="shared" si="19"/>
        <v>0</v>
      </c>
      <c r="BK40" s="93"/>
      <c r="BL40" s="93"/>
      <c r="BM40" s="71"/>
      <c r="BN40" s="71"/>
      <c r="BO40" s="71">
        <f t="shared" si="20"/>
        <v>0</v>
      </c>
      <c r="BP40" s="71">
        <f t="shared" si="21"/>
        <v>0</v>
      </c>
      <c r="BQ40" s="71"/>
      <c r="BR40" s="71"/>
      <c r="BS40" s="94"/>
      <c r="BT40" s="94"/>
      <c r="BU40" s="71">
        <f t="shared" si="22"/>
        <v>0</v>
      </c>
      <c r="BV40" s="71">
        <f t="shared" si="23"/>
        <v>0</v>
      </c>
      <c r="BW40" s="276"/>
      <c r="BX40" s="113"/>
      <c r="BY40" s="79"/>
      <c r="BZ40" s="93"/>
      <c r="CA40" s="71">
        <f t="shared" si="24"/>
        <v>0</v>
      </c>
      <c r="CB40" s="71">
        <f t="shared" si="25"/>
        <v>0</v>
      </c>
      <c r="CC40" s="114">
        <v>1.44</v>
      </c>
      <c r="CD40" s="75"/>
      <c r="CE40" s="95"/>
      <c r="CF40" s="95"/>
      <c r="CG40" s="71">
        <f t="shared" si="26"/>
        <v>1.44</v>
      </c>
      <c r="CH40" s="71">
        <f t="shared" si="87"/>
        <v>0</v>
      </c>
      <c r="CI40" s="71"/>
      <c r="CJ40" s="71"/>
      <c r="CK40" s="71"/>
      <c r="CL40" s="71"/>
      <c r="CM40" s="71">
        <f t="shared" si="27"/>
        <v>0</v>
      </c>
      <c r="CN40" s="71">
        <f t="shared" si="28"/>
        <v>0</v>
      </c>
      <c r="CO40" s="91">
        <v>2.06</v>
      </c>
      <c r="CP40" s="71"/>
      <c r="CQ40" s="71"/>
      <c r="CR40" s="71"/>
      <c r="CS40" s="71">
        <f t="shared" si="29"/>
        <v>2.06</v>
      </c>
      <c r="CT40" s="71">
        <f t="shared" si="30"/>
        <v>0</v>
      </c>
      <c r="CU40" s="71"/>
      <c r="CV40" s="71"/>
      <c r="CW40" s="71"/>
      <c r="CX40" s="71"/>
      <c r="CY40" s="71">
        <f t="shared" si="31"/>
        <v>0</v>
      </c>
      <c r="CZ40" s="71">
        <f t="shared" si="32"/>
        <v>0</v>
      </c>
      <c r="DA40" s="114">
        <v>10.31</v>
      </c>
      <c r="DB40" s="113"/>
      <c r="DC40" s="71"/>
      <c r="DD40" s="71"/>
      <c r="DE40" s="71">
        <f t="shared" si="33"/>
        <v>10.31</v>
      </c>
      <c r="DF40" s="71">
        <f t="shared" si="34"/>
        <v>0</v>
      </c>
      <c r="DG40" s="71"/>
      <c r="DH40" s="71"/>
      <c r="DI40" s="93"/>
      <c r="DJ40" s="71"/>
      <c r="DK40" s="71">
        <f t="shared" si="35"/>
        <v>0</v>
      </c>
      <c r="DL40" s="71">
        <f t="shared" si="36"/>
        <v>0</v>
      </c>
      <c r="DM40" s="113"/>
      <c r="DN40" s="113"/>
      <c r="DO40" s="113"/>
      <c r="DP40" s="113"/>
      <c r="DQ40" s="71">
        <f t="shared" si="37"/>
        <v>0</v>
      </c>
      <c r="DR40" s="71">
        <f t="shared" si="38"/>
        <v>0</v>
      </c>
      <c r="DS40" s="91"/>
      <c r="DT40" s="71"/>
      <c r="DU40" s="71"/>
      <c r="DV40" s="94"/>
      <c r="DW40" s="71">
        <f t="shared" si="39"/>
        <v>0</v>
      </c>
      <c r="DX40" s="71">
        <f t="shared" si="40"/>
        <v>0</v>
      </c>
      <c r="DY40" s="115"/>
      <c r="DZ40" s="71"/>
      <c r="EA40" s="71"/>
      <c r="EB40" s="71"/>
      <c r="EC40" s="71">
        <f t="shared" si="41"/>
        <v>0</v>
      </c>
      <c r="ED40" s="71">
        <f t="shared" si="42"/>
        <v>0</v>
      </c>
      <c r="EE40" s="71"/>
      <c r="EF40" s="71"/>
      <c r="EG40" s="96"/>
      <c r="EH40" s="71"/>
      <c r="EI40" s="71">
        <f t="shared" si="43"/>
        <v>0</v>
      </c>
      <c r="EJ40" s="71">
        <f t="shared" si="44"/>
        <v>0</v>
      </c>
      <c r="EK40" s="71"/>
      <c r="EL40" s="71"/>
      <c r="EM40" s="71"/>
      <c r="EN40" s="71"/>
      <c r="EO40" s="71">
        <f t="shared" si="45"/>
        <v>0</v>
      </c>
      <c r="EP40" s="71">
        <f t="shared" si="46"/>
        <v>0</v>
      </c>
      <c r="EQ40" s="71"/>
      <c r="ER40" s="71"/>
      <c r="ES40" s="71"/>
      <c r="ET40" s="71"/>
      <c r="EU40" s="71">
        <f t="shared" si="47"/>
        <v>0</v>
      </c>
      <c r="EV40" s="71">
        <f t="shared" si="48"/>
        <v>0</v>
      </c>
      <c r="EW40" s="91">
        <v>44.33</v>
      </c>
      <c r="EX40" s="71"/>
      <c r="EY40" s="71"/>
      <c r="EZ40" s="71"/>
      <c r="FA40" s="71">
        <f t="shared" si="49"/>
        <v>44.33</v>
      </c>
      <c r="FB40" s="71">
        <f t="shared" si="50"/>
        <v>0</v>
      </c>
      <c r="FC40" s="71"/>
      <c r="FD40" s="71"/>
      <c r="FE40" s="71"/>
      <c r="FF40" s="71"/>
      <c r="FG40" s="71">
        <f t="shared" si="51"/>
        <v>0</v>
      </c>
      <c r="FH40" s="71">
        <f t="shared" si="52"/>
        <v>0</v>
      </c>
      <c r="FI40" s="71"/>
      <c r="FJ40" s="71"/>
      <c r="FK40" s="71"/>
      <c r="FL40" s="71"/>
      <c r="FM40" s="71">
        <f t="shared" si="53"/>
        <v>0</v>
      </c>
      <c r="FN40" s="71">
        <f t="shared" si="54"/>
        <v>0</v>
      </c>
      <c r="FO40" s="71"/>
      <c r="FP40" s="71"/>
      <c r="FQ40" s="71"/>
      <c r="FR40" s="71"/>
      <c r="FS40" s="71">
        <f t="shared" si="55"/>
        <v>0</v>
      </c>
      <c r="FT40" s="71">
        <f t="shared" si="56"/>
        <v>0</v>
      </c>
      <c r="FU40" s="71"/>
      <c r="FV40" s="71"/>
      <c r="FW40" s="71"/>
      <c r="FX40" s="71"/>
      <c r="FY40" s="71">
        <f t="shared" si="57"/>
        <v>0</v>
      </c>
      <c r="FZ40" s="71">
        <f t="shared" si="58"/>
        <v>0</v>
      </c>
      <c r="GA40" s="71"/>
      <c r="GB40" s="71"/>
      <c r="GC40" s="71"/>
      <c r="GD40" s="71"/>
      <c r="GE40" s="71">
        <f t="shared" si="59"/>
        <v>0</v>
      </c>
      <c r="GF40" s="71">
        <f t="shared" si="60"/>
        <v>0</v>
      </c>
      <c r="GG40" s="71"/>
      <c r="GH40" s="71"/>
      <c r="GI40" s="71"/>
      <c r="GJ40" s="71"/>
      <c r="GK40" s="71">
        <f t="shared" si="61"/>
        <v>0</v>
      </c>
      <c r="GL40" s="71">
        <f t="shared" si="62"/>
        <v>0</v>
      </c>
      <c r="GM40" s="71"/>
      <c r="GN40" s="71"/>
      <c r="GO40" s="71"/>
      <c r="GP40" s="71"/>
      <c r="GQ40" s="71">
        <f t="shared" si="63"/>
        <v>0</v>
      </c>
      <c r="GR40" s="71">
        <f t="shared" si="64"/>
        <v>0</v>
      </c>
      <c r="GS40" s="71"/>
      <c r="GT40" s="71"/>
      <c r="GU40" s="71"/>
      <c r="GV40" s="71"/>
      <c r="GW40" s="71">
        <f t="shared" si="65"/>
        <v>0</v>
      </c>
      <c r="GX40" s="71">
        <f t="shared" si="65"/>
        <v>0</v>
      </c>
      <c r="GY40" s="71"/>
      <c r="GZ40" s="71"/>
      <c r="HA40" s="71"/>
      <c r="HB40" s="71"/>
      <c r="HC40" s="71">
        <f t="shared" si="66"/>
        <v>0</v>
      </c>
      <c r="HD40" s="71">
        <f t="shared" si="66"/>
        <v>0</v>
      </c>
      <c r="HE40" s="71"/>
      <c r="HF40" s="71"/>
      <c r="HG40" s="71"/>
      <c r="HH40" s="71"/>
      <c r="HI40" s="71">
        <f t="shared" si="67"/>
        <v>0</v>
      </c>
      <c r="HJ40" s="71">
        <f t="shared" si="68"/>
        <v>0</v>
      </c>
      <c r="HK40" s="71"/>
      <c r="HL40" s="71"/>
      <c r="HM40" s="71"/>
      <c r="HN40" s="71"/>
      <c r="HO40" s="71">
        <f t="shared" si="69"/>
        <v>0</v>
      </c>
      <c r="HP40" s="71">
        <f t="shared" si="70"/>
        <v>0</v>
      </c>
      <c r="HQ40" s="71"/>
      <c r="HR40" s="71"/>
      <c r="HS40" s="71"/>
      <c r="HT40" s="71"/>
      <c r="HU40" s="71">
        <f t="shared" si="71"/>
        <v>0</v>
      </c>
      <c r="HV40" s="71">
        <f t="shared" si="71"/>
        <v>0</v>
      </c>
      <c r="HW40" s="71"/>
      <c r="HX40" s="140"/>
      <c r="HY40" s="140"/>
      <c r="HZ40" s="140"/>
      <c r="IA40" s="71">
        <f t="shared" si="72"/>
        <v>0</v>
      </c>
      <c r="IB40" s="71">
        <f t="shared" si="73"/>
        <v>0</v>
      </c>
      <c r="IC40" s="138"/>
      <c r="ID40" s="75"/>
      <c r="IE40" s="75">
        <f t="shared" si="74"/>
        <v>0</v>
      </c>
      <c r="IF40" s="75">
        <f t="shared" si="74"/>
        <v>0</v>
      </c>
      <c r="IG40" s="75"/>
      <c r="IH40" s="75"/>
      <c r="II40" s="75">
        <f t="shared" si="75"/>
        <v>0</v>
      </c>
      <c r="IJ40" s="75">
        <f t="shared" si="76"/>
        <v>0</v>
      </c>
      <c r="IK40" s="139"/>
      <c r="IL40" s="141"/>
      <c r="IM40" s="136">
        <f t="shared" si="77"/>
        <v>0</v>
      </c>
      <c r="IN40" s="136">
        <f t="shared" si="78"/>
        <v>0</v>
      </c>
      <c r="IO40" s="114">
        <v>6.19</v>
      </c>
      <c r="IP40" s="140"/>
      <c r="IQ40" s="136">
        <f t="shared" si="79"/>
        <v>6.19</v>
      </c>
      <c r="IR40" s="136">
        <f t="shared" si="80"/>
        <v>0</v>
      </c>
      <c r="IS40" s="137"/>
      <c r="IT40" s="137"/>
      <c r="IU40" s="158">
        <f t="shared" si="88"/>
        <v>0</v>
      </c>
      <c r="IV40" s="157">
        <f t="shared" si="89"/>
        <v>0</v>
      </c>
      <c r="IW40" s="158"/>
      <c r="IX40" s="158"/>
      <c r="IY40" s="158">
        <f t="shared" si="83"/>
        <v>0</v>
      </c>
      <c r="IZ40" s="158">
        <f t="shared" si="84"/>
        <v>0</v>
      </c>
      <c r="JA40" s="157"/>
      <c r="JB40" s="157"/>
      <c r="JC40" s="158">
        <f t="shared" si="85"/>
        <v>0</v>
      </c>
      <c r="JD40" s="158">
        <f t="shared" si="86"/>
        <v>0</v>
      </c>
    </row>
    <row r="41" spans="1:264" ht="12.75" customHeight="1">
      <c r="A41" s="109"/>
      <c r="B41" s="112">
        <v>31</v>
      </c>
      <c r="C41" s="71"/>
      <c r="D41" s="71"/>
      <c r="E41" s="113"/>
      <c r="F41" s="113"/>
      <c r="G41" s="71">
        <f t="shared" si="0"/>
        <v>0</v>
      </c>
      <c r="H41" s="71">
        <f t="shared" si="1"/>
        <v>0</v>
      </c>
      <c r="I41" s="91"/>
      <c r="J41" s="71"/>
      <c r="K41" s="71"/>
      <c r="L41" s="71"/>
      <c r="M41" s="71">
        <f t="shared" si="2"/>
        <v>0</v>
      </c>
      <c r="N41" s="71">
        <f t="shared" si="3"/>
        <v>0</v>
      </c>
      <c r="O41" s="91">
        <v>2.58</v>
      </c>
      <c r="P41" s="71"/>
      <c r="Q41" s="75"/>
      <c r="R41" s="71"/>
      <c r="S41" s="71">
        <f t="shared" si="4"/>
        <v>2.58</v>
      </c>
      <c r="T41" s="71">
        <f t="shared" si="5"/>
        <v>0</v>
      </c>
      <c r="U41" s="91"/>
      <c r="V41" s="71"/>
      <c r="W41" s="75"/>
      <c r="X41" s="75"/>
      <c r="Y41" s="71">
        <f t="shared" si="6"/>
        <v>0</v>
      </c>
      <c r="Z41" s="71">
        <f t="shared" si="7"/>
        <v>0</v>
      </c>
      <c r="AA41" s="71"/>
      <c r="AB41" s="142"/>
      <c r="AC41" s="193"/>
      <c r="AD41" s="71"/>
      <c r="AE41" s="71">
        <f t="shared" si="8"/>
        <v>0</v>
      </c>
      <c r="AF41" s="71">
        <f t="shared" si="9"/>
        <v>0</v>
      </c>
      <c r="AG41" s="91"/>
      <c r="AH41" s="71"/>
      <c r="AI41" s="71"/>
      <c r="AJ41" s="71"/>
      <c r="AK41" s="71">
        <f t="shared" si="10"/>
        <v>0</v>
      </c>
      <c r="AL41" s="71">
        <f t="shared" si="11"/>
        <v>0</v>
      </c>
      <c r="AM41" s="71"/>
      <c r="AN41" s="71"/>
      <c r="AO41" s="113"/>
      <c r="AP41" s="113"/>
      <c r="AQ41" s="71">
        <f t="shared" si="12"/>
        <v>0</v>
      </c>
      <c r="AR41" s="71">
        <f t="shared" si="13"/>
        <v>0</v>
      </c>
      <c r="AS41" s="114">
        <v>0</v>
      </c>
      <c r="AT41" s="136"/>
      <c r="AU41" s="75"/>
      <c r="AV41" s="71"/>
      <c r="AW41" s="71">
        <f t="shared" si="14"/>
        <v>0</v>
      </c>
      <c r="AX41" s="71">
        <f t="shared" si="15"/>
        <v>0</v>
      </c>
      <c r="AY41" s="125"/>
      <c r="AZ41" s="86"/>
      <c r="BA41" s="86"/>
      <c r="BB41" s="86"/>
      <c r="BC41" s="71">
        <f t="shared" si="16"/>
        <v>0</v>
      </c>
      <c r="BD41" s="71">
        <f t="shared" si="17"/>
        <v>0</v>
      </c>
      <c r="BE41" s="71"/>
      <c r="BF41" s="71"/>
      <c r="BG41" s="75"/>
      <c r="BH41" s="71"/>
      <c r="BI41" s="71">
        <f t="shared" si="18"/>
        <v>0</v>
      </c>
      <c r="BJ41" s="71">
        <f t="shared" si="19"/>
        <v>0</v>
      </c>
      <c r="BK41" s="93"/>
      <c r="BL41" s="93"/>
      <c r="BM41" s="71"/>
      <c r="BN41" s="71"/>
      <c r="BO41" s="71">
        <f t="shared" si="20"/>
        <v>0</v>
      </c>
      <c r="BP41" s="71">
        <f t="shared" si="21"/>
        <v>0</v>
      </c>
      <c r="BQ41" s="71"/>
      <c r="BR41" s="71"/>
      <c r="BS41" s="94"/>
      <c r="BT41" s="94"/>
      <c r="BU41" s="71">
        <f t="shared" si="22"/>
        <v>0</v>
      </c>
      <c r="BV41" s="71">
        <f t="shared" si="23"/>
        <v>0</v>
      </c>
      <c r="BW41" s="276"/>
      <c r="BX41" s="113"/>
      <c r="BY41" s="79"/>
      <c r="BZ41" s="93"/>
      <c r="CA41" s="71">
        <f t="shared" si="24"/>
        <v>0</v>
      </c>
      <c r="CB41" s="71">
        <f t="shared" si="25"/>
        <v>0</v>
      </c>
      <c r="CC41" s="114">
        <v>1.44</v>
      </c>
      <c r="CD41" s="75"/>
      <c r="CE41" s="95"/>
      <c r="CF41" s="95"/>
      <c r="CG41" s="71">
        <f t="shared" si="26"/>
        <v>1.44</v>
      </c>
      <c r="CH41" s="71">
        <f t="shared" si="87"/>
        <v>0</v>
      </c>
      <c r="CI41" s="71"/>
      <c r="CJ41" s="71"/>
      <c r="CK41" s="71"/>
      <c r="CL41" s="71"/>
      <c r="CM41" s="71">
        <f t="shared" si="27"/>
        <v>0</v>
      </c>
      <c r="CN41" s="71">
        <f t="shared" si="28"/>
        <v>0</v>
      </c>
      <c r="CO41" s="91">
        <v>2.06</v>
      </c>
      <c r="CP41" s="71"/>
      <c r="CQ41" s="71"/>
      <c r="CR41" s="71"/>
      <c r="CS41" s="71">
        <f t="shared" si="29"/>
        <v>2.06</v>
      </c>
      <c r="CT41" s="71">
        <f t="shared" si="30"/>
        <v>0</v>
      </c>
      <c r="CU41" s="71"/>
      <c r="CV41" s="71"/>
      <c r="CW41" s="71"/>
      <c r="CX41" s="71"/>
      <c r="CY41" s="71">
        <f t="shared" si="31"/>
        <v>0</v>
      </c>
      <c r="CZ41" s="71">
        <f t="shared" si="32"/>
        <v>0</v>
      </c>
      <c r="DA41" s="114">
        <v>10.31</v>
      </c>
      <c r="DB41" s="113"/>
      <c r="DC41" s="71"/>
      <c r="DD41" s="71"/>
      <c r="DE41" s="71">
        <f t="shared" si="33"/>
        <v>10.31</v>
      </c>
      <c r="DF41" s="71">
        <f t="shared" si="34"/>
        <v>0</v>
      </c>
      <c r="DG41" s="71"/>
      <c r="DH41" s="71"/>
      <c r="DI41" s="93"/>
      <c r="DJ41" s="71"/>
      <c r="DK41" s="71">
        <f t="shared" si="35"/>
        <v>0</v>
      </c>
      <c r="DL41" s="71">
        <f t="shared" si="36"/>
        <v>0</v>
      </c>
      <c r="DM41" s="113"/>
      <c r="DN41" s="113"/>
      <c r="DO41" s="113"/>
      <c r="DP41" s="113"/>
      <c r="DQ41" s="71">
        <f t="shared" si="37"/>
        <v>0</v>
      </c>
      <c r="DR41" s="71">
        <f t="shared" si="38"/>
        <v>0</v>
      </c>
      <c r="DS41" s="91"/>
      <c r="DT41" s="71"/>
      <c r="DU41" s="71"/>
      <c r="DV41" s="94"/>
      <c r="DW41" s="71">
        <f t="shared" si="39"/>
        <v>0</v>
      </c>
      <c r="DX41" s="71">
        <f t="shared" si="40"/>
        <v>0</v>
      </c>
      <c r="DY41" s="115"/>
      <c r="DZ41" s="71"/>
      <c r="EA41" s="71"/>
      <c r="EB41" s="71"/>
      <c r="EC41" s="71">
        <f t="shared" si="41"/>
        <v>0</v>
      </c>
      <c r="ED41" s="71">
        <f t="shared" si="42"/>
        <v>0</v>
      </c>
      <c r="EE41" s="71"/>
      <c r="EF41" s="71"/>
      <c r="EG41" s="96"/>
      <c r="EH41" s="71"/>
      <c r="EI41" s="71">
        <f t="shared" si="43"/>
        <v>0</v>
      </c>
      <c r="EJ41" s="71">
        <f t="shared" si="44"/>
        <v>0</v>
      </c>
      <c r="EK41" s="71"/>
      <c r="EL41" s="71"/>
      <c r="EM41" s="71"/>
      <c r="EN41" s="71"/>
      <c r="EO41" s="71">
        <f t="shared" si="45"/>
        <v>0</v>
      </c>
      <c r="EP41" s="71">
        <f t="shared" si="46"/>
        <v>0</v>
      </c>
      <c r="EQ41" s="71"/>
      <c r="ER41" s="71"/>
      <c r="ES41" s="71"/>
      <c r="ET41" s="71"/>
      <c r="EU41" s="71">
        <f t="shared" si="47"/>
        <v>0</v>
      </c>
      <c r="EV41" s="71">
        <f t="shared" si="48"/>
        <v>0</v>
      </c>
      <c r="EW41" s="91">
        <v>44.33</v>
      </c>
      <c r="EX41" s="71"/>
      <c r="EY41" s="71"/>
      <c r="EZ41" s="71"/>
      <c r="FA41" s="71">
        <f t="shared" si="49"/>
        <v>44.33</v>
      </c>
      <c r="FB41" s="71">
        <f t="shared" si="50"/>
        <v>0</v>
      </c>
      <c r="FC41" s="71"/>
      <c r="FD41" s="71"/>
      <c r="FE41" s="71"/>
      <c r="FF41" s="71"/>
      <c r="FG41" s="71">
        <f t="shared" si="51"/>
        <v>0</v>
      </c>
      <c r="FH41" s="71">
        <f t="shared" si="52"/>
        <v>0</v>
      </c>
      <c r="FI41" s="71"/>
      <c r="FJ41" s="71"/>
      <c r="FK41" s="71"/>
      <c r="FL41" s="71"/>
      <c r="FM41" s="71">
        <f t="shared" si="53"/>
        <v>0</v>
      </c>
      <c r="FN41" s="71">
        <f t="shared" si="54"/>
        <v>0</v>
      </c>
      <c r="FO41" s="71"/>
      <c r="FP41" s="71"/>
      <c r="FQ41" s="71"/>
      <c r="FR41" s="71"/>
      <c r="FS41" s="71">
        <f t="shared" si="55"/>
        <v>0</v>
      </c>
      <c r="FT41" s="71">
        <f t="shared" si="56"/>
        <v>0</v>
      </c>
      <c r="FU41" s="71"/>
      <c r="FV41" s="71"/>
      <c r="FW41" s="71"/>
      <c r="FX41" s="71"/>
      <c r="FY41" s="71">
        <f t="shared" si="57"/>
        <v>0</v>
      </c>
      <c r="FZ41" s="71">
        <f t="shared" si="58"/>
        <v>0</v>
      </c>
      <c r="GA41" s="71"/>
      <c r="GB41" s="71"/>
      <c r="GC41" s="71"/>
      <c r="GD41" s="71"/>
      <c r="GE41" s="71">
        <f t="shared" si="59"/>
        <v>0</v>
      </c>
      <c r="GF41" s="71">
        <f t="shared" si="60"/>
        <v>0</v>
      </c>
      <c r="GG41" s="71"/>
      <c r="GH41" s="71"/>
      <c r="GI41" s="71"/>
      <c r="GJ41" s="71"/>
      <c r="GK41" s="71">
        <f t="shared" si="61"/>
        <v>0</v>
      </c>
      <c r="GL41" s="71">
        <f t="shared" si="62"/>
        <v>0</v>
      </c>
      <c r="GM41" s="71"/>
      <c r="GN41" s="71"/>
      <c r="GO41" s="71"/>
      <c r="GP41" s="71"/>
      <c r="GQ41" s="71">
        <f t="shared" si="63"/>
        <v>0</v>
      </c>
      <c r="GR41" s="71">
        <f t="shared" si="64"/>
        <v>0</v>
      </c>
      <c r="GS41" s="71"/>
      <c r="GT41" s="71"/>
      <c r="GU41" s="71"/>
      <c r="GV41" s="71"/>
      <c r="GW41" s="71">
        <f t="shared" si="65"/>
        <v>0</v>
      </c>
      <c r="GX41" s="71">
        <f t="shared" si="65"/>
        <v>0</v>
      </c>
      <c r="GY41" s="71"/>
      <c r="GZ41" s="71"/>
      <c r="HA41" s="71"/>
      <c r="HB41" s="71"/>
      <c r="HC41" s="71">
        <f t="shared" si="66"/>
        <v>0</v>
      </c>
      <c r="HD41" s="71">
        <f t="shared" si="66"/>
        <v>0</v>
      </c>
      <c r="HE41" s="71"/>
      <c r="HF41" s="71"/>
      <c r="HG41" s="71"/>
      <c r="HH41" s="71"/>
      <c r="HI41" s="71">
        <f t="shared" si="67"/>
        <v>0</v>
      </c>
      <c r="HJ41" s="71">
        <f t="shared" si="68"/>
        <v>0</v>
      </c>
      <c r="HK41" s="71"/>
      <c r="HL41" s="71"/>
      <c r="HM41" s="71"/>
      <c r="HN41" s="71"/>
      <c r="HO41" s="71">
        <f t="shared" si="69"/>
        <v>0</v>
      </c>
      <c r="HP41" s="71">
        <f t="shared" si="70"/>
        <v>0</v>
      </c>
      <c r="HQ41" s="71"/>
      <c r="HR41" s="71"/>
      <c r="HS41" s="71"/>
      <c r="HT41" s="71"/>
      <c r="HU41" s="71">
        <f t="shared" si="71"/>
        <v>0</v>
      </c>
      <c r="HV41" s="71">
        <f t="shared" si="71"/>
        <v>0</v>
      </c>
      <c r="HW41" s="71"/>
      <c r="HX41" s="140"/>
      <c r="HY41" s="140"/>
      <c r="HZ41" s="140"/>
      <c r="IA41" s="71">
        <f t="shared" si="72"/>
        <v>0</v>
      </c>
      <c r="IB41" s="71">
        <f t="shared" si="73"/>
        <v>0</v>
      </c>
      <c r="IC41" s="138"/>
      <c r="ID41" s="75"/>
      <c r="IE41" s="75">
        <f t="shared" si="74"/>
        <v>0</v>
      </c>
      <c r="IF41" s="75">
        <f t="shared" si="74"/>
        <v>0</v>
      </c>
      <c r="IG41" s="75"/>
      <c r="IH41" s="75"/>
      <c r="II41" s="75">
        <f t="shared" si="75"/>
        <v>0</v>
      </c>
      <c r="IJ41" s="75">
        <f t="shared" si="76"/>
        <v>0</v>
      </c>
      <c r="IK41" s="139"/>
      <c r="IL41" s="141"/>
      <c r="IM41" s="136">
        <f t="shared" si="77"/>
        <v>0</v>
      </c>
      <c r="IN41" s="136">
        <f t="shared" si="78"/>
        <v>0</v>
      </c>
      <c r="IO41" s="114">
        <v>6.19</v>
      </c>
      <c r="IP41" s="140"/>
      <c r="IQ41" s="136">
        <f t="shared" si="79"/>
        <v>6.19</v>
      </c>
      <c r="IR41" s="136">
        <f t="shared" si="80"/>
        <v>0</v>
      </c>
      <c r="IS41" s="137"/>
      <c r="IT41" s="137"/>
      <c r="IU41" s="158">
        <f t="shared" si="88"/>
        <v>0</v>
      </c>
      <c r="IV41" s="157">
        <f t="shared" si="89"/>
        <v>0</v>
      </c>
      <c r="IW41" s="158"/>
      <c r="IX41" s="158"/>
      <c r="IY41" s="158">
        <f t="shared" si="83"/>
        <v>0</v>
      </c>
      <c r="IZ41" s="158">
        <f t="shared" si="84"/>
        <v>0</v>
      </c>
      <c r="JA41" s="157"/>
      <c r="JB41" s="157"/>
      <c r="JC41" s="158">
        <f t="shared" si="85"/>
        <v>0</v>
      </c>
      <c r="JD41" s="158">
        <f t="shared" si="86"/>
        <v>0</v>
      </c>
    </row>
    <row r="42" spans="1:264" ht="12.75" customHeight="1">
      <c r="A42" s="109"/>
      <c r="B42" s="112">
        <v>32</v>
      </c>
      <c r="C42" s="71"/>
      <c r="D42" s="71"/>
      <c r="E42" s="113"/>
      <c r="F42" s="113"/>
      <c r="G42" s="71">
        <f t="shared" si="0"/>
        <v>0</v>
      </c>
      <c r="H42" s="71">
        <f t="shared" si="1"/>
        <v>0</v>
      </c>
      <c r="I42" s="91"/>
      <c r="J42" s="71"/>
      <c r="K42" s="71"/>
      <c r="L42" s="71"/>
      <c r="M42" s="71">
        <f t="shared" si="2"/>
        <v>0</v>
      </c>
      <c r="N42" s="71">
        <f t="shared" si="3"/>
        <v>0</v>
      </c>
      <c r="O42" s="91">
        <v>2.58</v>
      </c>
      <c r="P42" s="71"/>
      <c r="Q42" s="75"/>
      <c r="R42" s="71"/>
      <c r="S42" s="71">
        <f t="shared" si="4"/>
        <v>2.58</v>
      </c>
      <c r="T42" s="71">
        <f t="shared" si="5"/>
        <v>0</v>
      </c>
      <c r="U42" s="91"/>
      <c r="V42" s="71"/>
      <c r="W42" s="75"/>
      <c r="X42" s="75"/>
      <c r="Y42" s="71">
        <f t="shared" si="6"/>
        <v>0</v>
      </c>
      <c r="Z42" s="71">
        <f t="shared" si="7"/>
        <v>0</v>
      </c>
      <c r="AA42" s="71"/>
      <c r="AB42" s="142"/>
      <c r="AC42" s="193"/>
      <c r="AD42" s="71"/>
      <c r="AE42" s="71">
        <f t="shared" si="8"/>
        <v>0</v>
      </c>
      <c r="AF42" s="71">
        <f t="shared" si="9"/>
        <v>0</v>
      </c>
      <c r="AG42" s="91"/>
      <c r="AH42" s="71"/>
      <c r="AI42" s="71"/>
      <c r="AJ42" s="71"/>
      <c r="AK42" s="71">
        <f t="shared" si="10"/>
        <v>0</v>
      </c>
      <c r="AL42" s="71">
        <f t="shared" si="11"/>
        <v>0</v>
      </c>
      <c r="AM42" s="71"/>
      <c r="AN42" s="71"/>
      <c r="AO42" s="113"/>
      <c r="AP42" s="113"/>
      <c r="AQ42" s="71">
        <f t="shared" si="12"/>
        <v>0</v>
      </c>
      <c r="AR42" s="71">
        <f t="shared" si="13"/>
        <v>0</v>
      </c>
      <c r="AS42" s="114">
        <v>0</v>
      </c>
      <c r="AT42" s="136"/>
      <c r="AU42" s="75"/>
      <c r="AV42" s="71"/>
      <c r="AW42" s="71">
        <f t="shared" si="14"/>
        <v>0</v>
      </c>
      <c r="AX42" s="71">
        <f t="shared" si="15"/>
        <v>0</v>
      </c>
      <c r="AY42" s="125"/>
      <c r="AZ42" s="86"/>
      <c r="BA42" s="86"/>
      <c r="BB42" s="86"/>
      <c r="BC42" s="71">
        <f t="shared" si="16"/>
        <v>0</v>
      </c>
      <c r="BD42" s="71">
        <f t="shared" si="17"/>
        <v>0</v>
      </c>
      <c r="BE42" s="71"/>
      <c r="BF42" s="71"/>
      <c r="BG42" s="75"/>
      <c r="BH42" s="71"/>
      <c r="BI42" s="71">
        <f t="shared" si="18"/>
        <v>0</v>
      </c>
      <c r="BJ42" s="71">
        <f t="shared" si="19"/>
        <v>0</v>
      </c>
      <c r="BK42" s="93"/>
      <c r="BL42" s="93"/>
      <c r="BM42" s="71"/>
      <c r="BN42" s="71"/>
      <c r="BO42" s="71">
        <f t="shared" si="20"/>
        <v>0</v>
      </c>
      <c r="BP42" s="71">
        <f t="shared" si="21"/>
        <v>0</v>
      </c>
      <c r="BQ42" s="71"/>
      <c r="BR42" s="71"/>
      <c r="BS42" s="94"/>
      <c r="BT42" s="94"/>
      <c r="BU42" s="71">
        <f t="shared" si="22"/>
        <v>0</v>
      </c>
      <c r="BV42" s="71">
        <f t="shared" si="23"/>
        <v>0</v>
      </c>
      <c r="BW42" s="276"/>
      <c r="BX42" s="113"/>
      <c r="BY42" s="79"/>
      <c r="BZ42" s="93"/>
      <c r="CA42" s="71">
        <f t="shared" si="24"/>
        <v>0</v>
      </c>
      <c r="CB42" s="71">
        <f t="shared" si="25"/>
        <v>0</v>
      </c>
      <c r="CC42" s="114">
        <v>1.44</v>
      </c>
      <c r="CD42" s="75"/>
      <c r="CE42" s="95"/>
      <c r="CF42" s="95"/>
      <c r="CG42" s="71">
        <f t="shared" si="26"/>
        <v>1.44</v>
      </c>
      <c r="CH42" s="71">
        <f t="shared" si="87"/>
        <v>0</v>
      </c>
      <c r="CI42" s="71"/>
      <c r="CJ42" s="71"/>
      <c r="CK42" s="71"/>
      <c r="CL42" s="71"/>
      <c r="CM42" s="71">
        <f t="shared" si="27"/>
        <v>0</v>
      </c>
      <c r="CN42" s="71">
        <f t="shared" si="28"/>
        <v>0</v>
      </c>
      <c r="CO42" s="91">
        <v>2.06</v>
      </c>
      <c r="CP42" s="71"/>
      <c r="CQ42" s="71"/>
      <c r="CR42" s="71"/>
      <c r="CS42" s="71">
        <f t="shared" si="29"/>
        <v>2.06</v>
      </c>
      <c r="CT42" s="71">
        <f t="shared" si="30"/>
        <v>0</v>
      </c>
      <c r="CU42" s="71"/>
      <c r="CV42" s="71"/>
      <c r="CW42" s="71"/>
      <c r="CX42" s="71"/>
      <c r="CY42" s="71">
        <f t="shared" si="31"/>
        <v>0</v>
      </c>
      <c r="CZ42" s="71">
        <f t="shared" si="32"/>
        <v>0</v>
      </c>
      <c r="DA42" s="114">
        <v>10.31</v>
      </c>
      <c r="DB42" s="113"/>
      <c r="DC42" s="71"/>
      <c r="DD42" s="71"/>
      <c r="DE42" s="71">
        <f t="shared" si="33"/>
        <v>10.31</v>
      </c>
      <c r="DF42" s="71">
        <f t="shared" si="34"/>
        <v>0</v>
      </c>
      <c r="DG42" s="71"/>
      <c r="DH42" s="71"/>
      <c r="DI42" s="93"/>
      <c r="DJ42" s="71"/>
      <c r="DK42" s="71">
        <f t="shared" si="35"/>
        <v>0</v>
      </c>
      <c r="DL42" s="71">
        <f t="shared" si="36"/>
        <v>0</v>
      </c>
      <c r="DM42" s="113"/>
      <c r="DN42" s="113"/>
      <c r="DO42" s="113"/>
      <c r="DP42" s="113"/>
      <c r="DQ42" s="71">
        <f t="shared" si="37"/>
        <v>0</v>
      </c>
      <c r="DR42" s="71">
        <f t="shared" si="38"/>
        <v>0</v>
      </c>
      <c r="DS42" s="91"/>
      <c r="DT42" s="71"/>
      <c r="DU42" s="71"/>
      <c r="DV42" s="94"/>
      <c r="DW42" s="71">
        <f t="shared" si="39"/>
        <v>0</v>
      </c>
      <c r="DX42" s="71">
        <f t="shared" si="40"/>
        <v>0</v>
      </c>
      <c r="DY42" s="115"/>
      <c r="DZ42" s="71"/>
      <c r="EA42" s="71"/>
      <c r="EB42" s="71"/>
      <c r="EC42" s="71">
        <f t="shared" si="41"/>
        <v>0</v>
      </c>
      <c r="ED42" s="71">
        <f t="shared" si="42"/>
        <v>0</v>
      </c>
      <c r="EE42" s="71"/>
      <c r="EF42" s="71"/>
      <c r="EG42" s="96"/>
      <c r="EH42" s="71"/>
      <c r="EI42" s="71">
        <f t="shared" si="43"/>
        <v>0</v>
      </c>
      <c r="EJ42" s="71">
        <f t="shared" si="44"/>
        <v>0</v>
      </c>
      <c r="EK42" s="71"/>
      <c r="EL42" s="71"/>
      <c r="EM42" s="71"/>
      <c r="EN42" s="71"/>
      <c r="EO42" s="71">
        <f t="shared" si="45"/>
        <v>0</v>
      </c>
      <c r="EP42" s="71">
        <f t="shared" si="46"/>
        <v>0</v>
      </c>
      <c r="EQ42" s="71"/>
      <c r="ER42" s="71"/>
      <c r="ES42" s="71"/>
      <c r="ET42" s="71"/>
      <c r="EU42" s="71">
        <f t="shared" si="47"/>
        <v>0</v>
      </c>
      <c r="EV42" s="71">
        <f t="shared" si="48"/>
        <v>0</v>
      </c>
      <c r="EW42" s="91">
        <v>44.33</v>
      </c>
      <c r="EX42" s="71"/>
      <c r="EY42" s="71"/>
      <c r="EZ42" s="71"/>
      <c r="FA42" s="71">
        <f t="shared" si="49"/>
        <v>44.33</v>
      </c>
      <c r="FB42" s="71">
        <f t="shared" si="50"/>
        <v>0</v>
      </c>
      <c r="FC42" s="71"/>
      <c r="FD42" s="71"/>
      <c r="FE42" s="71"/>
      <c r="FF42" s="71"/>
      <c r="FG42" s="71">
        <f t="shared" si="51"/>
        <v>0</v>
      </c>
      <c r="FH42" s="71">
        <f t="shared" si="52"/>
        <v>0</v>
      </c>
      <c r="FI42" s="71"/>
      <c r="FJ42" s="71"/>
      <c r="FK42" s="71"/>
      <c r="FL42" s="71"/>
      <c r="FM42" s="71">
        <f t="shared" si="53"/>
        <v>0</v>
      </c>
      <c r="FN42" s="71">
        <f t="shared" si="54"/>
        <v>0</v>
      </c>
      <c r="FO42" s="71"/>
      <c r="FP42" s="71"/>
      <c r="FQ42" s="71"/>
      <c r="FR42" s="71"/>
      <c r="FS42" s="71">
        <f t="shared" si="55"/>
        <v>0</v>
      </c>
      <c r="FT42" s="71">
        <f t="shared" si="56"/>
        <v>0</v>
      </c>
      <c r="FU42" s="71"/>
      <c r="FV42" s="71"/>
      <c r="FW42" s="71"/>
      <c r="FX42" s="71"/>
      <c r="FY42" s="71">
        <f t="shared" si="57"/>
        <v>0</v>
      </c>
      <c r="FZ42" s="71">
        <f t="shared" si="58"/>
        <v>0</v>
      </c>
      <c r="GA42" s="71"/>
      <c r="GB42" s="71"/>
      <c r="GC42" s="71"/>
      <c r="GD42" s="71"/>
      <c r="GE42" s="71">
        <f t="shared" si="59"/>
        <v>0</v>
      </c>
      <c r="GF42" s="71">
        <f t="shared" si="60"/>
        <v>0</v>
      </c>
      <c r="GG42" s="71"/>
      <c r="GH42" s="71"/>
      <c r="GI42" s="71"/>
      <c r="GJ42" s="71"/>
      <c r="GK42" s="71">
        <f t="shared" si="61"/>
        <v>0</v>
      </c>
      <c r="GL42" s="71">
        <f t="shared" si="62"/>
        <v>0</v>
      </c>
      <c r="GM42" s="71"/>
      <c r="GN42" s="71"/>
      <c r="GO42" s="71"/>
      <c r="GP42" s="71"/>
      <c r="GQ42" s="71">
        <f t="shared" si="63"/>
        <v>0</v>
      </c>
      <c r="GR42" s="71">
        <f t="shared" si="64"/>
        <v>0</v>
      </c>
      <c r="GS42" s="71"/>
      <c r="GT42" s="71"/>
      <c r="GU42" s="71"/>
      <c r="GV42" s="71"/>
      <c r="GW42" s="71">
        <f t="shared" si="65"/>
        <v>0</v>
      </c>
      <c r="GX42" s="71">
        <f t="shared" si="65"/>
        <v>0</v>
      </c>
      <c r="GY42" s="71"/>
      <c r="GZ42" s="71"/>
      <c r="HA42" s="71"/>
      <c r="HB42" s="71"/>
      <c r="HC42" s="71">
        <f t="shared" si="66"/>
        <v>0</v>
      </c>
      <c r="HD42" s="71">
        <f t="shared" si="66"/>
        <v>0</v>
      </c>
      <c r="HE42" s="71"/>
      <c r="HF42" s="71"/>
      <c r="HG42" s="71"/>
      <c r="HH42" s="71"/>
      <c r="HI42" s="71">
        <f t="shared" si="67"/>
        <v>0</v>
      </c>
      <c r="HJ42" s="71">
        <f t="shared" si="68"/>
        <v>0</v>
      </c>
      <c r="HK42" s="71"/>
      <c r="HL42" s="71"/>
      <c r="HM42" s="71"/>
      <c r="HN42" s="71"/>
      <c r="HO42" s="71">
        <f t="shared" si="69"/>
        <v>0</v>
      </c>
      <c r="HP42" s="71">
        <f t="shared" si="70"/>
        <v>0</v>
      </c>
      <c r="HQ42" s="71"/>
      <c r="HR42" s="71"/>
      <c r="HS42" s="71"/>
      <c r="HT42" s="71"/>
      <c r="HU42" s="71">
        <f t="shared" si="71"/>
        <v>0</v>
      </c>
      <c r="HV42" s="71">
        <f t="shared" si="71"/>
        <v>0</v>
      </c>
      <c r="HW42" s="71"/>
      <c r="HX42" s="140"/>
      <c r="HY42" s="140"/>
      <c r="HZ42" s="140"/>
      <c r="IA42" s="71">
        <f t="shared" si="72"/>
        <v>0</v>
      </c>
      <c r="IB42" s="71">
        <f t="shared" si="73"/>
        <v>0</v>
      </c>
      <c r="IC42" s="138"/>
      <c r="ID42" s="75"/>
      <c r="IE42" s="75">
        <f t="shared" si="74"/>
        <v>0</v>
      </c>
      <c r="IF42" s="75">
        <f t="shared" si="74"/>
        <v>0</v>
      </c>
      <c r="IG42" s="75"/>
      <c r="IH42" s="75"/>
      <c r="II42" s="75">
        <f t="shared" si="75"/>
        <v>0</v>
      </c>
      <c r="IJ42" s="75">
        <f t="shared" si="76"/>
        <v>0</v>
      </c>
      <c r="IK42" s="139"/>
      <c r="IL42" s="141"/>
      <c r="IM42" s="136">
        <f t="shared" si="77"/>
        <v>0</v>
      </c>
      <c r="IN42" s="136">
        <f t="shared" si="78"/>
        <v>0</v>
      </c>
      <c r="IO42" s="114">
        <v>6.19</v>
      </c>
      <c r="IP42" s="140"/>
      <c r="IQ42" s="136">
        <f t="shared" si="79"/>
        <v>6.19</v>
      </c>
      <c r="IR42" s="136">
        <f t="shared" si="80"/>
        <v>0</v>
      </c>
      <c r="IS42" s="137"/>
      <c r="IT42" s="137"/>
      <c r="IU42" s="158">
        <f t="shared" si="88"/>
        <v>0</v>
      </c>
      <c r="IV42" s="157">
        <f t="shared" si="89"/>
        <v>0</v>
      </c>
      <c r="IW42" s="158"/>
      <c r="IX42" s="158"/>
      <c r="IY42" s="158">
        <f t="shared" si="83"/>
        <v>0</v>
      </c>
      <c r="IZ42" s="158">
        <f t="shared" si="84"/>
        <v>0</v>
      </c>
      <c r="JA42" s="157"/>
      <c r="JB42" s="157"/>
      <c r="JC42" s="158">
        <f t="shared" si="85"/>
        <v>0</v>
      </c>
      <c r="JD42" s="158">
        <f t="shared" si="86"/>
        <v>0</v>
      </c>
    </row>
    <row r="43" spans="1:264" ht="12.75" customHeight="1">
      <c r="A43" s="111">
        <v>0.33333333333333331</v>
      </c>
      <c r="B43" s="112">
        <v>33</v>
      </c>
      <c r="C43" s="71"/>
      <c r="D43" s="71"/>
      <c r="E43" s="113"/>
      <c r="F43" s="113"/>
      <c r="G43" s="71">
        <f t="shared" si="0"/>
        <v>0</v>
      </c>
      <c r="H43" s="71">
        <f t="shared" si="1"/>
        <v>0</v>
      </c>
      <c r="I43" s="91"/>
      <c r="J43" s="71"/>
      <c r="K43" s="71"/>
      <c r="L43" s="71"/>
      <c r="M43" s="71">
        <f t="shared" si="2"/>
        <v>0</v>
      </c>
      <c r="N43" s="71">
        <f t="shared" si="3"/>
        <v>0</v>
      </c>
      <c r="O43" s="91">
        <v>2.58</v>
      </c>
      <c r="P43" s="71"/>
      <c r="Q43" s="75"/>
      <c r="R43" s="71"/>
      <c r="S43" s="71">
        <f t="shared" si="4"/>
        <v>2.58</v>
      </c>
      <c r="T43" s="71">
        <f t="shared" si="5"/>
        <v>0</v>
      </c>
      <c r="U43" s="91"/>
      <c r="V43" s="71"/>
      <c r="W43" s="75"/>
      <c r="X43" s="75"/>
      <c r="Y43" s="71">
        <f t="shared" si="6"/>
        <v>0</v>
      </c>
      <c r="Z43" s="71">
        <f t="shared" si="7"/>
        <v>0</v>
      </c>
      <c r="AA43" s="71"/>
      <c r="AB43" s="142"/>
      <c r="AC43" s="193"/>
      <c r="AD43" s="71"/>
      <c r="AE43" s="71">
        <f t="shared" si="8"/>
        <v>0</v>
      </c>
      <c r="AF43" s="71">
        <f t="shared" si="9"/>
        <v>0</v>
      </c>
      <c r="AG43" s="91"/>
      <c r="AH43" s="71"/>
      <c r="AI43" s="71"/>
      <c r="AJ43" s="71"/>
      <c r="AK43" s="71">
        <f t="shared" si="10"/>
        <v>0</v>
      </c>
      <c r="AL43" s="71">
        <f t="shared" si="11"/>
        <v>0</v>
      </c>
      <c r="AM43" s="71"/>
      <c r="AN43" s="71"/>
      <c r="AO43" s="113"/>
      <c r="AP43" s="113"/>
      <c r="AQ43" s="71">
        <f t="shared" si="12"/>
        <v>0</v>
      </c>
      <c r="AR43" s="71">
        <f t="shared" si="13"/>
        <v>0</v>
      </c>
      <c r="AS43" s="114">
        <v>0</v>
      </c>
      <c r="AT43" s="136"/>
      <c r="AU43" s="75"/>
      <c r="AV43" s="71"/>
      <c r="AW43" s="71">
        <f t="shared" si="14"/>
        <v>0</v>
      </c>
      <c r="AX43" s="71">
        <f t="shared" si="15"/>
        <v>0</v>
      </c>
      <c r="AY43" s="125"/>
      <c r="AZ43" s="86"/>
      <c r="BA43" s="86"/>
      <c r="BB43" s="86"/>
      <c r="BC43" s="71">
        <f t="shared" si="16"/>
        <v>0</v>
      </c>
      <c r="BD43" s="71">
        <f t="shared" si="17"/>
        <v>0</v>
      </c>
      <c r="BE43" s="71"/>
      <c r="BF43" s="71"/>
      <c r="BG43" s="75"/>
      <c r="BH43" s="71"/>
      <c r="BI43" s="71">
        <f t="shared" si="18"/>
        <v>0</v>
      </c>
      <c r="BJ43" s="71">
        <f t="shared" si="19"/>
        <v>0</v>
      </c>
      <c r="BK43" s="93"/>
      <c r="BL43" s="93"/>
      <c r="BM43" s="71"/>
      <c r="BN43" s="71"/>
      <c r="BO43" s="71">
        <f t="shared" si="20"/>
        <v>0</v>
      </c>
      <c r="BP43" s="71">
        <f t="shared" si="21"/>
        <v>0</v>
      </c>
      <c r="BQ43" s="71"/>
      <c r="BR43" s="71"/>
      <c r="BS43" s="94"/>
      <c r="BT43" s="94"/>
      <c r="BU43" s="71">
        <f t="shared" si="22"/>
        <v>0</v>
      </c>
      <c r="BV43" s="71">
        <f t="shared" si="23"/>
        <v>0</v>
      </c>
      <c r="BW43" s="276"/>
      <c r="BX43" s="113"/>
      <c r="BY43" s="79"/>
      <c r="BZ43" s="93"/>
      <c r="CA43" s="71">
        <f t="shared" si="24"/>
        <v>0</v>
      </c>
      <c r="CB43" s="71">
        <f t="shared" si="25"/>
        <v>0</v>
      </c>
      <c r="CC43" s="114">
        <v>1.44</v>
      </c>
      <c r="CD43" s="75"/>
      <c r="CE43" s="95"/>
      <c r="CF43" s="95"/>
      <c r="CG43" s="71">
        <f t="shared" si="26"/>
        <v>1.44</v>
      </c>
      <c r="CH43" s="71">
        <f t="shared" si="87"/>
        <v>0</v>
      </c>
      <c r="CI43" s="71"/>
      <c r="CJ43" s="71"/>
      <c r="CK43" s="71"/>
      <c r="CL43" s="71"/>
      <c r="CM43" s="71">
        <f t="shared" si="27"/>
        <v>0</v>
      </c>
      <c r="CN43" s="71">
        <f t="shared" si="28"/>
        <v>0</v>
      </c>
      <c r="CO43" s="91">
        <v>1.03</v>
      </c>
      <c r="CP43" s="71"/>
      <c r="CQ43" s="71"/>
      <c r="CR43" s="71"/>
      <c r="CS43" s="71">
        <f t="shared" si="29"/>
        <v>1.03</v>
      </c>
      <c r="CT43" s="71">
        <f t="shared" si="30"/>
        <v>0</v>
      </c>
      <c r="CU43" s="71"/>
      <c r="CV43" s="71"/>
      <c r="CW43" s="71"/>
      <c r="CX43" s="71"/>
      <c r="CY43" s="71">
        <f t="shared" si="31"/>
        <v>0</v>
      </c>
      <c r="CZ43" s="71">
        <f t="shared" si="32"/>
        <v>0</v>
      </c>
      <c r="DA43" s="114">
        <v>4.12</v>
      </c>
      <c r="DB43" s="113"/>
      <c r="DC43" s="71"/>
      <c r="DD43" s="71"/>
      <c r="DE43" s="71">
        <f t="shared" si="33"/>
        <v>4.12</v>
      </c>
      <c r="DF43" s="71">
        <f t="shared" si="34"/>
        <v>0</v>
      </c>
      <c r="DG43" s="71"/>
      <c r="DH43" s="71"/>
      <c r="DI43" s="93"/>
      <c r="DJ43" s="71"/>
      <c r="DK43" s="71">
        <f t="shared" si="35"/>
        <v>0</v>
      </c>
      <c r="DL43" s="71">
        <f t="shared" si="36"/>
        <v>0</v>
      </c>
      <c r="DM43" s="113"/>
      <c r="DN43" s="113"/>
      <c r="DO43" s="113"/>
      <c r="DP43" s="113"/>
      <c r="DQ43" s="71">
        <f t="shared" si="37"/>
        <v>0</v>
      </c>
      <c r="DR43" s="71">
        <f t="shared" si="38"/>
        <v>0</v>
      </c>
      <c r="DS43" s="91"/>
      <c r="DT43" s="71"/>
      <c r="DU43" s="71"/>
      <c r="DV43" s="94"/>
      <c r="DW43" s="71">
        <f t="shared" si="39"/>
        <v>0</v>
      </c>
      <c r="DX43" s="71">
        <f t="shared" si="40"/>
        <v>0</v>
      </c>
      <c r="DY43" s="115"/>
      <c r="DZ43" s="71"/>
      <c r="EA43" s="71"/>
      <c r="EB43" s="71"/>
      <c r="EC43" s="71">
        <f t="shared" si="41"/>
        <v>0</v>
      </c>
      <c r="ED43" s="71">
        <f t="shared" si="42"/>
        <v>0</v>
      </c>
      <c r="EE43" s="71"/>
      <c r="EF43" s="71"/>
      <c r="EG43" s="96"/>
      <c r="EH43" s="71"/>
      <c r="EI43" s="71">
        <f t="shared" si="43"/>
        <v>0</v>
      </c>
      <c r="EJ43" s="71">
        <f t="shared" si="44"/>
        <v>0</v>
      </c>
      <c r="EK43" s="71"/>
      <c r="EL43" s="71"/>
      <c r="EM43" s="71"/>
      <c r="EN43" s="71"/>
      <c r="EO43" s="71">
        <f t="shared" si="45"/>
        <v>0</v>
      </c>
      <c r="EP43" s="71">
        <f t="shared" si="46"/>
        <v>0</v>
      </c>
      <c r="EQ43" s="71"/>
      <c r="ER43" s="71"/>
      <c r="ES43" s="71"/>
      <c r="ET43" s="71"/>
      <c r="EU43" s="71">
        <f t="shared" si="47"/>
        <v>0</v>
      </c>
      <c r="EV43" s="71">
        <f t="shared" si="48"/>
        <v>0</v>
      </c>
      <c r="EW43" s="91">
        <v>44.33</v>
      </c>
      <c r="EX43" s="71"/>
      <c r="EY43" s="71"/>
      <c r="EZ43" s="71"/>
      <c r="FA43" s="71">
        <f t="shared" si="49"/>
        <v>44.33</v>
      </c>
      <c r="FB43" s="71">
        <f t="shared" si="50"/>
        <v>0</v>
      </c>
      <c r="FC43" s="71"/>
      <c r="FD43" s="71"/>
      <c r="FE43" s="71"/>
      <c r="FF43" s="71"/>
      <c r="FG43" s="71">
        <f t="shared" si="51"/>
        <v>0</v>
      </c>
      <c r="FH43" s="71">
        <f t="shared" si="52"/>
        <v>0</v>
      </c>
      <c r="FI43" s="71"/>
      <c r="FJ43" s="71"/>
      <c r="FK43" s="71"/>
      <c r="FL43" s="71"/>
      <c r="FM43" s="71">
        <f t="shared" si="53"/>
        <v>0</v>
      </c>
      <c r="FN43" s="71">
        <f t="shared" si="54"/>
        <v>0</v>
      </c>
      <c r="FO43" s="71"/>
      <c r="FP43" s="71"/>
      <c r="FQ43" s="71"/>
      <c r="FR43" s="71"/>
      <c r="FS43" s="71">
        <f t="shared" si="55"/>
        <v>0</v>
      </c>
      <c r="FT43" s="71">
        <f t="shared" si="56"/>
        <v>0</v>
      </c>
      <c r="FU43" s="71"/>
      <c r="FV43" s="71"/>
      <c r="FW43" s="71"/>
      <c r="FX43" s="71"/>
      <c r="FY43" s="71">
        <f t="shared" si="57"/>
        <v>0</v>
      </c>
      <c r="FZ43" s="71">
        <f t="shared" si="58"/>
        <v>0</v>
      </c>
      <c r="GA43" s="71"/>
      <c r="GB43" s="71"/>
      <c r="GC43" s="71"/>
      <c r="GD43" s="71"/>
      <c r="GE43" s="71">
        <f t="shared" si="59"/>
        <v>0</v>
      </c>
      <c r="GF43" s="71">
        <f t="shared" si="60"/>
        <v>0</v>
      </c>
      <c r="GG43" s="71"/>
      <c r="GH43" s="71"/>
      <c r="GI43" s="71"/>
      <c r="GJ43" s="71"/>
      <c r="GK43" s="71">
        <f t="shared" si="61"/>
        <v>0</v>
      </c>
      <c r="GL43" s="71">
        <f t="shared" si="62"/>
        <v>0</v>
      </c>
      <c r="GM43" s="71"/>
      <c r="GN43" s="71"/>
      <c r="GO43" s="71"/>
      <c r="GP43" s="71"/>
      <c r="GQ43" s="71">
        <f t="shared" si="63"/>
        <v>0</v>
      </c>
      <c r="GR43" s="71">
        <f t="shared" si="64"/>
        <v>0</v>
      </c>
      <c r="GS43" s="71"/>
      <c r="GT43" s="71"/>
      <c r="GU43" s="71"/>
      <c r="GV43" s="71"/>
      <c r="GW43" s="71">
        <f t="shared" si="65"/>
        <v>0</v>
      </c>
      <c r="GX43" s="71">
        <f t="shared" si="65"/>
        <v>0</v>
      </c>
      <c r="GY43" s="71"/>
      <c r="GZ43" s="71"/>
      <c r="HA43" s="71"/>
      <c r="HB43" s="71"/>
      <c r="HC43" s="71">
        <f t="shared" si="66"/>
        <v>0</v>
      </c>
      <c r="HD43" s="71">
        <f t="shared" si="66"/>
        <v>0</v>
      </c>
      <c r="HE43" s="71"/>
      <c r="HF43" s="71"/>
      <c r="HG43" s="71"/>
      <c r="HH43" s="71"/>
      <c r="HI43" s="71">
        <f t="shared" si="67"/>
        <v>0</v>
      </c>
      <c r="HJ43" s="71">
        <f t="shared" si="68"/>
        <v>0</v>
      </c>
      <c r="HK43" s="71"/>
      <c r="HL43" s="71"/>
      <c r="HM43" s="71"/>
      <c r="HN43" s="71"/>
      <c r="HO43" s="71">
        <f t="shared" si="69"/>
        <v>0</v>
      </c>
      <c r="HP43" s="71">
        <f t="shared" si="70"/>
        <v>0</v>
      </c>
      <c r="HQ43" s="71"/>
      <c r="HR43" s="71"/>
      <c r="HS43" s="71"/>
      <c r="HT43" s="71"/>
      <c r="HU43" s="71">
        <f t="shared" si="71"/>
        <v>0</v>
      </c>
      <c r="HV43" s="71">
        <f t="shared" si="71"/>
        <v>0</v>
      </c>
      <c r="HW43" s="71"/>
      <c r="HX43" s="140"/>
      <c r="HY43" s="140"/>
      <c r="HZ43" s="140"/>
      <c r="IA43" s="71">
        <f t="shared" si="72"/>
        <v>0</v>
      </c>
      <c r="IB43" s="71">
        <f t="shared" si="73"/>
        <v>0</v>
      </c>
      <c r="IC43" s="138"/>
      <c r="ID43" s="75"/>
      <c r="IE43" s="75">
        <f t="shared" si="74"/>
        <v>0</v>
      </c>
      <c r="IF43" s="75">
        <f t="shared" si="74"/>
        <v>0</v>
      </c>
      <c r="IG43" s="75"/>
      <c r="IH43" s="75"/>
      <c r="II43" s="75">
        <f t="shared" si="75"/>
        <v>0</v>
      </c>
      <c r="IJ43" s="75">
        <f t="shared" si="76"/>
        <v>0</v>
      </c>
      <c r="IK43" s="139"/>
      <c r="IL43" s="141"/>
      <c r="IM43" s="136">
        <f t="shared" si="77"/>
        <v>0</v>
      </c>
      <c r="IN43" s="136">
        <f t="shared" si="78"/>
        <v>0</v>
      </c>
      <c r="IO43" s="114">
        <v>6.19</v>
      </c>
      <c r="IP43" s="140"/>
      <c r="IQ43" s="136">
        <f t="shared" si="79"/>
        <v>6.19</v>
      </c>
      <c r="IR43" s="136">
        <f t="shared" si="80"/>
        <v>0</v>
      </c>
      <c r="IS43" s="137"/>
      <c r="IT43" s="137"/>
      <c r="IU43" s="158">
        <f t="shared" si="88"/>
        <v>0</v>
      </c>
      <c r="IV43" s="157">
        <f t="shared" si="89"/>
        <v>0</v>
      </c>
      <c r="IW43" s="158"/>
      <c r="IX43" s="158"/>
      <c r="IY43" s="158">
        <f t="shared" si="83"/>
        <v>0</v>
      </c>
      <c r="IZ43" s="158">
        <f t="shared" si="84"/>
        <v>0</v>
      </c>
      <c r="JA43" s="157"/>
      <c r="JB43" s="157"/>
      <c r="JC43" s="158">
        <f t="shared" si="85"/>
        <v>0</v>
      </c>
      <c r="JD43" s="158">
        <f t="shared" si="86"/>
        <v>0</v>
      </c>
    </row>
    <row r="44" spans="1:264" ht="12.75" customHeight="1">
      <c r="A44" s="109"/>
      <c r="B44" s="112">
        <v>34</v>
      </c>
      <c r="C44" s="71"/>
      <c r="D44" s="71"/>
      <c r="E44" s="113"/>
      <c r="F44" s="113"/>
      <c r="G44" s="71">
        <f t="shared" si="0"/>
        <v>0</v>
      </c>
      <c r="H44" s="71">
        <f t="shared" si="1"/>
        <v>0</v>
      </c>
      <c r="I44" s="91"/>
      <c r="J44" s="71"/>
      <c r="K44" s="71"/>
      <c r="L44" s="71"/>
      <c r="M44" s="71">
        <f t="shared" si="2"/>
        <v>0</v>
      </c>
      <c r="N44" s="71">
        <f t="shared" si="3"/>
        <v>0</v>
      </c>
      <c r="O44" s="91">
        <v>2.58</v>
      </c>
      <c r="P44" s="71"/>
      <c r="Q44" s="75"/>
      <c r="R44" s="71"/>
      <c r="S44" s="71">
        <f t="shared" ref="S44:S75" si="90">O44+Q44</f>
        <v>2.58</v>
      </c>
      <c r="T44" s="71">
        <f t="shared" si="5"/>
        <v>0</v>
      </c>
      <c r="U44" s="91"/>
      <c r="V44" s="71"/>
      <c r="W44" s="75"/>
      <c r="X44" s="75"/>
      <c r="Y44" s="71">
        <f t="shared" si="6"/>
        <v>0</v>
      </c>
      <c r="Z44" s="71">
        <f t="shared" si="7"/>
        <v>0</v>
      </c>
      <c r="AA44" s="71"/>
      <c r="AB44" s="142"/>
      <c r="AC44" s="193"/>
      <c r="AD44" s="71"/>
      <c r="AE44" s="71">
        <f t="shared" si="8"/>
        <v>0</v>
      </c>
      <c r="AF44" s="71">
        <f t="shared" si="9"/>
        <v>0</v>
      </c>
      <c r="AG44" s="91"/>
      <c r="AH44" s="71"/>
      <c r="AI44" s="71"/>
      <c r="AJ44" s="71"/>
      <c r="AK44" s="71">
        <f t="shared" si="10"/>
        <v>0</v>
      </c>
      <c r="AL44" s="71">
        <f t="shared" si="11"/>
        <v>0</v>
      </c>
      <c r="AM44" s="71"/>
      <c r="AN44" s="71"/>
      <c r="AO44" s="113"/>
      <c r="AP44" s="113"/>
      <c r="AQ44" s="71">
        <f t="shared" si="12"/>
        <v>0</v>
      </c>
      <c r="AR44" s="71">
        <f t="shared" si="13"/>
        <v>0</v>
      </c>
      <c r="AS44" s="114">
        <v>0</v>
      </c>
      <c r="AT44" s="136"/>
      <c r="AU44" s="75"/>
      <c r="AV44" s="71"/>
      <c r="AW44" s="71">
        <f t="shared" si="14"/>
        <v>0</v>
      </c>
      <c r="AX44" s="71">
        <f t="shared" si="15"/>
        <v>0</v>
      </c>
      <c r="AY44" s="125"/>
      <c r="AZ44" s="86"/>
      <c r="BA44" s="86"/>
      <c r="BB44" s="86"/>
      <c r="BC44" s="71">
        <f t="shared" si="16"/>
        <v>0</v>
      </c>
      <c r="BD44" s="71">
        <f t="shared" si="17"/>
        <v>0</v>
      </c>
      <c r="BE44" s="71"/>
      <c r="BF44" s="71"/>
      <c r="BG44" s="75"/>
      <c r="BH44" s="71"/>
      <c r="BI44" s="71">
        <f t="shared" si="18"/>
        <v>0</v>
      </c>
      <c r="BJ44" s="71">
        <f t="shared" si="19"/>
        <v>0</v>
      </c>
      <c r="BK44" s="93"/>
      <c r="BL44" s="93"/>
      <c r="BM44" s="71"/>
      <c r="BN44" s="71"/>
      <c r="BO44" s="71">
        <f t="shared" si="20"/>
        <v>0</v>
      </c>
      <c r="BP44" s="71">
        <f t="shared" si="21"/>
        <v>0</v>
      </c>
      <c r="BQ44" s="71"/>
      <c r="BR44" s="71"/>
      <c r="BS44" s="94"/>
      <c r="BT44" s="94"/>
      <c r="BU44" s="71">
        <f t="shared" si="22"/>
        <v>0</v>
      </c>
      <c r="BV44" s="71">
        <f t="shared" si="23"/>
        <v>0</v>
      </c>
      <c r="BW44" s="276"/>
      <c r="BX44" s="113"/>
      <c r="BY44" s="79"/>
      <c r="BZ44" s="93"/>
      <c r="CA44" s="71">
        <f t="shared" si="24"/>
        <v>0</v>
      </c>
      <c r="CB44" s="71">
        <f t="shared" si="25"/>
        <v>0</v>
      </c>
      <c r="CC44" s="114">
        <v>1.44</v>
      </c>
      <c r="CD44" s="75"/>
      <c r="CE44" s="95"/>
      <c r="CF44" s="95"/>
      <c r="CG44" s="71">
        <f t="shared" si="26"/>
        <v>1.44</v>
      </c>
      <c r="CH44" s="71">
        <f t="shared" si="87"/>
        <v>0</v>
      </c>
      <c r="CI44" s="71"/>
      <c r="CJ44" s="71"/>
      <c r="CK44" s="71"/>
      <c r="CL44" s="71"/>
      <c r="CM44" s="71">
        <f t="shared" si="27"/>
        <v>0</v>
      </c>
      <c r="CN44" s="71">
        <f t="shared" si="28"/>
        <v>0</v>
      </c>
      <c r="CO44" s="91">
        <v>1.03</v>
      </c>
      <c r="CP44" s="71"/>
      <c r="CQ44" s="71"/>
      <c r="CR44" s="71"/>
      <c r="CS44" s="71">
        <f t="shared" ref="CS44:CS75" si="91">CO44+CQ44</f>
        <v>1.03</v>
      </c>
      <c r="CT44" s="71">
        <f t="shared" si="30"/>
        <v>0</v>
      </c>
      <c r="CU44" s="71"/>
      <c r="CV44" s="71"/>
      <c r="CW44" s="71"/>
      <c r="CX44" s="71"/>
      <c r="CY44" s="71">
        <f t="shared" si="31"/>
        <v>0</v>
      </c>
      <c r="CZ44" s="71">
        <f t="shared" si="32"/>
        <v>0</v>
      </c>
      <c r="DA44" s="114">
        <v>4.12</v>
      </c>
      <c r="DB44" s="113"/>
      <c r="DC44" s="71"/>
      <c r="DD44" s="71"/>
      <c r="DE44" s="71">
        <f t="shared" si="33"/>
        <v>4.12</v>
      </c>
      <c r="DF44" s="71">
        <f t="shared" si="34"/>
        <v>0</v>
      </c>
      <c r="DG44" s="71"/>
      <c r="DH44" s="71"/>
      <c r="DI44" s="93"/>
      <c r="DJ44" s="71"/>
      <c r="DK44" s="71">
        <f t="shared" si="35"/>
        <v>0</v>
      </c>
      <c r="DL44" s="71">
        <f t="shared" si="36"/>
        <v>0</v>
      </c>
      <c r="DM44" s="113"/>
      <c r="DN44" s="113"/>
      <c r="DO44" s="113"/>
      <c r="DP44" s="113"/>
      <c r="DQ44" s="71">
        <f t="shared" si="37"/>
        <v>0</v>
      </c>
      <c r="DR44" s="71">
        <f t="shared" si="38"/>
        <v>0</v>
      </c>
      <c r="DS44" s="91"/>
      <c r="DT44" s="71"/>
      <c r="DU44" s="71"/>
      <c r="DV44" s="94"/>
      <c r="DW44" s="71">
        <f t="shared" si="39"/>
        <v>0</v>
      </c>
      <c r="DX44" s="71">
        <f t="shared" si="40"/>
        <v>0</v>
      </c>
      <c r="DY44" s="115"/>
      <c r="DZ44" s="71"/>
      <c r="EA44" s="71"/>
      <c r="EB44" s="71"/>
      <c r="EC44" s="71">
        <f t="shared" si="41"/>
        <v>0</v>
      </c>
      <c r="ED44" s="71">
        <f t="shared" si="42"/>
        <v>0</v>
      </c>
      <c r="EE44" s="71"/>
      <c r="EF44" s="71"/>
      <c r="EG44" s="96"/>
      <c r="EH44" s="71"/>
      <c r="EI44" s="71">
        <f t="shared" si="43"/>
        <v>0</v>
      </c>
      <c r="EJ44" s="71">
        <f t="shared" si="44"/>
        <v>0</v>
      </c>
      <c r="EK44" s="71"/>
      <c r="EL44" s="71"/>
      <c r="EM44" s="71"/>
      <c r="EN44" s="71"/>
      <c r="EO44" s="71">
        <f t="shared" si="45"/>
        <v>0</v>
      </c>
      <c r="EP44" s="71">
        <f t="shared" si="46"/>
        <v>0</v>
      </c>
      <c r="EQ44" s="71"/>
      <c r="ER44" s="71"/>
      <c r="ES44" s="71"/>
      <c r="ET44" s="71"/>
      <c r="EU44" s="71">
        <f t="shared" ref="EU44:EU75" si="92">EQ44+ES44</f>
        <v>0</v>
      </c>
      <c r="EV44" s="71">
        <f t="shared" si="48"/>
        <v>0</v>
      </c>
      <c r="EW44" s="91">
        <v>44.33</v>
      </c>
      <c r="EX44" s="71"/>
      <c r="EY44" s="71"/>
      <c r="EZ44" s="71"/>
      <c r="FA44" s="71">
        <f t="shared" si="49"/>
        <v>44.33</v>
      </c>
      <c r="FB44" s="71">
        <f t="shared" si="50"/>
        <v>0</v>
      </c>
      <c r="FC44" s="71"/>
      <c r="FD44" s="71"/>
      <c r="FE44" s="71"/>
      <c r="FF44" s="71"/>
      <c r="FG44" s="71">
        <f t="shared" si="51"/>
        <v>0</v>
      </c>
      <c r="FH44" s="71">
        <f t="shared" si="52"/>
        <v>0</v>
      </c>
      <c r="FI44" s="71"/>
      <c r="FJ44" s="71"/>
      <c r="FK44" s="71"/>
      <c r="FL44" s="71"/>
      <c r="FM44" s="71">
        <f t="shared" si="53"/>
        <v>0</v>
      </c>
      <c r="FN44" s="71">
        <f t="shared" si="54"/>
        <v>0</v>
      </c>
      <c r="FO44" s="71"/>
      <c r="FP44" s="71"/>
      <c r="FQ44" s="71"/>
      <c r="FR44" s="71"/>
      <c r="FS44" s="71">
        <f t="shared" si="55"/>
        <v>0</v>
      </c>
      <c r="FT44" s="71">
        <f t="shared" si="56"/>
        <v>0</v>
      </c>
      <c r="FU44" s="71"/>
      <c r="FV44" s="71"/>
      <c r="FW44" s="71"/>
      <c r="FX44" s="71"/>
      <c r="FY44" s="71">
        <f t="shared" si="57"/>
        <v>0</v>
      </c>
      <c r="FZ44" s="71">
        <f t="shared" si="58"/>
        <v>0</v>
      </c>
      <c r="GA44" s="71"/>
      <c r="GB44" s="71"/>
      <c r="GC44" s="71"/>
      <c r="GD44" s="71"/>
      <c r="GE44" s="71">
        <f t="shared" si="59"/>
        <v>0</v>
      </c>
      <c r="GF44" s="71">
        <f t="shared" si="60"/>
        <v>0</v>
      </c>
      <c r="GG44" s="71"/>
      <c r="GH44" s="71"/>
      <c r="GI44" s="71"/>
      <c r="GJ44" s="71"/>
      <c r="GK44" s="71">
        <f t="shared" si="61"/>
        <v>0</v>
      </c>
      <c r="GL44" s="71">
        <f t="shared" si="62"/>
        <v>0</v>
      </c>
      <c r="GM44" s="71"/>
      <c r="GN44" s="71"/>
      <c r="GO44" s="71"/>
      <c r="GP44" s="71"/>
      <c r="GQ44" s="71">
        <f t="shared" si="63"/>
        <v>0</v>
      </c>
      <c r="GR44" s="71">
        <f t="shared" si="64"/>
        <v>0</v>
      </c>
      <c r="GS44" s="71"/>
      <c r="GT44" s="71"/>
      <c r="GU44" s="71"/>
      <c r="GV44" s="71"/>
      <c r="GW44" s="71">
        <f t="shared" si="65"/>
        <v>0</v>
      </c>
      <c r="GX44" s="71">
        <f t="shared" si="65"/>
        <v>0</v>
      </c>
      <c r="GY44" s="71"/>
      <c r="GZ44" s="71"/>
      <c r="HA44" s="71"/>
      <c r="HB44" s="71"/>
      <c r="HC44" s="71">
        <f t="shared" si="66"/>
        <v>0</v>
      </c>
      <c r="HD44" s="71">
        <f t="shared" si="66"/>
        <v>0</v>
      </c>
      <c r="HE44" s="71"/>
      <c r="HF44" s="71"/>
      <c r="HG44" s="71"/>
      <c r="HH44" s="71"/>
      <c r="HI44" s="71">
        <f t="shared" si="67"/>
        <v>0</v>
      </c>
      <c r="HJ44" s="71">
        <f t="shared" si="68"/>
        <v>0</v>
      </c>
      <c r="HK44" s="71"/>
      <c r="HL44" s="71"/>
      <c r="HM44" s="71"/>
      <c r="HN44" s="71"/>
      <c r="HO44" s="71">
        <f t="shared" si="69"/>
        <v>0</v>
      </c>
      <c r="HP44" s="71">
        <f t="shared" si="70"/>
        <v>0</v>
      </c>
      <c r="HQ44" s="71"/>
      <c r="HR44" s="71"/>
      <c r="HS44" s="71"/>
      <c r="HT44" s="71"/>
      <c r="HU44" s="71">
        <f t="shared" si="71"/>
        <v>0</v>
      </c>
      <c r="HV44" s="71">
        <f t="shared" si="71"/>
        <v>0</v>
      </c>
      <c r="HW44" s="71"/>
      <c r="HX44" s="140"/>
      <c r="HY44" s="140"/>
      <c r="HZ44" s="140"/>
      <c r="IA44" s="71">
        <f t="shared" si="72"/>
        <v>0</v>
      </c>
      <c r="IB44" s="71">
        <f t="shared" si="73"/>
        <v>0</v>
      </c>
      <c r="IC44" s="138"/>
      <c r="ID44" s="75"/>
      <c r="IE44" s="75">
        <f t="shared" ref="IE44:IF75" si="93">IC44</f>
        <v>0</v>
      </c>
      <c r="IF44" s="75">
        <f t="shared" si="93"/>
        <v>0</v>
      </c>
      <c r="IG44" s="75"/>
      <c r="IH44" s="75"/>
      <c r="II44" s="75">
        <f t="shared" si="75"/>
        <v>0</v>
      </c>
      <c r="IJ44" s="75">
        <f t="shared" si="76"/>
        <v>0</v>
      </c>
      <c r="IK44" s="139"/>
      <c r="IL44" s="141"/>
      <c r="IM44" s="136">
        <f t="shared" si="77"/>
        <v>0</v>
      </c>
      <c r="IN44" s="136">
        <f t="shared" si="78"/>
        <v>0</v>
      </c>
      <c r="IO44" s="114">
        <v>6.19</v>
      </c>
      <c r="IP44" s="140"/>
      <c r="IQ44" s="136">
        <f t="shared" si="79"/>
        <v>6.19</v>
      </c>
      <c r="IR44" s="136">
        <f t="shared" si="80"/>
        <v>0</v>
      </c>
      <c r="IS44" s="137"/>
      <c r="IT44" s="137"/>
      <c r="IU44" s="158">
        <f t="shared" si="88"/>
        <v>0</v>
      </c>
      <c r="IV44" s="157">
        <f t="shared" si="89"/>
        <v>0</v>
      </c>
      <c r="IW44" s="158"/>
      <c r="IX44" s="158"/>
      <c r="IY44" s="158">
        <f t="shared" si="83"/>
        <v>0</v>
      </c>
      <c r="IZ44" s="158">
        <f t="shared" si="84"/>
        <v>0</v>
      </c>
      <c r="JA44" s="157"/>
      <c r="JB44" s="157"/>
      <c r="JC44" s="158">
        <f t="shared" si="85"/>
        <v>0</v>
      </c>
      <c r="JD44" s="158">
        <f t="shared" si="86"/>
        <v>0</v>
      </c>
    </row>
    <row r="45" spans="1:264" ht="12.75" customHeight="1">
      <c r="A45" s="109"/>
      <c r="B45" s="112">
        <v>35</v>
      </c>
      <c r="C45" s="71"/>
      <c r="D45" s="71"/>
      <c r="E45" s="113"/>
      <c r="F45" s="113"/>
      <c r="G45" s="71">
        <f t="shared" si="0"/>
        <v>0</v>
      </c>
      <c r="H45" s="71">
        <f t="shared" si="1"/>
        <v>0</v>
      </c>
      <c r="I45" s="91"/>
      <c r="J45" s="71"/>
      <c r="K45" s="71"/>
      <c r="L45" s="71"/>
      <c r="M45" s="71">
        <f t="shared" si="2"/>
        <v>0</v>
      </c>
      <c r="N45" s="71">
        <f t="shared" si="3"/>
        <v>0</v>
      </c>
      <c r="O45" s="91">
        <v>2.58</v>
      </c>
      <c r="P45" s="71"/>
      <c r="Q45" s="75"/>
      <c r="R45" s="71"/>
      <c r="S45" s="71">
        <f t="shared" si="90"/>
        <v>2.58</v>
      </c>
      <c r="T45" s="71">
        <f t="shared" si="5"/>
        <v>0</v>
      </c>
      <c r="U45" s="91"/>
      <c r="V45" s="71"/>
      <c r="W45" s="75"/>
      <c r="X45" s="75"/>
      <c r="Y45" s="71">
        <f t="shared" si="6"/>
        <v>0</v>
      </c>
      <c r="Z45" s="71">
        <f t="shared" si="7"/>
        <v>0</v>
      </c>
      <c r="AA45" s="71"/>
      <c r="AB45" s="142"/>
      <c r="AC45" s="193"/>
      <c r="AD45" s="71"/>
      <c r="AE45" s="71">
        <f t="shared" si="8"/>
        <v>0</v>
      </c>
      <c r="AF45" s="71">
        <f t="shared" si="9"/>
        <v>0</v>
      </c>
      <c r="AG45" s="91"/>
      <c r="AH45" s="71"/>
      <c r="AI45" s="71"/>
      <c r="AJ45" s="71"/>
      <c r="AK45" s="71">
        <f t="shared" si="10"/>
        <v>0</v>
      </c>
      <c r="AL45" s="71">
        <f t="shared" si="11"/>
        <v>0</v>
      </c>
      <c r="AM45" s="71"/>
      <c r="AN45" s="71"/>
      <c r="AO45" s="113"/>
      <c r="AP45" s="113"/>
      <c r="AQ45" s="71">
        <f t="shared" si="12"/>
        <v>0</v>
      </c>
      <c r="AR45" s="71">
        <f t="shared" si="13"/>
        <v>0</v>
      </c>
      <c r="AS45" s="114">
        <v>0</v>
      </c>
      <c r="AT45" s="136"/>
      <c r="AU45" s="75"/>
      <c r="AV45" s="71"/>
      <c r="AW45" s="71">
        <f t="shared" si="14"/>
        <v>0</v>
      </c>
      <c r="AX45" s="71">
        <f t="shared" si="15"/>
        <v>0</v>
      </c>
      <c r="AY45" s="125"/>
      <c r="AZ45" s="86"/>
      <c r="BA45" s="86"/>
      <c r="BB45" s="86"/>
      <c r="BC45" s="71">
        <f t="shared" si="16"/>
        <v>0</v>
      </c>
      <c r="BD45" s="71">
        <f t="shared" si="17"/>
        <v>0</v>
      </c>
      <c r="BE45" s="71"/>
      <c r="BF45" s="71"/>
      <c r="BG45" s="75"/>
      <c r="BH45" s="71"/>
      <c r="BI45" s="71">
        <f t="shared" si="18"/>
        <v>0</v>
      </c>
      <c r="BJ45" s="71">
        <f t="shared" si="19"/>
        <v>0</v>
      </c>
      <c r="BK45" s="93"/>
      <c r="BL45" s="93"/>
      <c r="BM45" s="71"/>
      <c r="BN45" s="71"/>
      <c r="BO45" s="71">
        <f t="shared" si="20"/>
        <v>0</v>
      </c>
      <c r="BP45" s="71">
        <f t="shared" si="21"/>
        <v>0</v>
      </c>
      <c r="BQ45" s="71"/>
      <c r="BR45" s="71"/>
      <c r="BS45" s="94"/>
      <c r="BT45" s="94"/>
      <c r="BU45" s="71">
        <f t="shared" si="22"/>
        <v>0</v>
      </c>
      <c r="BV45" s="71">
        <f t="shared" si="23"/>
        <v>0</v>
      </c>
      <c r="BW45" s="276"/>
      <c r="BX45" s="113"/>
      <c r="BY45" s="79"/>
      <c r="BZ45" s="93"/>
      <c r="CA45" s="71">
        <f t="shared" si="24"/>
        <v>0</v>
      </c>
      <c r="CB45" s="71">
        <f t="shared" si="25"/>
        <v>0</v>
      </c>
      <c r="CC45" s="114">
        <v>1.44</v>
      </c>
      <c r="CD45" s="75"/>
      <c r="CE45" s="95"/>
      <c r="CF45" s="95"/>
      <c r="CG45" s="71">
        <f t="shared" si="26"/>
        <v>1.44</v>
      </c>
      <c r="CH45" s="71">
        <f t="shared" si="87"/>
        <v>0</v>
      </c>
      <c r="CI45" s="71"/>
      <c r="CJ45" s="71"/>
      <c r="CK45" s="71"/>
      <c r="CL45" s="71"/>
      <c r="CM45" s="71">
        <f t="shared" si="27"/>
        <v>0</v>
      </c>
      <c r="CN45" s="71">
        <f t="shared" si="28"/>
        <v>0</v>
      </c>
      <c r="CO45" s="91">
        <v>1.03</v>
      </c>
      <c r="CP45" s="71"/>
      <c r="CQ45" s="71"/>
      <c r="CR45" s="71"/>
      <c r="CS45" s="71">
        <f t="shared" si="91"/>
        <v>1.03</v>
      </c>
      <c r="CT45" s="71">
        <f t="shared" si="30"/>
        <v>0</v>
      </c>
      <c r="CU45" s="71"/>
      <c r="CV45" s="71"/>
      <c r="CW45" s="71"/>
      <c r="CX45" s="71"/>
      <c r="CY45" s="71">
        <f t="shared" si="31"/>
        <v>0</v>
      </c>
      <c r="CZ45" s="71">
        <f t="shared" si="32"/>
        <v>0</v>
      </c>
      <c r="DA45" s="114">
        <v>4.12</v>
      </c>
      <c r="DB45" s="113"/>
      <c r="DC45" s="71"/>
      <c r="DD45" s="71"/>
      <c r="DE45" s="71">
        <f t="shared" si="33"/>
        <v>4.12</v>
      </c>
      <c r="DF45" s="71">
        <f t="shared" si="34"/>
        <v>0</v>
      </c>
      <c r="DG45" s="71"/>
      <c r="DH45" s="71"/>
      <c r="DI45" s="93"/>
      <c r="DJ45" s="71"/>
      <c r="DK45" s="71">
        <f t="shared" si="35"/>
        <v>0</v>
      </c>
      <c r="DL45" s="71">
        <f t="shared" si="36"/>
        <v>0</v>
      </c>
      <c r="DM45" s="113"/>
      <c r="DN45" s="113"/>
      <c r="DO45" s="113"/>
      <c r="DP45" s="113"/>
      <c r="DQ45" s="71">
        <f t="shared" si="37"/>
        <v>0</v>
      </c>
      <c r="DR45" s="71">
        <f t="shared" si="38"/>
        <v>0</v>
      </c>
      <c r="DS45" s="91"/>
      <c r="DT45" s="71"/>
      <c r="DU45" s="71"/>
      <c r="DV45" s="94"/>
      <c r="DW45" s="71">
        <f t="shared" si="39"/>
        <v>0</v>
      </c>
      <c r="DX45" s="71">
        <f t="shared" si="40"/>
        <v>0</v>
      </c>
      <c r="DY45" s="115"/>
      <c r="DZ45" s="71"/>
      <c r="EA45" s="71"/>
      <c r="EB45" s="71"/>
      <c r="EC45" s="71">
        <f t="shared" si="41"/>
        <v>0</v>
      </c>
      <c r="ED45" s="71">
        <f t="shared" si="42"/>
        <v>0</v>
      </c>
      <c r="EE45" s="71"/>
      <c r="EF45" s="71"/>
      <c r="EG45" s="96"/>
      <c r="EH45" s="71"/>
      <c r="EI45" s="71">
        <f t="shared" si="43"/>
        <v>0</v>
      </c>
      <c r="EJ45" s="71">
        <f t="shared" si="44"/>
        <v>0</v>
      </c>
      <c r="EK45" s="71"/>
      <c r="EL45" s="71"/>
      <c r="EM45" s="71"/>
      <c r="EN45" s="71"/>
      <c r="EO45" s="71">
        <f t="shared" si="45"/>
        <v>0</v>
      </c>
      <c r="EP45" s="71">
        <f t="shared" si="46"/>
        <v>0</v>
      </c>
      <c r="EQ45" s="71"/>
      <c r="ER45" s="71"/>
      <c r="ES45" s="71"/>
      <c r="ET45" s="71"/>
      <c r="EU45" s="71">
        <f t="shared" si="92"/>
        <v>0</v>
      </c>
      <c r="EV45" s="71">
        <f t="shared" si="48"/>
        <v>0</v>
      </c>
      <c r="EW45" s="91">
        <v>44.33</v>
      </c>
      <c r="EX45" s="71"/>
      <c r="EY45" s="71"/>
      <c r="EZ45" s="71"/>
      <c r="FA45" s="71">
        <f t="shared" si="49"/>
        <v>44.33</v>
      </c>
      <c r="FB45" s="71">
        <f t="shared" si="50"/>
        <v>0</v>
      </c>
      <c r="FC45" s="71"/>
      <c r="FD45" s="71"/>
      <c r="FE45" s="71"/>
      <c r="FF45" s="71"/>
      <c r="FG45" s="71">
        <f t="shared" si="51"/>
        <v>0</v>
      </c>
      <c r="FH45" s="71">
        <f t="shared" si="52"/>
        <v>0</v>
      </c>
      <c r="FI45" s="71"/>
      <c r="FJ45" s="71"/>
      <c r="FK45" s="71"/>
      <c r="FL45" s="71"/>
      <c r="FM45" s="71">
        <f t="shared" si="53"/>
        <v>0</v>
      </c>
      <c r="FN45" s="71">
        <f t="shared" si="54"/>
        <v>0</v>
      </c>
      <c r="FO45" s="71"/>
      <c r="FP45" s="71"/>
      <c r="FQ45" s="71"/>
      <c r="FR45" s="71"/>
      <c r="FS45" s="71">
        <f t="shared" si="55"/>
        <v>0</v>
      </c>
      <c r="FT45" s="71">
        <f t="shared" si="56"/>
        <v>0</v>
      </c>
      <c r="FU45" s="71"/>
      <c r="FV45" s="71"/>
      <c r="FW45" s="71"/>
      <c r="FX45" s="71"/>
      <c r="FY45" s="71">
        <f t="shared" si="57"/>
        <v>0</v>
      </c>
      <c r="FZ45" s="71">
        <f t="shared" si="58"/>
        <v>0</v>
      </c>
      <c r="GA45" s="71"/>
      <c r="GB45" s="71"/>
      <c r="GC45" s="71"/>
      <c r="GD45" s="71"/>
      <c r="GE45" s="71">
        <f t="shared" si="59"/>
        <v>0</v>
      </c>
      <c r="GF45" s="71">
        <f t="shared" si="60"/>
        <v>0</v>
      </c>
      <c r="GG45" s="71"/>
      <c r="GH45" s="71"/>
      <c r="GI45" s="71"/>
      <c r="GJ45" s="71"/>
      <c r="GK45" s="71">
        <f t="shared" si="61"/>
        <v>0</v>
      </c>
      <c r="GL45" s="71">
        <f t="shared" si="62"/>
        <v>0</v>
      </c>
      <c r="GM45" s="71"/>
      <c r="GN45" s="71"/>
      <c r="GO45" s="71"/>
      <c r="GP45" s="71"/>
      <c r="GQ45" s="71">
        <f t="shared" si="63"/>
        <v>0</v>
      </c>
      <c r="GR45" s="71">
        <f t="shared" si="64"/>
        <v>0</v>
      </c>
      <c r="GS45" s="71"/>
      <c r="GT45" s="71"/>
      <c r="GU45" s="71"/>
      <c r="GV45" s="71"/>
      <c r="GW45" s="71">
        <f t="shared" si="65"/>
        <v>0</v>
      </c>
      <c r="GX45" s="71">
        <f t="shared" si="65"/>
        <v>0</v>
      </c>
      <c r="GY45" s="71"/>
      <c r="GZ45" s="71"/>
      <c r="HA45" s="71"/>
      <c r="HB45" s="71"/>
      <c r="HC45" s="71">
        <f t="shared" si="66"/>
        <v>0</v>
      </c>
      <c r="HD45" s="71">
        <f t="shared" si="66"/>
        <v>0</v>
      </c>
      <c r="HE45" s="71"/>
      <c r="HF45" s="71"/>
      <c r="HG45" s="71"/>
      <c r="HH45" s="71"/>
      <c r="HI45" s="71">
        <f t="shared" si="67"/>
        <v>0</v>
      </c>
      <c r="HJ45" s="71">
        <f t="shared" si="68"/>
        <v>0</v>
      </c>
      <c r="HK45" s="71"/>
      <c r="HL45" s="71"/>
      <c r="HM45" s="71"/>
      <c r="HN45" s="71"/>
      <c r="HO45" s="71">
        <f t="shared" si="69"/>
        <v>0</v>
      </c>
      <c r="HP45" s="71">
        <f t="shared" si="70"/>
        <v>0</v>
      </c>
      <c r="HQ45" s="71"/>
      <c r="HR45" s="71"/>
      <c r="HS45" s="71"/>
      <c r="HT45" s="71"/>
      <c r="HU45" s="71">
        <f t="shared" si="71"/>
        <v>0</v>
      </c>
      <c r="HV45" s="71">
        <f t="shared" si="71"/>
        <v>0</v>
      </c>
      <c r="HW45" s="71"/>
      <c r="HX45" s="140"/>
      <c r="HY45" s="140"/>
      <c r="HZ45" s="140"/>
      <c r="IA45" s="71">
        <f t="shared" si="72"/>
        <v>0</v>
      </c>
      <c r="IB45" s="71">
        <f t="shared" si="73"/>
        <v>0</v>
      </c>
      <c r="IC45" s="138"/>
      <c r="ID45" s="75"/>
      <c r="IE45" s="75">
        <f t="shared" si="93"/>
        <v>0</v>
      </c>
      <c r="IF45" s="75">
        <f t="shared" si="93"/>
        <v>0</v>
      </c>
      <c r="IG45" s="75"/>
      <c r="IH45" s="75"/>
      <c r="II45" s="75">
        <f t="shared" si="75"/>
        <v>0</v>
      </c>
      <c r="IJ45" s="75">
        <f t="shared" si="76"/>
        <v>0</v>
      </c>
      <c r="IK45" s="139"/>
      <c r="IL45" s="141"/>
      <c r="IM45" s="136">
        <f t="shared" si="77"/>
        <v>0</v>
      </c>
      <c r="IN45" s="136">
        <f t="shared" si="78"/>
        <v>0</v>
      </c>
      <c r="IO45" s="114">
        <v>6.19</v>
      </c>
      <c r="IP45" s="140"/>
      <c r="IQ45" s="136">
        <f t="shared" si="79"/>
        <v>6.19</v>
      </c>
      <c r="IR45" s="136">
        <f t="shared" si="80"/>
        <v>0</v>
      </c>
      <c r="IS45" s="137"/>
      <c r="IT45" s="137"/>
      <c r="IU45" s="158">
        <f t="shared" si="88"/>
        <v>0</v>
      </c>
      <c r="IV45" s="157">
        <f t="shared" si="89"/>
        <v>0</v>
      </c>
      <c r="IW45" s="158"/>
      <c r="IX45" s="158"/>
      <c r="IY45" s="158">
        <f t="shared" si="83"/>
        <v>0</v>
      </c>
      <c r="IZ45" s="158">
        <f t="shared" si="84"/>
        <v>0</v>
      </c>
      <c r="JA45" s="157"/>
      <c r="JB45" s="157"/>
      <c r="JC45" s="158">
        <f t="shared" si="85"/>
        <v>0</v>
      </c>
      <c r="JD45" s="158">
        <f t="shared" si="86"/>
        <v>0</v>
      </c>
    </row>
    <row r="46" spans="1:264" ht="12.75" customHeight="1">
      <c r="A46" s="109"/>
      <c r="B46" s="112">
        <v>36</v>
      </c>
      <c r="C46" s="71"/>
      <c r="D46" s="71"/>
      <c r="E46" s="113"/>
      <c r="F46" s="113"/>
      <c r="G46" s="71">
        <f t="shared" si="0"/>
        <v>0</v>
      </c>
      <c r="H46" s="71">
        <f t="shared" si="1"/>
        <v>0</v>
      </c>
      <c r="I46" s="91"/>
      <c r="J46" s="71"/>
      <c r="K46" s="71"/>
      <c r="L46" s="71"/>
      <c r="M46" s="71">
        <f t="shared" si="2"/>
        <v>0</v>
      </c>
      <c r="N46" s="71">
        <f t="shared" si="3"/>
        <v>0</v>
      </c>
      <c r="O46" s="91">
        <v>2.58</v>
      </c>
      <c r="P46" s="71"/>
      <c r="Q46" s="75"/>
      <c r="R46" s="71"/>
      <c r="S46" s="71">
        <f t="shared" si="90"/>
        <v>2.58</v>
      </c>
      <c r="T46" s="71">
        <f t="shared" si="5"/>
        <v>0</v>
      </c>
      <c r="U46" s="91"/>
      <c r="V46" s="71"/>
      <c r="W46" s="75"/>
      <c r="X46" s="75"/>
      <c r="Y46" s="71">
        <f t="shared" si="6"/>
        <v>0</v>
      </c>
      <c r="Z46" s="71">
        <f t="shared" si="7"/>
        <v>0</v>
      </c>
      <c r="AA46" s="71"/>
      <c r="AB46" s="142"/>
      <c r="AC46" s="193"/>
      <c r="AD46" s="71"/>
      <c r="AE46" s="71">
        <f t="shared" si="8"/>
        <v>0</v>
      </c>
      <c r="AF46" s="71">
        <f t="shared" si="9"/>
        <v>0</v>
      </c>
      <c r="AG46" s="91"/>
      <c r="AH46" s="71"/>
      <c r="AI46" s="71"/>
      <c r="AJ46" s="71"/>
      <c r="AK46" s="71">
        <f t="shared" si="10"/>
        <v>0</v>
      </c>
      <c r="AL46" s="71">
        <f t="shared" si="11"/>
        <v>0</v>
      </c>
      <c r="AM46" s="71"/>
      <c r="AN46" s="71"/>
      <c r="AO46" s="113"/>
      <c r="AP46" s="113"/>
      <c r="AQ46" s="71">
        <f t="shared" si="12"/>
        <v>0</v>
      </c>
      <c r="AR46" s="71">
        <f t="shared" si="13"/>
        <v>0</v>
      </c>
      <c r="AS46" s="114">
        <v>0</v>
      </c>
      <c r="AT46" s="136"/>
      <c r="AU46" s="75"/>
      <c r="AV46" s="71"/>
      <c r="AW46" s="71">
        <f t="shared" si="14"/>
        <v>0</v>
      </c>
      <c r="AX46" s="71">
        <f t="shared" si="15"/>
        <v>0</v>
      </c>
      <c r="AY46" s="125"/>
      <c r="AZ46" s="86"/>
      <c r="BA46" s="86"/>
      <c r="BB46" s="86"/>
      <c r="BC46" s="71">
        <f t="shared" si="16"/>
        <v>0</v>
      </c>
      <c r="BD46" s="71">
        <f t="shared" si="17"/>
        <v>0</v>
      </c>
      <c r="BE46" s="71"/>
      <c r="BF46" s="71"/>
      <c r="BG46" s="75"/>
      <c r="BH46" s="71"/>
      <c r="BI46" s="71">
        <f t="shared" si="18"/>
        <v>0</v>
      </c>
      <c r="BJ46" s="71">
        <f t="shared" si="19"/>
        <v>0</v>
      </c>
      <c r="BK46" s="93"/>
      <c r="BL46" s="93"/>
      <c r="BM46" s="71"/>
      <c r="BN46" s="71"/>
      <c r="BO46" s="71">
        <f t="shared" si="20"/>
        <v>0</v>
      </c>
      <c r="BP46" s="71">
        <f t="shared" si="21"/>
        <v>0</v>
      </c>
      <c r="BQ46" s="71"/>
      <c r="BR46" s="71"/>
      <c r="BS46" s="94"/>
      <c r="BT46" s="94"/>
      <c r="BU46" s="71">
        <f t="shared" si="22"/>
        <v>0</v>
      </c>
      <c r="BV46" s="71">
        <f t="shared" si="23"/>
        <v>0</v>
      </c>
      <c r="BW46" s="276"/>
      <c r="BX46" s="113"/>
      <c r="BY46" s="79"/>
      <c r="BZ46" s="93"/>
      <c r="CA46" s="71">
        <f t="shared" si="24"/>
        <v>0</v>
      </c>
      <c r="CB46" s="71">
        <f t="shared" si="25"/>
        <v>0</v>
      </c>
      <c r="CC46" s="114">
        <v>1.44</v>
      </c>
      <c r="CD46" s="75"/>
      <c r="CE46" s="95"/>
      <c r="CF46" s="95"/>
      <c r="CG46" s="71">
        <f t="shared" si="26"/>
        <v>1.44</v>
      </c>
      <c r="CH46" s="71">
        <f t="shared" si="87"/>
        <v>0</v>
      </c>
      <c r="CI46" s="71"/>
      <c r="CJ46" s="71"/>
      <c r="CK46" s="71"/>
      <c r="CL46" s="71"/>
      <c r="CM46" s="71">
        <f t="shared" si="27"/>
        <v>0</v>
      </c>
      <c r="CN46" s="71">
        <f t="shared" si="28"/>
        <v>0</v>
      </c>
      <c r="CO46" s="91">
        <v>1.03</v>
      </c>
      <c r="CP46" s="71"/>
      <c r="CQ46" s="71"/>
      <c r="CR46" s="71"/>
      <c r="CS46" s="71">
        <f t="shared" si="91"/>
        <v>1.03</v>
      </c>
      <c r="CT46" s="71">
        <f t="shared" si="30"/>
        <v>0</v>
      </c>
      <c r="CU46" s="71"/>
      <c r="CV46" s="71"/>
      <c r="CW46" s="71"/>
      <c r="CX46" s="71"/>
      <c r="CY46" s="71">
        <f t="shared" si="31"/>
        <v>0</v>
      </c>
      <c r="CZ46" s="71">
        <f t="shared" si="32"/>
        <v>0</v>
      </c>
      <c r="DA46" s="114">
        <v>4.12</v>
      </c>
      <c r="DB46" s="113"/>
      <c r="DC46" s="71"/>
      <c r="DD46" s="71"/>
      <c r="DE46" s="71">
        <f t="shared" si="33"/>
        <v>4.12</v>
      </c>
      <c r="DF46" s="71">
        <f t="shared" si="34"/>
        <v>0</v>
      </c>
      <c r="DG46" s="71"/>
      <c r="DH46" s="71"/>
      <c r="DI46" s="93"/>
      <c r="DJ46" s="71"/>
      <c r="DK46" s="71">
        <f t="shared" si="35"/>
        <v>0</v>
      </c>
      <c r="DL46" s="71">
        <f t="shared" si="36"/>
        <v>0</v>
      </c>
      <c r="DM46" s="113"/>
      <c r="DN46" s="113"/>
      <c r="DO46" s="113"/>
      <c r="DP46" s="113"/>
      <c r="DQ46" s="71">
        <f t="shared" si="37"/>
        <v>0</v>
      </c>
      <c r="DR46" s="71">
        <f t="shared" si="38"/>
        <v>0</v>
      </c>
      <c r="DS46" s="91"/>
      <c r="DT46" s="71"/>
      <c r="DU46" s="71"/>
      <c r="DV46" s="94"/>
      <c r="DW46" s="71">
        <f t="shared" si="39"/>
        <v>0</v>
      </c>
      <c r="DX46" s="71">
        <f t="shared" si="40"/>
        <v>0</v>
      </c>
      <c r="DY46" s="115"/>
      <c r="DZ46" s="71"/>
      <c r="EA46" s="71"/>
      <c r="EB46" s="71"/>
      <c r="EC46" s="71">
        <f t="shared" si="41"/>
        <v>0</v>
      </c>
      <c r="ED46" s="71">
        <f t="shared" si="42"/>
        <v>0</v>
      </c>
      <c r="EE46" s="71"/>
      <c r="EF46" s="71"/>
      <c r="EG46" s="96"/>
      <c r="EH46" s="71"/>
      <c r="EI46" s="71">
        <f t="shared" si="43"/>
        <v>0</v>
      </c>
      <c r="EJ46" s="71">
        <f t="shared" si="44"/>
        <v>0</v>
      </c>
      <c r="EK46" s="71"/>
      <c r="EL46" s="71"/>
      <c r="EM46" s="71"/>
      <c r="EN46" s="71"/>
      <c r="EO46" s="71">
        <f t="shared" si="45"/>
        <v>0</v>
      </c>
      <c r="EP46" s="71">
        <f t="shared" si="46"/>
        <v>0</v>
      </c>
      <c r="EQ46" s="71"/>
      <c r="ER46" s="71"/>
      <c r="ES46" s="71"/>
      <c r="ET46" s="71"/>
      <c r="EU46" s="71">
        <f t="shared" si="92"/>
        <v>0</v>
      </c>
      <c r="EV46" s="71">
        <f t="shared" si="48"/>
        <v>0</v>
      </c>
      <c r="EW46" s="91">
        <v>44.33</v>
      </c>
      <c r="EX46" s="71"/>
      <c r="EY46" s="71"/>
      <c r="EZ46" s="71"/>
      <c r="FA46" s="71">
        <f t="shared" si="49"/>
        <v>44.33</v>
      </c>
      <c r="FB46" s="71">
        <f t="shared" si="50"/>
        <v>0</v>
      </c>
      <c r="FC46" s="71"/>
      <c r="FD46" s="71"/>
      <c r="FE46" s="71"/>
      <c r="FF46" s="71"/>
      <c r="FG46" s="71">
        <f t="shared" si="51"/>
        <v>0</v>
      </c>
      <c r="FH46" s="71">
        <f t="shared" si="52"/>
        <v>0</v>
      </c>
      <c r="FI46" s="71"/>
      <c r="FJ46" s="71"/>
      <c r="FK46" s="71"/>
      <c r="FL46" s="71"/>
      <c r="FM46" s="71">
        <f t="shared" si="53"/>
        <v>0</v>
      </c>
      <c r="FN46" s="71">
        <f t="shared" si="54"/>
        <v>0</v>
      </c>
      <c r="FO46" s="71"/>
      <c r="FP46" s="71"/>
      <c r="FQ46" s="71"/>
      <c r="FR46" s="71"/>
      <c r="FS46" s="71">
        <f t="shared" si="55"/>
        <v>0</v>
      </c>
      <c r="FT46" s="71">
        <f t="shared" si="56"/>
        <v>0</v>
      </c>
      <c r="FU46" s="71"/>
      <c r="FV46" s="71"/>
      <c r="FW46" s="71"/>
      <c r="FX46" s="71"/>
      <c r="FY46" s="71">
        <f t="shared" si="57"/>
        <v>0</v>
      </c>
      <c r="FZ46" s="71">
        <f t="shared" si="58"/>
        <v>0</v>
      </c>
      <c r="GA46" s="71"/>
      <c r="GB46" s="71"/>
      <c r="GC46" s="71"/>
      <c r="GD46" s="71"/>
      <c r="GE46" s="71">
        <f t="shared" si="59"/>
        <v>0</v>
      </c>
      <c r="GF46" s="71">
        <f t="shared" si="60"/>
        <v>0</v>
      </c>
      <c r="GG46" s="71"/>
      <c r="GH46" s="71"/>
      <c r="GI46" s="71"/>
      <c r="GJ46" s="71"/>
      <c r="GK46" s="71">
        <f t="shared" si="61"/>
        <v>0</v>
      </c>
      <c r="GL46" s="71">
        <f t="shared" si="62"/>
        <v>0</v>
      </c>
      <c r="GM46" s="71"/>
      <c r="GN46" s="71"/>
      <c r="GO46" s="71"/>
      <c r="GP46" s="71"/>
      <c r="GQ46" s="71">
        <f t="shared" si="63"/>
        <v>0</v>
      </c>
      <c r="GR46" s="71">
        <f t="shared" si="64"/>
        <v>0</v>
      </c>
      <c r="GS46" s="71"/>
      <c r="GT46" s="71"/>
      <c r="GU46" s="71"/>
      <c r="GV46" s="71"/>
      <c r="GW46" s="71">
        <f t="shared" si="65"/>
        <v>0</v>
      </c>
      <c r="GX46" s="71">
        <f t="shared" si="65"/>
        <v>0</v>
      </c>
      <c r="GY46" s="71"/>
      <c r="GZ46" s="71"/>
      <c r="HA46" s="71"/>
      <c r="HB46" s="71"/>
      <c r="HC46" s="71">
        <f t="shared" si="66"/>
        <v>0</v>
      </c>
      <c r="HD46" s="71">
        <f t="shared" si="66"/>
        <v>0</v>
      </c>
      <c r="HE46" s="71"/>
      <c r="HF46" s="71"/>
      <c r="HG46" s="71"/>
      <c r="HH46" s="71"/>
      <c r="HI46" s="71">
        <f t="shared" si="67"/>
        <v>0</v>
      </c>
      <c r="HJ46" s="71">
        <f t="shared" si="68"/>
        <v>0</v>
      </c>
      <c r="HK46" s="71"/>
      <c r="HL46" s="71"/>
      <c r="HM46" s="71"/>
      <c r="HN46" s="71"/>
      <c r="HO46" s="71">
        <f t="shared" si="69"/>
        <v>0</v>
      </c>
      <c r="HP46" s="71">
        <f t="shared" si="70"/>
        <v>0</v>
      </c>
      <c r="HQ46" s="71"/>
      <c r="HR46" s="71"/>
      <c r="HS46" s="71"/>
      <c r="HT46" s="71"/>
      <c r="HU46" s="71">
        <f t="shared" si="71"/>
        <v>0</v>
      </c>
      <c r="HV46" s="71">
        <f t="shared" si="71"/>
        <v>0</v>
      </c>
      <c r="HW46" s="71"/>
      <c r="HX46" s="140"/>
      <c r="HY46" s="140"/>
      <c r="HZ46" s="140"/>
      <c r="IA46" s="71">
        <f t="shared" si="72"/>
        <v>0</v>
      </c>
      <c r="IB46" s="71">
        <f t="shared" si="73"/>
        <v>0</v>
      </c>
      <c r="IC46" s="138"/>
      <c r="ID46" s="75"/>
      <c r="IE46" s="75">
        <f t="shared" si="93"/>
        <v>0</v>
      </c>
      <c r="IF46" s="75">
        <f t="shared" si="93"/>
        <v>0</v>
      </c>
      <c r="IG46" s="75"/>
      <c r="IH46" s="75"/>
      <c r="II46" s="75">
        <f t="shared" si="75"/>
        <v>0</v>
      </c>
      <c r="IJ46" s="75">
        <f t="shared" si="76"/>
        <v>0</v>
      </c>
      <c r="IK46" s="139"/>
      <c r="IL46" s="141"/>
      <c r="IM46" s="136">
        <f t="shared" si="77"/>
        <v>0</v>
      </c>
      <c r="IN46" s="136">
        <f t="shared" si="78"/>
        <v>0</v>
      </c>
      <c r="IO46" s="114">
        <v>6.19</v>
      </c>
      <c r="IP46" s="140"/>
      <c r="IQ46" s="136">
        <f t="shared" si="79"/>
        <v>6.19</v>
      </c>
      <c r="IR46" s="136">
        <f t="shared" si="80"/>
        <v>0</v>
      </c>
      <c r="IS46" s="137"/>
      <c r="IT46" s="137"/>
      <c r="IU46" s="158">
        <f t="shared" si="88"/>
        <v>0</v>
      </c>
      <c r="IV46" s="157">
        <f t="shared" si="89"/>
        <v>0</v>
      </c>
      <c r="IW46" s="158"/>
      <c r="IX46" s="158"/>
      <c r="IY46" s="158">
        <f t="shared" si="83"/>
        <v>0</v>
      </c>
      <c r="IZ46" s="158">
        <f t="shared" si="84"/>
        <v>0</v>
      </c>
      <c r="JA46" s="157"/>
      <c r="JB46" s="157"/>
      <c r="JC46" s="158">
        <f t="shared" si="85"/>
        <v>0</v>
      </c>
      <c r="JD46" s="158">
        <f t="shared" si="86"/>
        <v>0</v>
      </c>
    </row>
    <row r="47" spans="1:264" ht="12.75" customHeight="1">
      <c r="A47" s="111">
        <v>0.375</v>
      </c>
      <c r="B47" s="112">
        <v>37</v>
      </c>
      <c r="C47" s="71"/>
      <c r="D47" s="71"/>
      <c r="E47" s="113"/>
      <c r="F47" s="113"/>
      <c r="G47" s="71">
        <f t="shared" si="0"/>
        <v>0</v>
      </c>
      <c r="H47" s="71">
        <f t="shared" si="1"/>
        <v>0</v>
      </c>
      <c r="I47" s="91"/>
      <c r="J47" s="71"/>
      <c r="K47" s="71"/>
      <c r="L47" s="71"/>
      <c r="M47" s="71">
        <f t="shared" si="2"/>
        <v>0</v>
      </c>
      <c r="N47" s="71">
        <f t="shared" si="3"/>
        <v>0</v>
      </c>
      <c r="O47" s="91">
        <v>2.58</v>
      </c>
      <c r="P47" s="71"/>
      <c r="Q47" s="75"/>
      <c r="R47" s="71"/>
      <c r="S47" s="71">
        <f t="shared" si="90"/>
        <v>2.58</v>
      </c>
      <c r="T47" s="71">
        <f t="shared" si="5"/>
        <v>0</v>
      </c>
      <c r="U47" s="91"/>
      <c r="V47" s="71"/>
      <c r="W47" s="75"/>
      <c r="X47" s="75"/>
      <c r="Y47" s="71">
        <f t="shared" si="6"/>
        <v>0</v>
      </c>
      <c r="Z47" s="71">
        <f t="shared" si="7"/>
        <v>0</v>
      </c>
      <c r="AA47" s="71"/>
      <c r="AB47" s="142"/>
      <c r="AC47" s="193"/>
      <c r="AD47" s="71"/>
      <c r="AE47" s="71">
        <f t="shared" si="8"/>
        <v>0</v>
      </c>
      <c r="AF47" s="71">
        <f t="shared" si="9"/>
        <v>0</v>
      </c>
      <c r="AG47" s="91"/>
      <c r="AH47" s="71"/>
      <c r="AI47" s="71"/>
      <c r="AJ47" s="71"/>
      <c r="AK47" s="71">
        <f t="shared" si="10"/>
        <v>0</v>
      </c>
      <c r="AL47" s="71">
        <f t="shared" si="11"/>
        <v>0</v>
      </c>
      <c r="AM47" s="71"/>
      <c r="AN47" s="71"/>
      <c r="AO47" s="113"/>
      <c r="AP47" s="113"/>
      <c r="AQ47" s="71">
        <f t="shared" si="12"/>
        <v>0</v>
      </c>
      <c r="AR47" s="71">
        <f t="shared" si="13"/>
        <v>0</v>
      </c>
      <c r="AS47" s="114">
        <v>0</v>
      </c>
      <c r="AT47" s="136"/>
      <c r="AU47" s="75"/>
      <c r="AV47" s="71"/>
      <c r="AW47" s="71">
        <f t="shared" si="14"/>
        <v>0</v>
      </c>
      <c r="AX47" s="71">
        <f t="shared" si="15"/>
        <v>0</v>
      </c>
      <c r="AY47" s="125"/>
      <c r="AZ47" s="86"/>
      <c r="BA47" s="86"/>
      <c r="BB47" s="86"/>
      <c r="BC47" s="71">
        <f t="shared" si="16"/>
        <v>0</v>
      </c>
      <c r="BD47" s="71">
        <f t="shared" si="17"/>
        <v>0</v>
      </c>
      <c r="BE47" s="71"/>
      <c r="BF47" s="71"/>
      <c r="BG47" s="75"/>
      <c r="BH47" s="71"/>
      <c r="BI47" s="71">
        <f t="shared" si="18"/>
        <v>0</v>
      </c>
      <c r="BJ47" s="71">
        <f t="shared" si="19"/>
        <v>0</v>
      </c>
      <c r="BK47" s="93"/>
      <c r="BL47" s="93"/>
      <c r="BM47" s="71"/>
      <c r="BN47" s="71"/>
      <c r="BO47" s="71">
        <f t="shared" si="20"/>
        <v>0</v>
      </c>
      <c r="BP47" s="71">
        <f t="shared" si="21"/>
        <v>0</v>
      </c>
      <c r="BQ47" s="71"/>
      <c r="BR47" s="71"/>
      <c r="BS47" s="94"/>
      <c r="BT47" s="94"/>
      <c r="BU47" s="71">
        <f t="shared" si="22"/>
        <v>0</v>
      </c>
      <c r="BV47" s="71">
        <f t="shared" si="23"/>
        <v>0</v>
      </c>
      <c r="BW47" s="276"/>
      <c r="BX47" s="113"/>
      <c r="BY47" s="79"/>
      <c r="BZ47" s="93"/>
      <c r="CA47" s="71">
        <f t="shared" si="24"/>
        <v>0</v>
      </c>
      <c r="CB47" s="71">
        <f t="shared" si="25"/>
        <v>0</v>
      </c>
      <c r="CC47" s="114">
        <v>1.44</v>
      </c>
      <c r="CD47" s="75"/>
      <c r="CE47" s="95"/>
      <c r="CF47" s="95"/>
      <c r="CG47" s="71">
        <f t="shared" si="26"/>
        <v>1.44</v>
      </c>
      <c r="CH47" s="71">
        <f>CD47+CF47</f>
        <v>0</v>
      </c>
      <c r="CI47" s="71"/>
      <c r="CJ47" s="71"/>
      <c r="CK47" s="71"/>
      <c r="CL47" s="71"/>
      <c r="CM47" s="71">
        <f t="shared" si="27"/>
        <v>0</v>
      </c>
      <c r="CN47" s="71">
        <f t="shared" si="28"/>
        <v>0</v>
      </c>
      <c r="CO47" s="91">
        <v>1.03</v>
      </c>
      <c r="CP47" s="71"/>
      <c r="CQ47" s="71"/>
      <c r="CR47" s="71"/>
      <c r="CS47" s="71">
        <f t="shared" si="91"/>
        <v>1.03</v>
      </c>
      <c r="CT47" s="71">
        <f t="shared" si="30"/>
        <v>0</v>
      </c>
      <c r="CU47" s="71"/>
      <c r="CV47" s="71"/>
      <c r="CW47" s="71"/>
      <c r="CX47" s="71"/>
      <c r="CY47" s="71">
        <f t="shared" si="31"/>
        <v>0</v>
      </c>
      <c r="CZ47" s="71">
        <f t="shared" si="32"/>
        <v>0</v>
      </c>
      <c r="DA47" s="114">
        <v>4.12</v>
      </c>
      <c r="DB47" s="113"/>
      <c r="DC47" s="71"/>
      <c r="DD47" s="71"/>
      <c r="DE47" s="71">
        <f t="shared" si="33"/>
        <v>4.12</v>
      </c>
      <c r="DF47" s="71">
        <f t="shared" si="34"/>
        <v>0</v>
      </c>
      <c r="DG47" s="71"/>
      <c r="DH47" s="71"/>
      <c r="DI47" s="93"/>
      <c r="DJ47" s="71"/>
      <c r="DK47" s="71">
        <f t="shared" si="35"/>
        <v>0</v>
      </c>
      <c r="DL47" s="71">
        <f t="shared" si="36"/>
        <v>0</v>
      </c>
      <c r="DM47" s="113"/>
      <c r="DN47" s="113"/>
      <c r="DO47" s="113"/>
      <c r="DP47" s="113"/>
      <c r="DQ47" s="71">
        <f t="shared" si="37"/>
        <v>0</v>
      </c>
      <c r="DR47" s="71">
        <f t="shared" si="38"/>
        <v>0</v>
      </c>
      <c r="DS47" s="91"/>
      <c r="DT47" s="71"/>
      <c r="DU47" s="71"/>
      <c r="DV47" s="94"/>
      <c r="DW47" s="71">
        <f t="shared" si="39"/>
        <v>0</v>
      </c>
      <c r="DX47" s="71">
        <f t="shared" si="40"/>
        <v>0</v>
      </c>
      <c r="DY47" s="115"/>
      <c r="DZ47" s="71"/>
      <c r="EA47" s="71"/>
      <c r="EB47" s="71"/>
      <c r="EC47" s="71">
        <f t="shared" si="41"/>
        <v>0</v>
      </c>
      <c r="ED47" s="71">
        <f t="shared" si="42"/>
        <v>0</v>
      </c>
      <c r="EE47" s="71"/>
      <c r="EF47" s="71"/>
      <c r="EG47" s="96"/>
      <c r="EH47" s="71"/>
      <c r="EI47" s="71">
        <f t="shared" si="43"/>
        <v>0</v>
      </c>
      <c r="EJ47" s="71">
        <f t="shared" si="44"/>
        <v>0</v>
      </c>
      <c r="EK47" s="71"/>
      <c r="EL47" s="71"/>
      <c r="EM47" s="71"/>
      <c r="EN47" s="71"/>
      <c r="EO47" s="71">
        <f t="shared" si="45"/>
        <v>0</v>
      </c>
      <c r="EP47" s="71">
        <f t="shared" si="46"/>
        <v>0</v>
      </c>
      <c r="EQ47" s="71"/>
      <c r="ER47" s="71"/>
      <c r="ES47" s="71"/>
      <c r="ET47" s="71"/>
      <c r="EU47" s="71">
        <f t="shared" si="92"/>
        <v>0</v>
      </c>
      <c r="EV47" s="71">
        <f t="shared" si="48"/>
        <v>0</v>
      </c>
      <c r="EW47" s="91">
        <v>18.559999999999999</v>
      </c>
      <c r="EX47" s="71"/>
      <c r="EY47" s="71"/>
      <c r="EZ47" s="71"/>
      <c r="FA47" s="71">
        <f t="shared" si="49"/>
        <v>18.559999999999999</v>
      </c>
      <c r="FB47" s="71">
        <f t="shared" si="50"/>
        <v>0</v>
      </c>
      <c r="FC47" s="71"/>
      <c r="FD47" s="71"/>
      <c r="FE47" s="71"/>
      <c r="FF47" s="71"/>
      <c r="FG47" s="71">
        <f t="shared" si="51"/>
        <v>0</v>
      </c>
      <c r="FH47" s="71">
        <f t="shared" si="52"/>
        <v>0</v>
      </c>
      <c r="FI47" s="71"/>
      <c r="FJ47" s="71"/>
      <c r="FK47" s="71"/>
      <c r="FL47" s="71"/>
      <c r="FM47" s="71">
        <f t="shared" si="53"/>
        <v>0</v>
      </c>
      <c r="FN47" s="71">
        <f t="shared" si="54"/>
        <v>0</v>
      </c>
      <c r="FO47" s="71"/>
      <c r="FP47" s="71"/>
      <c r="FQ47" s="71"/>
      <c r="FR47" s="71"/>
      <c r="FS47" s="71">
        <f t="shared" si="55"/>
        <v>0</v>
      </c>
      <c r="FT47" s="71">
        <f t="shared" si="56"/>
        <v>0</v>
      </c>
      <c r="FU47" s="71"/>
      <c r="FV47" s="71"/>
      <c r="FW47" s="71"/>
      <c r="FX47" s="71"/>
      <c r="FY47" s="71">
        <f t="shared" si="57"/>
        <v>0</v>
      </c>
      <c r="FZ47" s="71">
        <f t="shared" si="58"/>
        <v>0</v>
      </c>
      <c r="GA47" s="71"/>
      <c r="GB47" s="71"/>
      <c r="GC47" s="71"/>
      <c r="GD47" s="71"/>
      <c r="GE47" s="71">
        <f t="shared" si="59"/>
        <v>0</v>
      </c>
      <c r="GF47" s="71">
        <f t="shared" si="60"/>
        <v>0</v>
      </c>
      <c r="GG47" s="71"/>
      <c r="GH47" s="71"/>
      <c r="GI47" s="71"/>
      <c r="GJ47" s="71"/>
      <c r="GK47" s="71">
        <f t="shared" si="61"/>
        <v>0</v>
      </c>
      <c r="GL47" s="71">
        <f t="shared" si="62"/>
        <v>0</v>
      </c>
      <c r="GM47" s="71"/>
      <c r="GN47" s="71"/>
      <c r="GO47" s="71"/>
      <c r="GP47" s="71"/>
      <c r="GQ47" s="71">
        <f t="shared" si="63"/>
        <v>0</v>
      </c>
      <c r="GR47" s="71">
        <f t="shared" si="64"/>
        <v>0</v>
      </c>
      <c r="GS47" s="71"/>
      <c r="GT47" s="71"/>
      <c r="GU47" s="71"/>
      <c r="GV47" s="71"/>
      <c r="GW47" s="71">
        <f t="shared" si="65"/>
        <v>0</v>
      </c>
      <c r="GX47" s="71">
        <f t="shared" si="65"/>
        <v>0</v>
      </c>
      <c r="GY47" s="71"/>
      <c r="GZ47" s="71"/>
      <c r="HA47" s="71"/>
      <c r="HB47" s="71"/>
      <c r="HC47" s="71">
        <f t="shared" si="66"/>
        <v>0</v>
      </c>
      <c r="HD47" s="71">
        <f t="shared" si="66"/>
        <v>0</v>
      </c>
      <c r="HE47" s="71"/>
      <c r="HF47" s="71"/>
      <c r="HG47" s="71"/>
      <c r="HH47" s="71"/>
      <c r="HI47" s="71">
        <f t="shared" si="67"/>
        <v>0</v>
      </c>
      <c r="HJ47" s="71">
        <f t="shared" si="68"/>
        <v>0</v>
      </c>
      <c r="HK47" s="71"/>
      <c r="HL47" s="71"/>
      <c r="HM47" s="71"/>
      <c r="HN47" s="71"/>
      <c r="HO47" s="71">
        <f t="shared" si="69"/>
        <v>0</v>
      </c>
      <c r="HP47" s="71">
        <f t="shared" si="70"/>
        <v>0</v>
      </c>
      <c r="HQ47" s="71"/>
      <c r="HR47" s="71"/>
      <c r="HS47" s="71"/>
      <c r="HT47" s="71"/>
      <c r="HU47" s="71">
        <f t="shared" si="71"/>
        <v>0</v>
      </c>
      <c r="HV47" s="71">
        <f t="shared" si="71"/>
        <v>0</v>
      </c>
      <c r="HW47" s="71"/>
      <c r="HX47" s="140"/>
      <c r="HY47" s="140"/>
      <c r="HZ47" s="140"/>
      <c r="IA47" s="71">
        <f t="shared" si="72"/>
        <v>0</v>
      </c>
      <c r="IB47" s="71">
        <f t="shared" si="73"/>
        <v>0</v>
      </c>
      <c r="IC47" s="138"/>
      <c r="ID47" s="75"/>
      <c r="IE47" s="75">
        <f t="shared" si="93"/>
        <v>0</v>
      </c>
      <c r="IF47" s="75">
        <f t="shared" si="93"/>
        <v>0</v>
      </c>
      <c r="IG47" s="75"/>
      <c r="IH47" s="75"/>
      <c r="II47" s="75">
        <f t="shared" si="75"/>
        <v>0</v>
      </c>
      <c r="IJ47" s="75">
        <f t="shared" si="76"/>
        <v>0</v>
      </c>
      <c r="IK47" s="139"/>
      <c r="IL47" s="141"/>
      <c r="IM47" s="136">
        <f t="shared" si="77"/>
        <v>0</v>
      </c>
      <c r="IN47" s="136">
        <f t="shared" si="78"/>
        <v>0</v>
      </c>
      <c r="IO47" s="114">
        <v>6.19</v>
      </c>
      <c r="IP47" s="140"/>
      <c r="IQ47" s="136">
        <f t="shared" si="79"/>
        <v>6.19</v>
      </c>
      <c r="IR47" s="136">
        <f t="shared" si="80"/>
        <v>0</v>
      </c>
      <c r="IS47" s="137"/>
      <c r="IT47" s="137"/>
      <c r="IU47" s="158">
        <f t="shared" si="88"/>
        <v>0</v>
      </c>
      <c r="IV47" s="157">
        <f t="shared" si="89"/>
        <v>0</v>
      </c>
      <c r="IW47" s="158"/>
      <c r="IX47" s="158"/>
      <c r="IY47" s="158">
        <f t="shared" si="83"/>
        <v>0</v>
      </c>
      <c r="IZ47" s="158">
        <f t="shared" si="84"/>
        <v>0</v>
      </c>
      <c r="JA47" s="157"/>
      <c r="JB47" s="157"/>
      <c r="JC47" s="158">
        <f t="shared" si="85"/>
        <v>0</v>
      </c>
      <c r="JD47" s="158">
        <f t="shared" si="86"/>
        <v>0</v>
      </c>
    </row>
    <row r="48" spans="1:264" ht="12.75" customHeight="1">
      <c r="A48" s="111" t="s">
        <v>145</v>
      </c>
      <c r="B48" s="112">
        <v>38</v>
      </c>
      <c r="C48" s="71"/>
      <c r="D48" s="71"/>
      <c r="E48" s="113"/>
      <c r="F48" s="113"/>
      <c r="G48" s="71">
        <f t="shared" si="0"/>
        <v>0</v>
      </c>
      <c r="H48" s="71">
        <f t="shared" si="1"/>
        <v>0</v>
      </c>
      <c r="I48" s="91"/>
      <c r="J48" s="71"/>
      <c r="K48" s="71"/>
      <c r="L48" s="71"/>
      <c r="M48" s="71">
        <f t="shared" si="2"/>
        <v>0</v>
      </c>
      <c r="N48" s="71">
        <f t="shared" si="3"/>
        <v>0</v>
      </c>
      <c r="O48" s="91">
        <v>2.58</v>
      </c>
      <c r="P48" s="71"/>
      <c r="Q48" s="75"/>
      <c r="R48" s="71"/>
      <c r="S48" s="71">
        <f t="shared" si="90"/>
        <v>2.58</v>
      </c>
      <c r="T48" s="71">
        <f t="shared" si="5"/>
        <v>0</v>
      </c>
      <c r="U48" s="91"/>
      <c r="V48" s="71"/>
      <c r="W48" s="75"/>
      <c r="X48" s="75"/>
      <c r="Y48" s="71">
        <f t="shared" si="6"/>
        <v>0</v>
      </c>
      <c r="Z48" s="71">
        <f t="shared" si="7"/>
        <v>0</v>
      </c>
      <c r="AA48" s="71"/>
      <c r="AB48" s="142"/>
      <c r="AC48" s="193"/>
      <c r="AD48" s="71"/>
      <c r="AE48" s="71">
        <f t="shared" si="8"/>
        <v>0</v>
      </c>
      <c r="AF48" s="71">
        <f t="shared" si="9"/>
        <v>0</v>
      </c>
      <c r="AG48" s="91"/>
      <c r="AH48" s="71"/>
      <c r="AI48" s="71"/>
      <c r="AJ48" s="71"/>
      <c r="AK48" s="71">
        <f t="shared" si="10"/>
        <v>0</v>
      </c>
      <c r="AL48" s="71">
        <f t="shared" si="11"/>
        <v>0</v>
      </c>
      <c r="AM48" s="71"/>
      <c r="AN48" s="71"/>
      <c r="AO48" s="113"/>
      <c r="AP48" s="113"/>
      <c r="AQ48" s="71">
        <f t="shared" si="12"/>
        <v>0</v>
      </c>
      <c r="AR48" s="71">
        <f t="shared" si="13"/>
        <v>0</v>
      </c>
      <c r="AS48" s="114">
        <v>0</v>
      </c>
      <c r="AT48" s="136"/>
      <c r="AU48" s="75"/>
      <c r="AV48" s="71"/>
      <c r="AW48" s="71">
        <f t="shared" si="14"/>
        <v>0</v>
      </c>
      <c r="AX48" s="71">
        <f t="shared" si="15"/>
        <v>0</v>
      </c>
      <c r="AY48" s="125"/>
      <c r="AZ48" s="86"/>
      <c r="BA48" s="86"/>
      <c r="BB48" s="86"/>
      <c r="BC48" s="71">
        <f t="shared" si="16"/>
        <v>0</v>
      </c>
      <c r="BD48" s="71">
        <f t="shared" si="17"/>
        <v>0</v>
      </c>
      <c r="BE48" s="71"/>
      <c r="BF48" s="71"/>
      <c r="BG48" s="75"/>
      <c r="BH48" s="71"/>
      <c r="BI48" s="71">
        <f t="shared" si="18"/>
        <v>0</v>
      </c>
      <c r="BJ48" s="71">
        <f t="shared" si="19"/>
        <v>0</v>
      </c>
      <c r="BK48" s="93"/>
      <c r="BL48" s="93"/>
      <c r="BM48" s="71"/>
      <c r="BN48" s="71"/>
      <c r="BO48" s="71">
        <f t="shared" si="20"/>
        <v>0</v>
      </c>
      <c r="BP48" s="71">
        <f t="shared" si="21"/>
        <v>0</v>
      </c>
      <c r="BQ48" s="71"/>
      <c r="BR48" s="71"/>
      <c r="BS48" s="94"/>
      <c r="BT48" s="94"/>
      <c r="BU48" s="71">
        <f t="shared" si="22"/>
        <v>0</v>
      </c>
      <c r="BV48" s="71">
        <f t="shared" si="23"/>
        <v>0</v>
      </c>
      <c r="BW48" s="276"/>
      <c r="BX48" s="113"/>
      <c r="BY48" s="79"/>
      <c r="BZ48" s="93"/>
      <c r="CA48" s="71">
        <f t="shared" si="24"/>
        <v>0</v>
      </c>
      <c r="CB48" s="71">
        <f t="shared" si="25"/>
        <v>0</v>
      </c>
      <c r="CC48" s="114">
        <v>1.44</v>
      </c>
      <c r="CD48" s="75"/>
      <c r="CE48" s="95"/>
      <c r="CF48" s="95"/>
      <c r="CG48" s="71">
        <f t="shared" si="26"/>
        <v>1.44</v>
      </c>
      <c r="CH48" s="71">
        <f t="shared" si="87"/>
        <v>0</v>
      </c>
      <c r="CI48" s="71"/>
      <c r="CJ48" s="71"/>
      <c r="CK48" s="71"/>
      <c r="CL48" s="71"/>
      <c r="CM48" s="71">
        <f t="shared" si="27"/>
        <v>0</v>
      </c>
      <c r="CN48" s="71">
        <f t="shared" si="28"/>
        <v>0</v>
      </c>
      <c r="CO48" s="91">
        <v>1.03</v>
      </c>
      <c r="CP48" s="71"/>
      <c r="CQ48" s="71"/>
      <c r="CR48" s="71"/>
      <c r="CS48" s="71">
        <f t="shared" si="91"/>
        <v>1.03</v>
      </c>
      <c r="CT48" s="71">
        <f t="shared" si="30"/>
        <v>0</v>
      </c>
      <c r="CU48" s="71"/>
      <c r="CV48" s="71"/>
      <c r="CW48" s="71"/>
      <c r="CX48" s="71"/>
      <c r="CY48" s="71">
        <f t="shared" si="31"/>
        <v>0</v>
      </c>
      <c r="CZ48" s="71">
        <f t="shared" si="32"/>
        <v>0</v>
      </c>
      <c r="DA48" s="114">
        <v>4.12</v>
      </c>
      <c r="DB48" s="113"/>
      <c r="DC48" s="71"/>
      <c r="DD48" s="71"/>
      <c r="DE48" s="71">
        <f t="shared" si="33"/>
        <v>4.12</v>
      </c>
      <c r="DF48" s="71">
        <f t="shared" si="34"/>
        <v>0</v>
      </c>
      <c r="DG48" s="71"/>
      <c r="DH48" s="71"/>
      <c r="DI48" s="93"/>
      <c r="DJ48" s="71"/>
      <c r="DK48" s="71">
        <f t="shared" si="35"/>
        <v>0</v>
      </c>
      <c r="DL48" s="71">
        <f t="shared" si="36"/>
        <v>0</v>
      </c>
      <c r="DM48" s="113"/>
      <c r="DN48" s="113"/>
      <c r="DO48" s="113"/>
      <c r="DP48" s="113"/>
      <c r="DQ48" s="71">
        <f t="shared" si="37"/>
        <v>0</v>
      </c>
      <c r="DR48" s="71">
        <f t="shared" si="38"/>
        <v>0</v>
      </c>
      <c r="DS48" s="91"/>
      <c r="DT48" s="71"/>
      <c r="DU48" s="71"/>
      <c r="DV48" s="94"/>
      <c r="DW48" s="71">
        <f t="shared" si="39"/>
        <v>0</v>
      </c>
      <c r="DX48" s="71">
        <f t="shared" si="40"/>
        <v>0</v>
      </c>
      <c r="DY48" s="115"/>
      <c r="DZ48" s="71"/>
      <c r="EA48" s="71"/>
      <c r="EB48" s="71"/>
      <c r="EC48" s="71">
        <f t="shared" si="41"/>
        <v>0</v>
      </c>
      <c r="ED48" s="71">
        <f t="shared" si="42"/>
        <v>0</v>
      </c>
      <c r="EE48" s="71"/>
      <c r="EF48" s="71"/>
      <c r="EG48" s="96"/>
      <c r="EH48" s="71"/>
      <c r="EI48" s="71">
        <f t="shared" si="43"/>
        <v>0</v>
      </c>
      <c r="EJ48" s="71">
        <f t="shared" si="44"/>
        <v>0</v>
      </c>
      <c r="EK48" s="71"/>
      <c r="EL48" s="71"/>
      <c r="EM48" s="71"/>
      <c r="EN48" s="71"/>
      <c r="EO48" s="71">
        <f t="shared" si="45"/>
        <v>0</v>
      </c>
      <c r="EP48" s="71">
        <f t="shared" si="46"/>
        <v>0</v>
      </c>
      <c r="EQ48" s="71"/>
      <c r="ER48" s="71"/>
      <c r="ES48" s="71"/>
      <c r="ET48" s="71"/>
      <c r="EU48" s="71">
        <f t="shared" si="92"/>
        <v>0</v>
      </c>
      <c r="EV48" s="71">
        <f t="shared" si="48"/>
        <v>0</v>
      </c>
      <c r="EW48" s="91">
        <v>18.559999999999999</v>
      </c>
      <c r="EX48" s="71"/>
      <c r="EY48" s="71"/>
      <c r="EZ48" s="71"/>
      <c r="FA48" s="71">
        <f t="shared" si="49"/>
        <v>18.559999999999999</v>
      </c>
      <c r="FB48" s="71">
        <f t="shared" si="50"/>
        <v>0</v>
      </c>
      <c r="FC48" s="71"/>
      <c r="FD48" s="71"/>
      <c r="FE48" s="71"/>
      <c r="FF48" s="71"/>
      <c r="FG48" s="71">
        <f t="shared" si="51"/>
        <v>0</v>
      </c>
      <c r="FH48" s="71">
        <f t="shared" si="52"/>
        <v>0</v>
      </c>
      <c r="FI48" s="71"/>
      <c r="FJ48" s="71"/>
      <c r="FK48" s="71"/>
      <c r="FL48" s="71"/>
      <c r="FM48" s="71">
        <f t="shared" si="53"/>
        <v>0</v>
      </c>
      <c r="FN48" s="71">
        <f t="shared" si="54"/>
        <v>0</v>
      </c>
      <c r="FO48" s="71"/>
      <c r="FP48" s="71"/>
      <c r="FQ48" s="71"/>
      <c r="FR48" s="71"/>
      <c r="FS48" s="71">
        <f t="shared" si="55"/>
        <v>0</v>
      </c>
      <c r="FT48" s="71">
        <f t="shared" si="56"/>
        <v>0</v>
      </c>
      <c r="FU48" s="71"/>
      <c r="FV48" s="71"/>
      <c r="FW48" s="71"/>
      <c r="FX48" s="71"/>
      <c r="FY48" s="71">
        <f t="shared" si="57"/>
        <v>0</v>
      </c>
      <c r="FZ48" s="71">
        <f t="shared" si="58"/>
        <v>0</v>
      </c>
      <c r="GA48" s="71"/>
      <c r="GB48" s="71"/>
      <c r="GC48" s="71"/>
      <c r="GD48" s="71"/>
      <c r="GE48" s="71">
        <f t="shared" si="59"/>
        <v>0</v>
      </c>
      <c r="GF48" s="71">
        <f t="shared" si="60"/>
        <v>0</v>
      </c>
      <c r="GG48" s="71"/>
      <c r="GH48" s="71"/>
      <c r="GI48" s="71"/>
      <c r="GJ48" s="71"/>
      <c r="GK48" s="71">
        <f t="shared" si="61"/>
        <v>0</v>
      </c>
      <c r="GL48" s="71">
        <f t="shared" si="62"/>
        <v>0</v>
      </c>
      <c r="GM48" s="71"/>
      <c r="GN48" s="71"/>
      <c r="GO48" s="71"/>
      <c r="GP48" s="71"/>
      <c r="GQ48" s="71">
        <f t="shared" si="63"/>
        <v>0</v>
      </c>
      <c r="GR48" s="71">
        <f t="shared" si="64"/>
        <v>0</v>
      </c>
      <c r="GS48" s="71"/>
      <c r="GT48" s="71"/>
      <c r="GU48" s="71"/>
      <c r="GV48" s="71"/>
      <c r="GW48" s="71">
        <f t="shared" si="65"/>
        <v>0</v>
      </c>
      <c r="GX48" s="71">
        <f t="shared" si="65"/>
        <v>0</v>
      </c>
      <c r="GY48" s="71"/>
      <c r="GZ48" s="71"/>
      <c r="HA48" s="71"/>
      <c r="HB48" s="71"/>
      <c r="HC48" s="71">
        <f t="shared" si="66"/>
        <v>0</v>
      </c>
      <c r="HD48" s="71">
        <f t="shared" si="66"/>
        <v>0</v>
      </c>
      <c r="HE48" s="71"/>
      <c r="HF48" s="71"/>
      <c r="HG48" s="71"/>
      <c r="HH48" s="71"/>
      <c r="HI48" s="71">
        <f t="shared" si="67"/>
        <v>0</v>
      </c>
      <c r="HJ48" s="71">
        <f t="shared" si="68"/>
        <v>0</v>
      </c>
      <c r="HK48" s="71"/>
      <c r="HL48" s="71"/>
      <c r="HM48" s="71"/>
      <c r="HN48" s="71"/>
      <c r="HO48" s="71">
        <f t="shared" si="69"/>
        <v>0</v>
      </c>
      <c r="HP48" s="71">
        <f t="shared" si="70"/>
        <v>0</v>
      </c>
      <c r="HQ48" s="71"/>
      <c r="HR48" s="71"/>
      <c r="HS48" s="71"/>
      <c r="HT48" s="71"/>
      <c r="HU48" s="71">
        <f t="shared" si="71"/>
        <v>0</v>
      </c>
      <c r="HV48" s="71">
        <f t="shared" si="71"/>
        <v>0</v>
      </c>
      <c r="HW48" s="71"/>
      <c r="HX48" s="140"/>
      <c r="HY48" s="140"/>
      <c r="HZ48" s="140"/>
      <c r="IA48" s="71">
        <f t="shared" si="72"/>
        <v>0</v>
      </c>
      <c r="IB48" s="71">
        <f t="shared" si="73"/>
        <v>0</v>
      </c>
      <c r="IC48" s="138"/>
      <c r="ID48" s="75"/>
      <c r="IE48" s="75">
        <f t="shared" si="93"/>
        <v>0</v>
      </c>
      <c r="IF48" s="75">
        <f t="shared" si="93"/>
        <v>0</v>
      </c>
      <c r="IG48" s="75"/>
      <c r="IH48" s="75"/>
      <c r="II48" s="75">
        <f t="shared" si="75"/>
        <v>0</v>
      </c>
      <c r="IJ48" s="75">
        <f t="shared" si="76"/>
        <v>0</v>
      </c>
      <c r="IK48" s="139"/>
      <c r="IL48" s="141"/>
      <c r="IM48" s="136">
        <f t="shared" si="77"/>
        <v>0</v>
      </c>
      <c r="IN48" s="136">
        <f t="shared" si="78"/>
        <v>0</v>
      </c>
      <c r="IO48" s="114">
        <v>6.19</v>
      </c>
      <c r="IP48" s="140"/>
      <c r="IQ48" s="136">
        <f t="shared" si="79"/>
        <v>6.19</v>
      </c>
      <c r="IR48" s="136">
        <f t="shared" si="80"/>
        <v>0</v>
      </c>
      <c r="IS48" s="137"/>
      <c r="IT48" s="137"/>
      <c r="IU48" s="158">
        <f t="shared" si="88"/>
        <v>0</v>
      </c>
      <c r="IV48" s="157">
        <f t="shared" si="89"/>
        <v>0</v>
      </c>
      <c r="IW48" s="158"/>
      <c r="IX48" s="158"/>
      <c r="IY48" s="158">
        <f t="shared" si="83"/>
        <v>0</v>
      </c>
      <c r="IZ48" s="158">
        <f t="shared" si="84"/>
        <v>0</v>
      </c>
      <c r="JA48" s="157"/>
      <c r="JB48" s="157"/>
      <c r="JC48" s="158">
        <f t="shared" si="85"/>
        <v>0</v>
      </c>
      <c r="JD48" s="158">
        <f t="shared" si="86"/>
        <v>0</v>
      </c>
    </row>
    <row r="49" spans="1:264" ht="12.75" customHeight="1">
      <c r="A49" s="109"/>
      <c r="B49" s="112">
        <v>39</v>
      </c>
      <c r="C49" s="71"/>
      <c r="D49" s="71"/>
      <c r="E49" s="113"/>
      <c r="F49" s="113"/>
      <c r="G49" s="71">
        <f t="shared" si="0"/>
        <v>0</v>
      </c>
      <c r="H49" s="71">
        <f t="shared" si="1"/>
        <v>0</v>
      </c>
      <c r="I49" s="91"/>
      <c r="J49" s="71"/>
      <c r="K49" s="71"/>
      <c r="L49" s="71"/>
      <c r="M49" s="71">
        <f t="shared" si="2"/>
        <v>0</v>
      </c>
      <c r="N49" s="71">
        <f t="shared" si="3"/>
        <v>0</v>
      </c>
      <c r="O49" s="91">
        <v>2.58</v>
      </c>
      <c r="P49" s="71"/>
      <c r="Q49" s="75"/>
      <c r="R49" s="71"/>
      <c r="S49" s="71">
        <f t="shared" si="90"/>
        <v>2.58</v>
      </c>
      <c r="T49" s="71">
        <f t="shared" si="5"/>
        <v>0</v>
      </c>
      <c r="U49" s="91"/>
      <c r="V49" s="71"/>
      <c r="W49" s="75"/>
      <c r="X49" s="75"/>
      <c r="Y49" s="71">
        <f t="shared" si="6"/>
        <v>0</v>
      </c>
      <c r="Z49" s="71">
        <f t="shared" si="7"/>
        <v>0</v>
      </c>
      <c r="AA49" s="71"/>
      <c r="AB49" s="142"/>
      <c r="AC49" s="193"/>
      <c r="AD49" s="71"/>
      <c r="AE49" s="71">
        <f t="shared" si="8"/>
        <v>0</v>
      </c>
      <c r="AF49" s="71">
        <f t="shared" si="9"/>
        <v>0</v>
      </c>
      <c r="AG49" s="91"/>
      <c r="AH49" s="71"/>
      <c r="AI49" s="71"/>
      <c r="AJ49" s="71"/>
      <c r="AK49" s="71">
        <f t="shared" si="10"/>
        <v>0</v>
      </c>
      <c r="AL49" s="71">
        <f t="shared" si="11"/>
        <v>0</v>
      </c>
      <c r="AM49" s="71"/>
      <c r="AN49" s="71"/>
      <c r="AO49" s="113"/>
      <c r="AP49" s="113"/>
      <c r="AQ49" s="71">
        <f t="shared" si="12"/>
        <v>0</v>
      </c>
      <c r="AR49" s="71">
        <f t="shared" si="13"/>
        <v>0</v>
      </c>
      <c r="AS49" s="114">
        <v>0</v>
      </c>
      <c r="AT49" s="136"/>
      <c r="AU49" s="75"/>
      <c r="AV49" s="71"/>
      <c r="AW49" s="71">
        <f t="shared" si="14"/>
        <v>0</v>
      </c>
      <c r="AX49" s="71">
        <f t="shared" si="15"/>
        <v>0</v>
      </c>
      <c r="AY49" s="125"/>
      <c r="AZ49" s="86"/>
      <c r="BA49" s="86"/>
      <c r="BB49" s="86"/>
      <c r="BC49" s="71">
        <f t="shared" si="16"/>
        <v>0</v>
      </c>
      <c r="BD49" s="71">
        <f t="shared" si="17"/>
        <v>0</v>
      </c>
      <c r="BE49" s="71"/>
      <c r="BF49" s="71"/>
      <c r="BG49" s="75"/>
      <c r="BH49" s="71"/>
      <c r="BI49" s="71">
        <f t="shared" si="18"/>
        <v>0</v>
      </c>
      <c r="BJ49" s="71">
        <f t="shared" si="19"/>
        <v>0</v>
      </c>
      <c r="BK49" s="93"/>
      <c r="BL49" s="93"/>
      <c r="BM49" s="71"/>
      <c r="BN49" s="71"/>
      <c r="BO49" s="71">
        <f t="shared" si="20"/>
        <v>0</v>
      </c>
      <c r="BP49" s="71">
        <f t="shared" si="21"/>
        <v>0</v>
      </c>
      <c r="BQ49" s="71"/>
      <c r="BR49" s="71"/>
      <c r="BS49" s="94"/>
      <c r="BT49" s="94"/>
      <c r="BU49" s="71">
        <f t="shared" si="22"/>
        <v>0</v>
      </c>
      <c r="BV49" s="71">
        <f t="shared" si="23"/>
        <v>0</v>
      </c>
      <c r="BW49" s="276"/>
      <c r="BX49" s="113"/>
      <c r="BY49" s="79"/>
      <c r="BZ49" s="93"/>
      <c r="CA49" s="71">
        <f t="shared" si="24"/>
        <v>0</v>
      </c>
      <c r="CB49" s="71">
        <f t="shared" si="25"/>
        <v>0</v>
      </c>
      <c r="CC49" s="114">
        <v>1.44</v>
      </c>
      <c r="CD49" s="75"/>
      <c r="CE49" s="95"/>
      <c r="CF49" s="95"/>
      <c r="CG49" s="71">
        <f t="shared" si="26"/>
        <v>1.44</v>
      </c>
      <c r="CH49" s="71">
        <f t="shared" si="87"/>
        <v>0</v>
      </c>
      <c r="CI49" s="71"/>
      <c r="CJ49" s="71"/>
      <c r="CK49" s="71"/>
      <c r="CL49" s="71"/>
      <c r="CM49" s="71">
        <f t="shared" si="27"/>
        <v>0</v>
      </c>
      <c r="CN49" s="71">
        <f t="shared" si="28"/>
        <v>0</v>
      </c>
      <c r="CO49" s="91">
        <v>1.03</v>
      </c>
      <c r="CP49" s="71"/>
      <c r="CQ49" s="71"/>
      <c r="CR49" s="71"/>
      <c r="CS49" s="71">
        <f t="shared" si="91"/>
        <v>1.03</v>
      </c>
      <c r="CT49" s="71">
        <f t="shared" si="30"/>
        <v>0</v>
      </c>
      <c r="CU49" s="71"/>
      <c r="CV49" s="71"/>
      <c r="CW49" s="71"/>
      <c r="CX49" s="71"/>
      <c r="CY49" s="71">
        <f t="shared" si="31"/>
        <v>0</v>
      </c>
      <c r="CZ49" s="71">
        <f t="shared" si="32"/>
        <v>0</v>
      </c>
      <c r="DA49" s="114">
        <v>4.12</v>
      </c>
      <c r="DB49" s="113"/>
      <c r="DC49" s="71"/>
      <c r="DD49" s="71"/>
      <c r="DE49" s="71">
        <f t="shared" si="33"/>
        <v>4.12</v>
      </c>
      <c r="DF49" s="71">
        <f t="shared" si="34"/>
        <v>0</v>
      </c>
      <c r="DG49" s="71"/>
      <c r="DH49" s="71"/>
      <c r="DI49" s="93"/>
      <c r="DJ49" s="71"/>
      <c r="DK49" s="71">
        <f t="shared" si="35"/>
        <v>0</v>
      </c>
      <c r="DL49" s="71">
        <f t="shared" si="36"/>
        <v>0</v>
      </c>
      <c r="DM49" s="113"/>
      <c r="DN49" s="113"/>
      <c r="DO49" s="113"/>
      <c r="DP49" s="113"/>
      <c r="DQ49" s="71">
        <f t="shared" si="37"/>
        <v>0</v>
      </c>
      <c r="DR49" s="71">
        <f t="shared" si="38"/>
        <v>0</v>
      </c>
      <c r="DS49" s="91"/>
      <c r="DT49" s="71"/>
      <c r="DU49" s="71"/>
      <c r="DV49" s="94"/>
      <c r="DW49" s="71">
        <f t="shared" si="39"/>
        <v>0</v>
      </c>
      <c r="DX49" s="71">
        <f t="shared" si="40"/>
        <v>0</v>
      </c>
      <c r="DY49" s="115"/>
      <c r="DZ49" s="71"/>
      <c r="EA49" s="71"/>
      <c r="EB49" s="71"/>
      <c r="EC49" s="71">
        <f t="shared" si="41"/>
        <v>0</v>
      </c>
      <c r="ED49" s="71">
        <f t="shared" si="42"/>
        <v>0</v>
      </c>
      <c r="EE49" s="71"/>
      <c r="EF49" s="71"/>
      <c r="EG49" s="96"/>
      <c r="EH49" s="71"/>
      <c r="EI49" s="71">
        <f t="shared" si="43"/>
        <v>0</v>
      </c>
      <c r="EJ49" s="71">
        <f t="shared" si="44"/>
        <v>0</v>
      </c>
      <c r="EK49" s="71"/>
      <c r="EL49" s="71"/>
      <c r="EM49" s="71"/>
      <c r="EN49" s="71"/>
      <c r="EO49" s="71">
        <f t="shared" si="45"/>
        <v>0</v>
      </c>
      <c r="EP49" s="71">
        <f t="shared" si="46"/>
        <v>0</v>
      </c>
      <c r="EQ49" s="71"/>
      <c r="ER49" s="71"/>
      <c r="ES49" s="71"/>
      <c r="ET49" s="71"/>
      <c r="EU49" s="71">
        <f t="shared" si="92"/>
        <v>0</v>
      </c>
      <c r="EV49" s="71">
        <f t="shared" si="48"/>
        <v>0</v>
      </c>
      <c r="EW49" s="91">
        <v>18.559999999999999</v>
      </c>
      <c r="EX49" s="71"/>
      <c r="EY49" s="71"/>
      <c r="EZ49" s="71"/>
      <c r="FA49" s="71">
        <f t="shared" si="49"/>
        <v>18.559999999999999</v>
      </c>
      <c r="FB49" s="71">
        <f t="shared" si="50"/>
        <v>0</v>
      </c>
      <c r="FC49" s="71"/>
      <c r="FD49" s="71"/>
      <c r="FE49" s="71"/>
      <c r="FF49" s="71"/>
      <c r="FG49" s="71">
        <f t="shared" si="51"/>
        <v>0</v>
      </c>
      <c r="FH49" s="71">
        <f t="shared" si="52"/>
        <v>0</v>
      </c>
      <c r="FI49" s="71"/>
      <c r="FJ49" s="71"/>
      <c r="FK49" s="71"/>
      <c r="FL49" s="71"/>
      <c r="FM49" s="71">
        <f t="shared" si="53"/>
        <v>0</v>
      </c>
      <c r="FN49" s="71">
        <f t="shared" si="54"/>
        <v>0</v>
      </c>
      <c r="FO49" s="71"/>
      <c r="FP49" s="71"/>
      <c r="FQ49" s="71"/>
      <c r="FR49" s="71"/>
      <c r="FS49" s="71">
        <f t="shared" si="55"/>
        <v>0</v>
      </c>
      <c r="FT49" s="71">
        <f t="shared" si="56"/>
        <v>0</v>
      </c>
      <c r="FU49" s="71"/>
      <c r="FV49" s="71"/>
      <c r="FW49" s="71"/>
      <c r="FX49" s="71"/>
      <c r="FY49" s="71">
        <f t="shared" si="57"/>
        <v>0</v>
      </c>
      <c r="FZ49" s="71">
        <f t="shared" si="58"/>
        <v>0</v>
      </c>
      <c r="GA49" s="71"/>
      <c r="GB49" s="71"/>
      <c r="GC49" s="71"/>
      <c r="GD49" s="71"/>
      <c r="GE49" s="71">
        <f t="shared" si="59"/>
        <v>0</v>
      </c>
      <c r="GF49" s="71">
        <f t="shared" si="60"/>
        <v>0</v>
      </c>
      <c r="GG49" s="71"/>
      <c r="GH49" s="71"/>
      <c r="GI49" s="71"/>
      <c r="GJ49" s="71"/>
      <c r="GK49" s="71">
        <f t="shared" si="61"/>
        <v>0</v>
      </c>
      <c r="GL49" s="71">
        <f t="shared" si="62"/>
        <v>0</v>
      </c>
      <c r="GM49" s="71"/>
      <c r="GN49" s="71"/>
      <c r="GO49" s="71"/>
      <c r="GP49" s="71"/>
      <c r="GQ49" s="71">
        <f t="shared" si="63"/>
        <v>0</v>
      </c>
      <c r="GR49" s="71">
        <f t="shared" si="64"/>
        <v>0</v>
      </c>
      <c r="GS49" s="71"/>
      <c r="GT49" s="71"/>
      <c r="GU49" s="71"/>
      <c r="GV49" s="71"/>
      <c r="GW49" s="71">
        <f t="shared" si="65"/>
        <v>0</v>
      </c>
      <c r="GX49" s="71">
        <f t="shared" si="65"/>
        <v>0</v>
      </c>
      <c r="GY49" s="71"/>
      <c r="GZ49" s="71"/>
      <c r="HA49" s="71"/>
      <c r="HB49" s="71"/>
      <c r="HC49" s="71">
        <f t="shared" si="66"/>
        <v>0</v>
      </c>
      <c r="HD49" s="71">
        <f t="shared" si="66"/>
        <v>0</v>
      </c>
      <c r="HE49" s="71"/>
      <c r="HF49" s="71"/>
      <c r="HG49" s="71"/>
      <c r="HH49" s="71"/>
      <c r="HI49" s="71">
        <f t="shared" si="67"/>
        <v>0</v>
      </c>
      <c r="HJ49" s="71">
        <f t="shared" si="68"/>
        <v>0</v>
      </c>
      <c r="HK49" s="71"/>
      <c r="HL49" s="71"/>
      <c r="HM49" s="71"/>
      <c r="HN49" s="71"/>
      <c r="HO49" s="71">
        <f t="shared" si="69"/>
        <v>0</v>
      </c>
      <c r="HP49" s="71">
        <f t="shared" si="70"/>
        <v>0</v>
      </c>
      <c r="HQ49" s="71"/>
      <c r="HR49" s="71"/>
      <c r="HS49" s="71"/>
      <c r="HT49" s="71"/>
      <c r="HU49" s="71">
        <f t="shared" si="71"/>
        <v>0</v>
      </c>
      <c r="HV49" s="71">
        <f t="shared" si="71"/>
        <v>0</v>
      </c>
      <c r="HW49" s="71"/>
      <c r="HX49" s="140"/>
      <c r="HY49" s="140"/>
      <c r="HZ49" s="140"/>
      <c r="IA49" s="71">
        <f t="shared" si="72"/>
        <v>0</v>
      </c>
      <c r="IB49" s="71">
        <f t="shared" si="73"/>
        <v>0</v>
      </c>
      <c r="IC49" s="138"/>
      <c r="ID49" s="75"/>
      <c r="IE49" s="75">
        <f t="shared" si="93"/>
        <v>0</v>
      </c>
      <c r="IF49" s="75">
        <f t="shared" si="93"/>
        <v>0</v>
      </c>
      <c r="IG49" s="75"/>
      <c r="IH49" s="75"/>
      <c r="II49" s="75">
        <f t="shared" si="75"/>
        <v>0</v>
      </c>
      <c r="IJ49" s="75">
        <f t="shared" si="76"/>
        <v>0</v>
      </c>
      <c r="IK49" s="139"/>
      <c r="IL49" s="141"/>
      <c r="IM49" s="136">
        <f t="shared" si="77"/>
        <v>0</v>
      </c>
      <c r="IN49" s="136">
        <f t="shared" si="78"/>
        <v>0</v>
      </c>
      <c r="IO49" s="114">
        <v>6.19</v>
      </c>
      <c r="IP49" s="140"/>
      <c r="IQ49" s="136">
        <f t="shared" si="79"/>
        <v>6.19</v>
      </c>
      <c r="IR49" s="136">
        <f t="shared" si="80"/>
        <v>0</v>
      </c>
      <c r="IS49" s="137"/>
      <c r="IT49" s="137"/>
      <c r="IU49" s="158">
        <f t="shared" si="88"/>
        <v>0</v>
      </c>
      <c r="IV49" s="157">
        <f t="shared" si="89"/>
        <v>0</v>
      </c>
      <c r="IW49" s="158"/>
      <c r="IX49" s="158"/>
      <c r="IY49" s="158">
        <f t="shared" si="83"/>
        <v>0</v>
      </c>
      <c r="IZ49" s="158">
        <f t="shared" si="84"/>
        <v>0</v>
      </c>
      <c r="JA49" s="157"/>
      <c r="JB49" s="157"/>
      <c r="JC49" s="158">
        <f t="shared" si="85"/>
        <v>0</v>
      </c>
      <c r="JD49" s="158">
        <f t="shared" si="86"/>
        <v>0</v>
      </c>
    </row>
    <row r="50" spans="1:264" ht="12.75" customHeight="1">
      <c r="A50" s="109"/>
      <c r="B50" s="112">
        <v>40</v>
      </c>
      <c r="C50" s="71"/>
      <c r="D50" s="71"/>
      <c r="E50" s="113"/>
      <c r="F50" s="113"/>
      <c r="G50" s="71">
        <f t="shared" si="0"/>
        <v>0</v>
      </c>
      <c r="H50" s="71">
        <f t="shared" si="1"/>
        <v>0</v>
      </c>
      <c r="I50" s="91"/>
      <c r="J50" s="71"/>
      <c r="K50" s="71"/>
      <c r="L50" s="71"/>
      <c r="M50" s="71">
        <f t="shared" si="2"/>
        <v>0</v>
      </c>
      <c r="N50" s="71">
        <f t="shared" si="3"/>
        <v>0</v>
      </c>
      <c r="O50" s="91">
        <v>2.58</v>
      </c>
      <c r="P50" s="71"/>
      <c r="Q50" s="75"/>
      <c r="R50" s="71"/>
      <c r="S50" s="71">
        <f t="shared" si="90"/>
        <v>2.58</v>
      </c>
      <c r="T50" s="71">
        <f t="shared" si="5"/>
        <v>0</v>
      </c>
      <c r="U50" s="91"/>
      <c r="V50" s="71"/>
      <c r="W50" s="75"/>
      <c r="X50" s="75"/>
      <c r="Y50" s="71">
        <f t="shared" si="6"/>
        <v>0</v>
      </c>
      <c r="Z50" s="71">
        <f t="shared" si="7"/>
        <v>0</v>
      </c>
      <c r="AA50" s="71"/>
      <c r="AB50" s="142"/>
      <c r="AC50" s="193"/>
      <c r="AD50" s="71"/>
      <c r="AE50" s="71">
        <f t="shared" si="8"/>
        <v>0</v>
      </c>
      <c r="AF50" s="71">
        <f t="shared" si="9"/>
        <v>0</v>
      </c>
      <c r="AG50" s="91"/>
      <c r="AH50" s="71"/>
      <c r="AI50" s="71"/>
      <c r="AJ50" s="71"/>
      <c r="AK50" s="71">
        <f t="shared" si="10"/>
        <v>0</v>
      </c>
      <c r="AL50" s="71">
        <f t="shared" si="11"/>
        <v>0</v>
      </c>
      <c r="AM50" s="71"/>
      <c r="AN50" s="71"/>
      <c r="AO50" s="113"/>
      <c r="AP50" s="113"/>
      <c r="AQ50" s="71">
        <f t="shared" si="12"/>
        <v>0</v>
      </c>
      <c r="AR50" s="71">
        <f t="shared" si="13"/>
        <v>0</v>
      </c>
      <c r="AS50" s="114">
        <v>0</v>
      </c>
      <c r="AT50" s="136"/>
      <c r="AU50" s="75"/>
      <c r="AV50" s="71"/>
      <c r="AW50" s="71">
        <f t="shared" si="14"/>
        <v>0</v>
      </c>
      <c r="AX50" s="71">
        <f t="shared" si="15"/>
        <v>0</v>
      </c>
      <c r="AY50" s="125"/>
      <c r="AZ50" s="86"/>
      <c r="BA50" s="86"/>
      <c r="BB50" s="86"/>
      <c r="BC50" s="71">
        <f t="shared" si="16"/>
        <v>0</v>
      </c>
      <c r="BD50" s="71">
        <f t="shared" si="17"/>
        <v>0</v>
      </c>
      <c r="BE50" s="71"/>
      <c r="BF50" s="71"/>
      <c r="BG50" s="75"/>
      <c r="BH50" s="71"/>
      <c r="BI50" s="71">
        <f t="shared" si="18"/>
        <v>0</v>
      </c>
      <c r="BJ50" s="71">
        <f t="shared" si="19"/>
        <v>0</v>
      </c>
      <c r="BK50" s="93"/>
      <c r="BL50" s="93"/>
      <c r="BM50" s="71"/>
      <c r="BN50" s="71"/>
      <c r="BO50" s="71">
        <f t="shared" si="20"/>
        <v>0</v>
      </c>
      <c r="BP50" s="71">
        <f t="shared" si="21"/>
        <v>0</v>
      </c>
      <c r="BQ50" s="71"/>
      <c r="BR50" s="71"/>
      <c r="BS50" s="94"/>
      <c r="BT50" s="94"/>
      <c r="BU50" s="71">
        <f t="shared" si="22"/>
        <v>0</v>
      </c>
      <c r="BV50" s="71">
        <f t="shared" si="23"/>
        <v>0</v>
      </c>
      <c r="BW50" s="276"/>
      <c r="BX50" s="113"/>
      <c r="BY50" s="79"/>
      <c r="BZ50" s="93"/>
      <c r="CA50" s="71">
        <f t="shared" si="24"/>
        <v>0</v>
      </c>
      <c r="CB50" s="71">
        <f t="shared" si="25"/>
        <v>0</v>
      </c>
      <c r="CC50" s="114">
        <v>1.44</v>
      </c>
      <c r="CD50" s="75"/>
      <c r="CE50" s="95"/>
      <c r="CF50" s="95"/>
      <c r="CG50" s="71">
        <f t="shared" si="26"/>
        <v>1.44</v>
      </c>
      <c r="CH50" s="71">
        <f t="shared" si="87"/>
        <v>0</v>
      </c>
      <c r="CI50" s="71"/>
      <c r="CJ50" s="71"/>
      <c r="CK50" s="71"/>
      <c r="CL50" s="71"/>
      <c r="CM50" s="71">
        <f t="shared" si="27"/>
        <v>0</v>
      </c>
      <c r="CN50" s="71">
        <f t="shared" si="28"/>
        <v>0</v>
      </c>
      <c r="CO50" s="91">
        <v>1.03</v>
      </c>
      <c r="CP50" s="71"/>
      <c r="CQ50" s="71"/>
      <c r="CR50" s="71"/>
      <c r="CS50" s="71">
        <f t="shared" si="91"/>
        <v>1.03</v>
      </c>
      <c r="CT50" s="71">
        <f t="shared" si="30"/>
        <v>0</v>
      </c>
      <c r="CU50" s="71"/>
      <c r="CV50" s="71"/>
      <c r="CW50" s="71"/>
      <c r="CX50" s="71"/>
      <c r="CY50" s="71">
        <f t="shared" si="31"/>
        <v>0</v>
      </c>
      <c r="CZ50" s="71">
        <f t="shared" si="32"/>
        <v>0</v>
      </c>
      <c r="DA50" s="114">
        <v>4.12</v>
      </c>
      <c r="DB50" s="113"/>
      <c r="DC50" s="71"/>
      <c r="DD50" s="71"/>
      <c r="DE50" s="71">
        <f t="shared" si="33"/>
        <v>4.12</v>
      </c>
      <c r="DF50" s="71">
        <f t="shared" si="34"/>
        <v>0</v>
      </c>
      <c r="DG50" s="71"/>
      <c r="DH50" s="71"/>
      <c r="DI50" s="93"/>
      <c r="DJ50" s="71"/>
      <c r="DK50" s="71">
        <f t="shared" si="35"/>
        <v>0</v>
      </c>
      <c r="DL50" s="71">
        <f t="shared" si="36"/>
        <v>0</v>
      </c>
      <c r="DM50" s="113"/>
      <c r="DN50" s="113"/>
      <c r="DO50" s="113"/>
      <c r="DP50" s="113"/>
      <c r="DQ50" s="71">
        <f t="shared" si="37"/>
        <v>0</v>
      </c>
      <c r="DR50" s="71">
        <f t="shared" si="38"/>
        <v>0</v>
      </c>
      <c r="DS50" s="91"/>
      <c r="DT50" s="71"/>
      <c r="DU50" s="71"/>
      <c r="DV50" s="94"/>
      <c r="DW50" s="71">
        <f t="shared" si="39"/>
        <v>0</v>
      </c>
      <c r="DX50" s="71">
        <f t="shared" si="40"/>
        <v>0</v>
      </c>
      <c r="DY50" s="115"/>
      <c r="DZ50" s="71"/>
      <c r="EA50" s="71"/>
      <c r="EB50" s="71"/>
      <c r="EC50" s="71">
        <f t="shared" si="41"/>
        <v>0</v>
      </c>
      <c r="ED50" s="71">
        <f t="shared" si="42"/>
        <v>0</v>
      </c>
      <c r="EE50" s="71"/>
      <c r="EF50" s="71"/>
      <c r="EG50" s="96"/>
      <c r="EH50" s="71"/>
      <c r="EI50" s="71">
        <f t="shared" si="43"/>
        <v>0</v>
      </c>
      <c r="EJ50" s="71">
        <f t="shared" si="44"/>
        <v>0</v>
      </c>
      <c r="EK50" s="71"/>
      <c r="EL50" s="71"/>
      <c r="EM50" s="71"/>
      <c r="EN50" s="71"/>
      <c r="EO50" s="71">
        <f t="shared" si="45"/>
        <v>0</v>
      </c>
      <c r="EP50" s="71">
        <f t="shared" si="46"/>
        <v>0</v>
      </c>
      <c r="EQ50" s="71"/>
      <c r="ER50" s="71"/>
      <c r="ES50" s="71"/>
      <c r="ET50" s="71"/>
      <c r="EU50" s="71">
        <f t="shared" si="92"/>
        <v>0</v>
      </c>
      <c r="EV50" s="71">
        <f t="shared" si="48"/>
        <v>0</v>
      </c>
      <c r="EW50" s="91">
        <v>18.559999999999999</v>
      </c>
      <c r="EX50" s="71"/>
      <c r="EY50" s="71"/>
      <c r="EZ50" s="71"/>
      <c r="FA50" s="71">
        <f t="shared" si="49"/>
        <v>18.559999999999999</v>
      </c>
      <c r="FB50" s="71">
        <f t="shared" si="50"/>
        <v>0</v>
      </c>
      <c r="FC50" s="71"/>
      <c r="FD50" s="71"/>
      <c r="FE50" s="71"/>
      <c r="FF50" s="71"/>
      <c r="FG50" s="71">
        <f t="shared" si="51"/>
        <v>0</v>
      </c>
      <c r="FH50" s="71">
        <f t="shared" si="52"/>
        <v>0</v>
      </c>
      <c r="FI50" s="71"/>
      <c r="FJ50" s="71"/>
      <c r="FK50" s="71"/>
      <c r="FL50" s="71"/>
      <c r="FM50" s="71">
        <f t="shared" si="53"/>
        <v>0</v>
      </c>
      <c r="FN50" s="71">
        <f t="shared" si="54"/>
        <v>0</v>
      </c>
      <c r="FO50" s="71"/>
      <c r="FP50" s="71"/>
      <c r="FQ50" s="71"/>
      <c r="FR50" s="71"/>
      <c r="FS50" s="71">
        <f t="shared" si="55"/>
        <v>0</v>
      </c>
      <c r="FT50" s="71">
        <f t="shared" si="56"/>
        <v>0</v>
      </c>
      <c r="FU50" s="71"/>
      <c r="FV50" s="71"/>
      <c r="FW50" s="71"/>
      <c r="FX50" s="71"/>
      <c r="FY50" s="71">
        <f t="shared" si="57"/>
        <v>0</v>
      </c>
      <c r="FZ50" s="71">
        <f t="shared" si="58"/>
        <v>0</v>
      </c>
      <c r="GA50" s="71"/>
      <c r="GB50" s="71"/>
      <c r="GC50" s="71"/>
      <c r="GD50" s="71"/>
      <c r="GE50" s="71">
        <f t="shared" si="59"/>
        <v>0</v>
      </c>
      <c r="GF50" s="71">
        <f t="shared" si="60"/>
        <v>0</v>
      </c>
      <c r="GG50" s="71"/>
      <c r="GH50" s="71"/>
      <c r="GI50" s="71"/>
      <c r="GJ50" s="71"/>
      <c r="GK50" s="71">
        <f t="shared" si="61"/>
        <v>0</v>
      </c>
      <c r="GL50" s="71">
        <f t="shared" si="62"/>
        <v>0</v>
      </c>
      <c r="GM50" s="71"/>
      <c r="GN50" s="71"/>
      <c r="GO50" s="71"/>
      <c r="GP50" s="71"/>
      <c r="GQ50" s="71">
        <f t="shared" si="63"/>
        <v>0</v>
      </c>
      <c r="GR50" s="71">
        <f t="shared" si="64"/>
        <v>0</v>
      </c>
      <c r="GS50" s="71"/>
      <c r="GT50" s="71"/>
      <c r="GU50" s="71"/>
      <c r="GV50" s="71"/>
      <c r="GW50" s="71">
        <f t="shared" si="65"/>
        <v>0</v>
      </c>
      <c r="GX50" s="71">
        <f t="shared" si="65"/>
        <v>0</v>
      </c>
      <c r="GY50" s="71"/>
      <c r="GZ50" s="71"/>
      <c r="HA50" s="71"/>
      <c r="HB50" s="71"/>
      <c r="HC50" s="71">
        <f t="shared" si="66"/>
        <v>0</v>
      </c>
      <c r="HD50" s="71">
        <f t="shared" si="66"/>
        <v>0</v>
      </c>
      <c r="HE50" s="71"/>
      <c r="HF50" s="71"/>
      <c r="HG50" s="71"/>
      <c r="HH50" s="71"/>
      <c r="HI50" s="71">
        <f t="shared" si="67"/>
        <v>0</v>
      </c>
      <c r="HJ50" s="71">
        <f t="shared" si="68"/>
        <v>0</v>
      </c>
      <c r="HK50" s="71"/>
      <c r="HL50" s="71"/>
      <c r="HM50" s="71"/>
      <c r="HN50" s="71"/>
      <c r="HO50" s="71">
        <f t="shared" si="69"/>
        <v>0</v>
      </c>
      <c r="HP50" s="71">
        <f t="shared" si="70"/>
        <v>0</v>
      </c>
      <c r="HQ50" s="71"/>
      <c r="HR50" s="71"/>
      <c r="HS50" s="71"/>
      <c r="HT50" s="71"/>
      <c r="HU50" s="71">
        <f t="shared" si="71"/>
        <v>0</v>
      </c>
      <c r="HV50" s="71">
        <f t="shared" si="71"/>
        <v>0</v>
      </c>
      <c r="HW50" s="71"/>
      <c r="HX50" s="140"/>
      <c r="HY50" s="140"/>
      <c r="HZ50" s="140"/>
      <c r="IA50" s="71">
        <f t="shared" si="72"/>
        <v>0</v>
      </c>
      <c r="IB50" s="71">
        <f t="shared" si="73"/>
        <v>0</v>
      </c>
      <c r="IC50" s="138"/>
      <c r="ID50" s="75"/>
      <c r="IE50" s="75">
        <f t="shared" si="93"/>
        <v>0</v>
      </c>
      <c r="IF50" s="75">
        <f t="shared" si="93"/>
        <v>0</v>
      </c>
      <c r="IG50" s="75"/>
      <c r="IH50" s="75"/>
      <c r="II50" s="75">
        <f t="shared" si="75"/>
        <v>0</v>
      </c>
      <c r="IJ50" s="75">
        <f t="shared" si="76"/>
        <v>0</v>
      </c>
      <c r="IK50" s="139"/>
      <c r="IL50" s="141"/>
      <c r="IM50" s="136">
        <f t="shared" si="77"/>
        <v>0</v>
      </c>
      <c r="IN50" s="136">
        <f t="shared" si="78"/>
        <v>0</v>
      </c>
      <c r="IO50" s="114">
        <v>6.19</v>
      </c>
      <c r="IP50" s="140"/>
      <c r="IQ50" s="136">
        <f t="shared" si="79"/>
        <v>6.19</v>
      </c>
      <c r="IR50" s="136">
        <f t="shared" si="80"/>
        <v>0</v>
      </c>
      <c r="IS50" s="137"/>
      <c r="IT50" s="137"/>
      <c r="IU50" s="158">
        <f t="shared" si="88"/>
        <v>0</v>
      </c>
      <c r="IV50" s="157">
        <f t="shared" si="89"/>
        <v>0</v>
      </c>
      <c r="IW50" s="158"/>
      <c r="IX50" s="158"/>
      <c r="IY50" s="158">
        <f t="shared" si="83"/>
        <v>0</v>
      </c>
      <c r="IZ50" s="158">
        <f t="shared" si="84"/>
        <v>0</v>
      </c>
      <c r="JA50" s="157"/>
      <c r="JB50" s="157"/>
      <c r="JC50" s="158">
        <f t="shared" si="85"/>
        <v>0</v>
      </c>
      <c r="JD50" s="158">
        <f t="shared" si="86"/>
        <v>0</v>
      </c>
    </row>
    <row r="51" spans="1:264" ht="12.75" customHeight="1">
      <c r="A51" s="116" t="s">
        <v>146</v>
      </c>
      <c r="B51" s="112">
        <v>41</v>
      </c>
      <c r="C51" s="71"/>
      <c r="D51" s="71"/>
      <c r="E51" s="113"/>
      <c r="F51" s="113"/>
      <c r="G51" s="71">
        <f t="shared" si="0"/>
        <v>0</v>
      </c>
      <c r="H51" s="71">
        <f t="shared" si="1"/>
        <v>0</v>
      </c>
      <c r="I51" s="91"/>
      <c r="J51" s="71"/>
      <c r="K51" s="71"/>
      <c r="L51" s="71"/>
      <c r="M51" s="71">
        <f t="shared" si="2"/>
        <v>0</v>
      </c>
      <c r="N51" s="71">
        <f t="shared" si="3"/>
        <v>0</v>
      </c>
      <c r="O51" s="91">
        <v>2.58</v>
      </c>
      <c r="P51" s="71"/>
      <c r="Q51" s="75"/>
      <c r="R51" s="71"/>
      <c r="S51" s="71">
        <f t="shared" si="90"/>
        <v>2.58</v>
      </c>
      <c r="T51" s="71">
        <f t="shared" si="5"/>
        <v>0</v>
      </c>
      <c r="U51" s="91"/>
      <c r="V51" s="71"/>
      <c r="W51" s="75"/>
      <c r="X51" s="75"/>
      <c r="Y51" s="71">
        <f t="shared" si="6"/>
        <v>0</v>
      </c>
      <c r="Z51" s="71">
        <f t="shared" si="7"/>
        <v>0</v>
      </c>
      <c r="AA51" s="71"/>
      <c r="AB51" s="142"/>
      <c r="AC51" s="193"/>
      <c r="AD51" s="71"/>
      <c r="AE51" s="71">
        <f t="shared" si="8"/>
        <v>0</v>
      </c>
      <c r="AF51" s="71">
        <f t="shared" si="9"/>
        <v>0</v>
      </c>
      <c r="AG51" s="91"/>
      <c r="AH51" s="71"/>
      <c r="AI51" s="71"/>
      <c r="AJ51" s="71"/>
      <c r="AK51" s="71">
        <f t="shared" si="10"/>
        <v>0</v>
      </c>
      <c r="AL51" s="71">
        <f t="shared" si="11"/>
        <v>0</v>
      </c>
      <c r="AM51" s="71"/>
      <c r="AN51" s="71"/>
      <c r="AO51" s="113"/>
      <c r="AP51" s="113"/>
      <c r="AQ51" s="71">
        <f t="shared" si="12"/>
        <v>0</v>
      </c>
      <c r="AR51" s="71">
        <f t="shared" si="13"/>
        <v>0</v>
      </c>
      <c r="AS51" s="114">
        <v>0</v>
      </c>
      <c r="AT51" s="136"/>
      <c r="AU51" s="75"/>
      <c r="AV51" s="71"/>
      <c r="AW51" s="71">
        <f t="shared" si="14"/>
        <v>0</v>
      </c>
      <c r="AX51" s="71">
        <f t="shared" si="15"/>
        <v>0</v>
      </c>
      <c r="AY51" s="125"/>
      <c r="AZ51" s="86"/>
      <c r="BA51" s="86"/>
      <c r="BB51" s="86"/>
      <c r="BC51" s="71">
        <f t="shared" si="16"/>
        <v>0</v>
      </c>
      <c r="BD51" s="71">
        <f t="shared" si="17"/>
        <v>0</v>
      </c>
      <c r="BE51" s="71"/>
      <c r="BF51" s="71"/>
      <c r="BG51" s="75"/>
      <c r="BH51" s="71"/>
      <c r="BI51" s="71">
        <f t="shared" si="18"/>
        <v>0</v>
      </c>
      <c r="BJ51" s="71">
        <f t="shared" si="19"/>
        <v>0</v>
      </c>
      <c r="BK51" s="93"/>
      <c r="BL51" s="93"/>
      <c r="BM51" s="71"/>
      <c r="BN51" s="71"/>
      <c r="BO51" s="71">
        <f t="shared" si="20"/>
        <v>0</v>
      </c>
      <c r="BP51" s="71">
        <f t="shared" si="21"/>
        <v>0</v>
      </c>
      <c r="BQ51" s="71"/>
      <c r="BR51" s="71"/>
      <c r="BS51" s="94"/>
      <c r="BT51" s="94"/>
      <c r="BU51" s="71">
        <f t="shared" si="22"/>
        <v>0</v>
      </c>
      <c r="BV51" s="71">
        <f t="shared" si="23"/>
        <v>0</v>
      </c>
      <c r="BW51" s="276"/>
      <c r="BX51" s="113"/>
      <c r="BY51" s="79"/>
      <c r="BZ51" s="93"/>
      <c r="CA51" s="71">
        <f t="shared" si="24"/>
        <v>0</v>
      </c>
      <c r="CB51" s="71">
        <f t="shared" si="25"/>
        <v>0</v>
      </c>
      <c r="CC51" s="114">
        <v>1.44</v>
      </c>
      <c r="CD51" s="75"/>
      <c r="CE51" s="95"/>
      <c r="CF51" s="95"/>
      <c r="CG51" s="71">
        <f t="shared" si="26"/>
        <v>1.44</v>
      </c>
      <c r="CH51" s="71">
        <f t="shared" si="87"/>
        <v>0</v>
      </c>
      <c r="CI51" s="71"/>
      <c r="CJ51" s="71"/>
      <c r="CK51" s="71"/>
      <c r="CL51" s="71"/>
      <c r="CM51" s="71">
        <f t="shared" si="27"/>
        <v>0</v>
      </c>
      <c r="CN51" s="71">
        <f t="shared" si="28"/>
        <v>0</v>
      </c>
      <c r="CO51" s="91">
        <v>1.03</v>
      </c>
      <c r="CP51" s="71"/>
      <c r="CQ51" s="71"/>
      <c r="CR51" s="71"/>
      <c r="CS51" s="71">
        <f t="shared" si="91"/>
        <v>1.03</v>
      </c>
      <c r="CT51" s="71">
        <f t="shared" si="30"/>
        <v>0</v>
      </c>
      <c r="CU51" s="71"/>
      <c r="CV51" s="71"/>
      <c r="CW51" s="71"/>
      <c r="CX51" s="71"/>
      <c r="CY51" s="71">
        <f t="shared" si="31"/>
        <v>0</v>
      </c>
      <c r="CZ51" s="71">
        <f t="shared" si="32"/>
        <v>0</v>
      </c>
      <c r="DA51" s="114">
        <v>4.12</v>
      </c>
      <c r="DB51" s="113"/>
      <c r="DC51" s="71"/>
      <c r="DD51" s="71"/>
      <c r="DE51" s="71">
        <f t="shared" si="33"/>
        <v>4.12</v>
      </c>
      <c r="DF51" s="71">
        <f t="shared" si="34"/>
        <v>0</v>
      </c>
      <c r="DG51" s="71"/>
      <c r="DH51" s="71"/>
      <c r="DI51" s="93"/>
      <c r="DJ51" s="71"/>
      <c r="DK51" s="71">
        <f t="shared" si="35"/>
        <v>0</v>
      </c>
      <c r="DL51" s="71">
        <f t="shared" si="36"/>
        <v>0</v>
      </c>
      <c r="DM51" s="113"/>
      <c r="DN51" s="113"/>
      <c r="DO51" s="113"/>
      <c r="DP51" s="113"/>
      <c r="DQ51" s="71">
        <f t="shared" si="37"/>
        <v>0</v>
      </c>
      <c r="DR51" s="71">
        <f t="shared" si="38"/>
        <v>0</v>
      </c>
      <c r="DS51" s="91"/>
      <c r="DT51" s="71"/>
      <c r="DU51" s="71"/>
      <c r="DV51" s="94"/>
      <c r="DW51" s="71">
        <f t="shared" si="39"/>
        <v>0</v>
      </c>
      <c r="DX51" s="71">
        <f t="shared" si="40"/>
        <v>0</v>
      </c>
      <c r="DY51" s="115"/>
      <c r="DZ51" s="71"/>
      <c r="EA51" s="71"/>
      <c r="EB51" s="71"/>
      <c r="EC51" s="71">
        <f t="shared" si="41"/>
        <v>0</v>
      </c>
      <c r="ED51" s="71">
        <f t="shared" si="42"/>
        <v>0</v>
      </c>
      <c r="EE51" s="71"/>
      <c r="EF51" s="71"/>
      <c r="EG51" s="96"/>
      <c r="EH51" s="71"/>
      <c r="EI51" s="71">
        <f t="shared" si="43"/>
        <v>0</v>
      </c>
      <c r="EJ51" s="71">
        <f t="shared" si="44"/>
        <v>0</v>
      </c>
      <c r="EK51" s="71"/>
      <c r="EL51" s="71"/>
      <c r="EM51" s="71"/>
      <c r="EN51" s="71"/>
      <c r="EO51" s="71">
        <f t="shared" si="45"/>
        <v>0</v>
      </c>
      <c r="EP51" s="71">
        <f t="shared" si="46"/>
        <v>0</v>
      </c>
      <c r="EQ51" s="71"/>
      <c r="ER51" s="71"/>
      <c r="ES51" s="71"/>
      <c r="ET51" s="71"/>
      <c r="EU51" s="71">
        <f t="shared" si="92"/>
        <v>0</v>
      </c>
      <c r="EV51" s="71">
        <f t="shared" si="48"/>
        <v>0</v>
      </c>
      <c r="EW51" s="91">
        <v>18.559999999999999</v>
      </c>
      <c r="EX51" s="71"/>
      <c r="EY51" s="71"/>
      <c r="EZ51" s="71"/>
      <c r="FA51" s="71">
        <f t="shared" si="49"/>
        <v>18.559999999999999</v>
      </c>
      <c r="FB51" s="71">
        <f t="shared" si="50"/>
        <v>0</v>
      </c>
      <c r="FC51" s="71"/>
      <c r="FD51" s="71"/>
      <c r="FE51" s="71"/>
      <c r="FF51" s="71"/>
      <c r="FG51" s="71">
        <f t="shared" si="51"/>
        <v>0</v>
      </c>
      <c r="FH51" s="71">
        <f t="shared" si="52"/>
        <v>0</v>
      </c>
      <c r="FI51" s="71"/>
      <c r="FJ51" s="71"/>
      <c r="FK51" s="71"/>
      <c r="FL51" s="71"/>
      <c r="FM51" s="71">
        <f t="shared" si="53"/>
        <v>0</v>
      </c>
      <c r="FN51" s="71">
        <f t="shared" si="54"/>
        <v>0</v>
      </c>
      <c r="FO51" s="71"/>
      <c r="FP51" s="71"/>
      <c r="FQ51" s="71"/>
      <c r="FR51" s="71"/>
      <c r="FS51" s="71">
        <f t="shared" si="55"/>
        <v>0</v>
      </c>
      <c r="FT51" s="71">
        <f t="shared" si="56"/>
        <v>0</v>
      </c>
      <c r="FU51" s="71"/>
      <c r="FV51" s="71"/>
      <c r="FW51" s="71"/>
      <c r="FX51" s="71"/>
      <c r="FY51" s="71">
        <f t="shared" si="57"/>
        <v>0</v>
      </c>
      <c r="FZ51" s="71">
        <f t="shared" si="58"/>
        <v>0</v>
      </c>
      <c r="GA51" s="71"/>
      <c r="GB51" s="71"/>
      <c r="GC51" s="71"/>
      <c r="GD51" s="71"/>
      <c r="GE51" s="71">
        <f t="shared" si="59"/>
        <v>0</v>
      </c>
      <c r="GF51" s="71">
        <f t="shared" si="60"/>
        <v>0</v>
      </c>
      <c r="GG51" s="71"/>
      <c r="GH51" s="71"/>
      <c r="GI51" s="71"/>
      <c r="GJ51" s="71"/>
      <c r="GK51" s="71">
        <f t="shared" si="61"/>
        <v>0</v>
      </c>
      <c r="GL51" s="71">
        <f t="shared" si="62"/>
        <v>0</v>
      </c>
      <c r="GM51" s="71"/>
      <c r="GN51" s="71"/>
      <c r="GO51" s="71"/>
      <c r="GP51" s="71"/>
      <c r="GQ51" s="71">
        <f t="shared" si="63"/>
        <v>0</v>
      </c>
      <c r="GR51" s="71">
        <f t="shared" si="64"/>
        <v>0</v>
      </c>
      <c r="GS51" s="71"/>
      <c r="GT51" s="71"/>
      <c r="GU51" s="71"/>
      <c r="GV51" s="71"/>
      <c r="GW51" s="71">
        <f t="shared" si="65"/>
        <v>0</v>
      </c>
      <c r="GX51" s="71">
        <f t="shared" si="65"/>
        <v>0</v>
      </c>
      <c r="GY51" s="71"/>
      <c r="GZ51" s="71"/>
      <c r="HA51" s="71"/>
      <c r="HB51" s="71"/>
      <c r="HC51" s="71">
        <f t="shared" si="66"/>
        <v>0</v>
      </c>
      <c r="HD51" s="71">
        <f t="shared" si="66"/>
        <v>0</v>
      </c>
      <c r="HE51" s="71"/>
      <c r="HF51" s="71"/>
      <c r="HG51" s="71"/>
      <c r="HH51" s="71"/>
      <c r="HI51" s="71">
        <f t="shared" si="67"/>
        <v>0</v>
      </c>
      <c r="HJ51" s="71">
        <f t="shared" si="68"/>
        <v>0</v>
      </c>
      <c r="HK51" s="71"/>
      <c r="HL51" s="71"/>
      <c r="HM51" s="71"/>
      <c r="HN51" s="71"/>
      <c r="HO51" s="71">
        <f t="shared" si="69"/>
        <v>0</v>
      </c>
      <c r="HP51" s="71">
        <f t="shared" si="70"/>
        <v>0</v>
      </c>
      <c r="HQ51" s="71"/>
      <c r="HR51" s="71"/>
      <c r="HS51" s="71"/>
      <c r="HT51" s="71"/>
      <c r="HU51" s="71">
        <f t="shared" si="71"/>
        <v>0</v>
      </c>
      <c r="HV51" s="71">
        <f t="shared" si="71"/>
        <v>0</v>
      </c>
      <c r="HW51" s="71"/>
      <c r="HX51" s="140"/>
      <c r="HY51" s="140"/>
      <c r="HZ51" s="140"/>
      <c r="IA51" s="71">
        <f t="shared" si="72"/>
        <v>0</v>
      </c>
      <c r="IB51" s="71">
        <f t="shared" si="73"/>
        <v>0</v>
      </c>
      <c r="IC51" s="138"/>
      <c r="ID51" s="75"/>
      <c r="IE51" s="75">
        <f t="shared" si="93"/>
        <v>0</v>
      </c>
      <c r="IF51" s="75">
        <f t="shared" si="93"/>
        <v>0</v>
      </c>
      <c r="IG51" s="75"/>
      <c r="IH51" s="75"/>
      <c r="II51" s="75">
        <f t="shared" si="75"/>
        <v>0</v>
      </c>
      <c r="IJ51" s="75">
        <f t="shared" si="76"/>
        <v>0</v>
      </c>
      <c r="IK51" s="139"/>
      <c r="IL51" s="141"/>
      <c r="IM51" s="136">
        <f t="shared" si="77"/>
        <v>0</v>
      </c>
      <c r="IN51" s="136">
        <f t="shared" si="78"/>
        <v>0</v>
      </c>
      <c r="IO51" s="114">
        <v>0</v>
      </c>
      <c r="IP51" s="140"/>
      <c r="IQ51" s="136">
        <f t="shared" si="79"/>
        <v>0</v>
      </c>
      <c r="IR51" s="136">
        <f t="shared" si="80"/>
        <v>0</v>
      </c>
      <c r="IS51" s="137"/>
      <c r="IT51" s="137"/>
      <c r="IU51" s="158">
        <f t="shared" si="88"/>
        <v>0</v>
      </c>
      <c r="IV51" s="157">
        <f t="shared" si="89"/>
        <v>0</v>
      </c>
      <c r="IW51" s="158"/>
      <c r="IX51" s="158"/>
      <c r="IY51" s="158">
        <f t="shared" si="83"/>
        <v>0</v>
      </c>
      <c r="IZ51" s="158">
        <f t="shared" si="84"/>
        <v>0</v>
      </c>
      <c r="JA51" s="157"/>
      <c r="JB51" s="157"/>
      <c r="JC51" s="158">
        <f t="shared" si="85"/>
        <v>0</v>
      </c>
      <c r="JD51" s="158">
        <f t="shared" si="86"/>
        <v>0</v>
      </c>
    </row>
    <row r="52" spans="1:264" ht="12.75" customHeight="1">
      <c r="A52" s="111"/>
      <c r="B52" s="112">
        <v>42</v>
      </c>
      <c r="C52" s="71"/>
      <c r="D52" s="71"/>
      <c r="E52" s="113"/>
      <c r="F52" s="113"/>
      <c r="G52" s="71">
        <f t="shared" si="0"/>
        <v>0</v>
      </c>
      <c r="H52" s="71">
        <f t="shared" si="1"/>
        <v>0</v>
      </c>
      <c r="I52" s="91"/>
      <c r="J52" s="71"/>
      <c r="K52" s="71"/>
      <c r="L52" s="71"/>
      <c r="M52" s="71">
        <f t="shared" si="2"/>
        <v>0</v>
      </c>
      <c r="N52" s="71">
        <f t="shared" si="3"/>
        <v>0</v>
      </c>
      <c r="O52" s="91">
        <v>2.58</v>
      </c>
      <c r="P52" s="71"/>
      <c r="Q52" s="75"/>
      <c r="R52" s="71"/>
      <c r="S52" s="71">
        <f t="shared" si="90"/>
        <v>2.58</v>
      </c>
      <c r="T52" s="71">
        <f t="shared" si="5"/>
        <v>0</v>
      </c>
      <c r="U52" s="91"/>
      <c r="V52" s="71"/>
      <c r="W52" s="75"/>
      <c r="X52" s="75"/>
      <c r="Y52" s="71">
        <f t="shared" si="6"/>
        <v>0</v>
      </c>
      <c r="Z52" s="71">
        <f t="shared" si="7"/>
        <v>0</v>
      </c>
      <c r="AA52" s="71"/>
      <c r="AB52" s="142"/>
      <c r="AC52" s="193"/>
      <c r="AD52" s="71"/>
      <c r="AE52" s="71">
        <f t="shared" si="8"/>
        <v>0</v>
      </c>
      <c r="AF52" s="71">
        <f t="shared" si="9"/>
        <v>0</v>
      </c>
      <c r="AG52" s="91"/>
      <c r="AH52" s="71"/>
      <c r="AI52" s="71"/>
      <c r="AJ52" s="71"/>
      <c r="AK52" s="71">
        <f t="shared" si="10"/>
        <v>0</v>
      </c>
      <c r="AL52" s="71">
        <f t="shared" si="11"/>
        <v>0</v>
      </c>
      <c r="AM52" s="71"/>
      <c r="AN52" s="71"/>
      <c r="AO52" s="113"/>
      <c r="AP52" s="113"/>
      <c r="AQ52" s="71">
        <f t="shared" si="12"/>
        <v>0</v>
      </c>
      <c r="AR52" s="71">
        <f t="shared" si="13"/>
        <v>0</v>
      </c>
      <c r="AS52" s="114">
        <v>0</v>
      </c>
      <c r="AT52" s="136"/>
      <c r="AU52" s="75"/>
      <c r="AV52" s="71"/>
      <c r="AW52" s="71">
        <f t="shared" si="14"/>
        <v>0</v>
      </c>
      <c r="AX52" s="71">
        <f t="shared" si="15"/>
        <v>0</v>
      </c>
      <c r="AY52" s="125"/>
      <c r="AZ52" s="86"/>
      <c r="BA52" s="86"/>
      <c r="BB52" s="86"/>
      <c r="BC52" s="71">
        <f t="shared" si="16"/>
        <v>0</v>
      </c>
      <c r="BD52" s="71">
        <f t="shared" si="17"/>
        <v>0</v>
      </c>
      <c r="BE52" s="71"/>
      <c r="BF52" s="71"/>
      <c r="BG52" s="75"/>
      <c r="BH52" s="71"/>
      <c r="BI52" s="71">
        <f t="shared" si="18"/>
        <v>0</v>
      </c>
      <c r="BJ52" s="71">
        <f t="shared" si="19"/>
        <v>0</v>
      </c>
      <c r="BK52" s="93"/>
      <c r="BL52" s="93"/>
      <c r="BM52" s="71"/>
      <c r="BN52" s="71"/>
      <c r="BO52" s="71">
        <f t="shared" si="20"/>
        <v>0</v>
      </c>
      <c r="BP52" s="71">
        <f t="shared" si="21"/>
        <v>0</v>
      </c>
      <c r="BQ52" s="71"/>
      <c r="BR52" s="71"/>
      <c r="BS52" s="94"/>
      <c r="BT52" s="94"/>
      <c r="BU52" s="71">
        <f t="shared" si="22"/>
        <v>0</v>
      </c>
      <c r="BV52" s="71">
        <f t="shared" si="23"/>
        <v>0</v>
      </c>
      <c r="BW52" s="276"/>
      <c r="BX52" s="113"/>
      <c r="BY52" s="79"/>
      <c r="BZ52" s="93"/>
      <c r="CA52" s="71">
        <f t="shared" si="24"/>
        <v>0</v>
      </c>
      <c r="CB52" s="71">
        <f t="shared" si="25"/>
        <v>0</v>
      </c>
      <c r="CC52" s="114">
        <v>1.44</v>
      </c>
      <c r="CD52" s="75"/>
      <c r="CE52" s="95"/>
      <c r="CF52" s="95"/>
      <c r="CG52" s="71">
        <f t="shared" si="26"/>
        <v>1.44</v>
      </c>
      <c r="CH52" s="71">
        <f t="shared" si="87"/>
        <v>0</v>
      </c>
      <c r="CI52" s="71"/>
      <c r="CJ52" s="71"/>
      <c r="CK52" s="71"/>
      <c r="CL52" s="71"/>
      <c r="CM52" s="71">
        <f t="shared" si="27"/>
        <v>0</v>
      </c>
      <c r="CN52" s="71">
        <f t="shared" si="28"/>
        <v>0</v>
      </c>
      <c r="CO52" s="91">
        <v>1.03</v>
      </c>
      <c r="CP52" s="71"/>
      <c r="CQ52" s="71"/>
      <c r="CR52" s="71"/>
      <c r="CS52" s="71">
        <f t="shared" si="91"/>
        <v>1.03</v>
      </c>
      <c r="CT52" s="71">
        <f t="shared" si="30"/>
        <v>0</v>
      </c>
      <c r="CU52" s="71"/>
      <c r="CV52" s="71"/>
      <c r="CW52" s="71"/>
      <c r="CX52" s="71"/>
      <c r="CY52" s="71">
        <f t="shared" si="31"/>
        <v>0</v>
      </c>
      <c r="CZ52" s="71">
        <f t="shared" si="32"/>
        <v>0</v>
      </c>
      <c r="DA52" s="114">
        <v>4.12</v>
      </c>
      <c r="DB52" s="113"/>
      <c r="DC52" s="71"/>
      <c r="DD52" s="71"/>
      <c r="DE52" s="71">
        <f t="shared" si="33"/>
        <v>4.12</v>
      </c>
      <c r="DF52" s="71">
        <f t="shared" si="34"/>
        <v>0</v>
      </c>
      <c r="DG52" s="71"/>
      <c r="DH52" s="71"/>
      <c r="DI52" s="93"/>
      <c r="DJ52" s="71"/>
      <c r="DK52" s="71">
        <f t="shared" si="35"/>
        <v>0</v>
      </c>
      <c r="DL52" s="71">
        <f t="shared" si="36"/>
        <v>0</v>
      </c>
      <c r="DM52" s="113"/>
      <c r="DN52" s="113"/>
      <c r="DO52" s="113"/>
      <c r="DP52" s="113"/>
      <c r="DQ52" s="71">
        <f t="shared" si="37"/>
        <v>0</v>
      </c>
      <c r="DR52" s="71">
        <f t="shared" si="38"/>
        <v>0</v>
      </c>
      <c r="DS52" s="91"/>
      <c r="DT52" s="71"/>
      <c r="DU52" s="71"/>
      <c r="DV52" s="94"/>
      <c r="DW52" s="71">
        <f t="shared" si="39"/>
        <v>0</v>
      </c>
      <c r="DX52" s="71">
        <f t="shared" si="40"/>
        <v>0</v>
      </c>
      <c r="DY52" s="115"/>
      <c r="DZ52" s="71"/>
      <c r="EA52" s="71"/>
      <c r="EB52" s="71"/>
      <c r="EC52" s="71">
        <f t="shared" si="41"/>
        <v>0</v>
      </c>
      <c r="ED52" s="71">
        <f t="shared" si="42"/>
        <v>0</v>
      </c>
      <c r="EE52" s="71"/>
      <c r="EF52" s="71"/>
      <c r="EG52" s="96"/>
      <c r="EH52" s="71"/>
      <c r="EI52" s="71">
        <f t="shared" si="43"/>
        <v>0</v>
      </c>
      <c r="EJ52" s="71">
        <f t="shared" si="44"/>
        <v>0</v>
      </c>
      <c r="EK52" s="71"/>
      <c r="EL52" s="71"/>
      <c r="EM52" s="71"/>
      <c r="EN52" s="71"/>
      <c r="EO52" s="71">
        <f t="shared" si="45"/>
        <v>0</v>
      </c>
      <c r="EP52" s="71">
        <f t="shared" si="46"/>
        <v>0</v>
      </c>
      <c r="EQ52" s="71"/>
      <c r="ER52" s="71"/>
      <c r="ES52" s="71"/>
      <c r="ET52" s="71"/>
      <c r="EU52" s="71">
        <f t="shared" si="92"/>
        <v>0</v>
      </c>
      <c r="EV52" s="71">
        <f t="shared" si="48"/>
        <v>0</v>
      </c>
      <c r="EW52" s="91">
        <v>18.559999999999999</v>
      </c>
      <c r="EX52" s="71"/>
      <c r="EY52" s="71"/>
      <c r="EZ52" s="71"/>
      <c r="FA52" s="71">
        <f t="shared" si="49"/>
        <v>18.559999999999999</v>
      </c>
      <c r="FB52" s="71">
        <f t="shared" si="50"/>
        <v>0</v>
      </c>
      <c r="FC52" s="71"/>
      <c r="FD52" s="71"/>
      <c r="FE52" s="71"/>
      <c r="FF52" s="71"/>
      <c r="FG52" s="71">
        <f t="shared" si="51"/>
        <v>0</v>
      </c>
      <c r="FH52" s="71">
        <f t="shared" si="52"/>
        <v>0</v>
      </c>
      <c r="FI52" s="71"/>
      <c r="FJ52" s="71"/>
      <c r="FK52" s="71"/>
      <c r="FL52" s="71"/>
      <c r="FM52" s="71">
        <f t="shared" si="53"/>
        <v>0</v>
      </c>
      <c r="FN52" s="71">
        <f t="shared" si="54"/>
        <v>0</v>
      </c>
      <c r="FO52" s="71"/>
      <c r="FP52" s="71"/>
      <c r="FQ52" s="71"/>
      <c r="FR52" s="71"/>
      <c r="FS52" s="71">
        <f t="shared" si="55"/>
        <v>0</v>
      </c>
      <c r="FT52" s="71">
        <f t="shared" si="56"/>
        <v>0</v>
      </c>
      <c r="FU52" s="71"/>
      <c r="FV52" s="71"/>
      <c r="FW52" s="71"/>
      <c r="FX52" s="71"/>
      <c r="FY52" s="71">
        <f t="shared" si="57"/>
        <v>0</v>
      </c>
      <c r="FZ52" s="71">
        <f t="shared" si="58"/>
        <v>0</v>
      </c>
      <c r="GA52" s="71"/>
      <c r="GB52" s="71"/>
      <c r="GC52" s="71"/>
      <c r="GD52" s="71"/>
      <c r="GE52" s="71">
        <f t="shared" si="59"/>
        <v>0</v>
      </c>
      <c r="GF52" s="71">
        <f t="shared" si="60"/>
        <v>0</v>
      </c>
      <c r="GG52" s="71"/>
      <c r="GH52" s="71"/>
      <c r="GI52" s="71"/>
      <c r="GJ52" s="71"/>
      <c r="GK52" s="71">
        <f t="shared" si="61"/>
        <v>0</v>
      </c>
      <c r="GL52" s="71">
        <f t="shared" si="62"/>
        <v>0</v>
      </c>
      <c r="GM52" s="71"/>
      <c r="GN52" s="71"/>
      <c r="GO52" s="71"/>
      <c r="GP52" s="71"/>
      <c r="GQ52" s="71">
        <f t="shared" si="63"/>
        <v>0</v>
      </c>
      <c r="GR52" s="71">
        <f t="shared" si="64"/>
        <v>0</v>
      </c>
      <c r="GS52" s="71"/>
      <c r="GT52" s="71"/>
      <c r="GU52" s="71"/>
      <c r="GV52" s="71"/>
      <c r="GW52" s="71">
        <f t="shared" si="65"/>
        <v>0</v>
      </c>
      <c r="GX52" s="71">
        <f t="shared" si="65"/>
        <v>0</v>
      </c>
      <c r="GY52" s="71"/>
      <c r="GZ52" s="71"/>
      <c r="HA52" s="71"/>
      <c r="HB52" s="71"/>
      <c r="HC52" s="71">
        <f t="shared" si="66"/>
        <v>0</v>
      </c>
      <c r="HD52" s="71">
        <f t="shared" si="66"/>
        <v>0</v>
      </c>
      <c r="HE52" s="71"/>
      <c r="HF52" s="71"/>
      <c r="HG52" s="71"/>
      <c r="HH52" s="71"/>
      <c r="HI52" s="71">
        <f t="shared" si="67"/>
        <v>0</v>
      </c>
      <c r="HJ52" s="71">
        <f t="shared" si="68"/>
        <v>0</v>
      </c>
      <c r="HK52" s="71"/>
      <c r="HL52" s="71"/>
      <c r="HM52" s="71"/>
      <c r="HN52" s="71"/>
      <c r="HO52" s="71">
        <f t="shared" si="69"/>
        <v>0</v>
      </c>
      <c r="HP52" s="71">
        <f t="shared" si="70"/>
        <v>0</v>
      </c>
      <c r="HQ52" s="71"/>
      <c r="HR52" s="71"/>
      <c r="HS52" s="71"/>
      <c r="HT52" s="71"/>
      <c r="HU52" s="71">
        <f t="shared" si="71"/>
        <v>0</v>
      </c>
      <c r="HV52" s="71">
        <f t="shared" si="71"/>
        <v>0</v>
      </c>
      <c r="HW52" s="71"/>
      <c r="HX52" s="140"/>
      <c r="HY52" s="140"/>
      <c r="HZ52" s="140"/>
      <c r="IA52" s="71">
        <f t="shared" si="72"/>
        <v>0</v>
      </c>
      <c r="IB52" s="71">
        <f t="shared" si="73"/>
        <v>0</v>
      </c>
      <c r="IC52" s="138"/>
      <c r="ID52" s="75"/>
      <c r="IE52" s="75">
        <f t="shared" si="93"/>
        <v>0</v>
      </c>
      <c r="IF52" s="75">
        <f t="shared" si="93"/>
        <v>0</v>
      </c>
      <c r="IG52" s="75"/>
      <c r="IH52" s="75"/>
      <c r="II52" s="75">
        <f t="shared" si="75"/>
        <v>0</v>
      </c>
      <c r="IJ52" s="75">
        <f t="shared" si="76"/>
        <v>0</v>
      </c>
      <c r="IK52" s="139"/>
      <c r="IL52" s="141"/>
      <c r="IM52" s="136">
        <f t="shared" si="77"/>
        <v>0</v>
      </c>
      <c r="IN52" s="136">
        <f t="shared" si="78"/>
        <v>0</v>
      </c>
      <c r="IO52" s="114">
        <v>0</v>
      </c>
      <c r="IP52" s="140"/>
      <c r="IQ52" s="136">
        <f t="shared" si="79"/>
        <v>0</v>
      </c>
      <c r="IR52" s="136">
        <f t="shared" si="80"/>
        <v>0</v>
      </c>
      <c r="IS52" s="137"/>
      <c r="IT52" s="137"/>
      <c r="IU52" s="158">
        <f t="shared" si="88"/>
        <v>0</v>
      </c>
      <c r="IV52" s="157">
        <f t="shared" si="89"/>
        <v>0</v>
      </c>
      <c r="IW52" s="158"/>
      <c r="IX52" s="158"/>
      <c r="IY52" s="158">
        <f t="shared" si="83"/>
        <v>0</v>
      </c>
      <c r="IZ52" s="158">
        <f t="shared" si="84"/>
        <v>0</v>
      </c>
      <c r="JA52" s="157"/>
      <c r="JB52" s="157"/>
      <c r="JC52" s="158">
        <f t="shared" si="85"/>
        <v>0</v>
      </c>
      <c r="JD52" s="158">
        <f t="shared" si="86"/>
        <v>0</v>
      </c>
    </row>
    <row r="53" spans="1:264" ht="12.75" customHeight="1">
      <c r="A53" s="111"/>
      <c r="B53" s="112">
        <v>43</v>
      </c>
      <c r="C53" s="71"/>
      <c r="D53" s="71"/>
      <c r="E53" s="113"/>
      <c r="F53" s="113"/>
      <c r="G53" s="71">
        <f t="shared" si="0"/>
        <v>0</v>
      </c>
      <c r="H53" s="71">
        <f t="shared" si="1"/>
        <v>0</v>
      </c>
      <c r="I53" s="91"/>
      <c r="J53" s="71"/>
      <c r="K53" s="71"/>
      <c r="L53" s="71"/>
      <c r="M53" s="71">
        <f t="shared" si="2"/>
        <v>0</v>
      </c>
      <c r="N53" s="71">
        <f t="shared" si="3"/>
        <v>0</v>
      </c>
      <c r="O53" s="91">
        <v>2.58</v>
      </c>
      <c r="P53" s="71"/>
      <c r="Q53" s="75"/>
      <c r="R53" s="71"/>
      <c r="S53" s="71">
        <f t="shared" si="90"/>
        <v>2.58</v>
      </c>
      <c r="T53" s="71">
        <f t="shared" si="5"/>
        <v>0</v>
      </c>
      <c r="U53" s="91"/>
      <c r="V53" s="71"/>
      <c r="W53" s="75"/>
      <c r="X53" s="75"/>
      <c r="Y53" s="71">
        <f t="shared" si="6"/>
        <v>0</v>
      </c>
      <c r="Z53" s="71">
        <f t="shared" si="7"/>
        <v>0</v>
      </c>
      <c r="AA53" s="71"/>
      <c r="AB53" s="142"/>
      <c r="AC53" s="193"/>
      <c r="AD53" s="71"/>
      <c r="AE53" s="71">
        <f t="shared" si="8"/>
        <v>0</v>
      </c>
      <c r="AF53" s="71">
        <f t="shared" si="9"/>
        <v>0</v>
      </c>
      <c r="AG53" s="91"/>
      <c r="AH53" s="71"/>
      <c r="AI53" s="71"/>
      <c r="AJ53" s="71"/>
      <c r="AK53" s="71">
        <f t="shared" si="10"/>
        <v>0</v>
      </c>
      <c r="AL53" s="71">
        <f t="shared" si="11"/>
        <v>0</v>
      </c>
      <c r="AM53" s="71"/>
      <c r="AN53" s="71"/>
      <c r="AO53" s="113"/>
      <c r="AP53" s="113"/>
      <c r="AQ53" s="71">
        <f t="shared" si="12"/>
        <v>0</v>
      </c>
      <c r="AR53" s="71">
        <f t="shared" si="13"/>
        <v>0</v>
      </c>
      <c r="AS53" s="114">
        <v>0</v>
      </c>
      <c r="AT53" s="136"/>
      <c r="AU53" s="75"/>
      <c r="AV53" s="71"/>
      <c r="AW53" s="71">
        <f t="shared" si="14"/>
        <v>0</v>
      </c>
      <c r="AX53" s="71">
        <f t="shared" si="15"/>
        <v>0</v>
      </c>
      <c r="AY53" s="125"/>
      <c r="AZ53" s="86"/>
      <c r="BA53" s="86"/>
      <c r="BB53" s="86"/>
      <c r="BC53" s="71">
        <f t="shared" si="16"/>
        <v>0</v>
      </c>
      <c r="BD53" s="71">
        <f t="shared" si="17"/>
        <v>0</v>
      </c>
      <c r="BE53" s="71"/>
      <c r="BF53" s="71"/>
      <c r="BG53" s="75"/>
      <c r="BH53" s="71"/>
      <c r="BI53" s="71">
        <f t="shared" si="18"/>
        <v>0</v>
      </c>
      <c r="BJ53" s="71">
        <f t="shared" si="19"/>
        <v>0</v>
      </c>
      <c r="BK53" s="93"/>
      <c r="BL53" s="93"/>
      <c r="BM53" s="71"/>
      <c r="BN53" s="71"/>
      <c r="BO53" s="71">
        <f t="shared" si="20"/>
        <v>0</v>
      </c>
      <c r="BP53" s="71">
        <f t="shared" si="21"/>
        <v>0</v>
      </c>
      <c r="BQ53" s="71"/>
      <c r="BR53" s="71"/>
      <c r="BS53" s="94"/>
      <c r="BT53" s="94"/>
      <c r="BU53" s="71">
        <f t="shared" si="22"/>
        <v>0</v>
      </c>
      <c r="BV53" s="71">
        <f t="shared" si="23"/>
        <v>0</v>
      </c>
      <c r="BW53" s="276"/>
      <c r="BX53" s="113"/>
      <c r="BY53" s="79"/>
      <c r="BZ53" s="93"/>
      <c r="CA53" s="71">
        <f t="shared" si="24"/>
        <v>0</v>
      </c>
      <c r="CB53" s="71">
        <f t="shared" si="25"/>
        <v>0</v>
      </c>
      <c r="CC53" s="114">
        <v>1.44</v>
      </c>
      <c r="CD53" s="75"/>
      <c r="CE53" s="95"/>
      <c r="CF53" s="95"/>
      <c r="CG53" s="71">
        <f t="shared" si="26"/>
        <v>1.44</v>
      </c>
      <c r="CH53" s="71">
        <f t="shared" si="87"/>
        <v>0</v>
      </c>
      <c r="CI53" s="71"/>
      <c r="CJ53" s="71"/>
      <c r="CK53" s="71"/>
      <c r="CL53" s="71"/>
      <c r="CM53" s="71">
        <f t="shared" si="27"/>
        <v>0</v>
      </c>
      <c r="CN53" s="71">
        <f t="shared" si="28"/>
        <v>0</v>
      </c>
      <c r="CO53" s="91">
        <v>1.03</v>
      </c>
      <c r="CP53" s="71"/>
      <c r="CQ53" s="71"/>
      <c r="CR53" s="71"/>
      <c r="CS53" s="71">
        <f t="shared" si="91"/>
        <v>1.03</v>
      </c>
      <c r="CT53" s="71">
        <f t="shared" si="30"/>
        <v>0</v>
      </c>
      <c r="CU53" s="71"/>
      <c r="CV53" s="71"/>
      <c r="CW53" s="71"/>
      <c r="CX53" s="71"/>
      <c r="CY53" s="71">
        <f t="shared" si="31"/>
        <v>0</v>
      </c>
      <c r="CZ53" s="71">
        <f t="shared" si="32"/>
        <v>0</v>
      </c>
      <c r="DA53" s="114">
        <v>4.12</v>
      </c>
      <c r="DB53" s="113"/>
      <c r="DC53" s="71"/>
      <c r="DD53" s="71"/>
      <c r="DE53" s="71">
        <f t="shared" si="33"/>
        <v>4.12</v>
      </c>
      <c r="DF53" s="71">
        <f t="shared" si="34"/>
        <v>0</v>
      </c>
      <c r="DG53" s="71"/>
      <c r="DH53" s="71"/>
      <c r="DI53" s="93"/>
      <c r="DJ53" s="71"/>
      <c r="DK53" s="71">
        <f t="shared" si="35"/>
        <v>0</v>
      </c>
      <c r="DL53" s="71">
        <f t="shared" si="36"/>
        <v>0</v>
      </c>
      <c r="DM53" s="113"/>
      <c r="DN53" s="113"/>
      <c r="DO53" s="113"/>
      <c r="DP53" s="113"/>
      <c r="DQ53" s="71">
        <f t="shared" si="37"/>
        <v>0</v>
      </c>
      <c r="DR53" s="71">
        <f t="shared" si="38"/>
        <v>0</v>
      </c>
      <c r="DS53" s="91"/>
      <c r="DT53" s="71"/>
      <c r="DU53" s="71"/>
      <c r="DV53" s="94"/>
      <c r="DW53" s="71">
        <f t="shared" si="39"/>
        <v>0</v>
      </c>
      <c r="DX53" s="71">
        <f t="shared" si="40"/>
        <v>0</v>
      </c>
      <c r="DY53" s="115"/>
      <c r="DZ53" s="71"/>
      <c r="EA53" s="71"/>
      <c r="EB53" s="71"/>
      <c r="EC53" s="71">
        <f t="shared" si="41"/>
        <v>0</v>
      </c>
      <c r="ED53" s="71">
        <f t="shared" si="42"/>
        <v>0</v>
      </c>
      <c r="EE53" s="71"/>
      <c r="EF53" s="71"/>
      <c r="EG53" s="96"/>
      <c r="EH53" s="71"/>
      <c r="EI53" s="71">
        <f t="shared" si="43"/>
        <v>0</v>
      </c>
      <c r="EJ53" s="71">
        <f t="shared" si="44"/>
        <v>0</v>
      </c>
      <c r="EK53" s="71"/>
      <c r="EL53" s="71"/>
      <c r="EM53" s="71"/>
      <c r="EN53" s="71"/>
      <c r="EO53" s="71">
        <f t="shared" si="45"/>
        <v>0</v>
      </c>
      <c r="EP53" s="71">
        <f t="shared" si="46"/>
        <v>0</v>
      </c>
      <c r="EQ53" s="71"/>
      <c r="ER53" s="71"/>
      <c r="ES53" s="71"/>
      <c r="ET53" s="71"/>
      <c r="EU53" s="71">
        <f t="shared" si="92"/>
        <v>0</v>
      </c>
      <c r="EV53" s="71">
        <f t="shared" si="48"/>
        <v>0</v>
      </c>
      <c r="EW53" s="91">
        <v>18.559999999999999</v>
      </c>
      <c r="EX53" s="71"/>
      <c r="EY53" s="71"/>
      <c r="EZ53" s="71"/>
      <c r="FA53" s="71">
        <f t="shared" si="49"/>
        <v>18.559999999999999</v>
      </c>
      <c r="FB53" s="71">
        <f t="shared" si="50"/>
        <v>0</v>
      </c>
      <c r="FC53" s="71"/>
      <c r="FD53" s="71"/>
      <c r="FE53" s="71"/>
      <c r="FF53" s="71"/>
      <c r="FG53" s="71">
        <f t="shared" si="51"/>
        <v>0</v>
      </c>
      <c r="FH53" s="71">
        <f t="shared" si="52"/>
        <v>0</v>
      </c>
      <c r="FI53" s="71"/>
      <c r="FJ53" s="71"/>
      <c r="FK53" s="71"/>
      <c r="FL53" s="71"/>
      <c r="FM53" s="71">
        <f t="shared" si="53"/>
        <v>0</v>
      </c>
      <c r="FN53" s="71">
        <f t="shared" si="54"/>
        <v>0</v>
      </c>
      <c r="FO53" s="71"/>
      <c r="FP53" s="71"/>
      <c r="FQ53" s="71"/>
      <c r="FR53" s="71"/>
      <c r="FS53" s="71">
        <f t="shared" si="55"/>
        <v>0</v>
      </c>
      <c r="FT53" s="71">
        <f t="shared" si="56"/>
        <v>0</v>
      </c>
      <c r="FU53" s="71"/>
      <c r="FV53" s="71"/>
      <c r="FW53" s="71"/>
      <c r="FX53" s="71"/>
      <c r="FY53" s="71">
        <f t="shared" si="57"/>
        <v>0</v>
      </c>
      <c r="FZ53" s="71">
        <f t="shared" si="58"/>
        <v>0</v>
      </c>
      <c r="GA53" s="71"/>
      <c r="GB53" s="71"/>
      <c r="GC53" s="71"/>
      <c r="GD53" s="71"/>
      <c r="GE53" s="71">
        <f t="shared" si="59"/>
        <v>0</v>
      </c>
      <c r="GF53" s="71">
        <f t="shared" si="60"/>
        <v>0</v>
      </c>
      <c r="GG53" s="71"/>
      <c r="GH53" s="71"/>
      <c r="GI53" s="71"/>
      <c r="GJ53" s="71"/>
      <c r="GK53" s="71">
        <f t="shared" si="61"/>
        <v>0</v>
      </c>
      <c r="GL53" s="71">
        <f t="shared" si="62"/>
        <v>0</v>
      </c>
      <c r="GM53" s="71"/>
      <c r="GN53" s="71"/>
      <c r="GO53" s="71"/>
      <c r="GP53" s="71"/>
      <c r="GQ53" s="71">
        <f t="shared" si="63"/>
        <v>0</v>
      </c>
      <c r="GR53" s="71">
        <f t="shared" si="64"/>
        <v>0</v>
      </c>
      <c r="GS53" s="71"/>
      <c r="GT53" s="71"/>
      <c r="GU53" s="71"/>
      <c r="GV53" s="71"/>
      <c r="GW53" s="71">
        <f t="shared" si="65"/>
        <v>0</v>
      </c>
      <c r="GX53" s="71">
        <f t="shared" si="65"/>
        <v>0</v>
      </c>
      <c r="GY53" s="71"/>
      <c r="GZ53" s="71"/>
      <c r="HA53" s="71"/>
      <c r="HB53" s="71"/>
      <c r="HC53" s="71">
        <f t="shared" si="66"/>
        <v>0</v>
      </c>
      <c r="HD53" s="71">
        <f t="shared" si="66"/>
        <v>0</v>
      </c>
      <c r="HE53" s="71"/>
      <c r="HF53" s="71"/>
      <c r="HG53" s="71"/>
      <c r="HH53" s="71"/>
      <c r="HI53" s="71">
        <f t="shared" si="67"/>
        <v>0</v>
      </c>
      <c r="HJ53" s="71">
        <f t="shared" si="68"/>
        <v>0</v>
      </c>
      <c r="HK53" s="71"/>
      <c r="HL53" s="71"/>
      <c r="HM53" s="71"/>
      <c r="HN53" s="71"/>
      <c r="HO53" s="71">
        <f t="shared" si="69"/>
        <v>0</v>
      </c>
      <c r="HP53" s="71">
        <f t="shared" si="70"/>
        <v>0</v>
      </c>
      <c r="HQ53" s="71"/>
      <c r="HR53" s="71"/>
      <c r="HS53" s="71"/>
      <c r="HT53" s="71"/>
      <c r="HU53" s="71">
        <f t="shared" si="71"/>
        <v>0</v>
      </c>
      <c r="HV53" s="71">
        <f t="shared" si="71"/>
        <v>0</v>
      </c>
      <c r="HW53" s="71"/>
      <c r="HX53" s="140"/>
      <c r="HY53" s="140"/>
      <c r="HZ53" s="140"/>
      <c r="IA53" s="71">
        <f t="shared" si="72"/>
        <v>0</v>
      </c>
      <c r="IB53" s="71">
        <f t="shared" si="73"/>
        <v>0</v>
      </c>
      <c r="IC53" s="138"/>
      <c r="ID53" s="75"/>
      <c r="IE53" s="75">
        <f t="shared" si="93"/>
        <v>0</v>
      </c>
      <c r="IF53" s="75">
        <f t="shared" si="93"/>
        <v>0</v>
      </c>
      <c r="IG53" s="75"/>
      <c r="IH53" s="75"/>
      <c r="II53" s="75">
        <f t="shared" si="75"/>
        <v>0</v>
      </c>
      <c r="IJ53" s="75">
        <f t="shared" si="76"/>
        <v>0</v>
      </c>
      <c r="IK53" s="139"/>
      <c r="IL53" s="141"/>
      <c r="IM53" s="136">
        <f t="shared" si="77"/>
        <v>0</v>
      </c>
      <c r="IN53" s="136">
        <f t="shared" si="78"/>
        <v>0</v>
      </c>
      <c r="IO53" s="114">
        <v>0</v>
      </c>
      <c r="IP53" s="140"/>
      <c r="IQ53" s="136">
        <f t="shared" si="79"/>
        <v>0</v>
      </c>
      <c r="IR53" s="136">
        <f t="shared" si="80"/>
        <v>0</v>
      </c>
      <c r="IS53" s="137"/>
      <c r="IT53" s="137"/>
      <c r="IU53" s="158">
        <f t="shared" si="88"/>
        <v>0</v>
      </c>
      <c r="IV53" s="157">
        <f t="shared" si="89"/>
        <v>0</v>
      </c>
      <c r="IW53" s="158"/>
      <c r="IX53" s="158"/>
      <c r="IY53" s="158">
        <f t="shared" si="83"/>
        <v>0</v>
      </c>
      <c r="IZ53" s="158">
        <f t="shared" si="84"/>
        <v>0</v>
      </c>
      <c r="JA53" s="157"/>
      <c r="JB53" s="157"/>
      <c r="JC53" s="158">
        <f t="shared" si="85"/>
        <v>0</v>
      </c>
      <c r="JD53" s="158">
        <f t="shared" si="86"/>
        <v>0</v>
      </c>
    </row>
    <row r="54" spans="1:264" ht="12.75" customHeight="1">
      <c r="A54" s="109"/>
      <c r="B54" s="112">
        <v>44</v>
      </c>
      <c r="C54" s="71"/>
      <c r="D54" s="71"/>
      <c r="E54" s="113"/>
      <c r="F54" s="113"/>
      <c r="G54" s="71">
        <f t="shared" si="0"/>
        <v>0</v>
      </c>
      <c r="H54" s="71">
        <f t="shared" si="1"/>
        <v>0</v>
      </c>
      <c r="I54" s="91"/>
      <c r="J54" s="71"/>
      <c r="K54" s="71"/>
      <c r="L54" s="71"/>
      <c r="M54" s="71">
        <f t="shared" si="2"/>
        <v>0</v>
      </c>
      <c r="N54" s="71">
        <f t="shared" si="3"/>
        <v>0</v>
      </c>
      <c r="O54" s="91">
        <v>2.58</v>
      </c>
      <c r="P54" s="71"/>
      <c r="Q54" s="75"/>
      <c r="R54" s="71"/>
      <c r="S54" s="71">
        <f t="shared" si="90"/>
        <v>2.58</v>
      </c>
      <c r="T54" s="71">
        <f t="shared" si="5"/>
        <v>0</v>
      </c>
      <c r="U54" s="91"/>
      <c r="V54" s="71"/>
      <c r="W54" s="75"/>
      <c r="X54" s="75"/>
      <c r="Y54" s="71">
        <f t="shared" si="6"/>
        <v>0</v>
      </c>
      <c r="Z54" s="71">
        <f t="shared" si="7"/>
        <v>0</v>
      </c>
      <c r="AA54" s="71"/>
      <c r="AB54" s="142"/>
      <c r="AC54" s="193"/>
      <c r="AD54" s="71"/>
      <c r="AE54" s="71">
        <f t="shared" si="8"/>
        <v>0</v>
      </c>
      <c r="AF54" s="71">
        <f t="shared" si="9"/>
        <v>0</v>
      </c>
      <c r="AG54" s="91"/>
      <c r="AH54" s="71"/>
      <c r="AI54" s="71"/>
      <c r="AJ54" s="71"/>
      <c r="AK54" s="71">
        <f t="shared" si="10"/>
        <v>0</v>
      </c>
      <c r="AL54" s="71">
        <f t="shared" si="11"/>
        <v>0</v>
      </c>
      <c r="AM54" s="71"/>
      <c r="AN54" s="71"/>
      <c r="AO54" s="113"/>
      <c r="AP54" s="113"/>
      <c r="AQ54" s="71">
        <f t="shared" si="12"/>
        <v>0</v>
      </c>
      <c r="AR54" s="71">
        <f t="shared" si="13"/>
        <v>0</v>
      </c>
      <c r="AS54" s="114">
        <v>0</v>
      </c>
      <c r="AT54" s="136"/>
      <c r="AU54" s="75"/>
      <c r="AV54" s="71"/>
      <c r="AW54" s="71">
        <f t="shared" si="14"/>
        <v>0</v>
      </c>
      <c r="AX54" s="71">
        <f t="shared" si="15"/>
        <v>0</v>
      </c>
      <c r="AY54" s="125"/>
      <c r="AZ54" s="86"/>
      <c r="BA54" s="86"/>
      <c r="BB54" s="86"/>
      <c r="BC54" s="71">
        <f t="shared" si="16"/>
        <v>0</v>
      </c>
      <c r="BD54" s="71">
        <f t="shared" si="17"/>
        <v>0</v>
      </c>
      <c r="BE54" s="71"/>
      <c r="BF54" s="71"/>
      <c r="BG54" s="75"/>
      <c r="BH54" s="71"/>
      <c r="BI54" s="71">
        <f t="shared" si="18"/>
        <v>0</v>
      </c>
      <c r="BJ54" s="71">
        <f t="shared" si="19"/>
        <v>0</v>
      </c>
      <c r="BK54" s="93"/>
      <c r="BL54" s="93"/>
      <c r="BM54" s="71"/>
      <c r="BN54" s="71"/>
      <c r="BO54" s="71">
        <f t="shared" si="20"/>
        <v>0</v>
      </c>
      <c r="BP54" s="71">
        <f t="shared" si="21"/>
        <v>0</v>
      </c>
      <c r="BQ54" s="71"/>
      <c r="BR54" s="71"/>
      <c r="BS54" s="94"/>
      <c r="BT54" s="94"/>
      <c r="BU54" s="71">
        <f t="shared" si="22"/>
        <v>0</v>
      </c>
      <c r="BV54" s="71">
        <f t="shared" si="23"/>
        <v>0</v>
      </c>
      <c r="BW54" s="276"/>
      <c r="BX54" s="113"/>
      <c r="BY54" s="79"/>
      <c r="BZ54" s="93"/>
      <c r="CA54" s="71">
        <f t="shared" si="24"/>
        <v>0</v>
      </c>
      <c r="CB54" s="71">
        <f t="shared" si="25"/>
        <v>0</v>
      </c>
      <c r="CC54" s="114">
        <v>1.44</v>
      </c>
      <c r="CD54" s="75"/>
      <c r="CE54" s="95"/>
      <c r="CF54" s="95"/>
      <c r="CG54" s="71">
        <f t="shared" si="26"/>
        <v>1.44</v>
      </c>
      <c r="CH54" s="71">
        <f t="shared" si="87"/>
        <v>0</v>
      </c>
      <c r="CI54" s="71"/>
      <c r="CJ54" s="71"/>
      <c r="CK54" s="71"/>
      <c r="CL54" s="71"/>
      <c r="CM54" s="71">
        <f t="shared" si="27"/>
        <v>0</v>
      </c>
      <c r="CN54" s="71">
        <f t="shared" si="28"/>
        <v>0</v>
      </c>
      <c r="CO54" s="91">
        <v>1.03</v>
      </c>
      <c r="CP54" s="71"/>
      <c r="CQ54" s="71"/>
      <c r="CR54" s="71"/>
      <c r="CS54" s="71">
        <f t="shared" si="91"/>
        <v>1.03</v>
      </c>
      <c r="CT54" s="71">
        <f t="shared" si="30"/>
        <v>0</v>
      </c>
      <c r="CU54" s="71"/>
      <c r="CV54" s="71"/>
      <c r="CW54" s="71"/>
      <c r="CX54" s="71"/>
      <c r="CY54" s="71">
        <f t="shared" si="31"/>
        <v>0</v>
      </c>
      <c r="CZ54" s="71">
        <f t="shared" si="32"/>
        <v>0</v>
      </c>
      <c r="DA54" s="114">
        <v>4.12</v>
      </c>
      <c r="DB54" s="113"/>
      <c r="DC54" s="71"/>
      <c r="DD54" s="71"/>
      <c r="DE54" s="71">
        <f t="shared" si="33"/>
        <v>4.12</v>
      </c>
      <c r="DF54" s="71">
        <f t="shared" si="34"/>
        <v>0</v>
      </c>
      <c r="DG54" s="71"/>
      <c r="DH54" s="71"/>
      <c r="DI54" s="93"/>
      <c r="DJ54" s="71"/>
      <c r="DK54" s="71">
        <f t="shared" si="35"/>
        <v>0</v>
      </c>
      <c r="DL54" s="71">
        <f t="shared" si="36"/>
        <v>0</v>
      </c>
      <c r="DM54" s="113"/>
      <c r="DN54" s="113"/>
      <c r="DO54" s="113"/>
      <c r="DP54" s="113"/>
      <c r="DQ54" s="71">
        <f t="shared" si="37"/>
        <v>0</v>
      </c>
      <c r="DR54" s="71">
        <f t="shared" si="38"/>
        <v>0</v>
      </c>
      <c r="DS54" s="91"/>
      <c r="DT54" s="71"/>
      <c r="DU54" s="71"/>
      <c r="DV54" s="94"/>
      <c r="DW54" s="71">
        <f t="shared" si="39"/>
        <v>0</v>
      </c>
      <c r="DX54" s="71">
        <f t="shared" si="40"/>
        <v>0</v>
      </c>
      <c r="DY54" s="115"/>
      <c r="DZ54" s="71"/>
      <c r="EA54" s="71"/>
      <c r="EB54" s="71"/>
      <c r="EC54" s="71">
        <f t="shared" si="41"/>
        <v>0</v>
      </c>
      <c r="ED54" s="71">
        <f t="shared" si="42"/>
        <v>0</v>
      </c>
      <c r="EE54" s="71"/>
      <c r="EF54" s="71"/>
      <c r="EG54" s="96"/>
      <c r="EH54" s="71"/>
      <c r="EI54" s="71">
        <f t="shared" si="43"/>
        <v>0</v>
      </c>
      <c r="EJ54" s="71">
        <f t="shared" si="44"/>
        <v>0</v>
      </c>
      <c r="EK54" s="71"/>
      <c r="EL54" s="71"/>
      <c r="EM54" s="71"/>
      <c r="EN54" s="71"/>
      <c r="EO54" s="71">
        <f t="shared" si="45"/>
        <v>0</v>
      </c>
      <c r="EP54" s="71">
        <f t="shared" si="46"/>
        <v>0</v>
      </c>
      <c r="EQ54" s="71"/>
      <c r="ER54" s="71"/>
      <c r="ES54" s="71"/>
      <c r="ET54" s="71"/>
      <c r="EU54" s="71">
        <f t="shared" si="92"/>
        <v>0</v>
      </c>
      <c r="EV54" s="71">
        <f t="shared" si="48"/>
        <v>0</v>
      </c>
      <c r="EW54" s="91">
        <v>18.559999999999999</v>
      </c>
      <c r="EX54" s="71"/>
      <c r="EY54" s="71"/>
      <c r="EZ54" s="71"/>
      <c r="FA54" s="71">
        <f t="shared" si="49"/>
        <v>18.559999999999999</v>
      </c>
      <c r="FB54" s="71">
        <f t="shared" si="50"/>
        <v>0</v>
      </c>
      <c r="FC54" s="71"/>
      <c r="FD54" s="71"/>
      <c r="FE54" s="71"/>
      <c r="FF54" s="71"/>
      <c r="FG54" s="71">
        <f t="shared" si="51"/>
        <v>0</v>
      </c>
      <c r="FH54" s="71">
        <f t="shared" si="52"/>
        <v>0</v>
      </c>
      <c r="FI54" s="71"/>
      <c r="FJ54" s="71"/>
      <c r="FK54" s="71"/>
      <c r="FL54" s="71"/>
      <c r="FM54" s="71">
        <f t="shared" si="53"/>
        <v>0</v>
      </c>
      <c r="FN54" s="71">
        <f t="shared" si="54"/>
        <v>0</v>
      </c>
      <c r="FO54" s="71"/>
      <c r="FP54" s="71"/>
      <c r="FQ54" s="71"/>
      <c r="FR54" s="71"/>
      <c r="FS54" s="71">
        <f t="shared" si="55"/>
        <v>0</v>
      </c>
      <c r="FT54" s="71">
        <f t="shared" si="56"/>
        <v>0</v>
      </c>
      <c r="FU54" s="71"/>
      <c r="FV54" s="71"/>
      <c r="FW54" s="71"/>
      <c r="FX54" s="71"/>
      <c r="FY54" s="71">
        <f t="shared" si="57"/>
        <v>0</v>
      </c>
      <c r="FZ54" s="71">
        <f t="shared" si="58"/>
        <v>0</v>
      </c>
      <c r="GA54" s="71"/>
      <c r="GB54" s="71"/>
      <c r="GC54" s="71"/>
      <c r="GD54" s="71"/>
      <c r="GE54" s="71">
        <f t="shared" si="59"/>
        <v>0</v>
      </c>
      <c r="GF54" s="71">
        <f t="shared" si="60"/>
        <v>0</v>
      </c>
      <c r="GG54" s="71"/>
      <c r="GH54" s="71"/>
      <c r="GI54" s="71"/>
      <c r="GJ54" s="71"/>
      <c r="GK54" s="71">
        <f t="shared" si="61"/>
        <v>0</v>
      </c>
      <c r="GL54" s="71">
        <f t="shared" si="62"/>
        <v>0</v>
      </c>
      <c r="GM54" s="71"/>
      <c r="GN54" s="71"/>
      <c r="GO54" s="71"/>
      <c r="GP54" s="71"/>
      <c r="GQ54" s="71">
        <f t="shared" si="63"/>
        <v>0</v>
      </c>
      <c r="GR54" s="71">
        <f t="shared" si="64"/>
        <v>0</v>
      </c>
      <c r="GS54" s="71"/>
      <c r="GT54" s="71"/>
      <c r="GU54" s="71"/>
      <c r="GV54" s="71"/>
      <c r="GW54" s="71">
        <f t="shared" si="65"/>
        <v>0</v>
      </c>
      <c r="GX54" s="71">
        <f t="shared" si="65"/>
        <v>0</v>
      </c>
      <c r="GY54" s="71"/>
      <c r="GZ54" s="71"/>
      <c r="HA54" s="71"/>
      <c r="HB54" s="71"/>
      <c r="HC54" s="71">
        <f t="shared" si="66"/>
        <v>0</v>
      </c>
      <c r="HD54" s="71">
        <f t="shared" si="66"/>
        <v>0</v>
      </c>
      <c r="HE54" s="71"/>
      <c r="HF54" s="71"/>
      <c r="HG54" s="71"/>
      <c r="HH54" s="71"/>
      <c r="HI54" s="71">
        <f t="shared" si="67"/>
        <v>0</v>
      </c>
      <c r="HJ54" s="71">
        <f t="shared" si="68"/>
        <v>0</v>
      </c>
      <c r="HK54" s="71"/>
      <c r="HL54" s="71"/>
      <c r="HM54" s="71"/>
      <c r="HN54" s="71"/>
      <c r="HO54" s="71">
        <f t="shared" si="69"/>
        <v>0</v>
      </c>
      <c r="HP54" s="71">
        <f t="shared" si="70"/>
        <v>0</v>
      </c>
      <c r="HQ54" s="71"/>
      <c r="HR54" s="71"/>
      <c r="HS54" s="71"/>
      <c r="HT54" s="71"/>
      <c r="HU54" s="71">
        <f t="shared" si="71"/>
        <v>0</v>
      </c>
      <c r="HV54" s="71">
        <f t="shared" si="71"/>
        <v>0</v>
      </c>
      <c r="HW54" s="71"/>
      <c r="HX54" s="140"/>
      <c r="HY54" s="140"/>
      <c r="HZ54" s="140"/>
      <c r="IA54" s="71">
        <f t="shared" si="72"/>
        <v>0</v>
      </c>
      <c r="IB54" s="71">
        <f t="shared" si="73"/>
        <v>0</v>
      </c>
      <c r="IC54" s="138"/>
      <c r="ID54" s="75"/>
      <c r="IE54" s="75">
        <f t="shared" si="93"/>
        <v>0</v>
      </c>
      <c r="IF54" s="75">
        <f t="shared" si="93"/>
        <v>0</v>
      </c>
      <c r="IG54" s="75"/>
      <c r="IH54" s="75"/>
      <c r="II54" s="75">
        <f t="shared" si="75"/>
        <v>0</v>
      </c>
      <c r="IJ54" s="75">
        <f t="shared" si="76"/>
        <v>0</v>
      </c>
      <c r="IK54" s="139"/>
      <c r="IL54" s="141"/>
      <c r="IM54" s="136">
        <f t="shared" si="77"/>
        <v>0</v>
      </c>
      <c r="IN54" s="136">
        <f t="shared" si="78"/>
        <v>0</v>
      </c>
      <c r="IO54" s="114">
        <v>0</v>
      </c>
      <c r="IP54" s="140"/>
      <c r="IQ54" s="136">
        <f t="shared" si="79"/>
        <v>0</v>
      </c>
      <c r="IR54" s="136">
        <f t="shared" si="80"/>
        <v>0</v>
      </c>
      <c r="IS54" s="137"/>
      <c r="IT54" s="137"/>
      <c r="IU54" s="158">
        <f t="shared" si="88"/>
        <v>0</v>
      </c>
      <c r="IV54" s="157">
        <f t="shared" si="89"/>
        <v>0</v>
      </c>
      <c r="IW54" s="158"/>
      <c r="IX54" s="158"/>
      <c r="IY54" s="158">
        <f t="shared" si="83"/>
        <v>0</v>
      </c>
      <c r="IZ54" s="158">
        <f t="shared" si="84"/>
        <v>0</v>
      </c>
      <c r="JA54" s="157"/>
      <c r="JB54" s="157"/>
      <c r="JC54" s="158">
        <f t="shared" si="85"/>
        <v>0</v>
      </c>
      <c r="JD54" s="158">
        <f t="shared" si="86"/>
        <v>0</v>
      </c>
    </row>
    <row r="55" spans="1:264" ht="12.75" customHeight="1">
      <c r="A55" s="116" t="s">
        <v>147</v>
      </c>
      <c r="B55" s="112">
        <v>45</v>
      </c>
      <c r="C55" s="71"/>
      <c r="D55" s="71"/>
      <c r="E55" s="113"/>
      <c r="F55" s="113"/>
      <c r="G55" s="71">
        <f t="shared" si="0"/>
        <v>0</v>
      </c>
      <c r="H55" s="71">
        <f t="shared" si="1"/>
        <v>0</v>
      </c>
      <c r="I55" s="91"/>
      <c r="J55" s="71"/>
      <c r="K55" s="71"/>
      <c r="L55" s="71"/>
      <c r="M55" s="71">
        <f t="shared" si="2"/>
        <v>0</v>
      </c>
      <c r="N55" s="71">
        <f t="shared" si="3"/>
        <v>0</v>
      </c>
      <c r="O55" s="91">
        <v>2.58</v>
      </c>
      <c r="P55" s="71"/>
      <c r="Q55" s="75"/>
      <c r="R55" s="71"/>
      <c r="S55" s="71">
        <f t="shared" si="90"/>
        <v>2.58</v>
      </c>
      <c r="T55" s="71">
        <f t="shared" si="5"/>
        <v>0</v>
      </c>
      <c r="U55" s="91"/>
      <c r="V55" s="71"/>
      <c r="W55" s="75"/>
      <c r="X55" s="75"/>
      <c r="Y55" s="71">
        <f t="shared" si="6"/>
        <v>0</v>
      </c>
      <c r="Z55" s="71">
        <f t="shared" si="7"/>
        <v>0</v>
      </c>
      <c r="AA55" s="71"/>
      <c r="AB55" s="142"/>
      <c r="AC55" s="193"/>
      <c r="AD55" s="71"/>
      <c r="AE55" s="71">
        <f t="shared" si="8"/>
        <v>0</v>
      </c>
      <c r="AF55" s="71">
        <f t="shared" si="9"/>
        <v>0</v>
      </c>
      <c r="AG55" s="91"/>
      <c r="AH55" s="71"/>
      <c r="AI55" s="71"/>
      <c r="AJ55" s="71"/>
      <c r="AK55" s="71">
        <f t="shared" si="10"/>
        <v>0</v>
      </c>
      <c r="AL55" s="71">
        <f t="shared" si="11"/>
        <v>0</v>
      </c>
      <c r="AM55" s="71"/>
      <c r="AN55" s="71"/>
      <c r="AO55" s="113"/>
      <c r="AP55" s="113"/>
      <c r="AQ55" s="71">
        <f t="shared" si="12"/>
        <v>0</v>
      </c>
      <c r="AR55" s="71">
        <f t="shared" si="13"/>
        <v>0</v>
      </c>
      <c r="AS55" s="114">
        <v>0</v>
      </c>
      <c r="AT55" s="136"/>
      <c r="AU55" s="75"/>
      <c r="AV55" s="71"/>
      <c r="AW55" s="71">
        <f t="shared" si="14"/>
        <v>0</v>
      </c>
      <c r="AX55" s="71">
        <f t="shared" si="15"/>
        <v>0</v>
      </c>
      <c r="AY55" s="125"/>
      <c r="AZ55" s="86"/>
      <c r="BA55" s="86"/>
      <c r="BB55" s="86"/>
      <c r="BC55" s="71">
        <f t="shared" si="16"/>
        <v>0</v>
      </c>
      <c r="BD55" s="71">
        <f t="shared" si="17"/>
        <v>0</v>
      </c>
      <c r="BE55" s="71"/>
      <c r="BF55" s="71"/>
      <c r="BG55" s="75"/>
      <c r="BH55" s="71"/>
      <c r="BI55" s="71">
        <f t="shared" si="18"/>
        <v>0</v>
      </c>
      <c r="BJ55" s="71">
        <f t="shared" si="19"/>
        <v>0</v>
      </c>
      <c r="BK55" s="93"/>
      <c r="BL55" s="93"/>
      <c r="BM55" s="71"/>
      <c r="BN55" s="71"/>
      <c r="BO55" s="71">
        <f t="shared" si="20"/>
        <v>0</v>
      </c>
      <c r="BP55" s="71">
        <f t="shared" si="21"/>
        <v>0</v>
      </c>
      <c r="BQ55" s="71"/>
      <c r="BR55" s="71"/>
      <c r="BS55" s="94"/>
      <c r="BT55" s="94"/>
      <c r="BU55" s="71">
        <f t="shared" si="22"/>
        <v>0</v>
      </c>
      <c r="BV55" s="71">
        <f t="shared" si="23"/>
        <v>0</v>
      </c>
      <c r="BW55" s="276"/>
      <c r="BX55" s="113"/>
      <c r="BY55" s="79"/>
      <c r="BZ55" s="93"/>
      <c r="CA55" s="71">
        <f t="shared" si="24"/>
        <v>0</v>
      </c>
      <c r="CB55" s="71">
        <f t="shared" si="25"/>
        <v>0</v>
      </c>
      <c r="CC55" s="114">
        <v>1.44</v>
      </c>
      <c r="CD55" s="75"/>
      <c r="CE55" s="95"/>
      <c r="CF55" s="95"/>
      <c r="CG55" s="71">
        <f t="shared" si="26"/>
        <v>1.44</v>
      </c>
      <c r="CH55" s="71">
        <f t="shared" si="87"/>
        <v>0</v>
      </c>
      <c r="CI55" s="71"/>
      <c r="CJ55" s="71"/>
      <c r="CK55" s="71"/>
      <c r="CL55" s="71"/>
      <c r="CM55" s="71">
        <f t="shared" si="27"/>
        <v>0</v>
      </c>
      <c r="CN55" s="71">
        <f t="shared" si="28"/>
        <v>0</v>
      </c>
      <c r="CO55" s="91">
        <v>1.03</v>
      </c>
      <c r="CP55" s="71"/>
      <c r="CQ55" s="71"/>
      <c r="CR55" s="71"/>
      <c r="CS55" s="71">
        <f t="shared" si="91"/>
        <v>1.03</v>
      </c>
      <c r="CT55" s="71">
        <f t="shared" si="30"/>
        <v>0</v>
      </c>
      <c r="CU55" s="71"/>
      <c r="CV55" s="71"/>
      <c r="CW55" s="71"/>
      <c r="CX55" s="71"/>
      <c r="CY55" s="71">
        <f t="shared" si="31"/>
        <v>0</v>
      </c>
      <c r="CZ55" s="71">
        <f t="shared" si="32"/>
        <v>0</v>
      </c>
      <c r="DA55" s="114">
        <v>4.12</v>
      </c>
      <c r="DB55" s="113"/>
      <c r="DC55" s="71"/>
      <c r="DD55" s="71"/>
      <c r="DE55" s="71">
        <f t="shared" si="33"/>
        <v>4.12</v>
      </c>
      <c r="DF55" s="71">
        <f t="shared" si="34"/>
        <v>0</v>
      </c>
      <c r="DG55" s="71"/>
      <c r="DH55" s="71"/>
      <c r="DI55" s="93"/>
      <c r="DJ55" s="71"/>
      <c r="DK55" s="71">
        <f t="shared" si="35"/>
        <v>0</v>
      </c>
      <c r="DL55" s="71">
        <f t="shared" si="36"/>
        <v>0</v>
      </c>
      <c r="DM55" s="113"/>
      <c r="DN55" s="113"/>
      <c r="DO55" s="113"/>
      <c r="DP55" s="113"/>
      <c r="DQ55" s="71">
        <f t="shared" si="37"/>
        <v>0</v>
      </c>
      <c r="DR55" s="71">
        <f t="shared" si="38"/>
        <v>0</v>
      </c>
      <c r="DS55" s="91"/>
      <c r="DT55" s="71"/>
      <c r="DU55" s="71"/>
      <c r="DV55" s="94"/>
      <c r="DW55" s="71">
        <f t="shared" si="39"/>
        <v>0</v>
      </c>
      <c r="DX55" s="71">
        <f t="shared" si="40"/>
        <v>0</v>
      </c>
      <c r="DY55" s="115"/>
      <c r="DZ55" s="71"/>
      <c r="EA55" s="71"/>
      <c r="EB55" s="71"/>
      <c r="EC55" s="71">
        <f t="shared" si="41"/>
        <v>0</v>
      </c>
      <c r="ED55" s="71">
        <f t="shared" si="42"/>
        <v>0</v>
      </c>
      <c r="EE55" s="71"/>
      <c r="EF55" s="71"/>
      <c r="EG55" s="96"/>
      <c r="EH55" s="71"/>
      <c r="EI55" s="71">
        <f t="shared" si="43"/>
        <v>0</v>
      </c>
      <c r="EJ55" s="71">
        <f t="shared" si="44"/>
        <v>0</v>
      </c>
      <c r="EK55" s="71"/>
      <c r="EL55" s="71"/>
      <c r="EM55" s="71"/>
      <c r="EN55" s="71"/>
      <c r="EO55" s="71">
        <f t="shared" si="45"/>
        <v>0</v>
      </c>
      <c r="EP55" s="71">
        <f t="shared" si="46"/>
        <v>0</v>
      </c>
      <c r="EQ55" s="71"/>
      <c r="ER55" s="71"/>
      <c r="ES55" s="71"/>
      <c r="ET55" s="71"/>
      <c r="EU55" s="71">
        <f t="shared" si="92"/>
        <v>0</v>
      </c>
      <c r="EV55" s="71">
        <f t="shared" si="48"/>
        <v>0</v>
      </c>
      <c r="EW55" s="91">
        <v>18.559999999999999</v>
      </c>
      <c r="EX55" s="71"/>
      <c r="EY55" s="71"/>
      <c r="EZ55" s="71"/>
      <c r="FA55" s="71">
        <f t="shared" si="49"/>
        <v>18.559999999999999</v>
      </c>
      <c r="FB55" s="71">
        <f t="shared" si="50"/>
        <v>0</v>
      </c>
      <c r="FC55" s="71"/>
      <c r="FD55" s="71"/>
      <c r="FE55" s="71"/>
      <c r="FF55" s="71"/>
      <c r="FG55" s="71">
        <f t="shared" si="51"/>
        <v>0</v>
      </c>
      <c r="FH55" s="71">
        <f t="shared" si="52"/>
        <v>0</v>
      </c>
      <c r="FI55" s="71"/>
      <c r="FJ55" s="71"/>
      <c r="FK55" s="71"/>
      <c r="FL55" s="71"/>
      <c r="FM55" s="71">
        <f t="shared" si="53"/>
        <v>0</v>
      </c>
      <c r="FN55" s="71">
        <f t="shared" si="54"/>
        <v>0</v>
      </c>
      <c r="FO55" s="71"/>
      <c r="FP55" s="71"/>
      <c r="FQ55" s="71"/>
      <c r="FR55" s="71"/>
      <c r="FS55" s="71">
        <f t="shared" si="55"/>
        <v>0</v>
      </c>
      <c r="FT55" s="71">
        <f t="shared" si="56"/>
        <v>0</v>
      </c>
      <c r="FU55" s="71"/>
      <c r="FV55" s="71"/>
      <c r="FW55" s="71"/>
      <c r="FX55" s="71"/>
      <c r="FY55" s="71">
        <f t="shared" si="57"/>
        <v>0</v>
      </c>
      <c r="FZ55" s="71">
        <f t="shared" si="58"/>
        <v>0</v>
      </c>
      <c r="GA55" s="71"/>
      <c r="GB55" s="71"/>
      <c r="GC55" s="71"/>
      <c r="GD55" s="71"/>
      <c r="GE55" s="71">
        <f t="shared" si="59"/>
        <v>0</v>
      </c>
      <c r="GF55" s="71">
        <f t="shared" si="60"/>
        <v>0</v>
      </c>
      <c r="GG55" s="71"/>
      <c r="GH55" s="71"/>
      <c r="GI55" s="71"/>
      <c r="GJ55" s="71"/>
      <c r="GK55" s="71">
        <f t="shared" si="61"/>
        <v>0</v>
      </c>
      <c r="GL55" s="71">
        <f t="shared" si="62"/>
        <v>0</v>
      </c>
      <c r="GM55" s="71"/>
      <c r="GN55" s="71"/>
      <c r="GO55" s="71"/>
      <c r="GP55" s="71"/>
      <c r="GQ55" s="71">
        <f t="shared" si="63"/>
        <v>0</v>
      </c>
      <c r="GR55" s="71">
        <f t="shared" si="64"/>
        <v>0</v>
      </c>
      <c r="GS55" s="71"/>
      <c r="GT55" s="71"/>
      <c r="GU55" s="71"/>
      <c r="GV55" s="71"/>
      <c r="GW55" s="71">
        <f t="shared" si="65"/>
        <v>0</v>
      </c>
      <c r="GX55" s="71">
        <f t="shared" si="65"/>
        <v>0</v>
      </c>
      <c r="GY55" s="71"/>
      <c r="GZ55" s="71"/>
      <c r="HA55" s="71"/>
      <c r="HB55" s="71"/>
      <c r="HC55" s="71">
        <f t="shared" si="66"/>
        <v>0</v>
      </c>
      <c r="HD55" s="71">
        <f t="shared" si="66"/>
        <v>0</v>
      </c>
      <c r="HE55" s="71"/>
      <c r="HF55" s="71"/>
      <c r="HG55" s="71"/>
      <c r="HH55" s="71"/>
      <c r="HI55" s="71">
        <f t="shared" si="67"/>
        <v>0</v>
      </c>
      <c r="HJ55" s="71">
        <f t="shared" si="68"/>
        <v>0</v>
      </c>
      <c r="HK55" s="71"/>
      <c r="HL55" s="71"/>
      <c r="HM55" s="71"/>
      <c r="HN55" s="71"/>
      <c r="HO55" s="71">
        <f t="shared" si="69"/>
        <v>0</v>
      </c>
      <c r="HP55" s="71">
        <f t="shared" si="70"/>
        <v>0</v>
      </c>
      <c r="HQ55" s="71"/>
      <c r="HR55" s="71"/>
      <c r="HS55" s="71"/>
      <c r="HT55" s="71"/>
      <c r="HU55" s="71">
        <f t="shared" si="71"/>
        <v>0</v>
      </c>
      <c r="HV55" s="71">
        <f t="shared" si="71"/>
        <v>0</v>
      </c>
      <c r="HW55" s="71"/>
      <c r="HX55" s="140"/>
      <c r="HY55" s="140"/>
      <c r="HZ55" s="140"/>
      <c r="IA55" s="71">
        <f t="shared" si="72"/>
        <v>0</v>
      </c>
      <c r="IB55" s="71">
        <f t="shared" si="73"/>
        <v>0</v>
      </c>
      <c r="IC55" s="138"/>
      <c r="ID55" s="75"/>
      <c r="IE55" s="75">
        <f t="shared" si="93"/>
        <v>0</v>
      </c>
      <c r="IF55" s="75">
        <f t="shared" si="93"/>
        <v>0</v>
      </c>
      <c r="IG55" s="75"/>
      <c r="IH55" s="75"/>
      <c r="II55" s="75">
        <f t="shared" si="75"/>
        <v>0</v>
      </c>
      <c r="IJ55" s="75">
        <f t="shared" si="76"/>
        <v>0</v>
      </c>
      <c r="IK55" s="139"/>
      <c r="IL55" s="141"/>
      <c r="IM55" s="136">
        <f t="shared" si="77"/>
        <v>0</v>
      </c>
      <c r="IN55" s="136">
        <f t="shared" si="78"/>
        <v>0</v>
      </c>
      <c r="IO55" s="114">
        <v>0</v>
      </c>
      <c r="IP55" s="140"/>
      <c r="IQ55" s="136">
        <f t="shared" si="79"/>
        <v>0</v>
      </c>
      <c r="IR55" s="136">
        <f t="shared" si="80"/>
        <v>0</v>
      </c>
      <c r="IS55" s="137"/>
      <c r="IT55" s="137"/>
      <c r="IU55" s="158">
        <f t="shared" si="88"/>
        <v>0</v>
      </c>
      <c r="IV55" s="157">
        <f t="shared" si="89"/>
        <v>0</v>
      </c>
      <c r="IW55" s="158"/>
      <c r="IX55" s="158"/>
      <c r="IY55" s="158">
        <f t="shared" si="83"/>
        <v>0</v>
      </c>
      <c r="IZ55" s="158">
        <f t="shared" si="84"/>
        <v>0</v>
      </c>
      <c r="JA55" s="157"/>
      <c r="JB55" s="157"/>
      <c r="JC55" s="158">
        <f t="shared" si="85"/>
        <v>0</v>
      </c>
      <c r="JD55" s="158">
        <f t="shared" si="86"/>
        <v>0</v>
      </c>
    </row>
    <row r="56" spans="1:264" ht="12.75" customHeight="1">
      <c r="A56" s="109"/>
      <c r="B56" s="112">
        <v>46</v>
      </c>
      <c r="C56" s="71"/>
      <c r="D56" s="71"/>
      <c r="E56" s="113"/>
      <c r="F56" s="113"/>
      <c r="G56" s="71">
        <f t="shared" si="0"/>
        <v>0</v>
      </c>
      <c r="H56" s="71">
        <f t="shared" si="1"/>
        <v>0</v>
      </c>
      <c r="I56" s="91"/>
      <c r="J56" s="71"/>
      <c r="K56" s="71"/>
      <c r="L56" s="71"/>
      <c r="M56" s="71">
        <f t="shared" si="2"/>
        <v>0</v>
      </c>
      <c r="N56" s="71">
        <f t="shared" si="3"/>
        <v>0</v>
      </c>
      <c r="O56" s="91">
        <v>2.58</v>
      </c>
      <c r="P56" s="71"/>
      <c r="Q56" s="75"/>
      <c r="R56" s="71"/>
      <c r="S56" s="71">
        <f t="shared" si="90"/>
        <v>2.58</v>
      </c>
      <c r="T56" s="71">
        <f t="shared" si="5"/>
        <v>0</v>
      </c>
      <c r="U56" s="91"/>
      <c r="V56" s="71"/>
      <c r="W56" s="75"/>
      <c r="X56" s="75"/>
      <c r="Y56" s="71">
        <f t="shared" si="6"/>
        <v>0</v>
      </c>
      <c r="Z56" s="71">
        <f t="shared" si="7"/>
        <v>0</v>
      </c>
      <c r="AA56" s="71"/>
      <c r="AB56" s="142"/>
      <c r="AC56" s="193"/>
      <c r="AD56" s="71"/>
      <c r="AE56" s="71">
        <f t="shared" si="8"/>
        <v>0</v>
      </c>
      <c r="AF56" s="71">
        <f t="shared" si="9"/>
        <v>0</v>
      </c>
      <c r="AG56" s="91"/>
      <c r="AH56" s="71"/>
      <c r="AI56" s="71"/>
      <c r="AJ56" s="71"/>
      <c r="AK56" s="71">
        <f t="shared" si="10"/>
        <v>0</v>
      </c>
      <c r="AL56" s="71">
        <f t="shared" si="11"/>
        <v>0</v>
      </c>
      <c r="AM56" s="71"/>
      <c r="AN56" s="71"/>
      <c r="AO56" s="113"/>
      <c r="AP56" s="113"/>
      <c r="AQ56" s="71">
        <f t="shared" si="12"/>
        <v>0</v>
      </c>
      <c r="AR56" s="71">
        <f t="shared" si="13"/>
        <v>0</v>
      </c>
      <c r="AS56" s="114">
        <v>0</v>
      </c>
      <c r="AT56" s="136"/>
      <c r="AU56" s="75"/>
      <c r="AV56" s="71"/>
      <c r="AW56" s="71">
        <f t="shared" si="14"/>
        <v>0</v>
      </c>
      <c r="AX56" s="71">
        <f t="shared" si="15"/>
        <v>0</v>
      </c>
      <c r="AY56" s="125"/>
      <c r="AZ56" s="86"/>
      <c r="BA56" s="86"/>
      <c r="BB56" s="86"/>
      <c r="BC56" s="71">
        <f t="shared" si="16"/>
        <v>0</v>
      </c>
      <c r="BD56" s="71">
        <f t="shared" si="17"/>
        <v>0</v>
      </c>
      <c r="BE56" s="71"/>
      <c r="BF56" s="71"/>
      <c r="BG56" s="75"/>
      <c r="BH56" s="71"/>
      <c r="BI56" s="71">
        <f t="shared" si="18"/>
        <v>0</v>
      </c>
      <c r="BJ56" s="71">
        <f t="shared" si="19"/>
        <v>0</v>
      </c>
      <c r="BK56" s="93"/>
      <c r="BL56" s="93"/>
      <c r="BM56" s="71"/>
      <c r="BN56" s="71"/>
      <c r="BO56" s="71">
        <f t="shared" si="20"/>
        <v>0</v>
      </c>
      <c r="BP56" s="71">
        <f t="shared" si="21"/>
        <v>0</v>
      </c>
      <c r="BQ56" s="71"/>
      <c r="BR56" s="71"/>
      <c r="BS56" s="94"/>
      <c r="BT56" s="94"/>
      <c r="BU56" s="71">
        <f t="shared" si="22"/>
        <v>0</v>
      </c>
      <c r="BV56" s="71">
        <f t="shared" si="23"/>
        <v>0</v>
      </c>
      <c r="BW56" s="276"/>
      <c r="BX56" s="113"/>
      <c r="BY56" s="79"/>
      <c r="BZ56" s="93"/>
      <c r="CA56" s="71">
        <f t="shared" si="24"/>
        <v>0</v>
      </c>
      <c r="CB56" s="71">
        <f t="shared" si="25"/>
        <v>0</v>
      </c>
      <c r="CC56" s="114">
        <v>1.44</v>
      </c>
      <c r="CD56" s="75"/>
      <c r="CE56" s="95"/>
      <c r="CF56" s="95"/>
      <c r="CG56" s="71">
        <f t="shared" si="26"/>
        <v>1.44</v>
      </c>
      <c r="CH56" s="71">
        <f t="shared" si="87"/>
        <v>0</v>
      </c>
      <c r="CI56" s="71"/>
      <c r="CJ56" s="71"/>
      <c r="CK56" s="71"/>
      <c r="CL56" s="71"/>
      <c r="CM56" s="71">
        <f t="shared" si="27"/>
        <v>0</v>
      </c>
      <c r="CN56" s="71">
        <f t="shared" si="28"/>
        <v>0</v>
      </c>
      <c r="CO56" s="91">
        <v>1.03</v>
      </c>
      <c r="CP56" s="71"/>
      <c r="CQ56" s="71"/>
      <c r="CR56" s="71"/>
      <c r="CS56" s="71">
        <f t="shared" si="91"/>
        <v>1.03</v>
      </c>
      <c r="CT56" s="71">
        <f t="shared" si="30"/>
        <v>0</v>
      </c>
      <c r="CU56" s="71"/>
      <c r="CV56" s="71"/>
      <c r="CW56" s="71"/>
      <c r="CX56" s="71"/>
      <c r="CY56" s="71">
        <f t="shared" si="31"/>
        <v>0</v>
      </c>
      <c r="CZ56" s="71">
        <f t="shared" si="32"/>
        <v>0</v>
      </c>
      <c r="DA56" s="114">
        <v>4.12</v>
      </c>
      <c r="DB56" s="113"/>
      <c r="DC56" s="71"/>
      <c r="DD56" s="71"/>
      <c r="DE56" s="71">
        <f t="shared" si="33"/>
        <v>4.12</v>
      </c>
      <c r="DF56" s="71">
        <f t="shared" si="34"/>
        <v>0</v>
      </c>
      <c r="DG56" s="71"/>
      <c r="DH56" s="71"/>
      <c r="DI56" s="93"/>
      <c r="DJ56" s="71"/>
      <c r="DK56" s="71">
        <f t="shared" si="35"/>
        <v>0</v>
      </c>
      <c r="DL56" s="71">
        <f t="shared" si="36"/>
        <v>0</v>
      </c>
      <c r="DM56" s="113"/>
      <c r="DN56" s="113"/>
      <c r="DO56" s="113"/>
      <c r="DP56" s="113"/>
      <c r="DQ56" s="71">
        <f t="shared" si="37"/>
        <v>0</v>
      </c>
      <c r="DR56" s="71">
        <f t="shared" si="38"/>
        <v>0</v>
      </c>
      <c r="DS56" s="91"/>
      <c r="DT56" s="71"/>
      <c r="DU56" s="71"/>
      <c r="DV56" s="94"/>
      <c r="DW56" s="71">
        <f t="shared" si="39"/>
        <v>0</v>
      </c>
      <c r="DX56" s="71">
        <f t="shared" si="40"/>
        <v>0</v>
      </c>
      <c r="DY56" s="115"/>
      <c r="DZ56" s="71"/>
      <c r="EA56" s="71"/>
      <c r="EB56" s="71"/>
      <c r="EC56" s="71">
        <f t="shared" si="41"/>
        <v>0</v>
      </c>
      <c r="ED56" s="71">
        <f t="shared" si="42"/>
        <v>0</v>
      </c>
      <c r="EE56" s="71"/>
      <c r="EF56" s="71"/>
      <c r="EG56" s="96"/>
      <c r="EH56" s="71"/>
      <c r="EI56" s="71">
        <f t="shared" si="43"/>
        <v>0</v>
      </c>
      <c r="EJ56" s="71">
        <f t="shared" si="44"/>
        <v>0</v>
      </c>
      <c r="EK56" s="71"/>
      <c r="EL56" s="71"/>
      <c r="EM56" s="71"/>
      <c r="EN56" s="71"/>
      <c r="EO56" s="71">
        <f t="shared" si="45"/>
        <v>0</v>
      </c>
      <c r="EP56" s="71">
        <f t="shared" si="46"/>
        <v>0</v>
      </c>
      <c r="EQ56" s="71"/>
      <c r="ER56" s="71"/>
      <c r="ES56" s="71"/>
      <c r="ET56" s="71"/>
      <c r="EU56" s="71">
        <f t="shared" si="92"/>
        <v>0</v>
      </c>
      <c r="EV56" s="71">
        <f t="shared" si="48"/>
        <v>0</v>
      </c>
      <c r="EW56" s="91">
        <v>18.559999999999999</v>
      </c>
      <c r="EX56" s="71"/>
      <c r="EY56" s="71"/>
      <c r="EZ56" s="71"/>
      <c r="FA56" s="71">
        <f t="shared" si="49"/>
        <v>18.559999999999999</v>
      </c>
      <c r="FB56" s="71">
        <f t="shared" si="50"/>
        <v>0</v>
      </c>
      <c r="FC56" s="71"/>
      <c r="FD56" s="71"/>
      <c r="FE56" s="71"/>
      <c r="FF56" s="71"/>
      <c r="FG56" s="71">
        <f t="shared" si="51"/>
        <v>0</v>
      </c>
      <c r="FH56" s="71">
        <f t="shared" si="52"/>
        <v>0</v>
      </c>
      <c r="FI56" s="71"/>
      <c r="FJ56" s="71"/>
      <c r="FK56" s="71"/>
      <c r="FL56" s="71"/>
      <c r="FM56" s="71">
        <f t="shared" si="53"/>
        <v>0</v>
      </c>
      <c r="FN56" s="71">
        <f t="shared" si="54"/>
        <v>0</v>
      </c>
      <c r="FO56" s="71"/>
      <c r="FP56" s="71"/>
      <c r="FQ56" s="71"/>
      <c r="FR56" s="71"/>
      <c r="FS56" s="71">
        <f t="shared" si="55"/>
        <v>0</v>
      </c>
      <c r="FT56" s="71">
        <f t="shared" si="56"/>
        <v>0</v>
      </c>
      <c r="FU56" s="71"/>
      <c r="FV56" s="71"/>
      <c r="FW56" s="71"/>
      <c r="FX56" s="71"/>
      <c r="FY56" s="71">
        <f t="shared" si="57"/>
        <v>0</v>
      </c>
      <c r="FZ56" s="71">
        <f t="shared" si="58"/>
        <v>0</v>
      </c>
      <c r="GA56" s="71"/>
      <c r="GB56" s="71"/>
      <c r="GC56" s="71"/>
      <c r="GD56" s="71"/>
      <c r="GE56" s="71">
        <f t="shared" si="59"/>
        <v>0</v>
      </c>
      <c r="GF56" s="71">
        <f t="shared" si="60"/>
        <v>0</v>
      </c>
      <c r="GG56" s="71"/>
      <c r="GH56" s="71"/>
      <c r="GI56" s="71"/>
      <c r="GJ56" s="71"/>
      <c r="GK56" s="71">
        <f t="shared" si="61"/>
        <v>0</v>
      </c>
      <c r="GL56" s="71">
        <f t="shared" si="62"/>
        <v>0</v>
      </c>
      <c r="GM56" s="71"/>
      <c r="GN56" s="71"/>
      <c r="GO56" s="71"/>
      <c r="GP56" s="71"/>
      <c r="GQ56" s="71">
        <f t="shared" si="63"/>
        <v>0</v>
      </c>
      <c r="GR56" s="71">
        <f t="shared" si="64"/>
        <v>0</v>
      </c>
      <c r="GS56" s="71"/>
      <c r="GT56" s="71"/>
      <c r="GU56" s="71"/>
      <c r="GV56" s="71"/>
      <c r="GW56" s="71">
        <f t="shared" si="65"/>
        <v>0</v>
      </c>
      <c r="GX56" s="71">
        <f t="shared" si="65"/>
        <v>0</v>
      </c>
      <c r="GY56" s="71"/>
      <c r="GZ56" s="71"/>
      <c r="HA56" s="71"/>
      <c r="HB56" s="71"/>
      <c r="HC56" s="71">
        <f t="shared" si="66"/>
        <v>0</v>
      </c>
      <c r="HD56" s="71">
        <f t="shared" si="66"/>
        <v>0</v>
      </c>
      <c r="HE56" s="71"/>
      <c r="HF56" s="71"/>
      <c r="HG56" s="71"/>
      <c r="HH56" s="71"/>
      <c r="HI56" s="71">
        <f t="shared" si="67"/>
        <v>0</v>
      </c>
      <c r="HJ56" s="71">
        <f t="shared" si="68"/>
        <v>0</v>
      </c>
      <c r="HK56" s="71"/>
      <c r="HL56" s="71"/>
      <c r="HM56" s="71"/>
      <c r="HN56" s="71"/>
      <c r="HO56" s="71">
        <f t="shared" si="69"/>
        <v>0</v>
      </c>
      <c r="HP56" s="71">
        <f t="shared" si="70"/>
        <v>0</v>
      </c>
      <c r="HQ56" s="71"/>
      <c r="HR56" s="71"/>
      <c r="HS56" s="71"/>
      <c r="HT56" s="71"/>
      <c r="HU56" s="71">
        <f t="shared" si="71"/>
        <v>0</v>
      </c>
      <c r="HV56" s="71">
        <f t="shared" si="71"/>
        <v>0</v>
      </c>
      <c r="HW56" s="71"/>
      <c r="HX56" s="140"/>
      <c r="HY56" s="140"/>
      <c r="HZ56" s="140"/>
      <c r="IA56" s="71">
        <f t="shared" si="72"/>
        <v>0</v>
      </c>
      <c r="IB56" s="71">
        <f t="shared" si="73"/>
        <v>0</v>
      </c>
      <c r="IC56" s="138"/>
      <c r="ID56" s="75"/>
      <c r="IE56" s="75">
        <f t="shared" si="93"/>
        <v>0</v>
      </c>
      <c r="IF56" s="75">
        <f t="shared" si="93"/>
        <v>0</v>
      </c>
      <c r="IG56" s="75"/>
      <c r="IH56" s="75"/>
      <c r="II56" s="75">
        <f t="shared" si="75"/>
        <v>0</v>
      </c>
      <c r="IJ56" s="75">
        <f t="shared" si="76"/>
        <v>0</v>
      </c>
      <c r="IK56" s="139"/>
      <c r="IL56" s="141"/>
      <c r="IM56" s="136">
        <f t="shared" si="77"/>
        <v>0</v>
      </c>
      <c r="IN56" s="136">
        <f t="shared" si="78"/>
        <v>0</v>
      </c>
      <c r="IO56" s="114">
        <v>0</v>
      </c>
      <c r="IP56" s="140"/>
      <c r="IQ56" s="136">
        <f t="shared" si="79"/>
        <v>0</v>
      </c>
      <c r="IR56" s="136">
        <f t="shared" si="80"/>
        <v>0</v>
      </c>
      <c r="IS56" s="137"/>
      <c r="IT56" s="137"/>
      <c r="IU56" s="158">
        <f t="shared" si="88"/>
        <v>0</v>
      </c>
      <c r="IV56" s="157">
        <f t="shared" si="89"/>
        <v>0</v>
      </c>
      <c r="IW56" s="158"/>
      <c r="IX56" s="158"/>
      <c r="IY56" s="158">
        <f t="shared" si="83"/>
        <v>0</v>
      </c>
      <c r="IZ56" s="158">
        <f t="shared" si="84"/>
        <v>0</v>
      </c>
      <c r="JA56" s="157"/>
      <c r="JB56" s="157"/>
      <c r="JC56" s="158">
        <f t="shared" si="85"/>
        <v>0</v>
      </c>
      <c r="JD56" s="158">
        <f t="shared" si="86"/>
        <v>0</v>
      </c>
    </row>
    <row r="57" spans="1:264" ht="12.75" customHeight="1">
      <c r="A57" s="109"/>
      <c r="B57" s="112">
        <v>47</v>
      </c>
      <c r="C57" s="71"/>
      <c r="D57" s="71"/>
      <c r="E57" s="113"/>
      <c r="F57" s="113"/>
      <c r="G57" s="71">
        <f t="shared" si="0"/>
        <v>0</v>
      </c>
      <c r="H57" s="71">
        <f t="shared" si="1"/>
        <v>0</v>
      </c>
      <c r="I57" s="91"/>
      <c r="J57" s="71"/>
      <c r="K57" s="71"/>
      <c r="L57" s="71"/>
      <c r="M57" s="71">
        <f t="shared" si="2"/>
        <v>0</v>
      </c>
      <c r="N57" s="71">
        <f t="shared" si="3"/>
        <v>0</v>
      </c>
      <c r="O57" s="91">
        <v>2.58</v>
      </c>
      <c r="P57" s="71"/>
      <c r="Q57" s="75"/>
      <c r="R57" s="71"/>
      <c r="S57" s="71">
        <f t="shared" si="90"/>
        <v>2.58</v>
      </c>
      <c r="T57" s="71">
        <f t="shared" si="5"/>
        <v>0</v>
      </c>
      <c r="U57" s="91"/>
      <c r="V57" s="71"/>
      <c r="W57" s="75"/>
      <c r="X57" s="75"/>
      <c r="Y57" s="71">
        <f t="shared" si="6"/>
        <v>0</v>
      </c>
      <c r="Z57" s="71">
        <f t="shared" si="7"/>
        <v>0</v>
      </c>
      <c r="AA57" s="71"/>
      <c r="AB57" s="142"/>
      <c r="AC57" s="193"/>
      <c r="AD57" s="71"/>
      <c r="AE57" s="71">
        <f t="shared" si="8"/>
        <v>0</v>
      </c>
      <c r="AF57" s="71">
        <f t="shared" si="9"/>
        <v>0</v>
      </c>
      <c r="AG57" s="91"/>
      <c r="AH57" s="71"/>
      <c r="AI57" s="71"/>
      <c r="AJ57" s="71"/>
      <c r="AK57" s="71">
        <f t="shared" si="10"/>
        <v>0</v>
      </c>
      <c r="AL57" s="71">
        <f t="shared" si="11"/>
        <v>0</v>
      </c>
      <c r="AM57" s="71"/>
      <c r="AN57" s="71"/>
      <c r="AO57" s="113"/>
      <c r="AP57" s="113"/>
      <c r="AQ57" s="71">
        <f t="shared" si="12"/>
        <v>0</v>
      </c>
      <c r="AR57" s="71">
        <f t="shared" si="13"/>
        <v>0</v>
      </c>
      <c r="AS57" s="114">
        <v>0</v>
      </c>
      <c r="AT57" s="136"/>
      <c r="AU57" s="75"/>
      <c r="AV57" s="71"/>
      <c r="AW57" s="71">
        <f t="shared" si="14"/>
        <v>0</v>
      </c>
      <c r="AX57" s="71">
        <f t="shared" si="15"/>
        <v>0</v>
      </c>
      <c r="AY57" s="125"/>
      <c r="AZ57" s="86"/>
      <c r="BA57" s="86"/>
      <c r="BB57" s="86"/>
      <c r="BC57" s="71">
        <f t="shared" si="16"/>
        <v>0</v>
      </c>
      <c r="BD57" s="71">
        <f t="shared" si="17"/>
        <v>0</v>
      </c>
      <c r="BE57" s="71"/>
      <c r="BF57" s="71"/>
      <c r="BG57" s="75"/>
      <c r="BH57" s="71"/>
      <c r="BI57" s="71">
        <f t="shared" si="18"/>
        <v>0</v>
      </c>
      <c r="BJ57" s="71">
        <f t="shared" si="19"/>
        <v>0</v>
      </c>
      <c r="BK57" s="93"/>
      <c r="BL57" s="93"/>
      <c r="BM57" s="71"/>
      <c r="BN57" s="71"/>
      <c r="BO57" s="71">
        <f t="shared" si="20"/>
        <v>0</v>
      </c>
      <c r="BP57" s="71">
        <f t="shared" si="21"/>
        <v>0</v>
      </c>
      <c r="BQ57" s="71"/>
      <c r="BR57" s="71"/>
      <c r="BS57" s="94"/>
      <c r="BT57" s="94"/>
      <c r="BU57" s="71">
        <f t="shared" si="22"/>
        <v>0</v>
      </c>
      <c r="BV57" s="71">
        <f t="shared" si="23"/>
        <v>0</v>
      </c>
      <c r="BW57" s="276"/>
      <c r="BX57" s="113"/>
      <c r="BY57" s="79"/>
      <c r="BZ57" s="93"/>
      <c r="CA57" s="71">
        <f t="shared" si="24"/>
        <v>0</v>
      </c>
      <c r="CB57" s="71">
        <f t="shared" si="25"/>
        <v>0</v>
      </c>
      <c r="CC57" s="114">
        <v>1.44</v>
      </c>
      <c r="CD57" s="75"/>
      <c r="CE57" s="95"/>
      <c r="CF57" s="95"/>
      <c r="CG57" s="71">
        <f t="shared" si="26"/>
        <v>1.44</v>
      </c>
      <c r="CH57" s="71">
        <f t="shared" si="87"/>
        <v>0</v>
      </c>
      <c r="CI57" s="71"/>
      <c r="CJ57" s="71"/>
      <c r="CK57" s="71"/>
      <c r="CL57" s="71"/>
      <c r="CM57" s="71">
        <f t="shared" si="27"/>
        <v>0</v>
      </c>
      <c r="CN57" s="71">
        <f t="shared" si="28"/>
        <v>0</v>
      </c>
      <c r="CO57" s="91">
        <v>1.03</v>
      </c>
      <c r="CP57" s="71"/>
      <c r="CQ57" s="71"/>
      <c r="CR57" s="71"/>
      <c r="CS57" s="71">
        <f t="shared" si="91"/>
        <v>1.03</v>
      </c>
      <c r="CT57" s="71">
        <f t="shared" si="30"/>
        <v>0</v>
      </c>
      <c r="CU57" s="71"/>
      <c r="CV57" s="71"/>
      <c r="CW57" s="71"/>
      <c r="CX57" s="71"/>
      <c r="CY57" s="71">
        <f t="shared" si="31"/>
        <v>0</v>
      </c>
      <c r="CZ57" s="71">
        <f t="shared" si="32"/>
        <v>0</v>
      </c>
      <c r="DA57" s="114">
        <v>4.12</v>
      </c>
      <c r="DB57" s="113"/>
      <c r="DC57" s="71"/>
      <c r="DD57" s="71"/>
      <c r="DE57" s="71">
        <f t="shared" si="33"/>
        <v>4.12</v>
      </c>
      <c r="DF57" s="71">
        <f t="shared" si="34"/>
        <v>0</v>
      </c>
      <c r="DG57" s="71"/>
      <c r="DH57" s="71"/>
      <c r="DI57" s="93"/>
      <c r="DJ57" s="71"/>
      <c r="DK57" s="71">
        <f t="shared" si="35"/>
        <v>0</v>
      </c>
      <c r="DL57" s="71">
        <f t="shared" si="36"/>
        <v>0</v>
      </c>
      <c r="DM57" s="113"/>
      <c r="DN57" s="113"/>
      <c r="DO57" s="113"/>
      <c r="DP57" s="113"/>
      <c r="DQ57" s="71">
        <f t="shared" si="37"/>
        <v>0</v>
      </c>
      <c r="DR57" s="71">
        <f t="shared" si="38"/>
        <v>0</v>
      </c>
      <c r="DS57" s="91"/>
      <c r="DT57" s="71"/>
      <c r="DU57" s="71"/>
      <c r="DV57" s="94"/>
      <c r="DW57" s="71">
        <f t="shared" si="39"/>
        <v>0</v>
      </c>
      <c r="DX57" s="71">
        <f t="shared" si="40"/>
        <v>0</v>
      </c>
      <c r="DY57" s="115"/>
      <c r="DZ57" s="71"/>
      <c r="EA57" s="71"/>
      <c r="EB57" s="71"/>
      <c r="EC57" s="71">
        <f t="shared" si="41"/>
        <v>0</v>
      </c>
      <c r="ED57" s="71">
        <f t="shared" si="42"/>
        <v>0</v>
      </c>
      <c r="EE57" s="71"/>
      <c r="EF57" s="71"/>
      <c r="EG57" s="96"/>
      <c r="EH57" s="71"/>
      <c r="EI57" s="71">
        <f t="shared" si="43"/>
        <v>0</v>
      </c>
      <c r="EJ57" s="71">
        <f t="shared" si="44"/>
        <v>0</v>
      </c>
      <c r="EK57" s="71"/>
      <c r="EL57" s="71"/>
      <c r="EM57" s="71"/>
      <c r="EN57" s="71"/>
      <c r="EO57" s="71">
        <f t="shared" si="45"/>
        <v>0</v>
      </c>
      <c r="EP57" s="71">
        <f t="shared" si="46"/>
        <v>0</v>
      </c>
      <c r="EQ57" s="71"/>
      <c r="ER57" s="71"/>
      <c r="ES57" s="71"/>
      <c r="ET57" s="71"/>
      <c r="EU57" s="71">
        <f t="shared" si="92"/>
        <v>0</v>
      </c>
      <c r="EV57" s="71">
        <f t="shared" si="48"/>
        <v>0</v>
      </c>
      <c r="EW57" s="91">
        <v>18.559999999999999</v>
      </c>
      <c r="EX57" s="71"/>
      <c r="EY57" s="71"/>
      <c r="EZ57" s="71"/>
      <c r="FA57" s="71">
        <f t="shared" si="49"/>
        <v>18.559999999999999</v>
      </c>
      <c r="FB57" s="71">
        <f t="shared" si="50"/>
        <v>0</v>
      </c>
      <c r="FC57" s="71"/>
      <c r="FD57" s="71"/>
      <c r="FE57" s="71"/>
      <c r="FF57" s="71"/>
      <c r="FG57" s="71">
        <f t="shared" si="51"/>
        <v>0</v>
      </c>
      <c r="FH57" s="71">
        <f t="shared" si="52"/>
        <v>0</v>
      </c>
      <c r="FI57" s="71"/>
      <c r="FJ57" s="71"/>
      <c r="FK57" s="71"/>
      <c r="FL57" s="71"/>
      <c r="FM57" s="71">
        <f t="shared" si="53"/>
        <v>0</v>
      </c>
      <c r="FN57" s="71">
        <f t="shared" si="54"/>
        <v>0</v>
      </c>
      <c r="FO57" s="71"/>
      <c r="FP57" s="71"/>
      <c r="FQ57" s="71"/>
      <c r="FR57" s="71"/>
      <c r="FS57" s="71">
        <f t="shared" si="55"/>
        <v>0</v>
      </c>
      <c r="FT57" s="71">
        <f t="shared" si="56"/>
        <v>0</v>
      </c>
      <c r="FU57" s="71"/>
      <c r="FV57" s="71"/>
      <c r="FW57" s="71"/>
      <c r="FX57" s="71"/>
      <c r="FY57" s="71">
        <f t="shared" si="57"/>
        <v>0</v>
      </c>
      <c r="FZ57" s="71">
        <f t="shared" si="58"/>
        <v>0</v>
      </c>
      <c r="GA57" s="71"/>
      <c r="GB57" s="71"/>
      <c r="GC57" s="71"/>
      <c r="GD57" s="71"/>
      <c r="GE57" s="71">
        <f t="shared" si="59"/>
        <v>0</v>
      </c>
      <c r="GF57" s="71">
        <f t="shared" si="60"/>
        <v>0</v>
      </c>
      <c r="GG57" s="71"/>
      <c r="GH57" s="71"/>
      <c r="GI57" s="71"/>
      <c r="GJ57" s="71"/>
      <c r="GK57" s="71">
        <f t="shared" si="61"/>
        <v>0</v>
      </c>
      <c r="GL57" s="71">
        <f t="shared" si="62"/>
        <v>0</v>
      </c>
      <c r="GM57" s="71"/>
      <c r="GN57" s="71"/>
      <c r="GO57" s="71"/>
      <c r="GP57" s="71"/>
      <c r="GQ57" s="71">
        <f t="shared" si="63"/>
        <v>0</v>
      </c>
      <c r="GR57" s="71">
        <f t="shared" si="64"/>
        <v>0</v>
      </c>
      <c r="GS57" s="71"/>
      <c r="GT57" s="71"/>
      <c r="GU57" s="71"/>
      <c r="GV57" s="71"/>
      <c r="GW57" s="71">
        <f t="shared" si="65"/>
        <v>0</v>
      </c>
      <c r="GX57" s="71">
        <f t="shared" si="65"/>
        <v>0</v>
      </c>
      <c r="GY57" s="71"/>
      <c r="GZ57" s="71"/>
      <c r="HA57" s="71"/>
      <c r="HB57" s="71"/>
      <c r="HC57" s="71">
        <f t="shared" si="66"/>
        <v>0</v>
      </c>
      <c r="HD57" s="71">
        <f t="shared" si="66"/>
        <v>0</v>
      </c>
      <c r="HE57" s="71"/>
      <c r="HF57" s="71"/>
      <c r="HG57" s="71"/>
      <c r="HH57" s="71"/>
      <c r="HI57" s="71">
        <f t="shared" si="67"/>
        <v>0</v>
      </c>
      <c r="HJ57" s="71">
        <f t="shared" si="68"/>
        <v>0</v>
      </c>
      <c r="HK57" s="71"/>
      <c r="HL57" s="71"/>
      <c r="HM57" s="71"/>
      <c r="HN57" s="71"/>
      <c r="HO57" s="71">
        <f t="shared" si="69"/>
        <v>0</v>
      </c>
      <c r="HP57" s="71">
        <f t="shared" si="70"/>
        <v>0</v>
      </c>
      <c r="HQ57" s="71"/>
      <c r="HR57" s="71"/>
      <c r="HS57" s="71"/>
      <c r="HT57" s="71"/>
      <c r="HU57" s="71">
        <f t="shared" si="71"/>
        <v>0</v>
      </c>
      <c r="HV57" s="71">
        <f t="shared" si="71"/>
        <v>0</v>
      </c>
      <c r="HW57" s="71"/>
      <c r="HX57" s="140"/>
      <c r="HY57" s="140"/>
      <c r="HZ57" s="140"/>
      <c r="IA57" s="71">
        <f t="shared" si="72"/>
        <v>0</v>
      </c>
      <c r="IB57" s="71">
        <f t="shared" si="73"/>
        <v>0</v>
      </c>
      <c r="IC57" s="138"/>
      <c r="ID57" s="75"/>
      <c r="IE57" s="75">
        <f t="shared" si="93"/>
        <v>0</v>
      </c>
      <c r="IF57" s="75">
        <f t="shared" si="93"/>
        <v>0</v>
      </c>
      <c r="IG57" s="75"/>
      <c r="IH57" s="75"/>
      <c r="II57" s="75">
        <f t="shared" si="75"/>
        <v>0</v>
      </c>
      <c r="IJ57" s="75">
        <f t="shared" si="76"/>
        <v>0</v>
      </c>
      <c r="IK57" s="139"/>
      <c r="IL57" s="141"/>
      <c r="IM57" s="136">
        <f t="shared" si="77"/>
        <v>0</v>
      </c>
      <c r="IN57" s="136">
        <f t="shared" si="78"/>
        <v>0</v>
      </c>
      <c r="IO57" s="114">
        <v>0</v>
      </c>
      <c r="IP57" s="140"/>
      <c r="IQ57" s="136">
        <f t="shared" si="79"/>
        <v>0</v>
      </c>
      <c r="IR57" s="136">
        <f t="shared" si="80"/>
        <v>0</v>
      </c>
      <c r="IS57" s="137"/>
      <c r="IT57" s="137"/>
      <c r="IU57" s="158">
        <f t="shared" si="88"/>
        <v>0</v>
      </c>
      <c r="IV57" s="157">
        <f t="shared" si="89"/>
        <v>0</v>
      </c>
      <c r="IW57" s="158"/>
      <c r="IX57" s="158"/>
      <c r="IY57" s="158">
        <f t="shared" si="83"/>
        <v>0</v>
      </c>
      <c r="IZ57" s="158">
        <f t="shared" si="84"/>
        <v>0</v>
      </c>
      <c r="JA57" s="157"/>
      <c r="JB57" s="157"/>
      <c r="JC57" s="158">
        <f t="shared" si="85"/>
        <v>0</v>
      </c>
      <c r="JD57" s="158">
        <f t="shared" si="86"/>
        <v>0</v>
      </c>
    </row>
    <row r="58" spans="1:264" ht="12.75" customHeight="1">
      <c r="A58" s="109"/>
      <c r="B58" s="112">
        <v>48</v>
      </c>
      <c r="C58" s="71"/>
      <c r="D58" s="71"/>
      <c r="E58" s="113"/>
      <c r="F58" s="113"/>
      <c r="G58" s="71">
        <f t="shared" si="0"/>
        <v>0</v>
      </c>
      <c r="H58" s="71">
        <f t="shared" si="1"/>
        <v>0</v>
      </c>
      <c r="I58" s="91"/>
      <c r="J58" s="71"/>
      <c r="K58" s="71"/>
      <c r="L58" s="71"/>
      <c r="M58" s="71">
        <f t="shared" si="2"/>
        <v>0</v>
      </c>
      <c r="N58" s="71">
        <f t="shared" si="3"/>
        <v>0</v>
      </c>
      <c r="O58" s="91">
        <v>2.58</v>
      </c>
      <c r="P58" s="71"/>
      <c r="Q58" s="75"/>
      <c r="R58" s="71"/>
      <c r="S58" s="71">
        <f t="shared" si="90"/>
        <v>2.58</v>
      </c>
      <c r="T58" s="71">
        <f t="shared" si="5"/>
        <v>0</v>
      </c>
      <c r="U58" s="91"/>
      <c r="V58" s="71"/>
      <c r="W58" s="75"/>
      <c r="X58" s="75"/>
      <c r="Y58" s="71">
        <f t="shared" si="6"/>
        <v>0</v>
      </c>
      <c r="Z58" s="71">
        <f t="shared" si="7"/>
        <v>0</v>
      </c>
      <c r="AA58" s="71"/>
      <c r="AB58" s="142"/>
      <c r="AC58" s="193"/>
      <c r="AD58" s="71"/>
      <c r="AE58" s="71">
        <f t="shared" si="8"/>
        <v>0</v>
      </c>
      <c r="AF58" s="71">
        <f t="shared" si="9"/>
        <v>0</v>
      </c>
      <c r="AG58" s="91"/>
      <c r="AH58" s="71"/>
      <c r="AI58" s="71"/>
      <c r="AJ58" s="71"/>
      <c r="AK58" s="71">
        <f t="shared" si="10"/>
        <v>0</v>
      </c>
      <c r="AL58" s="71">
        <f t="shared" si="11"/>
        <v>0</v>
      </c>
      <c r="AM58" s="71"/>
      <c r="AN58" s="71"/>
      <c r="AO58" s="113"/>
      <c r="AP58" s="113"/>
      <c r="AQ58" s="71">
        <f t="shared" si="12"/>
        <v>0</v>
      </c>
      <c r="AR58" s="71">
        <f t="shared" si="13"/>
        <v>0</v>
      </c>
      <c r="AS58" s="114">
        <v>0</v>
      </c>
      <c r="AT58" s="136"/>
      <c r="AU58" s="75"/>
      <c r="AV58" s="71"/>
      <c r="AW58" s="71">
        <f t="shared" si="14"/>
        <v>0</v>
      </c>
      <c r="AX58" s="71">
        <f t="shared" si="15"/>
        <v>0</v>
      </c>
      <c r="AY58" s="125"/>
      <c r="AZ58" s="86"/>
      <c r="BA58" s="86"/>
      <c r="BB58" s="86"/>
      <c r="BC58" s="71">
        <f t="shared" si="16"/>
        <v>0</v>
      </c>
      <c r="BD58" s="71">
        <f t="shared" si="17"/>
        <v>0</v>
      </c>
      <c r="BE58" s="71"/>
      <c r="BF58" s="71"/>
      <c r="BG58" s="75"/>
      <c r="BH58" s="71"/>
      <c r="BI58" s="71">
        <f t="shared" si="18"/>
        <v>0</v>
      </c>
      <c r="BJ58" s="71">
        <f t="shared" si="19"/>
        <v>0</v>
      </c>
      <c r="BK58" s="93"/>
      <c r="BL58" s="93"/>
      <c r="BM58" s="71"/>
      <c r="BN58" s="71"/>
      <c r="BO58" s="71">
        <f t="shared" si="20"/>
        <v>0</v>
      </c>
      <c r="BP58" s="71">
        <f t="shared" si="21"/>
        <v>0</v>
      </c>
      <c r="BQ58" s="71"/>
      <c r="BR58" s="71"/>
      <c r="BS58" s="94"/>
      <c r="BT58" s="94"/>
      <c r="BU58" s="71">
        <f t="shared" si="22"/>
        <v>0</v>
      </c>
      <c r="BV58" s="71">
        <f t="shared" si="23"/>
        <v>0</v>
      </c>
      <c r="BW58" s="276"/>
      <c r="BX58" s="113"/>
      <c r="BY58" s="79"/>
      <c r="BZ58" s="93"/>
      <c r="CA58" s="71">
        <f t="shared" si="24"/>
        <v>0</v>
      </c>
      <c r="CB58" s="71">
        <f t="shared" si="25"/>
        <v>0</v>
      </c>
      <c r="CC58" s="114">
        <v>1.44</v>
      </c>
      <c r="CD58" s="75"/>
      <c r="CE58" s="95"/>
      <c r="CF58" s="95"/>
      <c r="CG58" s="71">
        <f t="shared" si="26"/>
        <v>1.44</v>
      </c>
      <c r="CH58" s="71">
        <f t="shared" si="87"/>
        <v>0</v>
      </c>
      <c r="CI58" s="71"/>
      <c r="CJ58" s="71"/>
      <c r="CK58" s="71"/>
      <c r="CL58" s="71"/>
      <c r="CM58" s="71">
        <f t="shared" si="27"/>
        <v>0</v>
      </c>
      <c r="CN58" s="71">
        <f t="shared" si="28"/>
        <v>0</v>
      </c>
      <c r="CO58" s="91">
        <v>1.03</v>
      </c>
      <c r="CP58" s="71"/>
      <c r="CQ58" s="71"/>
      <c r="CR58" s="71"/>
      <c r="CS58" s="71">
        <f t="shared" si="91"/>
        <v>1.03</v>
      </c>
      <c r="CT58" s="71">
        <f t="shared" si="30"/>
        <v>0</v>
      </c>
      <c r="CU58" s="71"/>
      <c r="CV58" s="71"/>
      <c r="CW58" s="71"/>
      <c r="CX58" s="71"/>
      <c r="CY58" s="71">
        <f t="shared" si="31"/>
        <v>0</v>
      </c>
      <c r="CZ58" s="71">
        <f t="shared" si="32"/>
        <v>0</v>
      </c>
      <c r="DA58" s="114">
        <v>4.12</v>
      </c>
      <c r="DB58" s="113"/>
      <c r="DC58" s="71"/>
      <c r="DD58" s="71"/>
      <c r="DE58" s="71">
        <f t="shared" si="33"/>
        <v>4.12</v>
      </c>
      <c r="DF58" s="71">
        <f t="shared" si="34"/>
        <v>0</v>
      </c>
      <c r="DG58" s="71"/>
      <c r="DH58" s="71"/>
      <c r="DI58" s="93"/>
      <c r="DJ58" s="71"/>
      <c r="DK58" s="71">
        <f t="shared" si="35"/>
        <v>0</v>
      </c>
      <c r="DL58" s="71">
        <f t="shared" si="36"/>
        <v>0</v>
      </c>
      <c r="DM58" s="113"/>
      <c r="DN58" s="113"/>
      <c r="DO58" s="113"/>
      <c r="DP58" s="113"/>
      <c r="DQ58" s="71">
        <f t="shared" si="37"/>
        <v>0</v>
      </c>
      <c r="DR58" s="71">
        <f t="shared" si="38"/>
        <v>0</v>
      </c>
      <c r="DS58" s="91"/>
      <c r="DT58" s="71"/>
      <c r="DU58" s="71"/>
      <c r="DV58" s="94"/>
      <c r="DW58" s="71">
        <f t="shared" si="39"/>
        <v>0</v>
      </c>
      <c r="DX58" s="71">
        <f t="shared" si="40"/>
        <v>0</v>
      </c>
      <c r="DY58" s="115"/>
      <c r="DZ58" s="71"/>
      <c r="EA58" s="71"/>
      <c r="EB58" s="71"/>
      <c r="EC58" s="71">
        <f t="shared" si="41"/>
        <v>0</v>
      </c>
      <c r="ED58" s="71">
        <f t="shared" si="42"/>
        <v>0</v>
      </c>
      <c r="EE58" s="71"/>
      <c r="EF58" s="71"/>
      <c r="EG58" s="96"/>
      <c r="EH58" s="71"/>
      <c r="EI58" s="71">
        <f t="shared" si="43"/>
        <v>0</v>
      </c>
      <c r="EJ58" s="71">
        <f t="shared" si="44"/>
        <v>0</v>
      </c>
      <c r="EK58" s="71"/>
      <c r="EL58" s="71"/>
      <c r="EM58" s="71"/>
      <c r="EN58" s="71"/>
      <c r="EO58" s="71">
        <f t="shared" si="45"/>
        <v>0</v>
      </c>
      <c r="EP58" s="71">
        <f t="shared" si="46"/>
        <v>0</v>
      </c>
      <c r="EQ58" s="71"/>
      <c r="ER58" s="71"/>
      <c r="ES58" s="71"/>
      <c r="ET58" s="71"/>
      <c r="EU58" s="71">
        <f t="shared" si="92"/>
        <v>0</v>
      </c>
      <c r="EV58" s="71">
        <f t="shared" si="48"/>
        <v>0</v>
      </c>
      <c r="EW58" s="91">
        <v>18.559999999999999</v>
      </c>
      <c r="EX58" s="71"/>
      <c r="EY58" s="71"/>
      <c r="EZ58" s="71"/>
      <c r="FA58" s="71">
        <f t="shared" si="49"/>
        <v>18.559999999999999</v>
      </c>
      <c r="FB58" s="71">
        <f t="shared" si="50"/>
        <v>0</v>
      </c>
      <c r="FC58" s="71"/>
      <c r="FD58" s="71"/>
      <c r="FE58" s="71"/>
      <c r="FF58" s="71"/>
      <c r="FG58" s="71">
        <f t="shared" si="51"/>
        <v>0</v>
      </c>
      <c r="FH58" s="71">
        <f t="shared" si="52"/>
        <v>0</v>
      </c>
      <c r="FI58" s="71"/>
      <c r="FJ58" s="71"/>
      <c r="FK58" s="71"/>
      <c r="FL58" s="71"/>
      <c r="FM58" s="71">
        <f t="shared" si="53"/>
        <v>0</v>
      </c>
      <c r="FN58" s="71">
        <f t="shared" si="54"/>
        <v>0</v>
      </c>
      <c r="FO58" s="71"/>
      <c r="FP58" s="71"/>
      <c r="FQ58" s="71"/>
      <c r="FR58" s="71"/>
      <c r="FS58" s="71">
        <f t="shared" si="55"/>
        <v>0</v>
      </c>
      <c r="FT58" s="71">
        <f t="shared" si="56"/>
        <v>0</v>
      </c>
      <c r="FU58" s="71"/>
      <c r="FV58" s="71"/>
      <c r="FW58" s="71"/>
      <c r="FX58" s="71"/>
      <c r="FY58" s="71">
        <f t="shared" si="57"/>
        <v>0</v>
      </c>
      <c r="FZ58" s="71">
        <f t="shared" si="58"/>
        <v>0</v>
      </c>
      <c r="GA58" s="71"/>
      <c r="GB58" s="71"/>
      <c r="GC58" s="71"/>
      <c r="GD58" s="71"/>
      <c r="GE58" s="71">
        <f t="shared" si="59"/>
        <v>0</v>
      </c>
      <c r="GF58" s="71">
        <f t="shared" si="60"/>
        <v>0</v>
      </c>
      <c r="GG58" s="71"/>
      <c r="GH58" s="71"/>
      <c r="GI58" s="71"/>
      <c r="GJ58" s="71"/>
      <c r="GK58" s="71">
        <f t="shared" si="61"/>
        <v>0</v>
      </c>
      <c r="GL58" s="71">
        <f t="shared" si="62"/>
        <v>0</v>
      </c>
      <c r="GM58" s="71"/>
      <c r="GN58" s="71"/>
      <c r="GO58" s="71"/>
      <c r="GP58" s="71"/>
      <c r="GQ58" s="71">
        <f t="shared" si="63"/>
        <v>0</v>
      </c>
      <c r="GR58" s="71">
        <f t="shared" si="64"/>
        <v>0</v>
      </c>
      <c r="GS58" s="71"/>
      <c r="GT58" s="71"/>
      <c r="GU58" s="71"/>
      <c r="GV58" s="71"/>
      <c r="GW58" s="71">
        <f t="shared" si="65"/>
        <v>0</v>
      </c>
      <c r="GX58" s="71">
        <f t="shared" si="65"/>
        <v>0</v>
      </c>
      <c r="GY58" s="71"/>
      <c r="GZ58" s="71"/>
      <c r="HA58" s="71"/>
      <c r="HB58" s="71"/>
      <c r="HC58" s="71">
        <f t="shared" si="66"/>
        <v>0</v>
      </c>
      <c r="HD58" s="71">
        <f t="shared" si="66"/>
        <v>0</v>
      </c>
      <c r="HE58" s="71"/>
      <c r="HF58" s="71"/>
      <c r="HG58" s="71"/>
      <c r="HH58" s="71"/>
      <c r="HI58" s="71">
        <f t="shared" si="67"/>
        <v>0</v>
      </c>
      <c r="HJ58" s="71">
        <f t="shared" si="68"/>
        <v>0</v>
      </c>
      <c r="HK58" s="71"/>
      <c r="HL58" s="71"/>
      <c r="HM58" s="71"/>
      <c r="HN58" s="71"/>
      <c r="HO58" s="71">
        <f t="shared" si="69"/>
        <v>0</v>
      </c>
      <c r="HP58" s="71">
        <f t="shared" si="70"/>
        <v>0</v>
      </c>
      <c r="HQ58" s="71"/>
      <c r="HR58" s="71"/>
      <c r="HS58" s="71"/>
      <c r="HT58" s="71"/>
      <c r="HU58" s="71">
        <f t="shared" si="71"/>
        <v>0</v>
      </c>
      <c r="HV58" s="71">
        <f t="shared" si="71"/>
        <v>0</v>
      </c>
      <c r="HW58" s="71"/>
      <c r="HX58" s="140"/>
      <c r="HY58" s="140"/>
      <c r="HZ58" s="140"/>
      <c r="IA58" s="71">
        <f t="shared" si="72"/>
        <v>0</v>
      </c>
      <c r="IB58" s="71">
        <f t="shared" si="73"/>
        <v>0</v>
      </c>
      <c r="IC58" s="138"/>
      <c r="ID58" s="75"/>
      <c r="IE58" s="75">
        <f t="shared" si="93"/>
        <v>0</v>
      </c>
      <c r="IF58" s="75">
        <f t="shared" si="93"/>
        <v>0</v>
      </c>
      <c r="IG58" s="75"/>
      <c r="IH58" s="75"/>
      <c r="II58" s="75">
        <f t="shared" si="75"/>
        <v>0</v>
      </c>
      <c r="IJ58" s="75">
        <f t="shared" si="76"/>
        <v>0</v>
      </c>
      <c r="IK58" s="139"/>
      <c r="IL58" s="141"/>
      <c r="IM58" s="136">
        <f t="shared" si="77"/>
        <v>0</v>
      </c>
      <c r="IN58" s="136">
        <f t="shared" si="78"/>
        <v>0</v>
      </c>
      <c r="IO58" s="114">
        <v>0</v>
      </c>
      <c r="IP58" s="140"/>
      <c r="IQ58" s="136">
        <f t="shared" si="79"/>
        <v>0</v>
      </c>
      <c r="IR58" s="136">
        <f t="shared" si="80"/>
        <v>0</v>
      </c>
      <c r="IS58" s="137"/>
      <c r="IT58" s="137"/>
      <c r="IU58" s="158">
        <f t="shared" si="88"/>
        <v>0</v>
      </c>
      <c r="IV58" s="157">
        <f t="shared" si="89"/>
        <v>0</v>
      </c>
      <c r="IW58" s="158"/>
      <c r="IX58" s="158"/>
      <c r="IY58" s="158">
        <f t="shared" si="83"/>
        <v>0</v>
      </c>
      <c r="IZ58" s="158">
        <f t="shared" si="84"/>
        <v>0</v>
      </c>
      <c r="JA58" s="157"/>
      <c r="JB58" s="157"/>
      <c r="JC58" s="158">
        <f t="shared" si="85"/>
        <v>0</v>
      </c>
      <c r="JD58" s="158">
        <f t="shared" si="86"/>
        <v>0</v>
      </c>
    </row>
    <row r="59" spans="1:264" ht="12.75" customHeight="1">
      <c r="A59" s="116" t="s">
        <v>148</v>
      </c>
      <c r="B59" s="112">
        <v>49</v>
      </c>
      <c r="C59" s="71"/>
      <c r="D59" s="71"/>
      <c r="E59" s="113"/>
      <c r="F59" s="113"/>
      <c r="G59" s="71">
        <f t="shared" si="0"/>
        <v>0</v>
      </c>
      <c r="H59" s="71">
        <f t="shared" si="1"/>
        <v>0</v>
      </c>
      <c r="I59" s="91"/>
      <c r="J59" s="71"/>
      <c r="K59" s="71"/>
      <c r="L59" s="71"/>
      <c r="M59" s="71">
        <f t="shared" si="2"/>
        <v>0</v>
      </c>
      <c r="N59" s="71">
        <f t="shared" si="3"/>
        <v>0</v>
      </c>
      <c r="O59" s="91">
        <v>2.58</v>
      </c>
      <c r="P59" s="71"/>
      <c r="Q59" s="75"/>
      <c r="R59" s="71"/>
      <c r="S59" s="71">
        <f t="shared" si="90"/>
        <v>2.58</v>
      </c>
      <c r="T59" s="71">
        <f t="shared" si="5"/>
        <v>0</v>
      </c>
      <c r="U59" s="91"/>
      <c r="V59" s="71"/>
      <c r="W59" s="75"/>
      <c r="X59" s="75"/>
      <c r="Y59" s="71">
        <f t="shared" si="6"/>
        <v>0</v>
      </c>
      <c r="Z59" s="71">
        <f t="shared" si="7"/>
        <v>0</v>
      </c>
      <c r="AA59" s="71"/>
      <c r="AB59" s="142"/>
      <c r="AC59" s="193"/>
      <c r="AD59" s="71"/>
      <c r="AE59" s="71">
        <f t="shared" si="8"/>
        <v>0</v>
      </c>
      <c r="AF59" s="71">
        <f t="shared" si="9"/>
        <v>0</v>
      </c>
      <c r="AG59" s="91"/>
      <c r="AH59" s="71"/>
      <c r="AI59" s="71"/>
      <c r="AJ59" s="71"/>
      <c r="AK59" s="71">
        <f t="shared" si="10"/>
        <v>0</v>
      </c>
      <c r="AL59" s="71">
        <f t="shared" si="11"/>
        <v>0</v>
      </c>
      <c r="AM59" s="71"/>
      <c r="AN59" s="71"/>
      <c r="AO59" s="113"/>
      <c r="AP59" s="113"/>
      <c r="AQ59" s="71">
        <f t="shared" si="12"/>
        <v>0</v>
      </c>
      <c r="AR59" s="71">
        <f t="shared" si="13"/>
        <v>0</v>
      </c>
      <c r="AS59" s="114">
        <v>0</v>
      </c>
      <c r="AT59" s="136"/>
      <c r="AU59" s="75"/>
      <c r="AV59" s="71"/>
      <c r="AW59" s="71">
        <f t="shared" si="14"/>
        <v>0</v>
      </c>
      <c r="AX59" s="71">
        <f t="shared" si="15"/>
        <v>0</v>
      </c>
      <c r="AY59" s="125"/>
      <c r="AZ59" s="86"/>
      <c r="BA59" s="86"/>
      <c r="BB59" s="86"/>
      <c r="BC59" s="71">
        <f t="shared" si="16"/>
        <v>0</v>
      </c>
      <c r="BD59" s="71">
        <f t="shared" si="17"/>
        <v>0</v>
      </c>
      <c r="BE59" s="71"/>
      <c r="BF59" s="71"/>
      <c r="BG59" s="75"/>
      <c r="BH59" s="71"/>
      <c r="BI59" s="71">
        <f t="shared" si="18"/>
        <v>0</v>
      </c>
      <c r="BJ59" s="71">
        <f t="shared" si="19"/>
        <v>0</v>
      </c>
      <c r="BK59" s="93"/>
      <c r="BL59" s="93"/>
      <c r="BM59" s="71"/>
      <c r="BN59" s="71"/>
      <c r="BO59" s="71">
        <f t="shared" si="20"/>
        <v>0</v>
      </c>
      <c r="BP59" s="71">
        <f t="shared" si="21"/>
        <v>0</v>
      </c>
      <c r="BQ59" s="71"/>
      <c r="BR59" s="71"/>
      <c r="BS59" s="94"/>
      <c r="BT59" s="94"/>
      <c r="BU59" s="71">
        <f t="shared" si="22"/>
        <v>0</v>
      </c>
      <c r="BV59" s="71">
        <f t="shared" si="23"/>
        <v>0</v>
      </c>
      <c r="BW59" s="276"/>
      <c r="BX59" s="113"/>
      <c r="BY59" s="79"/>
      <c r="BZ59" s="93"/>
      <c r="CA59" s="71">
        <f t="shared" si="24"/>
        <v>0</v>
      </c>
      <c r="CB59" s="71">
        <f t="shared" si="25"/>
        <v>0</v>
      </c>
      <c r="CC59" s="114">
        <v>1.44</v>
      </c>
      <c r="CD59" s="75"/>
      <c r="CE59" s="95"/>
      <c r="CF59" s="95"/>
      <c r="CG59" s="71">
        <f t="shared" si="26"/>
        <v>1.44</v>
      </c>
      <c r="CH59" s="71">
        <f t="shared" si="87"/>
        <v>0</v>
      </c>
      <c r="CI59" s="71"/>
      <c r="CJ59" s="71"/>
      <c r="CK59" s="71"/>
      <c r="CL59" s="71"/>
      <c r="CM59" s="71">
        <f t="shared" si="27"/>
        <v>0</v>
      </c>
      <c r="CN59" s="71">
        <f t="shared" si="28"/>
        <v>0</v>
      </c>
      <c r="CO59" s="91">
        <v>1.03</v>
      </c>
      <c r="CP59" s="71"/>
      <c r="CQ59" s="71"/>
      <c r="CR59" s="71"/>
      <c r="CS59" s="71">
        <f t="shared" si="91"/>
        <v>1.03</v>
      </c>
      <c r="CT59" s="71">
        <f t="shared" si="30"/>
        <v>0</v>
      </c>
      <c r="CU59" s="71"/>
      <c r="CV59" s="71"/>
      <c r="CW59" s="71"/>
      <c r="CX59" s="71"/>
      <c r="CY59" s="71">
        <f t="shared" si="31"/>
        <v>0</v>
      </c>
      <c r="CZ59" s="71">
        <f t="shared" si="32"/>
        <v>0</v>
      </c>
      <c r="DA59" s="114">
        <v>4.12</v>
      </c>
      <c r="DB59" s="113"/>
      <c r="DC59" s="71"/>
      <c r="DD59" s="71"/>
      <c r="DE59" s="71">
        <f t="shared" si="33"/>
        <v>4.12</v>
      </c>
      <c r="DF59" s="71">
        <f t="shared" si="34"/>
        <v>0</v>
      </c>
      <c r="DG59" s="71"/>
      <c r="DH59" s="71"/>
      <c r="DI59" s="93"/>
      <c r="DJ59" s="71"/>
      <c r="DK59" s="71">
        <f t="shared" si="35"/>
        <v>0</v>
      </c>
      <c r="DL59" s="71">
        <f t="shared" si="36"/>
        <v>0</v>
      </c>
      <c r="DM59" s="113"/>
      <c r="DN59" s="113"/>
      <c r="DO59" s="113"/>
      <c r="DP59" s="113"/>
      <c r="DQ59" s="71">
        <f t="shared" si="37"/>
        <v>0</v>
      </c>
      <c r="DR59" s="71">
        <f t="shared" si="38"/>
        <v>0</v>
      </c>
      <c r="DS59" s="91"/>
      <c r="DT59" s="71"/>
      <c r="DU59" s="71"/>
      <c r="DV59" s="94"/>
      <c r="DW59" s="71">
        <f t="shared" si="39"/>
        <v>0</v>
      </c>
      <c r="DX59" s="71">
        <f t="shared" si="40"/>
        <v>0</v>
      </c>
      <c r="DY59" s="115"/>
      <c r="DZ59" s="71"/>
      <c r="EA59" s="71"/>
      <c r="EB59" s="71"/>
      <c r="EC59" s="71">
        <f t="shared" si="41"/>
        <v>0</v>
      </c>
      <c r="ED59" s="71">
        <f t="shared" si="42"/>
        <v>0</v>
      </c>
      <c r="EE59" s="71"/>
      <c r="EF59" s="71"/>
      <c r="EG59" s="96"/>
      <c r="EH59" s="71"/>
      <c r="EI59" s="71">
        <f t="shared" si="43"/>
        <v>0</v>
      </c>
      <c r="EJ59" s="71">
        <f t="shared" si="44"/>
        <v>0</v>
      </c>
      <c r="EK59" s="71"/>
      <c r="EL59" s="71"/>
      <c r="EM59" s="71"/>
      <c r="EN59" s="71"/>
      <c r="EO59" s="71">
        <f t="shared" si="45"/>
        <v>0</v>
      </c>
      <c r="EP59" s="71">
        <f t="shared" si="46"/>
        <v>0</v>
      </c>
      <c r="EQ59" s="71"/>
      <c r="ER59" s="71"/>
      <c r="ES59" s="71"/>
      <c r="ET59" s="71"/>
      <c r="EU59" s="71">
        <f t="shared" si="92"/>
        <v>0</v>
      </c>
      <c r="EV59" s="71">
        <f t="shared" si="48"/>
        <v>0</v>
      </c>
      <c r="EW59" s="91">
        <v>18.559999999999999</v>
      </c>
      <c r="EX59" s="71"/>
      <c r="EY59" s="71"/>
      <c r="EZ59" s="71"/>
      <c r="FA59" s="71">
        <f t="shared" si="49"/>
        <v>18.559999999999999</v>
      </c>
      <c r="FB59" s="71">
        <f t="shared" si="50"/>
        <v>0</v>
      </c>
      <c r="FC59" s="71"/>
      <c r="FD59" s="71"/>
      <c r="FE59" s="71"/>
      <c r="FF59" s="71"/>
      <c r="FG59" s="71">
        <f t="shared" si="51"/>
        <v>0</v>
      </c>
      <c r="FH59" s="71">
        <f t="shared" si="52"/>
        <v>0</v>
      </c>
      <c r="FI59" s="71"/>
      <c r="FJ59" s="71"/>
      <c r="FK59" s="71"/>
      <c r="FL59" s="71"/>
      <c r="FM59" s="71">
        <f t="shared" si="53"/>
        <v>0</v>
      </c>
      <c r="FN59" s="71">
        <f t="shared" si="54"/>
        <v>0</v>
      </c>
      <c r="FO59" s="71"/>
      <c r="FP59" s="71"/>
      <c r="FQ59" s="71"/>
      <c r="FR59" s="71"/>
      <c r="FS59" s="71">
        <f t="shared" si="55"/>
        <v>0</v>
      </c>
      <c r="FT59" s="71">
        <f t="shared" si="56"/>
        <v>0</v>
      </c>
      <c r="FU59" s="71"/>
      <c r="FV59" s="71"/>
      <c r="FW59" s="71"/>
      <c r="FX59" s="71"/>
      <c r="FY59" s="71">
        <f t="shared" si="57"/>
        <v>0</v>
      </c>
      <c r="FZ59" s="71">
        <f t="shared" si="58"/>
        <v>0</v>
      </c>
      <c r="GA59" s="71"/>
      <c r="GB59" s="71"/>
      <c r="GC59" s="71"/>
      <c r="GD59" s="71"/>
      <c r="GE59" s="71">
        <f t="shared" si="59"/>
        <v>0</v>
      </c>
      <c r="GF59" s="71">
        <f t="shared" si="60"/>
        <v>0</v>
      </c>
      <c r="GG59" s="71"/>
      <c r="GH59" s="71"/>
      <c r="GI59" s="71"/>
      <c r="GJ59" s="71"/>
      <c r="GK59" s="71">
        <f t="shared" si="61"/>
        <v>0</v>
      </c>
      <c r="GL59" s="71">
        <f t="shared" si="62"/>
        <v>0</v>
      </c>
      <c r="GM59" s="71"/>
      <c r="GN59" s="71"/>
      <c r="GO59" s="71"/>
      <c r="GP59" s="71"/>
      <c r="GQ59" s="71">
        <f t="shared" si="63"/>
        <v>0</v>
      </c>
      <c r="GR59" s="71">
        <f t="shared" si="64"/>
        <v>0</v>
      </c>
      <c r="GS59" s="71"/>
      <c r="GT59" s="71"/>
      <c r="GU59" s="71"/>
      <c r="GV59" s="71"/>
      <c r="GW59" s="71">
        <f t="shared" si="65"/>
        <v>0</v>
      </c>
      <c r="GX59" s="71">
        <f t="shared" si="65"/>
        <v>0</v>
      </c>
      <c r="GY59" s="71"/>
      <c r="GZ59" s="71"/>
      <c r="HA59" s="71"/>
      <c r="HB59" s="71"/>
      <c r="HC59" s="71">
        <f t="shared" si="66"/>
        <v>0</v>
      </c>
      <c r="HD59" s="71">
        <f t="shared" si="66"/>
        <v>0</v>
      </c>
      <c r="HE59" s="71"/>
      <c r="HF59" s="71"/>
      <c r="HG59" s="71"/>
      <c r="HH59" s="71"/>
      <c r="HI59" s="71">
        <f t="shared" si="67"/>
        <v>0</v>
      </c>
      <c r="HJ59" s="71">
        <f t="shared" si="68"/>
        <v>0</v>
      </c>
      <c r="HK59" s="71"/>
      <c r="HL59" s="71"/>
      <c r="HM59" s="71"/>
      <c r="HN59" s="71"/>
      <c r="HO59" s="71">
        <f t="shared" si="69"/>
        <v>0</v>
      </c>
      <c r="HP59" s="71">
        <f t="shared" si="70"/>
        <v>0</v>
      </c>
      <c r="HQ59" s="71"/>
      <c r="HR59" s="71"/>
      <c r="HS59" s="71"/>
      <c r="HT59" s="71"/>
      <c r="HU59" s="71">
        <f t="shared" si="71"/>
        <v>0</v>
      </c>
      <c r="HV59" s="71">
        <f t="shared" si="71"/>
        <v>0</v>
      </c>
      <c r="HW59" s="71"/>
      <c r="HX59" s="140"/>
      <c r="HY59" s="140"/>
      <c r="HZ59" s="140"/>
      <c r="IA59" s="71">
        <f t="shared" si="72"/>
        <v>0</v>
      </c>
      <c r="IB59" s="71">
        <f t="shared" si="73"/>
        <v>0</v>
      </c>
      <c r="IC59" s="138"/>
      <c r="ID59" s="75"/>
      <c r="IE59" s="75">
        <f t="shared" si="93"/>
        <v>0</v>
      </c>
      <c r="IF59" s="75">
        <f t="shared" si="93"/>
        <v>0</v>
      </c>
      <c r="IG59" s="75"/>
      <c r="IH59" s="75"/>
      <c r="II59" s="75">
        <f t="shared" si="75"/>
        <v>0</v>
      </c>
      <c r="IJ59" s="75">
        <f t="shared" si="76"/>
        <v>0</v>
      </c>
      <c r="IK59" s="139"/>
      <c r="IL59" s="141"/>
      <c r="IM59" s="136">
        <f t="shared" si="77"/>
        <v>0</v>
      </c>
      <c r="IN59" s="136">
        <f t="shared" si="78"/>
        <v>0</v>
      </c>
      <c r="IO59" s="114">
        <v>0</v>
      </c>
      <c r="IP59" s="140"/>
      <c r="IQ59" s="136">
        <f t="shared" si="79"/>
        <v>0</v>
      </c>
      <c r="IR59" s="136">
        <f t="shared" si="80"/>
        <v>0</v>
      </c>
      <c r="IS59" s="137"/>
      <c r="IT59" s="137"/>
      <c r="IU59" s="158">
        <f t="shared" si="88"/>
        <v>0</v>
      </c>
      <c r="IV59" s="157">
        <f t="shared" si="89"/>
        <v>0</v>
      </c>
      <c r="IW59" s="158"/>
      <c r="IX59" s="158"/>
      <c r="IY59" s="158">
        <f t="shared" si="83"/>
        <v>0</v>
      </c>
      <c r="IZ59" s="158">
        <f t="shared" si="84"/>
        <v>0</v>
      </c>
      <c r="JA59" s="157"/>
      <c r="JB59" s="157"/>
      <c r="JC59" s="158">
        <f t="shared" si="85"/>
        <v>0</v>
      </c>
      <c r="JD59" s="158">
        <f t="shared" si="86"/>
        <v>0</v>
      </c>
    </row>
    <row r="60" spans="1:264" ht="12.75" customHeight="1">
      <c r="A60" s="109"/>
      <c r="B60" s="112">
        <v>50</v>
      </c>
      <c r="C60" s="71"/>
      <c r="D60" s="71"/>
      <c r="E60" s="113"/>
      <c r="F60" s="113"/>
      <c r="G60" s="71">
        <f t="shared" si="0"/>
        <v>0</v>
      </c>
      <c r="H60" s="71">
        <f t="shared" si="1"/>
        <v>0</v>
      </c>
      <c r="I60" s="91"/>
      <c r="J60" s="71"/>
      <c r="K60" s="71"/>
      <c r="L60" s="71"/>
      <c r="M60" s="71">
        <f t="shared" si="2"/>
        <v>0</v>
      </c>
      <c r="N60" s="71">
        <f t="shared" si="3"/>
        <v>0</v>
      </c>
      <c r="O60" s="91">
        <v>2.58</v>
      </c>
      <c r="P60" s="71"/>
      <c r="Q60" s="75"/>
      <c r="R60" s="71"/>
      <c r="S60" s="71">
        <f t="shared" si="90"/>
        <v>2.58</v>
      </c>
      <c r="T60" s="71">
        <f t="shared" si="5"/>
        <v>0</v>
      </c>
      <c r="U60" s="91"/>
      <c r="V60" s="71"/>
      <c r="W60" s="75"/>
      <c r="X60" s="75"/>
      <c r="Y60" s="71">
        <f t="shared" si="6"/>
        <v>0</v>
      </c>
      <c r="Z60" s="71">
        <f t="shared" si="7"/>
        <v>0</v>
      </c>
      <c r="AA60" s="71"/>
      <c r="AB60" s="142"/>
      <c r="AC60" s="193"/>
      <c r="AD60" s="71"/>
      <c r="AE60" s="71">
        <f t="shared" si="8"/>
        <v>0</v>
      </c>
      <c r="AF60" s="71">
        <f t="shared" si="9"/>
        <v>0</v>
      </c>
      <c r="AG60" s="91"/>
      <c r="AH60" s="71"/>
      <c r="AI60" s="71"/>
      <c r="AJ60" s="71"/>
      <c r="AK60" s="71">
        <f t="shared" si="10"/>
        <v>0</v>
      </c>
      <c r="AL60" s="71">
        <f t="shared" si="11"/>
        <v>0</v>
      </c>
      <c r="AM60" s="71"/>
      <c r="AN60" s="71"/>
      <c r="AO60" s="113"/>
      <c r="AP60" s="113"/>
      <c r="AQ60" s="71">
        <f t="shared" si="12"/>
        <v>0</v>
      </c>
      <c r="AR60" s="71">
        <f t="shared" si="13"/>
        <v>0</v>
      </c>
      <c r="AS60" s="114">
        <v>0</v>
      </c>
      <c r="AT60" s="136"/>
      <c r="AU60" s="75"/>
      <c r="AV60" s="71"/>
      <c r="AW60" s="71">
        <f t="shared" si="14"/>
        <v>0</v>
      </c>
      <c r="AX60" s="71">
        <f t="shared" si="15"/>
        <v>0</v>
      </c>
      <c r="AY60" s="125"/>
      <c r="AZ60" s="86"/>
      <c r="BA60" s="86"/>
      <c r="BB60" s="86"/>
      <c r="BC60" s="71">
        <f t="shared" si="16"/>
        <v>0</v>
      </c>
      <c r="BD60" s="71">
        <f t="shared" si="17"/>
        <v>0</v>
      </c>
      <c r="BE60" s="71"/>
      <c r="BF60" s="71"/>
      <c r="BG60" s="75"/>
      <c r="BH60" s="71"/>
      <c r="BI60" s="71">
        <f t="shared" si="18"/>
        <v>0</v>
      </c>
      <c r="BJ60" s="71">
        <f t="shared" si="19"/>
        <v>0</v>
      </c>
      <c r="BK60" s="93"/>
      <c r="BL60" s="93"/>
      <c r="BM60" s="71"/>
      <c r="BN60" s="71"/>
      <c r="BO60" s="71">
        <f t="shared" si="20"/>
        <v>0</v>
      </c>
      <c r="BP60" s="71">
        <f t="shared" si="21"/>
        <v>0</v>
      </c>
      <c r="BQ60" s="71"/>
      <c r="BR60" s="71"/>
      <c r="BS60" s="94"/>
      <c r="BT60" s="94"/>
      <c r="BU60" s="71">
        <f t="shared" si="22"/>
        <v>0</v>
      </c>
      <c r="BV60" s="71">
        <f t="shared" si="23"/>
        <v>0</v>
      </c>
      <c r="BW60" s="276"/>
      <c r="BX60" s="113"/>
      <c r="BY60" s="79"/>
      <c r="BZ60" s="93"/>
      <c r="CA60" s="71">
        <f t="shared" si="24"/>
        <v>0</v>
      </c>
      <c r="CB60" s="71">
        <f t="shared" si="25"/>
        <v>0</v>
      </c>
      <c r="CC60" s="114">
        <v>1.44</v>
      </c>
      <c r="CD60" s="75"/>
      <c r="CE60" s="95"/>
      <c r="CF60" s="95"/>
      <c r="CG60" s="71">
        <f t="shared" si="26"/>
        <v>1.44</v>
      </c>
      <c r="CH60" s="71">
        <f t="shared" si="87"/>
        <v>0</v>
      </c>
      <c r="CI60" s="71"/>
      <c r="CJ60" s="71"/>
      <c r="CK60" s="71"/>
      <c r="CL60" s="71"/>
      <c r="CM60" s="71">
        <f t="shared" si="27"/>
        <v>0</v>
      </c>
      <c r="CN60" s="71">
        <f t="shared" si="28"/>
        <v>0</v>
      </c>
      <c r="CO60" s="91">
        <v>1.03</v>
      </c>
      <c r="CP60" s="71"/>
      <c r="CQ60" s="71"/>
      <c r="CR60" s="71"/>
      <c r="CS60" s="71">
        <f t="shared" si="91"/>
        <v>1.03</v>
      </c>
      <c r="CT60" s="71">
        <f t="shared" si="30"/>
        <v>0</v>
      </c>
      <c r="CU60" s="71"/>
      <c r="CV60" s="71"/>
      <c r="CW60" s="71"/>
      <c r="CX60" s="71"/>
      <c r="CY60" s="71">
        <f t="shared" si="31"/>
        <v>0</v>
      </c>
      <c r="CZ60" s="71">
        <f t="shared" si="32"/>
        <v>0</v>
      </c>
      <c r="DA60" s="114">
        <v>4.12</v>
      </c>
      <c r="DB60" s="113"/>
      <c r="DC60" s="71"/>
      <c r="DD60" s="71"/>
      <c r="DE60" s="71">
        <f t="shared" si="33"/>
        <v>4.12</v>
      </c>
      <c r="DF60" s="71">
        <f t="shared" si="34"/>
        <v>0</v>
      </c>
      <c r="DG60" s="71"/>
      <c r="DH60" s="71"/>
      <c r="DI60" s="93"/>
      <c r="DJ60" s="71"/>
      <c r="DK60" s="71">
        <f t="shared" si="35"/>
        <v>0</v>
      </c>
      <c r="DL60" s="71">
        <f t="shared" si="36"/>
        <v>0</v>
      </c>
      <c r="DM60" s="113"/>
      <c r="DN60" s="113"/>
      <c r="DO60" s="113"/>
      <c r="DP60" s="113"/>
      <c r="DQ60" s="71">
        <f t="shared" si="37"/>
        <v>0</v>
      </c>
      <c r="DR60" s="71">
        <f t="shared" si="38"/>
        <v>0</v>
      </c>
      <c r="DS60" s="91"/>
      <c r="DT60" s="71"/>
      <c r="DU60" s="71"/>
      <c r="DV60" s="94"/>
      <c r="DW60" s="71">
        <f t="shared" si="39"/>
        <v>0</v>
      </c>
      <c r="DX60" s="71">
        <f t="shared" si="40"/>
        <v>0</v>
      </c>
      <c r="DY60" s="115"/>
      <c r="DZ60" s="71"/>
      <c r="EA60" s="71"/>
      <c r="EB60" s="71"/>
      <c r="EC60" s="71">
        <f t="shared" si="41"/>
        <v>0</v>
      </c>
      <c r="ED60" s="71">
        <f t="shared" si="42"/>
        <v>0</v>
      </c>
      <c r="EE60" s="71"/>
      <c r="EF60" s="71"/>
      <c r="EG60" s="96"/>
      <c r="EH60" s="71"/>
      <c r="EI60" s="71">
        <f t="shared" si="43"/>
        <v>0</v>
      </c>
      <c r="EJ60" s="71">
        <f t="shared" si="44"/>
        <v>0</v>
      </c>
      <c r="EK60" s="71"/>
      <c r="EL60" s="71"/>
      <c r="EM60" s="71"/>
      <c r="EN60" s="71"/>
      <c r="EO60" s="71">
        <f t="shared" si="45"/>
        <v>0</v>
      </c>
      <c r="EP60" s="71">
        <f t="shared" si="46"/>
        <v>0</v>
      </c>
      <c r="EQ60" s="71"/>
      <c r="ER60" s="71"/>
      <c r="ES60" s="71"/>
      <c r="ET60" s="71"/>
      <c r="EU60" s="71">
        <f t="shared" si="92"/>
        <v>0</v>
      </c>
      <c r="EV60" s="71">
        <f t="shared" si="48"/>
        <v>0</v>
      </c>
      <c r="EW60" s="91">
        <v>18.559999999999999</v>
      </c>
      <c r="EX60" s="71"/>
      <c r="EY60" s="71"/>
      <c r="EZ60" s="71"/>
      <c r="FA60" s="71">
        <f t="shared" si="49"/>
        <v>18.559999999999999</v>
      </c>
      <c r="FB60" s="71">
        <f t="shared" si="50"/>
        <v>0</v>
      </c>
      <c r="FC60" s="71"/>
      <c r="FD60" s="71"/>
      <c r="FE60" s="71"/>
      <c r="FF60" s="71"/>
      <c r="FG60" s="71">
        <f t="shared" si="51"/>
        <v>0</v>
      </c>
      <c r="FH60" s="71">
        <f t="shared" si="52"/>
        <v>0</v>
      </c>
      <c r="FI60" s="71"/>
      <c r="FJ60" s="71"/>
      <c r="FK60" s="71"/>
      <c r="FL60" s="71"/>
      <c r="FM60" s="71">
        <f t="shared" si="53"/>
        <v>0</v>
      </c>
      <c r="FN60" s="71">
        <f t="shared" si="54"/>
        <v>0</v>
      </c>
      <c r="FO60" s="71"/>
      <c r="FP60" s="71"/>
      <c r="FQ60" s="71"/>
      <c r="FR60" s="71"/>
      <c r="FS60" s="71">
        <f t="shared" si="55"/>
        <v>0</v>
      </c>
      <c r="FT60" s="71">
        <f t="shared" si="56"/>
        <v>0</v>
      </c>
      <c r="FU60" s="71"/>
      <c r="FV60" s="71"/>
      <c r="FW60" s="71"/>
      <c r="FX60" s="71"/>
      <c r="FY60" s="71">
        <f t="shared" si="57"/>
        <v>0</v>
      </c>
      <c r="FZ60" s="71">
        <f t="shared" si="58"/>
        <v>0</v>
      </c>
      <c r="GA60" s="71"/>
      <c r="GB60" s="71"/>
      <c r="GC60" s="71"/>
      <c r="GD60" s="71"/>
      <c r="GE60" s="71">
        <f t="shared" si="59"/>
        <v>0</v>
      </c>
      <c r="GF60" s="71">
        <f t="shared" si="60"/>
        <v>0</v>
      </c>
      <c r="GG60" s="71"/>
      <c r="GH60" s="71"/>
      <c r="GI60" s="71"/>
      <c r="GJ60" s="71"/>
      <c r="GK60" s="71">
        <f t="shared" si="61"/>
        <v>0</v>
      </c>
      <c r="GL60" s="71">
        <f t="shared" si="62"/>
        <v>0</v>
      </c>
      <c r="GM60" s="71"/>
      <c r="GN60" s="71"/>
      <c r="GO60" s="71"/>
      <c r="GP60" s="71"/>
      <c r="GQ60" s="71">
        <f t="shared" si="63"/>
        <v>0</v>
      </c>
      <c r="GR60" s="71">
        <f t="shared" si="64"/>
        <v>0</v>
      </c>
      <c r="GS60" s="71"/>
      <c r="GT60" s="71"/>
      <c r="GU60" s="71"/>
      <c r="GV60" s="71"/>
      <c r="GW60" s="71">
        <f t="shared" si="65"/>
        <v>0</v>
      </c>
      <c r="GX60" s="71">
        <f t="shared" si="65"/>
        <v>0</v>
      </c>
      <c r="GY60" s="71"/>
      <c r="GZ60" s="71"/>
      <c r="HA60" s="71"/>
      <c r="HB60" s="71"/>
      <c r="HC60" s="71">
        <f t="shared" si="66"/>
        <v>0</v>
      </c>
      <c r="HD60" s="71">
        <f t="shared" si="66"/>
        <v>0</v>
      </c>
      <c r="HE60" s="71"/>
      <c r="HF60" s="71"/>
      <c r="HG60" s="71"/>
      <c r="HH60" s="71"/>
      <c r="HI60" s="71">
        <f t="shared" si="67"/>
        <v>0</v>
      </c>
      <c r="HJ60" s="71">
        <f t="shared" si="68"/>
        <v>0</v>
      </c>
      <c r="HK60" s="71"/>
      <c r="HL60" s="71"/>
      <c r="HM60" s="71"/>
      <c r="HN60" s="71"/>
      <c r="HO60" s="71">
        <f t="shared" si="69"/>
        <v>0</v>
      </c>
      <c r="HP60" s="71">
        <f t="shared" si="70"/>
        <v>0</v>
      </c>
      <c r="HQ60" s="71"/>
      <c r="HR60" s="71"/>
      <c r="HS60" s="71"/>
      <c r="HT60" s="71"/>
      <c r="HU60" s="71">
        <f t="shared" si="71"/>
        <v>0</v>
      </c>
      <c r="HV60" s="71">
        <f t="shared" si="71"/>
        <v>0</v>
      </c>
      <c r="HW60" s="71"/>
      <c r="HX60" s="140"/>
      <c r="HY60" s="140"/>
      <c r="HZ60" s="140"/>
      <c r="IA60" s="71">
        <f t="shared" si="72"/>
        <v>0</v>
      </c>
      <c r="IB60" s="71">
        <f t="shared" si="73"/>
        <v>0</v>
      </c>
      <c r="IC60" s="138"/>
      <c r="ID60" s="75"/>
      <c r="IE60" s="75">
        <f t="shared" si="93"/>
        <v>0</v>
      </c>
      <c r="IF60" s="75">
        <f t="shared" si="93"/>
        <v>0</v>
      </c>
      <c r="IG60" s="75"/>
      <c r="IH60" s="75"/>
      <c r="II60" s="75">
        <f t="shared" si="75"/>
        <v>0</v>
      </c>
      <c r="IJ60" s="75">
        <f t="shared" si="76"/>
        <v>0</v>
      </c>
      <c r="IK60" s="139"/>
      <c r="IL60" s="141"/>
      <c r="IM60" s="136">
        <f t="shared" si="77"/>
        <v>0</v>
      </c>
      <c r="IN60" s="136">
        <f t="shared" si="78"/>
        <v>0</v>
      </c>
      <c r="IO60" s="114">
        <v>0</v>
      </c>
      <c r="IP60" s="140"/>
      <c r="IQ60" s="136">
        <f t="shared" si="79"/>
        <v>0</v>
      </c>
      <c r="IR60" s="136">
        <f t="shared" si="80"/>
        <v>0</v>
      </c>
      <c r="IS60" s="137"/>
      <c r="IT60" s="137"/>
      <c r="IU60" s="158">
        <f t="shared" si="88"/>
        <v>0</v>
      </c>
      <c r="IV60" s="157">
        <f t="shared" si="89"/>
        <v>0</v>
      </c>
      <c r="IW60" s="158"/>
      <c r="IX60" s="158"/>
      <c r="IY60" s="158">
        <f t="shared" si="83"/>
        <v>0</v>
      </c>
      <c r="IZ60" s="158">
        <f t="shared" si="84"/>
        <v>0</v>
      </c>
      <c r="JA60" s="157"/>
      <c r="JB60" s="157"/>
      <c r="JC60" s="158">
        <f t="shared" si="85"/>
        <v>0</v>
      </c>
      <c r="JD60" s="158">
        <f t="shared" si="86"/>
        <v>0</v>
      </c>
    </row>
    <row r="61" spans="1:264" ht="12.75" customHeight="1">
      <c r="A61" s="109"/>
      <c r="B61" s="112">
        <v>51</v>
      </c>
      <c r="C61" s="71"/>
      <c r="D61" s="71"/>
      <c r="E61" s="113"/>
      <c r="F61" s="113"/>
      <c r="G61" s="71">
        <f t="shared" si="0"/>
        <v>0</v>
      </c>
      <c r="H61" s="71">
        <f t="shared" si="1"/>
        <v>0</v>
      </c>
      <c r="I61" s="91"/>
      <c r="J61" s="71"/>
      <c r="K61" s="71"/>
      <c r="L61" s="71"/>
      <c r="M61" s="71">
        <f t="shared" si="2"/>
        <v>0</v>
      </c>
      <c r="N61" s="71">
        <f t="shared" si="3"/>
        <v>0</v>
      </c>
      <c r="O61" s="91">
        <v>2.58</v>
      </c>
      <c r="P61" s="71"/>
      <c r="Q61" s="75"/>
      <c r="R61" s="71"/>
      <c r="S61" s="71">
        <f t="shared" si="90"/>
        <v>2.58</v>
      </c>
      <c r="T61" s="71">
        <f t="shared" si="5"/>
        <v>0</v>
      </c>
      <c r="U61" s="91"/>
      <c r="V61" s="71"/>
      <c r="W61" s="75"/>
      <c r="X61" s="75"/>
      <c r="Y61" s="71">
        <f t="shared" si="6"/>
        <v>0</v>
      </c>
      <c r="Z61" s="71">
        <f t="shared" si="7"/>
        <v>0</v>
      </c>
      <c r="AA61" s="71"/>
      <c r="AB61" s="142"/>
      <c r="AC61" s="193"/>
      <c r="AD61" s="71"/>
      <c r="AE61" s="71">
        <f t="shared" si="8"/>
        <v>0</v>
      </c>
      <c r="AF61" s="71">
        <f t="shared" si="9"/>
        <v>0</v>
      </c>
      <c r="AG61" s="91"/>
      <c r="AH61" s="71"/>
      <c r="AI61" s="71"/>
      <c r="AJ61" s="71"/>
      <c r="AK61" s="71">
        <f t="shared" si="10"/>
        <v>0</v>
      </c>
      <c r="AL61" s="71">
        <f t="shared" si="11"/>
        <v>0</v>
      </c>
      <c r="AM61" s="71"/>
      <c r="AN61" s="71"/>
      <c r="AO61" s="113"/>
      <c r="AP61" s="113"/>
      <c r="AQ61" s="71">
        <f t="shared" si="12"/>
        <v>0</v>
      </c>
      <c r="AR61" s="71">
        <f t="shared" si="13"/>
        <v>0</v>
      </c>
      <c r="AS61" s="114">
        <v>0</v>
      </c>
      <c r="AT61" s="136"/>
      <c r="AU61" s="75"/>
      <c r="AV61" s="71"/>
      <c r="AW61" s="71">
        <f t="shared" si="14"/>
        <v>0</v>
      </c>
      <c r="AX61" s="71">
        <f t="shared" si="15"/>
        <v>0</v>
      </c>
      <c r="AY61" s="125"/>
      <c r="AZ61" s="86"/>
      <c r="BA61" s="86"/>
      <c r="BB61" s="86"/>
      <c r="BC61" s="71">
        <f t="shared" si="16"/>
        <v>0</v>
      </c>
      <c r="BD61" s="71">
        <f t="shared" si="17"/>
        <v>0</v>
      </c>
      <c r="BE61" s="71"/>
      <c r="BF61" s="71"/>
      <c r="BG61" s="75"/>
      <c r="BH61" s="71"/>
      <c r="BI61" s="71">
        <f t="shared" si="18"/>
        <v>0</v>
      </c>
      <c r="BJ61" s="71">
        <f t="shared" si="19"/>
        <v>0</v>
      </c>
      <c r="BK61" s="93"/>
      <c r="BL61" s="93"/>
      <c r="BM61" s="71"/>
      <c r="BN61" s="71"/>
      <c r="BO61" s="71">
        <f t="shared" si="20"/>
        <v>0</v>
      </c>
      <c r="BP61" s="71">
        <f t="shared" si="21"/>
        <v>0</v>
      </c>
      <c r="BQ61" s="71"/>
      <c r="BR61" s="71"/>
      <c r="BS61" s="94"/>
      <c r="BT61" s="94"/>
      <c r="BU61" s="71">
        <f t="shared" si="22"/>
        <v>0</v>
      </c>
      <c r="BV61" s="71">
        <f t="shared" si="23"/>
        <v>0</v>
      </c>
      <c r="BW61" s="276"/>
      <c r="BX61" s="113"/>
      <c r="BY61" s="79"/>
      <c r="BZ61" s="93"/>
      <c r="CA61" s="71">
        <f t="shared" si="24"/>
        <v>0</v>
      </c>
      <c r="CB61" s="71">
        <f t="shared" si="25"/>
        <v>0</v>
      </c>
      <c r="CC61" s="114">
        <v>1.44</v>
      </c>
      <c r="CD61" s="75"/>
      <c r="CE61" s="95"/>
      <c r="CF61" s="95"/>
      <c r="CG61" s="71">
        <f t="shared" si="26"/>
        <v>1.44</v>
      </c>
      <c r="CH61" s="71">
        <f t="shared" si="87"/>
        <v>0</v>
      </c>
      <c r="CI61" s="71"/>
      <c r="CJ61" s="71"/>
      <c r="CK61" s="71"/>
      <c r="CL61" s="71"/>
      <c r="CM61" s="71">
        <f t="shared" si="27"/>
        <v>0</v>
      </c>
      <c r="CN61" s="71">
        <f t="shared" si="28"/>
        <v>0</v>
      </c>
      <c r="CO61" s="91">
        <v>1.03</v>
      </c>
      <c r="CP61" s="71"/>
      <c r="CQ61" s="71"/>
      <c r="CR61" s="71"/>
      <c r="CS61" s="71">
        <f t="shared" si="91"/>
        <v>1.03</v>
      </c>
      <c r="CT61" s="71">
        <f t="shared" si="30"/>
        <v>0</v>
      </c>
      <c r="CU61" s="71"/>
      <c r="CV61" s="71"/>
      <c r="CW61" s="71"/>
      <c r="CX61" s="71"/>
      <c r="CY61" s="71">
        <f t="shared" si="31"/>
        <v>0</v>
      </c>
      <c r="CZ61" s="71">
        <f t="shared" si="32"/>
        <v>0</v>
      </c>
      <c r="DA61" s="114">
        <v>4.12</v>
      </c>
      <c r="DB61" s="113"/>
      <c r="DC61" s="71"/>
      <c r="DD61" s="71"/>
      <c r="DE61" s="71">
        <f t="shared" si="33"/>
        <v>4.12</v>
      </c>
      <c r="DF61" s="71">
        <f t="shared" si="34"/>
        <v>0</v>
      </c>
      <c r="DG61" s="71"/>
      <c r="DH61" s="71"/>
      <c r="DI61" s="93"/>
      <c r="DJ61" s="71"/>
      <c r="DK61" s="71">
        <f t="shared" si="35"/>
        <v>0</v>
      </c>
      <c r="DL61" s="71">
        <f t="shared" si="36"/>
        <v>0</v>
      </c>
      <c r="DM61" s="113"/>
      <c r="DN61" s="113"/>
      <c r="DO61" s="113"/>
      <c r="DP61" s="113"/>
      <c r="DQ61" s="71">
        <f t="shared" si="37"/>
        <v>0</v>
      </c>
      <c r="DR61" s="71">
        <f t="shared" si="38"/>
        <v>0</v>
      </c>
      <c r="DS61" s="91"/>
      <c r="DT61" s="71"/>
      <c r="DU61" s="71"/>
      <c r="DV61" s="94"/>
      <c r="DW61" s="71">
        <f t="shared" si="39"/>
        <v>0</v>
      </c>
      <c r="DX61" s="71">
        <f t="shared" si="40"/>
        <v>0</v>
      </c>
      <c r="DY61" s="115"/>
      <c r="DZ61" s="71"/>
      <c r="EA61" s="71"/>
      <c r="EB61" s="71"/>
      <c r="EC61" s="71">
        <f t="shared" si="41"/>
        <v>0</v>
      </c>
      <c r="ED61" s="71">
        <f t="shared" si="42"/>
        <v>0</v>
      </c>
      <c r="EE61" s="71"/>
      <c r="EF61" s="71"/>
      <c r="EG61" s="96"/>
      <c r="EH61" s="71"/>
      <c r="EI61" s="71">
        <f t="shared" si="43"/>
        <v>0</v>
      </c>
      <c r="EJ61" s="71">
        <f t="shared" si="44"/>
        <v>0</v>
      </c>
      <c r="EK61" s="71"/>
      <c r="EL61" s="71"/>
      <c r="EM61" s="71"/>
      <c r="EN61" s="71"/>
      <c r="EO61" s="71">
        <f t="shared" si="45"/>
        <v>0</v>
      </c>
      <c r="EP61" s="71">
        <f t="shared" si="46"/>
        <v>0</v>
      </c>
      <c r="EQ61" s="71"/>
      <c r="ER61" s="71"/>
      <c r="ES61" s="71"/>
      <c r="ET61" s="71"/>
      <c r="EU61" s="71">
        <f t="shared" si="92"/>
        <v>0</v>
      </c>
      <c r="EV61" s="71">
        <f t="shared" si="48"/>
        <v>0</v>
      </c>
      <c r="EW61" s="91">
        <v>18.559999999999999</v>
      </c>
      <c r="EX61" s="71"/>
      <c r="EY61" s="71"/>
      <c r="EZ61" s="71"/>
      <c r="FA61" s="71">
        <f t="shared" si="49"/>
        <v>18.559999999999999</v>
      </c>
      <c r="FB61" s="71">
        <f t="shared" si="50"/>
        <v>0</v>
      </c>
      <c r="FC61" s="71"/>
      <c r="FD61" s="71"/>
      <c r="FE61" s="71"/>
      <c r="FF61" s="71"/>
      <c r="FG61" s="71">
        <f t="shared" si="51"/>
        <v>0</v>
      </c>
      <c r="FH61" s="71">
        <f t="shared" si="52"/>
        <v>0</v>
      </c>
      <c r="FI61" s="71"/>
      <c r="FJ61" s="71"/>
      <c r="FK61" s="71"/>
      <c r="FL61" s="71"/>
      <c r="FM61" s="71">
        <f t="shared" si="53"/>
        <v>0</v>
      </c>
      <c r="FN61" s="71">
        <f t="shared" si="54"/>
        <v>0</v>
      </c>
      <c r="FO61" s="71"/>
      <c r="FP61" s="71"/>
      <c r="FQ61" s="71"/>
      <c r="FR61" s="71"/>
      <c r="FS61" s="71">
        <f t="shared" si="55"/>
        <v>0</v>
      </c>
      <c r="FT61" s="71">
        <f t="shared" si="56"/>
        <v>0</v>
      </c>
      <c r="FU61" s="71"/>
      <c r="FV61" s="71"/>
      <c r="FW61" s="71"/>
      <c r="FX61" s="71"/>
      <c r="FY61" s="71">
        <f t="shared" si="57"/>
        <v>0</v>
      </c>
      <c r="FZ61" s="71">
        <f t="shared" si="58"/>
        <v>0</v>
      </c>
      <c r="GA61" s="71"/>
      <c r="GB61" s="71"/>
      <c r="GC61" s="71"/>
      <c r="GD61" s="71"/>
      <c r="GE61" s="71">
        <f t="shared" si="59"/>
        <v>0</v>
      </c>
      <c r="GF61" s="71">
        <f t="shared" si="60"/>
        <v>0</v>
      </c>
      <c r="GG61" s="71"/>
      <c r="GH61" s="71"/>
      <c r="GI61" s="71"/>
      <c r="GJ61" s="71"/>
      <c r="GK61" s="71">
        <f t="shared" si="61"/>
        <v>0</v>
      </c>
      <c r="GL61" s="71">
        <f t="shared" si="62"/>
        <v>0</v>
      </c>
      <c r="GM61" s="71"/>
      <c r="GN61" s="71"/>
      <c r="GO61" s="71"/>
      <c r="GP61" s="71"/>
      <c r="GQ61" s="71">
        <f t="shared" si="63"/>
        <v>0</v>
      </c>
      <c r="GR61" s="71">
        <f t="shared" si="64"/>
        <v>0</v>
      </c>
      <c r="GS61" s="71"/>
      <c r="GT61" s="71"/>
      <c r="GU61" s="71"/>
      <c r="GV61" s="71"/>
      <c r="GW61" s="71">
        <f t="shared" si="65"/>
        <v>0</v>
      </c>
      <c r="GX61" s="71">
        <f t="shared" si="65"/>
        <v>0</v>
      </c>
      <c r="GY61" s="71"/>
      <c r="GZ61" s="71"/>
      <c r="HA61" s="71"/>
      <c r="HB61" s="71"/>
      <c r="HC61" s="71">
        <f t="shared" si="66"/>
        <v>0</v>
      </c>
      <c r="HD61" s="71">
        <f t="shared" si="66"/>
        <v>0</v>
      </c>
      <c r="HE61" s="71"/>
      <c r="HF61" s="71"/>
      <c r="HG61" s="71"/>
      <c r="HH61" s="71"/>
      <c r="HI61" s="71">
        <f t="shared" si="67"/>
        <v>0</v>
      </c>
      <c r="HJ61" s="71">
        <f t="shared" si="68"/>
        <v>0</v>
      </c>
      <c r="HK61" s="71"/>
      <c r="HL61" s="71"/>
      <c r="HM61" s="71"/>
      <c r="HN61" s="71"/>
      <c r="HO61" s="71">
        <f t="shared" si="69"/>
        <v>0</v>
      </c>
      <c r="HP61" s="71">
        <f t="shared" si="70"/>
        <v>0</v>
      </c>
      <c r="HQ61" s="71"/>
      <c r="HR61" s="71"/>
      <c r="HS61" s="71"/>
      <c r="HT61" s="71"/>
      <c r="HU61" s="71">
        <f t="shared" si="71"/>
        <v>0</v>
      </c>
      <c r="HV61" s="71">
        <f t="shared" si="71"/>
        <v>0</v>
      </c>
      <c r="HW61" s="71"/>
      <c r="HX61" s="140"/>
      <c r="HY61" s="140"/>
      <c r="HZ61" s="140"/>
      <c r="IA61" s="71">
        <f t="shared" si="72"/>
        <v>0</v>
      </c>
      <c r="IB61" s="71">
        <f t="shared" si="73"/>
        <v>0</v>
      </c>
      <c r="IC61" s="138"/>
      <c r="ID61" s="75"/>
      <c r="IE61" s="75">
        <f t="shared" si="93"/>
        <v>0</v>
      </c>
      <c r="IF61" s="75">
        <f t="shared" si="93"/>
        <v>0</v>
      </c>
      <c r="IG61" s="75"/>
      <c r="IH61" s="75"/>
      <c r="II61" s="75">
        <f t="shared" si="75"/>
        <v>0</v>
      </c>
      <c r="IJ61" s="75">
        <f t="shared" si="76"/>
        <v>0</v>
      </c>
      <c r="IK61" s="139"/>
      <c r="IL61" s="141"/>
      <c r="IM61" s="136">
        <f t="shared" si="77"/>
        <v>0</v>
      </c>
      <c r="IN61" s="136">
        <f t="shared" si="78"/>
        <v>0</v>
      </c>
      <c r="IO61" s="114">
        <v>0</v>
      </c>
      <c r="IP61" s="140"/>
      <c r="IQ61" s="136">
        <f t="shared" si="79"/>
        <v>0</v>
      </c>
      <c r="IR61" s="136">
        <f t="shared" si="80"/>
        <v>0</v>
      </c>
      <c r="IS61" s="137"/>
      <c r="IT61" s="137"/>
      <c r="IU61" s="158">
        <f t="shared" si="88"/>
        <v>0</v>
      </c>
      <c r="IV61" s="157">
        <f t="shared" si="89"/>
        <v>0</v>
      </c>
      <c r="IW61" s="158"/>
      <c r="IX61" s="158"/>
      <c r="IY61" s="158">
        <f t="shared" si="83"/>
        <v>0</v>
      </c>
      <c r="IZ61" s="158">
        <f t="shared" si="84"/>
        <v>0</v>
      </c>
      <c r="JA61" s="157"/>
      <c r="JB61" s="157"/>
      <c r="JC61" s="158">
        <f t="shared" si="85"/>
        <v>0</v>
      </c>
      <c r="JD61" s="158">
        <f t="shared" si="86"/>
        <v>0</v>
      </c>
    </row>
    <row r="62" spans="1:264" ht="12.75" customHeight="1">
      <c r="A62" s="109"/>
      <c r="B62" s="112">
        <v>52</v>
      </c>
      <c r="C62" s="71"/>
      <c r="D62" s="71"/>
      <c r="E62" s="113"/>
      <c r="F62" s="113"/>
      <c r="G62" s="71">
        <f t="shared" si="0"/>
        <v>0</v>
      </c>
      <c r="H62" s="71">
        <f t="shared" si="1"/>
        <v>0</v>
      </c>
      <c r="I62" s="91"/>
      <c r="J62" s="71"/>
      <c r="K62" s="71"/>
      <c r="L62" s="71"/>
      <c r="M62" s="71">
        <f t="shared" si="2"/>
        <v>0</v>
      </c>
      <c r="N62" s="71">
        <f t="shared" si="3"/>
        <v>0</v>
      </c>
      <c r="O62" s="91">
        <v>2.58</v>
      </c>
      <c r="P62" s="71"/>
      <c r="Q62" s="75"/>
      <c r="R62" s="71"/>
      <c r="S62" s="71">
        <f t="shared" si="90"/>
        <v>2.58</v>
      </c>
      <c r="T62" s="71">
        <f t="shared" si="5"/>
        <v>0</v>
      </c>
      <c r="U62" s="91"/>
      <c r="V62" s="71"/>
      <c r="W62" s="75"/>
      <c r="X62" s="75"/>
      <c r="Y62" s="71">
        <f t="shared" si="6"/>
        <v>0</v>
      </c>
      <c r="Z62" s="71">
        <f t="shared" si="7"/>
        <v>0</v>
      </c>
      <c r="AA62" s="71"/>
      <c r="AB62" s="142"/>
      <c r="AC62" s="193"/>
      <c r="AD62" s="71"/>
      <c r="AE62" s="71">
        <f t="shared" si="8"/>
        <v>0</v>
      </c>
      <c r="AF62" s="71">
        <f t="shared" si="9"/>
        <v>0</v>
      </c>
      <c r="AG62" s="91"/>
      <c r="AH62" s="71"/>
      <c r="AI62" s="71"/>
      <c r="AJ62" s="71"/>
      <c r="AK62" s="71">
        <f t="shared" si="10"/>
        <v>0</v>
      </c>
      <c r="AL62" s="71">
        <f t="shared" si="11"/>
        <v>0</v>
      </c>
      <c r="AM62" s="71"/>
      <c r="AN62" s="71"/>
      <c r="AO62" s="113"/>
      <c r="AP62" s="113"/>
      <c r="AQ62" s="71">
        <f t="shared" si="12"/>
        <v>0</v>
      </c>
      <c r="AR62" s="71">
        <f t="shared" si="13"/>
        <v>0</v>
      </c>
      <c r="AS62" s="114">
        <v>0</v>
      </c>
      <c r="AT62" s="136"/>
      <c r="AU62" s="75"/>
      <c r="AV62" s="71"/>
      <c r="AW62" s="71">
        <f t="shared" si="14"/>
        <v>0</v>
      </c>
      <c r="AX62" s="71">
        <f t="shared" si="15"/>
        <v>0</v>
      </c>
      <c r="AY62" s="125"/>
      <c r="AZ62" s="86"/>
      <c r="BA62" s="86"/>
      <c r="BB62" s="86"/>
      <c r="BC62" s="71">
        <f t="shared" si="16"/>
        <v>0</v>
      </c>
      <c r="BD62" s="71">
        <f t="shared" si="17"/>
        <v>0</v>
      </c>
      <c r="BE62" s="71"/>
      <c r="BF62" s="71"/>
      <c r="BG62" s="75"/>
      <c r="BH62" s="71"/>
      <c r="BI62" s="71">
        <f t="shared" si="18"/>
        <v>0</v>
      </c>
      <c r="BJ62" s="71">
        <f t="shared" si="19"/>
        <v>0</v>
      </c>
      <c r="BK62" s="93"/>
      <c r="BL62" s="93"/>
      <c r="BM62" s="71"/>
      <c r="BN62" s="71"/>
      <c r="BO62" s="71">
        <f t="shared" si="20"/>
        <v>0</v>
      </c>
      <c r="BP62" s="71">
        <f t="shared" si="21"/>
        <v>0</v>
      </c>
      <c r="BQ62" s="71"/>
      <c r="BR62" s="71"/>
      <c r="BS62" s="94"/>
      <c r="BT62" s="94"/>
      <c r="BU62" s="71">
        <f t="shared" si="22"/>
        <v>0</v>
      </c>
      <c r="BV62" s="71">
        <f t="shared" si="23"/>
        <v>0</v>
      </c>
      <c r="BW62" s="276"/>
      <c r="BX62" s="113"/>
      <c r="BY62" s="79"/>
      <c r="BZ62" s="93"/>
      <c r="CA62" s="71">
        <f t="shared" si="24"/>
        <v>0</v>
      </c>
      <c r="CB62" s="71">
        <f t="shared" si="25"/>
        <v>0</v>
      </c>
      <c r="CC62" s="114">
        <v>1.44</v>
      </c>
      <c r="CD62" s="75"/>
      <c r="CE62" s="95"/>
      <c r="CF62" s="95"/>
      <c r="CG62" s="71">
        <f t="shared" si="26"/>
        <v>1.44</v>
      </c>
      <c r="CH62" s="71">
        <f t="shared" si="87"/>
        <v>0</v>
      </c>
      <c r="CI62" s="71"/>
      <c r="CJ62" s="71"/>
      <c r="CK62" s="71"/>
      <c r="CL62" s="71"/>
      <c r="CM62" s="71">
        <f t="shared" si="27"/>
        <v>0</v>
      </c>
      <c r="CN62" s="71">
        <f t="shared" si="28"/>
        <v>0</v>
      </c>
      <c r="CO62" s="91">
        <v>1.03</v>
      </c>
      <c r="CP62" s="71"/>
      <c r="CQ62" s="71"/>
      <c r="CR62" s="71"/>
      <c r="CS62" s="71">
        <f t="shared" si="91"/>
        <v>1.03</v>
      </c>
      <c r="CT62" s="71">
        <f t="shared" si="30"/>
        <v>0</v>
      </c>
      <c r="CU62" s="71"/>
      <c r="CV62" s="71"/>
      <c r="CW62" s="71"/>
      <c r="CX62" s="71"/>
      <c r="CY62" s="71">
        <f t="shared" si="31"/>
        <v>0</v>
      </c>
      <c r="CZ62" s="71">
        <f t="shared" si="32"/>
        <v>0</v>
      </c>
      <c r="DA62" s="114">
        <v>4.12</v>
      </c>
      <c r="DB62" s="113"/>
      <c r="DC62" s="71"/>
      <c r="DD62" s="71"/>
      <c r="DE62" s="71">
        <f t="shared" si="33"/>
        <v>4.12</v>
      </c>
      <c r="DF62" s="71">
        <f t="shared" si="34"/>
        <v>0</v>
      </c>
      <c r="DG62" s="71"/>
      <c r="DH62" s="71"/>
      <c r="DI62" s="93"/>
      <c r="DJ62" s="71"/>
      <c r="DK62" s="71">
        <f t="shared" si="35"/>
        <v>0</v>
      </c>
      <c r="DL62" s="71">
        <f t="shared" si="36"/>
        <v>0</v>
      </c>
      <c r="DM62" s="113"/>
      <c r="DN62" s="113"/>
      <c r="DO62" s="113"/>
      <c r="DP62" s="113"/>
      <c r="DQ62" s="71">
        <f t="shared" si="37"/>
        <v>0</v>
      </c>
      <c r="DR62" s="71">
        <f t="shared" si="38"/>
        <v>0</v>
      </c>
      <c r="DS62" s="91"/>
      <c r="DT62" s="71"/>
      <c r="DU62" s="71"/>
      <c r="DV62" s="94"/>
      <c r="DW62" s="71">
        <f t="shared" si="39"/>
        <v>0</v>
      </c>
      <c r="DX62" s="71">
        <f t="shared" si="40"/>
        <v>0</v>
      </c>
      <c r="DY62" s="115"/>
      <c r="DZ62" s="71"/>
      <c r="EA62" s="71"/>
      <c r="EB62" s="71"/>
      <c r="EC62" s="71">
        <f t="shared" si="41"/>
        <v>0</v>
      </c>
      <c r="ED62" s="71">
        <f t="shared" si="42"/>
        <v>0</v>
      </c>
      <c r="EE62" s="71"/>
      <c r="EF62" s="71"/>
      <c r="EG62" s="96"/>
      <c r="EH62" s="71"/>
      <c r="EI62" s="71">
        <f t="shared" si="43"/>
        <v>0</v>
      </c>
      <c r="EJ62" s="71">
        <f t="shared" si="44"/>
        <v>0</v>
      </c>
      <c r="EK62" s="71"/>
      <c r="EL62" s="71"/>
      <c r="EM62" s="71"/>
      <c r="EN62" s="71"/>
      <c r="EO62" s="71">
        <f t="shared" si="45"/>
        <v>0</v>
      </c>
      <c r="EP62" s="71">
        <f t="shared" si="46"/>
        <v>0</v>
      </c>
      <c r="EQ62" s="71"/>
      <c r="ER62" s="71"/>
      <c r="ES62" s="71"/>
      <c r="ET62" s="71"/>
      <c r="EU62" s="71">
        <f t="shared" si="92"/>
        <v>0</v>
      </c>
      <c r="EV62" s="71">
        <f t="shared" si="48"/>
        <v>0</v>
      </c>
      <c r="EW62" s="91">
        <v>18.559999999999999</v>
      </c>
      <c r="EX62" s="71"/>
      <c r="EY62" s="71"/>
      <c r="EZ62" s="71"/>
      <c r="FA62" s="71">
        <f t="shared" si="49"/>
        <v>18.559999999999999</v>
      </c>
      <c r="FB62" s="71">
        <f t="shared" si="50"/>
        <v>0</v>
      </c>
      <c r="FC62" s="71"/>
      <c r="FD62" s="71"/>
      <c r="FE62" s="71"/>
      <c r="FF62" s="71"/>
      <c r="FG62" s="71">
        <f t="shared" si="51"/>
        <v>0</v>
      </c>
      <c r="FH62" s="71">
        <f t="shared" si="52"/>
        <v>0</v>
      </c>
      <c r="FI62" s="71"/>
      <c r="FJ62" s="71"/>
      <c r="FK62" s="71"/>
      <c r="FL62" s="71"/>
      <c r="FM62" s="71">
        <f t="shared" si="53"/>
        <v>0</v>
      </c>
      <c r="FN62" s="71">
        <f t="shared" si="54"/>
        <v>0</v>
      </c>
      <c r="FO62" s="71"/>
      <c r="FP62" s="71"/>
      <c r="FQ62" s="71"/>
      <c r="FR62" s="71"/>
      <c r="FS62" s="71">
        <f t="shared" si="55"/>
        <v>0</v>
      </c>
      <c r="FT62" s="71">
        <f t="shared" si="56"/>
        <v>0</v>
      </c>
      <c r="FU62" s="71"/>
      <c r="FV62" s="71"/>
      <c r="FW62" s="71"/>
      <c r="FX62" s="71"/>
      <c r="FY62" s="71">
        <f t="shared" si="57"/>
        <v>0</v>
      </c>
      <c r="FZ62" s="71">
        <f t="shared" si="58"/>
        <v>0</v>
      </c>
      <c r="GA62" s="71"/>
      <c r="GB62" s="71"/>
      <c r="GC62" s="71"/>
      <c r="GD62" s="71"/>
      <c r="GE62" s="71">
        <f t="shared" si="59"/>
        <v>0</v>
      </c>
      <c r="GF62" s="71">
        <f t="shared" si="60"/>
        <v>0</v>
      </c>
      <c r="GG62" s="71"/>
      <c r="GH62" s="71"/>
      <c r="GI62" s="71"/>
      <c r="GJ62" s="71"/>
      <c r="GK62" s="71">
        <f t="shared" si="61"/>
        <v>0</v>
      </c>
      <c r="GL62" s="71">
        <f t="shared" si="62"/>
        <v>0</v>
      </c>
      <c r="GM62" s="71"/>
      <c r="GN62" s="71"/>
      <c r="GO62" s="71"/>
      <c r="GP62" s="71"/>
      <c r="GQ62" s="71">
        <f t="shared" si="63"/>
        <v>0</v>
      </c>
      <c r="GR62" s="71">
        <f t="shared" si="64"/>
        <v>0</v>
      </c>
      <c r="GS62" s="71"/>
      <c r="GT62" s="71"/>
      <c r="GU62" s="71"/>
      <c r="GV62" s="71"/>
      <c r="GW62" s="71">
        <f t="shared" si="65"/>
        <v>0</v>
      </c>
      <c r="GX62" s="71">
        <f t="shared" si="65"/>
        <v>0</v>
      </c>
      <c r="GY62" s="71"/>
      <c r="GZ62" s="71"/>
      <c r="HA62" s="71"/>
      <c r="HB62" s="71"/>
      <c r="HC62" s="71">
        <f t="shared" si="66"/>
        <v>0</v>
      </c>
      <c r="HD62" s="71">
        <f t="shared" si="66"/>
        <v>0</v>
      </c>
      <c r="HE62" s="71"/>
      <c r="HF62" s="71"/>
      <c r="HG62" s="71"/>
      <c r="HH62" s="71"/>
      <c r="HI62" s="71">
        <f t="shared" si="67"/>
        <v>0</v>
      </c>
      <c r="HJ62" s="71">
        <f t="shared" si="68"/>
        <v>0</v>
      </c>
      <c r="HK62" s="71"/>
      <c r="HL62" s="71"/>
      <c r="HM62" s="71"/>
      <c r="HN62" s="71"/>
      <c r="HO62" s="71">
        <f t="shared" si="69"/>
        <v>0</v>
      </c>
      <c r="HP62" s="71">
        <f t="shared" si="70"/>
        <v>0</v>
      </c>
      <c r="HQ62" s="71"/>
      <c r="HR62" s="71"/>
      <c r="HS62" s="71"/>
      <c r="HT62" s="71"/>
      <c r="HU62" s="71">
        <f t="shared" si="71"/>
        <v>0</v>
      </c>
      <c r="HV62" s="71">
        <f t="shared" si="71"/>
        <v>0</v>
      </c>
      <c r="HW62" s="71"/>
      <c r="HX62" s="140"/>
      <c r="HY62" s="140"/>
      <c r="HZ62" s="140"/>
      <c r="IA62" s="71">
        <f t="shared" si="72"/>
        <v>0</v>
      </c>
      <c r="IB62" s="71">
        <f t="shared" si="73"/>
        <v>0</v>
      </c>
      <c r="IC62" s="138"/>
      <c r="ID62" s="75"/>
      <c r="IE62" s="75">
        <f t="shared" si="93"/>
        <v>0</v>
      </c>
      <c r="IF62" s="75">
        <f t="shared" si="93"/>
        <v>0</v>
      </c>
      <c r="IG62" s="75"/>
      <c r="IH62" s="75"/>
      <c r="II62" s="75">
        <f t="shared" si="75"/>
        <v>0</v>
      </c>
      <c r="IJ62" s="75">
        <f t="shared" si="76"/>
        <v>0</v>
      </c>
      <c r="IK62" s="139"/>
      <c r="IL62" s="141"/>
      <c r="IM62" s="136">
        <f t="shared" si="77"/>
        <v>0</v>
      </c>
      <c r="IN62" s="136">
        <f t="shared" si="78"/>
        <v>0</v>
      </c>
      <c r="IO62" s="114">
        <v>0</v>
      </c>
      <c r="IP62" s="140"/>
      <c r="IQ62" s="136">
        <f t="shared" si="79"/>
        <v>0</v>
      </c>
      <c r="IR62" s="136">
        <f t="shared" si="80"/>
        <v>0</v>
      </c>
      <c r="IS62" s="137"/>
      <c r="IT62" s="137"/>
      <c r="IU62" s="158">
        <f t="shared" si="88"/>
        <v>0</v>
      </c>
      <c r="IV62" s="157">
        <f t="shared" si="89"/>
        <v>0</v>
      </c>
      <c r="IW62" s="158"/>
      <c r="IX62" s="158"/>
      <c r="IY62" s="158">
        <f t="shared" si="83"/>
        <v>0</v>
      </c>
      <c r="IZ62" s="158">
        <f t="shared" si="84"/>
        <v>0</v>
      </c>
      <c r="JA62" s="157"/>
      <c r="JB62" s="157"/>
      <c r="JC62" s="158">
        <f t="shared" si="85"/>
        <v>0</v>
      </c>
      <c r="JD62" s="158">
        <f t="shared" si="86"/>
        <v>0</v>
      </c>
    </row>
    <row r="63" spans="1:264" ht="12.75" customHeight="1">
      <c r="A63" s="116" t="s">
        <v>149</v>
      </c>
      <c r="B63" s="112">
        <v>53</v>
      </c>
      <c r="C63" s="71"/>
      <c r="D63" s="71"/>
      <c r="E63" s="113"/>
      <c r="F63" s="113"/>
      <c r="G63" s="71">
        <f t="shared" si="0"/>
        <v>0</v>
      </c>
      <c r="H63" s="71">
        <f t="shared" si="1"/>
        <v>0</v>
      </c>
      <c r="I63" s="91"/>
      <c r="J63" s="71"/>
      <c r="K63" s="71"/>
      <c r="L63" s="71"/>
      <c r="M63" s="71">
        <f t="shared" si="2"/>
        <v>0</v>
      </c>
      <c r="N63" s="71">
        <f t="shared" si="3"/>
        <v>0</v>
      </c>
      <c r="O63" s="91">
        <v>2.58</v>
      </c>
      <c r="P63" s="71"/>
      <c r="Q63" s="75"/>
      <c r="R63" s="71"/>
      <c r="S63" s="71">
        <f t="shared" si="90"/>
        <v>2.58</v>
      </c>
      <c r="T63" s="71">
        <f t="shared" si="5"/>
        <v>0</v>
      </c>
      <c r="U63" s="91"/>
      <c r="V63" s="71"/>
      <c r="W63" s="75"/>
      <c r="X63" s="75"/>
      <c r="Y63" s="71">
        <f t="shared" si="6"/>
        <v>0</v>
      </c>
      <c r="Z63" s="71">
        <f t="shared" si="7"/>
        <v>0</v>
      </c>
      <c r="AA63" s="71"/>
      <c r="AB63" s="142"/>
      <c r="AC63" s="193"/>
      <c r="AD63" s="71"/>
      <c r="AE63" s="71">
        <f t="shared" si="8"/>
        <v>0</v>
      </c>
      <c r="AF63" s="71">
        <f t="shared" si="9"/>
        <v>0</v>
      </c>
      <c r="AG63" s="91"/>
      <c r="AH63" s="71"/>
      <c r="AI63" s="71"/>
      <c r="AJ63" s="71"/>
      <c r="AK63" s="71">
        <f t="shared" si="10"/>
        <v>0</v>
      </c>
      <c r="AL63" s="71">
        <f t="shared" si="11"/>
        <v>0</v>
      </c>
      <c r="AM63" s="71"/>
      <c r="AN63" s="71"/>
      <c r="AO63" s="113"/>
      <c r="AP63" s="113"/>
      <c r="AQ63" s="71">
        <f t="shared" si="12"/>
        <v>0</v>
      </c>
      <c r="AR63" s="71">
        <f t="shared" si="13"/>
        <v>0</v>
      </c>
      <c r="AS63" s="114">
        <v>0</v>
      </c>
      <c r="AT63" s="136"/>
      <c r="AU63" s="75"/>
      <c r="AV63" s="71"/>
      <c r="AW63" s="71">
        <f t="shared" si="14"/>
        <v>0</v>
      </c>
      <c r="AX63" s="71">
        <f t="shared" si="15"/>
        <v>0</v>
      </c>
      <c r="AY63" s="125"/>
      <c r="AZ63" s="86"/>
      <c r="BA63" s="86"/>
      <c r="BB63" s="86"/>
      <c r="BC63" s="71">
        <f t="shared" si="16"/>
        <v>0</v>
      </c>
      <c r="BD63" s="71">
        <f t="shared" si="17"/>
        <v>0</v>
      </c>
      <c r="BE63" s="71"/>
      <c r="BF63" s="71"/>
      <c r="BG63" s="75"/>
      <c r="BH63" s="71"/>
      <c r="BI63" s="71">
        <f t="shared" si="18"/>
        <v>0</v>
      </c>
      <c r="BJ63" s="71">
        <f t="shared" si="19"/>
        <v>0</v>
      </c>
      <c r="BK63" s="93"/>
      <c r="BL63" s="93"/>
      <c r="BM63" s="71"/>
      <c r="BN63" s="71"/>
      <c r="BO63" s="71">
        <f t="shared" si="20"/>
        <v>0</v>
      </c>
      <c r="BP63" s="71">
        <f t="shared" si="21"/>
        <v>0</v>
      </c>
      <c r="BQ63" s="71"/>
      <c r="BR63" s="71"/>
      <c r="BS63" s="94"/>
      <c r="BT63" s="94"/>
      <c r="BU63" s="71">
        <f t="shared" si="22"/>
        <v>0</v>
      </c>
      <c r="BV63" s="71">
        <f t="shared" si="23"/>
        <v>0</v>
      </c>
      <c r="BW63" s="276"/>
      <c r="BX63" s="113"/>
      <c r="BY63" s="79"/>
      <c r="BZ63" s="93"/>
      <c r="CA63" s="71">
        <f t="shared" si="24"/>
        <v>0</v>
      </c>
      <c r="CB63" s="71">
        <f t="shared" si="25"/>
        <v>0</v>
      </c>
      <c r="CC63" s="114">
        <v>1.44</v>
      </c>
      <c r="CD63" s="75"/>
      <c r="CE63" s="95"/>
      <c r="CF63" s="95"/>
      <c r="CG63" s="71">
        <f t="shared" si="26"/>
        <v>1.44</v>
      </c>
      <c r="CH63" s="71">
        <f t="shared" si="87"/>
        <v>0</v>
      </c>
      <c r="CI63" s="71"/>
      <c r="CJ63" s="71"/>
      <c r="CK63" s="71"/>
      <c r="CL63" s="71"/>
      <c r="CM63" s="71">
        <f t="shared" si="27"/>
        <v>0</v>
      </c>
      <c r="CN63" s="71">
        <f t="shared" si="28"/>
        <v>0</v>
      </c>
      <c r="CO63" s="91">
        <v>1.03</v>
      </c>
      <c r="CP63" s="71"/>
      <c r="CQ63" s="71"/>
      <c r="CR63" s="71"/>
      <c r="CS63" s="71">
        <f t="shared" si="91"/>
        <v>1.03</v>
      </c>
      <c r="CT63" s="71">
        <f t="shared" si="30"/>
        <v>0</v>
      </c>
      <c r="CU63" s="71"/>
      <c r="CV63" s="71"/>
      <c r="CW63" s="71"/>
      <c r="CX63" s="71"/>
      <c r="CY63" s="71">
        <f t="shared" si="31"/>
        <v>0</v>
      </c>
      <c r="CZ63" s="71">
        <f t="shared" si="32"/>
        <v>0</v>
      </c>
      <c r="DA63" s="114">
        <v>4.12</v>
      </c>
      <c r="DB63" s="113"/>
      <c r="DC63" s="71"/>
      <c r="DD63" s="71"/>
      <c r="DE63" s="71">
        <f t="shared" si="33"/>
        <v>4.12</v>
      </c>
      <c r="DF63" s="71">
        <f t="shared" si="34"/>
        <v>0</v>
      </c>
      <c r="DG63" s="71"/>
      <c r="DH63" s="71"/>
      <c r="DI63" s="93"/>
      <c r="DJ63" s="71"/>
      <c r="DK63" s="71">
        <f t="shared" si="35"/>
        <v>0</v>
      </c>
      <c r="DL63" s="71">
        <f t="shared" si="36"/>
        <v>0</v>
      </c>
      <c r="DM63" s="113"/>
      <c r="DN63" s="113"/>
      <c r="DO63" s="113"/>
      <c r="DP63" s="113"/>
      <c r="DQ63" s="71">
        <f t="shared" si="37"/>
        <v>0</v>
      </c>
      <c r="DR63" s="71">
        <f t="shared" si="38"/>
        <v>0</v>
      </c>
      <c r="DS63" s="91"/>
      <c r="DT63" s="71"/>
      <c r="DU63" s="71"/>
      <c r="DV63" s="94"/>
      <c r="DW63" s="71">
        <f t="shared" si="39"/>
        <v>0</v>
      </c>
      <c r="DX63" s="71">
        <f t="shared" si="40"/>
        <v>0</v>
      </c>
      <c r="DY63" s="115"/>
      <c r="DZ63" s="71"/>
      <c r="EA63" s="71"/>
      <c r="EB63" s="71"/>
      <c r="EC63" s="71">
        <f t="shared" si="41"/>
        <v>0</v>
      </c>
      <c r="ED63" s="71">
        <f t="shared" si="42"/>
        <v>0</v>
      </c>
      <c r="EE63" s="71"/>
      <c r="EF63" s="71"/>
      <c r="EG63" s="96"/>
      <c r="EH63" s="71"/>
      <c r="EI63" s="71">
        <f t="shared" si="43"/>
        <v>0</v>
      </c>
      <c r="EJ63" s="71">
        <f t="shared" si="44"/>
        <v>0</v>
      </c>
      <c r="EK63" s="71"/>
      <c r="EL63" s="71"/>
      <c r="EM63" s="71"/>
      <c r="EN63" s="71"/>
      <c r="EO63" s="71">
        <f t="shared" si="45"/>
        <v>0</v>
      </c>
      <c r="EP63" s="71">
        <f t="shared" si="46"/>
        <v>0</v>
      </c>
      <c r="EQ63" s="71"/>
      <c r="ER63" s="71"/>
      <c r="ES63" s="71"/>
      <c r="ET63" s="71"/>
      <c r="EU63" s="71">
        <f t="shared" si="92"/>
        <v>0</v>
      </c>
      <c r="EV63" s="71">
        <f t="shared" si="48"/>
        <v>0</v>
      </c>
      <c r="EW63" s="91">
        <v>18.559999999999999</v>
      </c>
      <c r="EX63" s="71"/>
      <c r="EY63" s="71"/>
      <c r="EZ63" s="71"/>
      <c r="FA63" s="71">
        <f t="shared" si="49"/>
        <v>18.559999999999999</v>
      </c>
      <c r="FB63" s="71">
        <f t="shared" si="50"/>
        <v>0</v>
      </c>
      <c r="FC63" s="71"/>
      <c r="FD63" s="71"/>
      <c r="FE63" s="71"/>
      <c r="FF63" s="71"/>
      <c r="FG63" s="71">
        <f t="shared" si="51"/>
        <v>0</v>
      </c>
      <c r="FH63" s="71">
        <f t="shared" si="52"/>
        <v>0</v>
      </c>
      <c r="FI63" s="71"/>
      <c r="FJ63" s="71"/>
      <c r="FK63" s="71"/>
      <c r="FL63" s="71"/>
      <c r="FM63" s="71">
        <f t="shared" si="53"/>
        <v>0</v>
      </c>
      <c r="FN63" s="71">
        <f t="shared" si="54"/>
        <v>0</v>
      </c>
      <c r="FO63" s="71"/>
      <c r="FP63" s="71"/>
      <c r="FQ63" s="71"/>
      <c r="FR63" s="71"/>
      <c r="FS63" s="71">
        <f t="shared" si="55"/>
        <v>0</v>
      </c>
      <c r="FT63" s="71">
        <f t="shared" si="56"/>
        <v>0</v>
      </c>
      <c r="FU63" s="71"/>
      <c r="FV63" s="71"/>
      <c r="FW63" s="71"/>
      <c r="FX63" s="71"/>
      <c r="FY63" s="71">
        <f t="shared" si="57"/>
        <v>0</v>
      </c>
      <c r="FZ63" s="71">
        <f t="shared" si="58"/>
        <v>0</v>
      </c>
      <c r="GA63" s="71"/>
      <c r="GB63" s="71"/>
      <c r="GC63" s="71"/>
      <c r="GD63" s="71"/>
      <c r="GE63" s="71">
        <f t="shared" si="59"/>
        <v>0</v>
      </c>
      <c r="GF63" s="71">
        <f t="shared" si="60"/>
        <v>0</v>
      </c>
      <c r="GG63" s="71"/>
      <c r="GH63" s="71"/>
      <c r="GI63" s="71"/>
      <c r="GJ63" s="71"/>
      <c r="GK63" s="71">
        <f t="shared" si="61"/>
        <v>0</v>
      </c>
      <c r="GL63" s="71">
        <f t="shared" si="62"/>
        <v>0</v>
      </c>
      <c r="GM63" s="71"/>
      <c r="GN63" s="71"/>
      <c r="GO63" s="71"/>
      <c r="GP63" s="71"/>
      <c r="GQ63" s="71">
        <f t="shared" si="63"/>
        <v>0</v>
      </c>
      <c r="GR63" s="71">
        <f t="shared" si="64"/>
        <v>0</v>
      </c>
      <c r="GS63" s="71"/>
      <c r="GT63" s="71"/>
      <c r="GU63" s="71"/>
      <c r="GV63" s="71"/>
      <c r="GW63" s="71">
        <f t="shared" si="65"/>
        <v>0</v>
      </c>
      <c r="GX63" s="71">
        <f t="shared" si="65"/>
        <v>0</v>
      </c>
      <c r="GY63" s="71"/>
      <c r="GZ63" s="71"/>
      <c r="HA63" s="71"/>
      <c r="HB63" s="71"/>
      <c r="HC63" s="71">
        <f t="shared" si="66"/>
        <v>0</v>
      </c>
      <c r="HD63" s="71">
        <f t="shared" si="66"/>
        <v>0</v>
      </c>
      <c r="HE63" s="71"/>
      <c r="HF63" s="71"/>
      <c r="HG63" s="71"/>
      <c r="HH63" s="71"/>
      <c r="HI63" s="71">
        <f t="shared" si="67"/>
        <v>0</v>
      </c>
      <c r="HJ63" s="71">
        <f t="shared" si="68"/>
        <v>0</v>
      </c>
      <c r="HK63" s="71"/>
      <c r="HL63" s="71"/>
      <c r="HM63" s="71"/>
      <c r="HN63" s="71"/>
      <c r="HO63" s="71">
        <f t="shared" si="69"/>
        <v>0</v>
      </c>
      <c r="HP63" s="71">
        <f t="shared" si="70"/>
        <v>0</v>
      </c>
      <c r="HQ63" s="71"/>
      <c r="HR63" s="71"/>
      <c r="HS63" s="71"/>
      <c r="HT63" s="71"/>
      <c r="HU63" s="71">
        <f t="shared" si="71"/>
        <v>0</v>
      </c>
      <c r="HV63" s="71">
        <f t="shared" si="71"/>
        <v>0</v>
      </c>
      <c r="HW63" s="71"/>
      <c r="HX63" s="140"/>
      <c r="HY63" s="140"/>
      <c r="HZ63" s="140"/>
      <c r="IA63" s="71">
        <f t="shared" si="72"/>
        <v>0</v>
      </c>
      <c r="IB63" s="71">
        <f t="shared" si="73"/>
        <v>0</v>
      </c>
      <c r="IC63" s="138"/>
      <c r="ID63" s="75"/>
      <c r="IE63" s="75">
        <f t="shared" si="93"/>
        <v>0</v>
      </c>
      <c r="IF63" s="75">
        <f t="shared" si="93"/>
        <v>0</v>
      </c>
      <c r="IG63" s="75"/>
      <c r="IH63" s="75"/>
      <c r="II63" s="75">
        <f t="shared" si="75"/>
        <v>0</v>
      </c>
      <c r="IJ63" s="75">
        <f t="shared" si="76"/>
        <v>0</v>
      </c>
      <c r="IK63" s="139"/>
      <c r="IL63" s="141"/>
      <c r="IM63" s="136">
        <f t="shared" si="77"/>
        <v>0</v>
      </c>
      <c r="IN63" s="136">
        <f t="shared" si="78"/>
        <v>0</v>
      </c>
      <c r="IO63" s="114">
        <v>0</v>
      </c>
      <c r="IP63" s="140"/>
      <c r="IQ63" s="136">
        <f t="shared" si="79"/>
        <v>0</v>
      </c>
      <c r="IR63" s="136">
        <f t="shared" si="80"/>
        <v>0</v>
      </c>
      <c r="IS63" s="137"/>
      <c r="IT63" s="137"/>
      <c r="IU63" s="158">
        <f t="shared" si="88"/>
        <v>0</v>
      </c>
      <c r="IV63" s="157">
        <f t="shared" si="89"/>
        <v>0</v>
      </c>
      <c r="IW63" s="158"/>
      <c r="IX63" s="158"/>
      <c r="IY63" s="158">
        <f t="shared" si="83"/>
        <v>0</v>
      </c>
      <c r="IZ63" s="158">
        <f t="shared" si="84"/>
        <v>0</v>
      </c>
      <c r="JA63" s="157"/>
      <c r="JB63" s="157"/>
      <c r="JC63" s="158">
        <f t="shared" si="85"/>
        <v>0</v>
      </c>
      <c r="JD63" s="158">
        <f t="shared" si="86"/>
        <v>0</v>
      </c>
    </row>
    <row r="64" spans="1:264" ht="12.75" customHeight="1">
      <c r="A64" s="109"/>
      <c r="B64" s="112">
        <v>54</v>
      </c>
      <c r="C64" s="71"/>
      <c r="D64" s="71"/>
      <c r="E64" s="113"/>
      <c r="F64" s="113"/>
      <c r="G64" s="71">
        <f t="shared" si="0"/>
        <v>0</v>
      </c>
      <c r="H64" s="71">
        <f t="shared" si="1"/>
        <v>0</v>
      </c>
      <c r="I64" s="91"/>
      <c r="J64" s="71"/>
      <c r="K64" s="71"/>
      <c r="L64" s="71"/>
      <c r="M64" s="71">
        <f t="shared" si="2"/>
        <v>0</v>
      </c>
      <c r="N64" s="71">
        <f t="shared" si="3"/>
        <v>0</v>
      </c>
      <c r="O64" s="91">
        <v>2.58</v>
      </c>
      <c r="P64" s="71"/>
      <c r="Q64" s="75"/>
      <c r="R64" s="71"/>
      <c r="S64" s="71">
        <f t="shared" si="90"/>
        <v>2.58</v>
      </c>
      <c r="T64" s="71">
        <f t="shared" si="5"/>
        <v>0</v>
      </c>
      <c r="U64" s="91"/>
      <c r="V64" s="71"/>
      <c r="W64" s="75"/>
      <c r="X64" s="75"/>
      <c r="Y64" s="71">
        <f t="shared" si="6"/>
        <v>0</v>
      </c>
      <c r="Z64" s="71">
        <f t="shared" si="7"/>
        <v>0</v>
      </c>
      <c r="AA64" s="71"/>
      <c r="AB64" s="142"/>
      <c r="AC64" s="193"/>
      <c r="AD64" s="71"/>
      <c r="AE64" s="71">
        <f t="shared" si="8"/>
        <v>0</v>
      </c>
      <c r="AF64" s="71">
        <f t="shared" si="9"/>
        <v>0</v>
      </c>
      <c r="AG64" s="91"/>
      <c r="AH64" s="71"/>
      <c r="AI64" s="71"/>
      <c r="AJ64" s="71"/>
      <c r="AK64" s="71">
        <f t="shared" si="10"/>
        <v>0</v>
      </c>
      <c r="AL64" s="71">
        <f t="shared" si="11"/>
        <v>0</v>
      </c>
      <c r="AM64" s="71"/>
      <c r="AN64" s="71"/>
      <c r="AO64" s="113"/>
      <c r="AP64" s="113"/>
      <c r="AQ64" s="71">
        <f t="shared" si="12"/>
        <v>0</v>
      </c>
      <c r="AR64" s="71">
        <f t="shared" si="13"/>
        <v>0</v>
      </c>
      <c r="AS64" s="114">
        <v>0</v>
      </c>
      <c r="AT64" s="136"/>
      <c r="AU64" s="75"/>
      <c r="AV64" s="71"/>
      <c r="AW64" s="71">
        <f t="shared" si="14"/>
        <v>0</v>
      </c>
      <c r="AX64" s="71">
        <f t="shared" si="15"/>
        <v>0</v>
      </c>
      <c r="AY64" s="125"/>
      <c r="AZ64" s="86"/>
      <c r="BA64" s="86"/>
      <c r="BB64" s="86"/>
      <c r="BC64" s="71">
        <f t="shared" si="16"/>
        <v>0</v>
      </c>
      <c r="BD64" s="71">
        <f t="shared" si="17"/>
        <v>0</v>
      </c>
      <c r="BE64" s="71"/>
      <c r="BF64" s="71"/>
      <c r="BG64" s="75"/>
      <c r="BH64" s="71"/>
      <c r="BI64" s="71">
        <f t="shared" si="18"/>
        <v>0</v>
      </c>
      <c r="BJ64" s="71">
        <f t="shared" si="19"/>
        <v>0</v>
      </c>
      <c r="BK64" s="93"/>
      <c r="BL64" s="93"/>
      <c r="BM64" s="71"/>
      <c r="BN64" s="71"/>
      <c r="BO64" s="71">
        <f t="shared" si="20"/>
        <v>0</v>
      </c>
      <c r="BP64" s="71">
        <f t="shared" si="21"/>
        <v>0</v>
      </c>
      <c r="BQ64" s="71"/>
      <c r="BR64" s="71"/>
      <c r="BS64" s="94"/>
      <c r="BT64" s="94"/>
      <c r="BU64" s="71">
        <f t="shared" si="22"/>
        <v>0</v>
      </c>
      <c r="BV64" s="71">
        <f t="shared" si="23"/>
        <v>0</v>
      </c>
      <c r="BW64" s="276"/>
      <c r="BX64" s="113"/>
      <c r="BY64" s="79"/>
      <c r="BZ64" s="93"/>
      <c r="CA64" s="71">
        <f t="shared" si="24"/>
        <v>0</v>
      </c>
      <c r="CB64" s="71">
        <f t="shared" si="25"/>
        <v>0</v>
      </c>
      <c r="CC64" s="114">
        <v>1.44</v>
      </c>
      <c r="CD64" s="75"/>
      <c r="CE64" s="95"/>
      <c r="CF64" s="95"/>
      <c r="CG64" s="71">
        <f t="shared" si="26"/>
        <v>1.44</v>
      </c>
      <c r="CH64" s="71">
        <f t="shared" si="87"/>
        <v>0</v>
      </c>
      <c r="CI64" s="71"/>
      <c r="CJ64" s="71"/>
      <c r="CK64" s="71"/>
      <c r="CL64" s="71"/>
      <c r="CM64" s="71">
        <f t="shared" si="27"/>
        <v>0</v>
      </c>
      <c r="CN64" s="71">
        <f t="shared" si="28"/>
        <v>0</v>
      </c>
      <c r="CO64" s="91">
        <v>1.03</v>
      </c>
      <c r="CP64" s="71"/>
      <c r="CQ64" s="71"/>
      <c r="CR64" s="71"/>
      <c r="CS64" s="71">
        <f t="shared" si="91"/>
        <v>1.03</v>
      </c>
      <c r="CT64" s="71">
        <f t="shared" si="30"/>
        <v>0</v>
      </c>
      <c r="CU64" s="71"/>
      <c r="CV64" s="71"/>
      <c r="CW64" s="71"/>
      <c r="CX64" s="71"/>
      <c r="CY64" s="71">
        <f t="shared" si="31"/>
        <v>0</v>
      </c>
      <c r="CZ64" s="71">
        <f t="shared" si="32"/>
        <v>0</v>
      </c>
      <c r="DA64" s="114">
        <v>4.12</v>
      </c>
      <c r="DB64" s="113"/>
      <c r="DC64" s="71"/>
      <c r="DD64" s="71"/>
      <c r="DE64" s="71">
        <f t="shared" si="33"/>
        <v>4.12</v>
      </c>
      <c r="DF64" s="71">
        <f t="shared" si="34"/>
        <v>0</v>
      </c>
      <c r="DG64" s="71"/>
      <c r="DH64" s="71"/>
      <c r="DI64" s="93"/>
      <c r="DJ64" s="71"/>
      <c r="DK64" s="71">
        <f t="shared" si="35"/>
        <v>0</v>
      </c>
      <c r="DL64" s="71">
        <f t="shared" si="36"/>
        <v>0</v>
      </c>
      <c r="DM64" s="113"/>
      <c r="DN64" s="113"/>
      <c r="DO64" s="113"/>
      <c r="DP64" s="113"/>
      <c r="DQ64" s="71">
        <f t="shared" si="37"/>
        <v>0</v>
      </c>
      <c r="DR64" s="71">
        <f t="shared" si="38"/>
        <v>0</v>
      </c>
      <c r="DS64" s="91"/>
      <c r="DT64" s="71"/>
      <c r="DU64" s="71"/>
      <c r="DV64" s="94"/>
      <c r="DW64" s="71">
        <f t="shared" si="39"/>
        <v>0</v>
      </c>
      <c r="DX64" s="71">
        <f t="shared" si="40"/>
        <v>0</v>
      </c>
      <c r="DY64" s="115"/>
      <c r="DZ64" s="71"/>
      <c r="EA64" s="71"/>
      <c r="EB64" s="71"/>
      <c r="EC64" s="71">
        <f t="shared" si="41"/>
        <v>0</v>
      </c>
      <c r="ED64" s="71">
        <f t="shared" si="42"/>
        <v>0</v>
      </c>
      <c r="EE64" s="71"/>
      <c r="EF64" s="71"/>
      <c r="EG64" s="96"/>
      <c r="EH64" s="71"/>
      <c r="EI64" s="71">
        <f t="shared" si="43"/>
        <v>0</v>
      </c>
      <c r="EJ64" s="71">
        <f t="shared" si="44"/>
        <v>0</v>
      </c>
      <c r="EK64" s="71"/>
      <c r="EL64" s="71"/>
      <c r="EM64" s="71"/>
      <c r="EN64" s="71"/>
      <c r="EO64" s="71">
        <f t="shared" si="45"/>
        <v>0</v>
      </c>
      <c r="EP64" s="71">
        <f t="shared" si="46"/>
        <v>0</v>
      </c>
      <c r="EQ64" s="71"/>
      <c r="ER64" s="71"/>
      <c r="ES64" s="71"/>
      <c r="ET64" s="71"/>
      <c r="EU64" s="71">
        <f t="shared" si="92"/>
        <v>0</v>
      </c>
      <c r="EV64" s="71">
        <f t="shared" si="48"/>
        <v>0</v>
      </c>
      <c r="EW64" s="91">
        <v>18.559999999999999</v>
      </c>
      <c r="EX64" s="71"/>
      <c r="EY64" s="71"/>
      <c r="EZ64" s="71"/>
      <c r="FA64" s="71">
        <f t="shared" si="49"/>
        <v>18.559999999999999</v>
      </c>
      <c r="FB64" s="71">
        <f t="shared" si="50"/>
        <v>0</v>
      </c>
      <c r="FC64" s="71"/>
      <c r="FD64" s="71"/>
      <c r="FE64" s="71"/>
      <c r="FF64" s="71"/>
      <c r="FG64" s="71">
        <f t="shared" si="51"/>
        <v>0</v>
      </c>
      <c r="FH64" s="71">
        <f t="shared" si="52"/>
        <v>0</v>
      </c>
      <c r="FI64" s="71"/>
      <c r="FJ64" s="71"/>
      <c r="FK64" s="71"/>
      <c r="FL64" s="71"/>
      <c r="FM64" s="71">
        <f t="shared" si="53"/>
        <v>0</v>
      </c>
      <c r="FN64" s="71">
        <f t="shared" si="54"/>
        <v>0</v>
      </c>
      <c r="FO64" s="71"/>
      <c r="FP64" s="71"/>
      <c r="FQ64" s="71"/>
      <c r="FR64" s="71"/>
      <c r="FS64" s="71">
        <f t="shared" si="55"/>
        <v>0</v>
      </c>
      <c r="FT64" s="71">
        <f t="shared" si="56"/>
        <v>0</v>
      </c>
      <c r="FU64" s="71"/>
      <c r="FV64" s="71"/>
      <c r="FW64" s="71"/>
      <c r="FX64" s="71"/>
      <c r="FY64" s="71">
        <f t="shared" si="57"/>
        <v>0</v>
      </c>
      <c r="FZ64" s="71">
        <f t="shared" si="58"/>
        <v>0</v>
      </c>
      <c r="GA64" s="71"/>
      <c r="GB64" s="71"/>
      <c r="GC64" s="71"/>
      <c r="GD64" s="71"/>
      <c r="GE64" s="71">
        <f t="shared" si="59"/>
        <v>0</v>
      </c>
      <c r="GF64" s="71">
        <f t="shared" si="60"/>
        <v>0</v>
      </c>
      <c r="GG64" s="71"/>
      <c r="GH64" s="71"/>
      <c r="GI64" s="71"/>
      <c r="GJ64" s="71"/>
      <c r="GK64" s="71">
        <f t="shared" si="61"/>
        <v>0</v>
      </c>
      <c r="GL64" s="71">
        <f t="shared" si="62"/>
        <v>0</v>
      </c>
      <c r="GM64" s="71"/>
      <c r="GN64" s="71"/>
      <c r="GO64" s="71"/>
      <c r="GP64" s="71"/>
      <c r="GQ64" s="71">
        <f t="shared" si="63"/>
        <v>0</v>
      </c>
      <c r="GR64" s="71">
        <f t="shared" si="64"/>
        <v>0</v>
      </c>
      <c r="GS64" s="71"/>
      <c r="GT64" s="71"/>
      <c r="GU64" s="71"/>
      <c r="GV64" s="71"/>
      <c r="GW64" s="71">
        <f t="shared" si="65"/>
        <v>0</v>
      </c>
      <c r="GX64" s="71">
        <f t="shared" si="65"/>
        <v>0</v>
      </c>
      <c r="GY64" s="71"/>
      <c r="GZ64" s="71"/>
      <c r="HA64" s="71"/>
      <c r="HB64" s="71"/>
      <c r="HC64" s="71">
        <f t="shared" si="66"/>
        <v>0</v>
      </c>
      <c r="HD64" s="71">
        <f t="shared" si="66"/>
        <v>0</v>
      </c>
      <c r="HE64" s="71"/>
      <c r="HF64" s="71"/>
      <c r="HG64" s="71"/>
      <c r="HH64" s="71"/>
      <c r="HI64" s="71">
        <f t="shared" si="67"/>
        <v>0</v>
      </c>
      <c r="HJ64" s="71">
        <f t="shared" si="68"/>
        <v>0</v>
      </c>
      <c r="HK64" s="71"/>
      <c r="HL64" s="71"/>
      <c r="HM64" s="71"/>
      <c r="HN64" s="71"/>
      <c r="HO64" s="71">
        <f t="shared" si="69"/>
        <v>0</v>
      </c>
      <c r="HP64" s="71">
        <f t="shared" si="70"/>
        <v>0</v>
      </c>
      <c r="HQ64" s="71"/>
      <c r="HR64" s="71"/>
      <c r="HS64" s="71"/>
      <c r="HT64" s="71"/>
      <c r="HU64" s="71">
        <f t="shared" si="71"/>
        <v>0</v>
      </c>
      <c r="HV64" s="71">
        <f t="shared" si="71"/>
        <v>0</v>
      </c>
      <c r="HW64" s="71"/>
      <c r="HX64" s="140"/>
      <c r="HY64" s="140"/>
      <c r="HZ64" s="140"/>
      <c r="IA64" s="71">
        <f t="shared" si="72"/>
        <v>0</v>
      </c>
      <c r="IB64" s="71">
        <f t="shared" si="73"/>
        <v>0</v>
      </c>
      <c r="IC64" s="138"/>
      <c r="ID64" s="75"/>
      <c r="IE64" s="75">
        <f t="shared" si="93"/>
        <v>0</v>
      </c>
      <c r="IF64" s="75">
        <f t="shared" si="93"/>
        <v>0</v>
      </c>
      <c r="IG64" s="75"/>
      <c r="IH64" s="75"/>
      <c r="II64" s="75">
        <f t="shared" si="75"/>
        <v>0</v>
      </c>
      <c r="IJ64" s="75">
        <f t="shared" si="76"/>
        <v>0</v>
      </c>
      <c r="IK64" s="139"/>
      <c r="IL64" s="141"/>
      <c r="IM64" s="136">
        <f t="shared" si="77"/>
        <v>0</v>
      </c>
      <c r="IN64" s="136">
        <f t="shared" si="78"/>
        <v>0</v>
      </c>
      <c r="IO64" s="114">
        <v>0</v>
      </c>
      <c r="IP64" s="140"/>
      <c r="IQ64" s="136">
        <f t="shared" si="79"/>
        <v>0</v>
      </c>
      <c r="IR64" s="136">
        <f t="shared" si="80"/>
        <v>0</v>
      </c>
      <c r="IS64" s="137"/>
      <c r="IT64" s="137"/>
      <c r="IU64" s="158">
        <f t="shared" si="88"/>
        <v>0</v>
      </c>
      <c r="IV64" s="157">
        <f t="shared" si="89"/>
        <v>0</v>
      </c>
      <c r="IW64" s="158"/>
      <c r="IX64" s="158"/>
      <c r="IY64" s="158">
        <f t="shared" si="83"/>
        <v>0</v>
      </c>
      <c r="IZ64" s="158">
        <f t="shared" si="84"/>
        <v>0</v>
      </c>
      <c r="JA64" s="157"/>
      <c r="JB64" s="157"/>
      <c r="JC64" s="158">
        <f t="shared" si="85"/>
        <v>0</v>
      </c>
      <c r="JD64" s="158">
        <f t="shared" si="86"/>
        <v>0</v>
      </c>
    </row>
    <row r="65" spans="1:264" ht="12.75" customHeight="1">
      <c r="A65" s="109"/>
      <c r="B65" s="112">
        <v>55</v>
      </c>
      <c r="C65" s="71"/>
      <c r="D65" s="71"/>
      <c r="E65" s="113"/>
      <c r="F65" s="113"/>
      <c r="G65" s="71">
        <f t="shared" si="0"/>
        <v>0</v>
      </c>
      <c r="H65" s="71">
        <f t="shared" si="1"/>
        <v>0</v>
      </c>
      <c r="I65" s="91"/>
      <c r="J65" s="71"/>
      <c r="K65" s="71"/>
      <c r="L65" s="71"/>
      <c r="M65" s="71">
        <f t="shared" si="2"/>
        <v>0</v>
      </c>
      <c r="N65" s="71">
        <f t="shared" si="3"/>
        <v>0</v>
      </c>
      <c r="O65" s="91">
        <v>2.58</v>
      </c>
      <c r="P65" s="71"/>
      <c r="Q65" s="75"/>
      <c r="R65" s="71"/>
      <c r="S65" s="71">
        <f t="shared" si="90"/>
        <v>2.58</v>
      </c>
      <c r="T65" s="71">
        <f t="shared" si="5"/>
        <v>0</v>
      </c>
      <c r="U65" s="91"/>
      <c r="V65" s="71"/>
      <c r="W65" s="75"/>
      <c r="X65" s="75"/>
      <c r="Y65" s="71">
        <f t="shared" si="6"/>
        <v>0</v>
      </c>
      <c r="Z65" s="71">
        <f t="shared" si="7"/>
        <v>0</v>
      </c>
      <c r="AA65" s="71"/>
      <c r="AB65" s="142"/>
      <c r="AC65" s="193"/>
      <c r="AD65" s="71"/>
      <c r="AE65" s="71">
        <f t="shared" si="8"/>
        <v>0</v>
      </c>
      <c r="AF65" s="71">
        <f t="shared" si="9"/>
        <v>0</v>
      </c>
      <c r="AG65" s="91"/>
      <c r="AH65" s="71"/>
      <c r="AI65" s="71"/>
      <c r="AJ65" s="71"/>
      <c r="AK65" s="71">
        <f t="shared" si="10"/>
        <v>0</v>
      </c>
      <c r="AL65" s="71">
        <f t="shared" si="11"/>
        <v>0</v>
      </c>
      <c r="AM65" s="71"/>
      <c r="AN65" s="71"/>
      <c r="AO65" s="113"/>
      <c r="AP65" s="113"/>
      <c r="AQ65" s="71">
        <f t="shared" si="12"/>
        <v>0</v>
      </c>
      <c r="AR65" s="71">
        <f t="shared" si="13"/>
        <v>0</v>
      </c>
      <c r="AS65" s="114">
        <v>0</v>
      </c>
      <c r="AT65" s="136"/>
      <c r="AU65" s="75"/>
      <c r="AV65" s="71"/>
      <c r="AW65" s="71">
        <f t="shared" si="14"/>
        <v>0</v>
      </c>
      <c r="AX65" s="71">
        <f t="shared" si="15"/>
        <v>0</v>
      </c>
      <c r="AY65" s="125"/>
      <c r="AZ65" s="86"/>
      <c r="BA65" s="86"/>
      <c r="BB65" s="86"/>
      <c r="BC65" s="71">
        <f t="shared" si="16"/>
        <v>0</v>
      </c>
      <c r="BD65" s="71">
        <f t="shared" si="17"/>
        <v>0</v>
      </c>
      <c r="BE65" s="71"/>
      <c r="BF65" s="71"/>
      <c r="BG65" s="75"/>
      <c r="BH65" s="71"/>
      <c r="BI65" s="71">
        <f t="shared" si="18"/>
        <v>0</v>
      </c>
      <c r="BJ65" s="71">
        <f t="shared" si="19"/>
        <v>0</v>
      </c>
      <c r="BK65" s="93"/>
      <c r="BL65" s="93"/>
      <c r="BM65" s="71"/>
      <c r="BN65" s="71"/>
      <c r="BO65" s="71">
        <f t="shared" si="20"/>
        <v>0</v>
      </c>
      <c r="BP65" s="71">
        <f t="shared" si="21"/>
        <v>0</v>
      </c>
      <c r="BQ65" s="71"/>
      <c r="BR65" s="71"/>
      <c r="BS65" s="94"/>
      <c r="BT65" s="94"/>
      <c r="BU65" s="71">
        <f t="shared" si="22"/>
        <v>0</v>
      </c>
      <c r="BV65" s="71">
        <f t="shared" si="23"/>
        <v>0</v>
      </c>
      <c r="BW65" s="276"/>
      <c r="BX65" s="113"/>
      <c r="BY65" s="79"/>
      <c r="BZ65" s="93"/>
      <c r="CA65" s="71">
        <f t="shared" si="24"/>
        <v>0</v>
      </c>
      <c r="CB65" s="71">
        <f t="shared" si="25"/>
        <v>0</v>
      </c>
      <c r="CC65" s="114">
        <v>1.44</v>
      </c>
      <c r="CD65" s="75"/>
      <c r="CE65" s="95"/>
      <c r="CF65" s="95"/>
      <c r="CG65" s="71">
        <f t="shared" si="26"/>
        <v>1.44</v>
      </c>
      <c r="CH65" s="71">
        <f t="shared" si="87"/>
        <v>0</v>
      </c>
      <c r="CI65" s="71"/>
      <c r="CJ65" s="71"/>
      <c r="CK65" s="71"/>
      <c r="CL65" s="71"/>
      <c r="CM65" s="71">
        <f t="shared" si="27"/>
        <v>0</v>
      </c>
      <c r="CN65" s="71">
        <f t="shared" si="28"/>
        <v>0</v>
      </c>
      <c r="CO65" s="91">
        <v>1.03</v>
      </c>
      <c r="CP65" s="71"/>
      <c r="CQ65" s="71"/>
      <c r="CR65" s="71"/>
      <c r="CS65" s="71">
        <f t="shared" si="91"/>
        <v>1.03</v>
      </c>
      <c r="CT65" s="71">
        <f t="shared" si="30"/>
        <v>0</v>
      </c>
      <c r="CU65" s="71"/>
      <c r="CV65" s="71"/>
      <c r="CW65" s="71"/>
      <c r="CX65" s="71"/>
      <c r="CY65" s="71">
        <f t="shared" si="31"/>
        <v>0</v>
      </c>
      <c r="CZ65" s="71">
        <f t="shared" si="32"/>
        <v>0</v>
      </c>
      <c r="DA65" s="114">
        <v>4.12</v>
      </c>
      <c r="DB65" s="113"/>
      <c r="DC65" s="71"/>
      <c r="DD65" s="71"/>
      <c r="DE65" s="71">
        <f t="shared" si="33"/>
        <v>4.12</v>
      </c>
      <c r="DF65" s="71">
        <f t="shared" si="34"/>
        <v>0</v>
      </c>
      <c r="DG65" s="71"/>
      <c r="DH65" s="71"/>
      <c r="DI65" s="93"/>
      <c r="DJ65" s="71"/>
      <c r="DK65" s="71">
        <f t="shared" si="35"/>
        <v>0</v>
      </c>
      <c r="DL65" s="71">
        <f t="shared" si="36"/>
        <v>0</v>
      </c>
      <c r="DM65" s="113"/>
      <c r="DN65" s="113"/>
      <c r="DO65" s="113"/>
      <c r="DP65" s="113"/>
      <c r="DQ65" s="71">
        <f t="shared" si="37"/>
        <v>0</v>
      </c>
      <c r="DR65" s="71">
        <f t="shared" si="38"/>
        <v>0</v>
      </c>
      <c r="DS65" s="91"/>
      <c r="DT65" s="71"/>
      <c r="DU65" s="71"/>
      <c r="DV65" s="94"/>
      <c r="DW65" s="71">
        <f t="shared" si="39"/>
        <v>0</v>
      </c>
      <c r="DX65" s="71">
        <f t="shared" si="40"/>
        <v>0</v>
      </c>
      <c r="DY65" s="115"/>
      <c r="DZ65" s="71"/>
      <c r="EA65" s="71"/>
      <c r="EB65" s="71"/>
      <c r="EC65" s="71">
        <f t="shared" si="41"/>
        <v>0</v>
      </c>
      <c r="ED65" s="71">
        <f t="shared" si="42"/>
        <v>0</v>
      </c>
      <c r="EE65" s="71"/>
      <c r="EF65" s="71"/>
      <c r="EG65" s="96"/>
      <c r="EH65" s="71"/>
      <c r="EI65" s="71">
        <f t="shared" si="43"/>
        <v>0</v>
      </c>
      <c r="EJ65" s="71">
        <f t="shared" si="44"/>
        <v>0</v>
      </c>
      <c r="EK65" s="71"/>
      <c r="EL65" s="71"/>
      <c r="EM65" s="71"/>
      <c r="EN65" s="71"/>
      <c r="EO65" s="71">
        <f t="shared" si="45"/>
        <v>0</v>
      </c>
      <c r="EP65" s="71">
        <f t="shared" si="46"/>
        <v>0</v>
      </c>
      <c r="EQ65" s="71"/>
      <c r="ER65" s="71"/>
      <c r="ES65" s="71"/>
      <c r="ET65" s="71"/>
      <c r="EU65" s="71">
        <f t="shared" si="92"/>
        <v>0</v>
      </c>
      <c r="EV65" s="71">
        <f t="shared" si="48"/>
        <v>0</v>
      </c>
      <c r="EW65" s="91">
        <v>18.559999999999999</v>
      </c>
      <c r="EX65" s="71"/>
      <c r="EY65" s="71"/>
      <c r="EZ65" s="71"/>
      <c r="FA65" s="71">
        <f t="shared" si="49"/>
        <v>18.559999999999999</v>
      </c>
      <c r="FB65" s="71">
        <f t="shared" si="50"/>
        <v>0</v>
      </c>
      <c r="FC65" s="71"/>
      <c r="FD65" s="71"/>
      <c r="FE65" s="71"/>
      <c r="FF65" s="71"/>
      <c r="FG65" s="71">
        <f t="shared" si="51"/>
        <v>0</v>
      </c>
      <c r="FH65" s="71">
        <f t="shared" si="52"/>
        <v>0</v>
      </c>
      <c r="FI65" s="71"/>
      <c r="FJ65" s="71"/>
      <c r="FK65" s="71"/>
      <c r="FL65" s="71"/>
      <c r="FM65" s="71">
        <f t="shared" si="53"/>
        <v>0</v>
      </c>
      <c r="FN65" s="71">
        <f t="shared" si="54"/>
        <v>0</v>
      </c>
      <c r="FO65" s="71"/>
      <c r="FP65" s="71"/>
      <c r="FQ65" s="71"/>
      <c r="FR65" s="71"/>
      <c r="FS65" s="71">
        <f t="shared" si="55"/>
        <v>0</v>
      </c>
      <c r="FT65" s="71">
        <f t="shared" si="56"/>
        <v>0</v>
      </c>
      <c r="FU65" s="71"/>
      <c r="FV65" s="71"/>
      <c r="FW65" s="71"/>
      <c r="FX65" s="71"/>
      <c r="FY65" s="71">
        <f t="shared" si="57"/>
        <v>0</v>
      </c>
      <c r="FZ65" s="71">
        <f t="shared" si="58"/>
        <v>0</v>
      </c>
      <c r="GA65" s="71"/>
      <c r="GB65" s="71"/>
      <c r="GC65" s="71"/>
      <c r="GD65" s="71"/>
      <c r="GE65" s="71">
        <f t="shared" si="59"/>
        <v>0</v>
      </c>
      <c r="GF65" s="71">
        <f t="shared" si="60"/>
        <v>0</v>
      </c>
      <c r="GG65" s="71"/>
      <c r="GH65" s="71"/>
      <c r="GI65" s="71"/>
      <c r="GJ65" s="71"/>
      <c r="GK65" s="71">
        <f t="shared" si="61"/>
        <v>0</v>
      </c>
      <c r="GL65" s="71">
        <f t="shared" si="62"/>
        <v>0</v>
      </c>
      <c r="GM65" s="71"/>
      <c r="GN65" s="71"/>
      <c r="GO65" s="71"/>
      <c r="GP65" s="71"/>
      <c r="GQ65" s="71">
        <f t="shared" si="63"/>
        <v>0</v>
      </c>
      <c r="GR65" s="71">
        <f t="shared" si="64"/>
        <v>0</v>
      </c>
      <c r="GS65" s="71"/>
      <c r="GT65" s="71"/>
      <c r="GU65" s="71"/>
      <c r="GV65" s="71"/>
      <c r="GW65" s="71">
        <f t="shared" si="65"/>
        <v>0</v>
      </c>
      <c r="GX65" s="71">
        <f t="shared" si="65"/>
        <v>0</v>
      </c>
      <c r="GY65" s="71"/>
      <c r="GZ65" s="71"/>
      <c r="HA65" s="71"/>
      <c r="HB65" s="71"/>
      <c r="HC65" s="71">
        <f t="shared" si="66"/>
        <v>0</v>
      </c>
      <c r="HD65" s="71">
        <f t="shared" si="66"/>
        <v>0</v>
      </c>
      <c r="HE65" s="71"/>
      <c r="HF65" s="71"/>
      <c r="HG65" s="71"/>
      <c r="HH65" s="71"/>
      <c r="HI65" s="71">
        <f t="shared" si="67"/>
        <v>0</v>
      </c>
      <c r="HJ65" s="71">
        <f t="shared" si="68"/>
        <v>0</v>
      </c>
      <c r="HK65" s="71"/>
      <c r="HL65" s="71"/>
      <c r="HM65" s="71"/>
      <c r="HN65" s="71"/>
      <c r="HO65" s="71">
        <f t="shared" si="69"/>
        <v>0</v>
      </c>
      <c r="HP65" s="71">
        <f t="shared" si="70"/>
        <v>0</v>
      </c>
      <c r="HQ65" s="71"/>
      <c r="HR65" s="71"/>
      <c r="HS65" s="71"/>
      <c r="HT65" s="71"/>
      <c r="HU65" s="71">
        <f t="shared" si="71"/>
        <v>0</v>
      </c>
      <c r="HV65" s="71">
        <f t="shared" si="71"/>
        <v>0</v>
      </c>
      <c r="HW65" s="71"/>
      <c r="HX65" s="140"/>
      <c r="HY65" s="140"/>
      <c r="HZ65" s="140"/>
      <c r="IA65" s="71">
        <f t="shared" si="72"/>
        <v>0</v>
      </c>
      <c r="IB65" s="71">
        <f t="shared" si="73"/>
        <v>0</v>
      </c>
      <c r="IC65" s="138"/>
      <c r="ID65" s="75"/>
      <c r="IE65" s="75">
        <f t="shared" si="93"/>
        <v>0</v>
      </c>
      <c r="IF65" s="75">
        <f t="shared" si="93"/>
        <v>0</v>
      </c>
      <c r="IG65" s="75"/>
      <c r="IH65" s="75"/>
      <c r="II65" s="75">
        <f t="shared" si="75"/>
        <v>0</v>
      </c>
      <c r="IJ65" s="75">
        <f t="shared" si="76"/>
        <v>0</v>
      </c>
      <c r="IK65" s="139"/>
      <c r="IL65" s="141"/>
      <c r="IM65" s="136">
        <f t="shared" si="77"/>
        <v>0</v>
      </c>
      <c r="IN65" s="136">
        <f t="shared" si="78"/>
        <v>0</v>
      </c>
      <c r="IO65" s="114">
        <v>0</v>
      </c>
      <c r="IP65" s="140"/>
      <c r="IQ65" s="136">
        <f t="shared" si="79"/>
        <v>0</v>
      </c>
      <c r="IR65" s="136">
        <f t="shared" si="80"/>
        <v>0</v>
      </c>
      <c r="IS65" s="137"/>
      <c r="IT65" s="137"/>
      <c r="IU65" s="158">
        <f t="shared" si="88"/>
        <v>0</v>
      </c>
      <c r="IV65" s="157">
        <f t="shared" si="89"/>
        <v>0</v>
      </c>
      <c r="IW65" s="158"/>
      <c r="IX65" s="158"/>
      <c r="IY65" s="158">
        <f t="shared" si="83"/>
        <v>0</v>
      </c>
      <c r="IZ65" s="158">
        <f t="shared" si="84"/>
        <v>0</v>
      </c>
      <c r="JA65" s="157"/>
      <c r="JB65" s="157"/>
      <c r="JC65" s="158">
        <f t="shared" si="85"/>
        <v>0</v>
      </c>
      <c r="JD65" s="158">
        <f t="shared" si="86"/>
        <v>0</v>
      </c>
    </row>
    <row r="66" spans="1:264" ht="12.75" customHeight="1">
      <c r="A66" s="109"/>
      <c r="B66" s="112">
        <v>56</v>
      </c>
      <c r="C66" s="71"/>
      <c r="D66" s="71"/>
      <c r="E66" s="113"/>
      <c r="F66" s="113"/>
      <c r="G66" s="71">
        <f t="shared" si="0"/>
        <v>0</v>
      </c>
      <c r="H66" s="71">
        <f t="shared" si="1"/>
        <v>0</v>
      </c>
      <c r="I66" s="91"/>
      <c r="J66" s="71"/>
      <c r="K66" s="71"/>
      <c r="L66" s="71"/>
      <c r="M66" s="71">
        <f t="shared" si="2"/>
        <v>0</v>
      </c>
      <c r="N66" s="71">
        <f t="shared" si="3"/>
        <v>0</v>
      </c>
      <c r="O66" s="91">
        <v>2.58</v>
      </c>
      <c r="P66" s="71"/>
      <c r="Q66" s="75"/>
      <c r="R66" s="71"/>
      <c r="S66" s="71">
        <f t="shared" si="90"/>
        <v>2.58</v>
      </c>
      <c r="T66" s="71">
        <f t="shared" si="5"/>
        <v>0</v>
      </c>
      <c r="U66" s="91"/>
      <c r="V66" s="71"/>
      <c r="W66" s="75"/>
      <c r="X66" s="75"/>
      <c r="Y66" s="71">
        <f t="shared" si="6"/>
        <v>0</v>
      </c>
      <c r="Z66" s="71">
        <f t="shared" si="7"/>
        <v>0</v>
      </c>
      <c r="AA66" s="71"/>
      <c r="AB66" s="142"/>
      <c r="AC66" s="193"/>
      <c r="AD66" s="71"/>
      <c r="AE66" s="71">
        <f t="shared" si="8"/>
        <v>0</v>
      </c>
      <c r="AF66" s="71">
        <f t="shared" si="9"/>
        <v>0</v>
      </c>
      <c r="AG66" s="91"/>
      <c r="AH66" s="71"/>
      <c r="AI66" s="71"/>
      <c r="AJ66" s="71"/>
      <c r="AK66" s="71">
        <f t="shared" si="10"/>
        <v>0</v>
      </c>
      <c r="AL66" s="71">
        <f t="shared" si="11"/>
        <v>0</v>
      </c>
      <c r="AM66" s="71"/>
      <c r="AN66" s="71"/>
      <c r="AO66" s="113"/>
      <c r="AP66" s="113"/>
      <c r="AQ66" s="71">
        <f t="shared" si="12"/>
        <v>0</v>
      </c>
      <c r="AR66" s="71">
        <f t="shared" si="13"/>
        <v>0</v>
      </c>
      <c r="AS66" s="114">
        <v>0</v>
      </c>
      <c r="AT66" s="136"/>
      <c r="AU66" s="75"/>
      <c r="AV66" s="71"/>
      <c r="AW66" s="71">
        <f t="shared" si="14"/>
        <v>0</v>
      </c>
      <c r="AX66" s="71">
        <f t="shared" si="15"/>
        <v>0</v>
      </c>
      <c r="AY66" s="125"/>
      <c r="AZ66" s="86"/>
      <c r="BA66" s="86"/>
      <c r="BB66" s="86"/>
      <c r="BC66" s="71">
        <f t="shared" si="16"/>
        <v>0</v>
      </c>
      <c r="BD66" s="71">
        <f t="shared" si="17"/>
        <v>0</v>
      </c>
      <c r="BE66" s="71"/>
      <c r="BF66" s="71"/>
      <c r="BG66" s="75"/>
      <c r="BH66" s="71"/>
      <c r="BI66" s="71">
        <f t="shared" si="18"/>
        <v>0</v>
      </c>
      <c r="BJ66" s="71">
        <f t="shared" si="19"/>
        <v>0</v>
      </c>
      <c r="BK66" s="93"/>
      <c r="BL66" s="93"/>
      <c r="BM66" s="71"/>
      <c r="BN66" s="71"/>
      <c r="BO66" s="71">
        <f t="shared" si="20"/>
        <v>0</v>
      </c>
      <c r="BP66" s="71">
        <f t="shared" si="21"/>
        <v>0</v>
      </c>
      <c r="BQ66" s="71"/>
      <c r="BR66" s="71"/>
      <c r="BS66" s="94"/>
      <c r="BT66" s="94"/>
      <c r="BU66" s="71">
        <f t="shared" si="22"/>
        <v>0</v>
      </c>
      <c r="BV66" s="71">
        <f t="shared" si="23"/>
        <v>0</v>
      </c>
      <c r="BW66" s="276"/>
      <c r="BX66" s="113"/>
      <c r="BY66" s="79"/>
      <c r="BZ66" s="93"/>
      <c r="CA66" s="71">
        <f t="shared" si="24"/>
        <v>0</v>
      </c>
      <c r="CB66" s="71">
        <f t="shared" si="25"/>
        <v>0</v>
      </c>
      <c r="CC66" s="114">
        <v>1.44</v>
      </c>
      <c r="CD66" s="75"/>
      <c r="CE66" s="95"/>
      <c r="CF66" s="95"/>
      <c r="CG66" s="71">
        <f t="shared" si="26"/>
        <v>1.44</v>
      </c>
      <c r="CH66" s="71">
        <f t="shared" si="87"/>
        <v>0</v>
      </c>
      <c r="CI66" s="71"/>
      <c r="CJ66" s="71"/>
      <c r="CK66" s="71"/>
      <c r="CL66" s="71"/>
      <c r="CM66" s="71">
        <f t="shared" si="27"/>
        <v>0</v>
      </c>
      <c r="CN66" s="71">
        <f t="shared" si="28"/>
        <v>0</v>
      </c>
      <c r="CO66" s="91">
        <v>1.03</v>
      </c>
      <c r="CP66" s="71"/>
      <c r="CQ66" s="71"/>
      <c r="CR66" s="71"/>
      <c r="CS66" s="71">
        <f t="shared" si="91"/>
        <v>1.03</v>
      </c>
      <c r="CT66" s="71">
        <f t="shared" si="30"/>
        <v>0</v>
      </c>
      <c r="CU66" s="71"/>
      <c r="CV66" s="71"/>
      <c r="CW66" s="71"/>
      <c r="CX66" s="71"/>
      <c r="CY66" s="71">
        <f t="shared" si="31"/>
        <v>0</v>
      </c>
      <c r="CZ66" s="71">
        <f t="shared" si="32"/>
        <v>0</v>
      </c>
      <c r="DA66" s="114">
        <v>4.12</v>
      </c>
      <c r="DB66" s="113"/>
      <c r="DC66" s="71"/>
      <c r="DD66" s="71"/>
      <c r="DE66" s="71">
        <f t="shared" si="33"/>
        <v>4.12</v>
      </c>
      <c r="DF66" s="71">
        <f t="shared" si="34"/>
        <v>0</v>
      </c>
      <c r="DG66" s="71"/>
      <c r="DH66" s="71"/>
      <c r="DI66" s="93"/>
      <c r="DJ66" s="71"/>
      <c r="DK66" s="71">
        <f t="shared" si="35"/>
        <v>0</v>
      </c>
      <c r="DL66" s="71">
        <f t="shared" si="36"/>
        <v>0</v>
      </c>
      <c r="DM66" s="113"/>
      <c r="DN66" s="113"/>
      <c r="DO66" s="113"/>
      <c r="DP66" s="113"/>
      <c r="DQ66" s="71">
        <f t="shared" si="37"/>
        <v>0</v>
      </c>
      <c r="DR66" s="71">
        <f t="shared" si="38"/>
        <v>0</v>
      </c>
      <c r="DS66" s="91"/>
      <c r="DT66" s="71"/>
      <c r="DU66" s="71"/>
      <c r="DV66" s="94"/>
      <c r="DW66" s="71">
        <f t="shared" si="39"/>
        <v>0</v>
      </c>
      <c r="DX66" s="71">
        <f t="shared" si="40"/>
        <v>0</v>
      </c>
      <c r="DY66" s="115"/>
      <c r="DZ66" s="71"/>
      <c r="EA66" s="71"/>
      <c r="EB66" s="71"/>
      <c r="EC66" s="71">
        <f t="shared" si="41"/>
        <v>0</v>
      </c>
      <c r="ED66" s="71">
        <f t="shared" si="42"/>
        <v>0</v>
      </c>
      <c r="EE66" s="71"/>
      <c r="EF66" s="71"/>
      <c r="EG66" s="96"/>
      <c r="EH66" s="71"/>
      <c r="EI66" s="71">
        <f t="shared" si="43"/>
        <v>0</v>
      </c>
      <c r="EJ66" s="71">
        <f t="shared" si="44"/>
        <v>0</v>
      </c>
      <c r="EK66" s="71"/>
      <c r="EL66" s="71"/>
      <c r="EM66" s="71"/>
      <c r="EN66" s="71"/>
      <c r="EO66" s="71">
        <f t="shared" si="45"/>
        <v>0</v>
      </c>
      <c r="EP66" s="71">
        <f t="shared" si="46"/>
        <v>0</v>
      </c>
      <c r="EQ66" s="71"/>
      <c r="ER66" s="71"/>
      <c r="ES66" s="71"/>
      <c r="ET66" s="71"/>
      <c r="EU66" s="71">
        <f t="shared" si="92"/>
        <v>0</v>
      </c>
      <c r="EV66" s="71">
        <f t="shared" si="48"/>
        <v>0</v>
      </c>
      <c r="EW66" s="91">
        <v>18.559999999999999</v>
      </c>
      <c r="EX66" s="71"/>
      <c r="EY66" s="71"/>
      <c r="EZ66" s="71"/>
      <c r="FA66" s="71">
        <f t="shared" si="49"/>
        <v>18.559999999999999</v>
      </c>
      <c r="FB66" s="71">
        <f t="shared" si="50"/>
        <v>0</v>
      </c>
      <c r="FC66" s="71"/>
      <c r="FD66" s="71"/>
      <c r="FE66" s="71"/>
      <c r="FF66" s="71"/>
      <c r="FG66" s="71">
        <f t="shared" si="51"/>
        <v>0</v>
      </c>
      <c r="FH66" s="71">
        <f t="shared" si="52"/>
        <v>0</v>
      </c>
      <c r="FI66" s="71"/>
      <c r="FJ66" s="71"/>
      <c r="FK66" s="71"/>
      <c r="FL66" s="71"/>
      <c r="FM66" s="71">
        <f t="shared" si="53"/>
        <v>0</v>
      </c>
      <c r="FN66" s="71">
        <f t="shared" si="54"/>
        <v>0</v>
      </c>
      <c r="FO66" s="71"/>
      <c r="FP66" s="71"/>
      <c r="FQ66" s="71"/>
      <c r="FR66" s="71"/>
      <c r="FS66" s="71">
        <f t="shared" si="55"/>
        <v>0</v>
      </c>
      <c r="FT66" s="71">
        <f t="shared" si="56"/>
        <v>0</v>
      </c>
      <c r="FU66" s="71"/>
      <c r="FV66" s="71"/>
      <c r="FW66" s="71"/>
      <c r="FX66" s="71"/>
      <c r="FY66" s="71">
        <f t="shared" si="57"/>
        <v>0</v>
      </c>
      <c r="FZ66" s="71">
        <f t="shared" si="58"/>
        <v>0</v>
      </c>
      <c r="GA66" s="71"/>
      <c r="GB66" s="71"/>
      <c r="GC66" s="71"/>
      <c r="GD66" s="71"/>
      <c r="GE66" s="71">
        <f t="shared" si="59"/>
        <v>0</v>
      </c>
      <c r="GF66" s="71">
        <f t="shared" si="60"/>
        <v>0</v>
      </c>
      <c r="GG66" s="71"/>
      <c r="GH66" s="71"/>
      <c r="GI66" s="71"/>
      <c r="GJ66" s="71"/>
      <c r="GK66" s="71">
        <f t="shared" si="61"/>
        <v>0</v>
      </c>
      <c r="GL66" s="71">
        <f t="shared" si="62"/>
        <v>0</v>
      </c>
      <c r="GM66" s="71"/>
      <c r="GN66" s="71"/>
      <c r="GO66" s="71"/>
      <c r="GP66" s="71"/>
      <c r="GQ66" s="71">
        <f t="shared" si="63"/>
        <v>0</v>
      </c>
      <c r="GR66" s="71">
        <f t="shared" si="64"/>
        <v>0</v>
      </c>
      <c r="GS66" s="71"/>
      <c r="GT66" s="71"/>
      <c r="GU66" s="71"/>
      <c r="GV66" s="71"/>
      <c r="GW66" s="71">
        <f t="shared" si="65"/>
        <v>0</v>
      </c>
      <c r="GX66" s="71">
        <f t="shared" si="65"/>
        <v>0</v>
      </c>
      <c r="GY66" s="71"/>
      <c r="GZ66" s="71"/>
      <c r="HA66" s="71"/>
      <c r="HB66" s="71"/>
      <c r="HC66" s="71">
        <f t="shared" si="66"/>
        <v>0</v>
      </c>
      <c r="HD66" s="71">
        <f t="shared" si="66"/>
        <v>0</v>
      </c>
      <c r="HE66" s="71"/>
      <c r="HF66" s="71"/>
      <c r="HG66" s="71"/>
      <c r="HH66" s="71"/>
      <c r="HI66" s="71">
        <f t="shared" si="67"/>
        <v>0</v>
      </c>
      <c r="HJ66" s="71">
        <f t="shared" si="68"/>
        <v>0</v>
      </c>
      <c r="HK66" s="71"/>
      <c r="HL66" s="71"/>
      <c r="HM66" s="71"/>
      <c r="HN66" s="71"/>
      <c r="HO66" s="71">
        <f t="shared" si="69"/>
        <v>0</v>
      </c>
      <c r="HP66" s="71">
        <f t="shared" si="70"/>
        <v>0</v>
      </c>
      <c r="HQ66" s="71"/>
      <c r="HR66" s="71"/>
      <c r="HS66" s="71"/>
      <c r="HT66" s="71"/>
      <c r="HU66" s="71">
        <f t="shared" si="71"/>
        <v>0</v>
      </c>
      <c r="HV66" s="71">
        <f t="shared" si="71"/>
        <v>0</v>
      </c>
      <c r="HW66" s="71"/>
      <c r="HX66" s="140"/>
      <c r="HY66" s="140"/>
      <c r="HZ66" s="140"/>
      <c r="IA66" s="71">
        <f t="shared" si="72"/>
        <v>0</v>
      </c>
      <c r="IB66" s="71">
        <f t="shared" si="73"/>
        <v>0</v>
      </c>
      <c r="IC66" s="138"/>
      <c r="ID66" s="75"/>
      <c r="IE66" s="75">
        <f t="shared" si="93"/>
        <v>0</v>
      </c>
      <c r="IF66" s="75">
        <f t="shared" si="93"/>
        <v>0</v>
      </c>
      <c r="IG66" s="75"/>
      <c r="IH66" s="75"/>
      <c r="II66" s="75">
        <f t="shared" si="75"/>
        <v>0</v>
      </c>
      <c r="IJ66" s="75">
        <f t="shared" si="76"/>
        <v>0</v>
      </c>
      <c r="IK66" s="139"/>
      <c r="IL66" s="141"/>
      <c r="IM66" s="136">
        <f t="shared" si="77"/>
        <v>0</v>
      </c>
      <c r="IN66" s="136">
        <f t="shared" si="78"/>
        <v>0</v>
      </c>
      <c r="IO66" s="114">
        <v>0</v>
      </c>
      <c r="IP66" s="140"/>
      <c r="IQ66" s="136">
        <f t="shared" si="79"/>
        <v>0</v>
      </c>
      <c r="IR66" s="136">
        <f t="shared" si="80"/>
        <v>0</v>
      </c>
      <c r="IS66" s="137"/>
      <c r="IT66" s="137"/>
      <c r="IU66" s="158">
        <f t="shared" si="88"/>
        <v>0</v>
      </c>
      <c r="IV66" s="157">
        <f t="shared" si="89"/>
        <v>0</v>
      </c>
      <c r="IW66" s="158"/>
      <c r="IX66" s="158"/>
      <c r="IY66" s="158">
        <f t="shared" si="83"/>
        <v>0</v>
      </c>
      <c r="IZ66" s="158">
        <f t="shared" si="84"/>
        <v>0</v>
      </c>
      <c r="JA66" s="157"/>
      <c r="JB66" s="157"/>
      <c r="JC66" s="158">
        <f t="shared" si="85"/>
        <v>0</v>
      </c>
      <c r="JD66" s="158">
        <f t="shared" si="86"/>
        <v>0</v>
      </c>
    </row>
    <row r="67" spans="1:264" ht="12.75" customHeight="1">
      <c r="A67" s="117" t="s">
        <v>150</v>
      </c>
      <c r="B67" s="112">
        <v>57</v>
      </c>
      <c r="C67" s="71"/>
      <c r="D67" s="71"/>
      <c r="E67" s="113"/>
      <c r="F67" s="113"/>
      <c r="G67" s="71">
        <f t="shared" si="0"/>
        <v>0</v>
      </c>
      <c r="H67" s="71">
        <f t="shared" si="1"/>
        <v>0</v>
      </c>
      <c r="I67" s="91"/>
      <c r="J67" s="71"/>
      <c r="K67" s="71"/>
      <c r="L67" s="71"/>
      <c r="M67" s="71">
        <f t="shared" si="2"/>
        <v>0</v>
      </c>
      <c r="N67" s="71">
        <f t="shared" si="3"/>
        <v>0</v>
      </c>
      <c r="O67" s="91">
        <v>2.58</v>
      </c>
      <c r="P67" s="71"/>
      <c r="Q67" s="75"/>
      <c r="R67" s="71"/>
      <c r="S67" s="71">
        <f t="shared" si="90"/>
        <v>2.58</v>
      </c>
      <c r="T67" s="71">
        <f t="shared" si="5"/>
        <v>0</v>
      </c>
      <c r="U67" s="91"/>
      <c r="V67" s="71"/>
      <c r="W67" s="75"/>
      <c r="X67" s="75"/>
      <c r="Y67" s="71">
        <f t="shared" si="6"/>
        <v>0</v>
      </c>
      <c r="Z67" s="71">
        <f t="shared" si="7"/>
        <v>0</v>
      </c>
      <c r="AA67" s="71"/>
      <c r="AB67" s="142"/>
      <c r="AC67" s="193"/>
      <c r="AD67" s="71"/>
      <c r="AE67" s="71">
        <f t="shared" si="8"/>
        <v>0</v>
      </c>
      <c r="AF67" s="71">
        <f t="shared" si="9"/>
        <v>0</v>
      </c>
      <c r="AG67" s="91"/>
      <c r="AH67" s="71"/>
      <c r="AI67" s="71"/>
      <c r="AJ67" s="71"/>
      <c r="AK67" s="71">
        <f t="shared" si="10"/>
        <v>0</v>
      </c>
      <c r="AL67" s="71">
        <f t="shared" si="11"/>
        <v>0</v>
      </c>
      <c r="AM67" s="71"/>
      <c r="AN67" s="71"/>
      <c r="AO67" s="113"/>
      <c r="AP67" s="113"/>
      <c r="AQ67" s="71">
        <f t="shared" si="12"/>
        <v>0</v>
      </c>
      <c r="AR67" s="71">
        <f t="shared" si="13"/>
        <v>0</v>
      </c>
      <c r="AS67" s="114">
        <v>0</v>
      </c>
      <c r="AT67" s="136"/>
      <c r="AU67" s="75"/>
      <c r="AV67" s="71"/>
      <c r="AW67" s="71">
        <f t="shared" si="14"/>
        <v>0</v>
      </c>
      <c r="AX67" s="71">
        <f t="shared" si="15"/>
        <v>0</v>
      </c>
      <c r="AY67" s="125"/>
      <c r="AZ67" s="86"/>
      <c r="BA67" s="86"/>
      <c r="BB67" s="86"/>
      <c r="BC67" s="71">
        <f t="shared" si="16"/>
        <v>0</v>
      </c>
      <c r="BD67" s="71">
        <f t="shared" si="17"/>
        <v>0</v>
      </c>
      <c r="BE67" s="71"/>
      <c r="BF67" s="71"/>
      <c r="BG67" s="75"/>
      <c r="BH67" s="71"/>
      <c r="BI67" s="71">
        <f t="shared" si="18"/>
        <v>0</v>
      </c>
      <c r="BJ67" s="71">
        <f t="shared" si="19"/>
        <v>0</v>
      </c>
      <c r="BK67" s="93"/>
      <c r="BL67" s="93"/>
      <c r="BM67" s="71"/>
      <c r="BN67" s="71"/>
      <c r="BO67" s="71">
        <f t="shared" si="20"/>
        <v>0</v>
      </c>
      <c r="BP67" s="71">
        <f t="shared" si="21"/>
        <v>0</v>
      </c>
      <c r="BQ67" s="71"/>
      <c r="BR67" s="71"/>
      <c r="BS67" s="94"/>
      <c r="BT67" s="94"/>
      <c r="BU67" s="71">
        <f t="shared" si="22"/>
        <v>0</v>
      </c>
      <c r="BV67" s="71">
        <f t="shared" si="23"/>
        <v>0</v>
      </c>
      <c r="BW67" s="276"/>
      <c r="BX67" s="113"/>
      <c r="BY67" s="79"/>
      <c r="BZ67" s="93"/>
      <c r="CA67" s="71">
        <f t="shared" si="24"/>
        <v>0</v>
      </c>
      <c r="CB67" s="71">
        <f t="shared" si="25"/>
        <v>0</v>
      </c>
      <c r="CC67" s="114">
        <v>1.44</v>
      </c>
      <c r="CD67" s="75"/>
      <c r="CE67" s="95"/>
      <c r="CF67" s="95"/>
      <c r="CG67" s="71">
        <f t="shared" si="26"/>
        <v>1.44</v>
      </c>
      <c r="CH67" s="71">
        <f t="shared" si="87"/>
        <v>0</v>
      </c>
      <c r="CI67" s="71"/>
      <c r="CJ67" s="71"/>
      <c r="CK67" s="71"/>
      <c r="CL67" s="71"/>
      <c r="CM67" s="71">
        <f t="shared" si="27"/>
        <v>0</v>
      </c>
      <c r="CN67" s="71">
        <f t="shared" si="28"/>
        <v>0</v>
      </c>
      <c r="CO67" s="91">
        <v>1.03</v>
      </c>
      <c r="CP67" s="71"/>
      <c r="CQ67" s="71"/>
      <c r="CR67" s="71"/>
      <c r="CS67" s="71">
        <f t="shared" si="91"/>
        <v>1.03</v>
      </c>
      <c r="CT67" s="71">
        <f t="shared" si="30"/>
        <v>0</v>
      </c>
      <c r="CU67" s="71"/>
      <c r="CV67" s="71"/>
      <c r="CW67" s="71"/>
      <c r="CX67" s="71"/>
      <c r="CY67" s="71">
        <f t="shared" si="31"/>
        <v>0</v>
      </c>
      <c r="CZ67" s="71">
        <f t="shared" si="32"/>
        <v>0</v>
      </c>
      <c r="DA67" s="114">
        <v>4.12</v>
      </c>
      <c r="DB67" s="113"/>
      <c r="DC67" s="71"/>
      <c r="DD67" s="71"/>
      <c r="DE67" s="71">
        <f t="shared" si="33"/>
        <v>4.12</v>
      </c>
      <c r="DF67" s="71">
        <f t="shared" si="34"/>
        <v>0</v>
      </c>
      <c r="DG67" s="71"/>
      <c r="DH67" s="71"/>
      <c r="DI67" s="93"/>
      <c r="DJ67" s="71"/>
      <c r="DK67" s="71">
        <f t="shared" si="35"/>
        <v>0</v>
      </c>
      <c r="DL67" s="71">
        <f t="shared" si="36"/>
        <v>0</v>
      </c>
      <c r="DM67" s="113"/>
      <c r="DN67" s="113"/>
      <c r="DO67" s="113"/>
      <c r="DP67" s="113"/>
      <c r="DQ67" s="71">
        <f t="shared" si="37"/>
        <v>0</v>
      </c>
      <c r="DR67" s="71">
        <f t="shared" si="38"/>
        <v>0</v>
      </c>
      <c r="DS67" s="91"/>
      <c r="DT67" s="71"/>
      <c r="DU67" s="71"/>
      <c r="DV67" s="94"/>
      <c r="DW67" s="71">
        <f t="shared" si="39"/>
        <v>0</v>
      </c>
      <c r="DX67" s="71">
        <f t="shared" si="40"/>
        <v>0</v>
      </c>
      <c r="DY67" s="115"/>
      <c r="DZ67" s="71"/>
      <c r="EA67" s="71"/>
      <c r="EB67" s="71"/>
      <c r="EC67" s="71">
        <f t="shared" si="41"/>
        <v>0</v>
      </c>
      <c r="ED67" s="71">
        <f t="shared" si="42"/>
        <v>0</v>
      </c>
      <c r="EE67" s="71"/>
      <c r="EF67" s="71"/>
      <c r="EG67" s="96"/>
      <c r="EH67" s="71"/>
      <c r="EI67" s="71">
        <f t="shared" si="43"/>
        <v>0</v>
      </c>
      <c r="EJ67" s="71">
        <f t="shared" si="44"/>
        <v>0</v>
      </c>
      <c r="EK67" s="71"/>
      <c r="EL67" s="71"/>
      <c r="EM67" s="71"/>
      <c r="EN67" s="71"/>
      <c r="EO67" s="71">
        <f t="shared" si="45"/>
        <v>0</v>
      </c>
      <c r="EP67" s="71">
        <f t="shared" si="46"/>
        <v>0</v>
      </c>
      <c r="EQ67" s="71"/>
      <c r="ER67" s="71"/>
      <c r="ES67" s="71"/>
      <c r="ET67" s="71"/>
      <c r="EU67" s="71">
        <f t="shared" si="92"/>
        <v>0</v>
      </c>
      <c r="EV67" s="71">
        <f t="shared" si="48"/>
        <v>0</v>
      </c>
      <c r="EW67" s="91">
        <v>18.559999999999999</v>
      </c>
      <c r="EX67" s="71"/>
      <c r="EY67" s="71"/>
      <c r="EZ67" s="71"/>
      <c r="FA67" s="71">
        <f t="shared" si="49"/>
        <v>18.559999999999999</v>
      </c>
      <c r="FB67" s="71">
        <f t="shared" si="50"/>
        <v>0</v>
      </c>
      <c r="FC67" s="71"/>
      <c r="FD67" s="71"/>
      <c r="FE67" s="71"/>
      <c r="FF67" s="71"/>
      <c r="FG67" s="71">
        <f t="shared" si="51"/>
        <v>0</v>
      </c>
      <c r="FH67" s="71">
        <f t="shared" si="52"/>
        <v>0</v>
      </c>
      <c r="FI67" s="71"/>
      <c r="FJ67" s="71"/>
      <c r="FK67" s="71"/>
      <c r="FL67" s="71"/>
      <c r="FM67" s="71">
        <f t="shared" si="53"/>
        <v>0</v>
      </c>
      <c r="FN67" s="71">
        <f t="shared" si="54"/>
        <v>0</v>
      </c>
      <c r="FO67" s="71"/>
      <c r="FP67" s="71"/>
      <c r="FQ67" s="71"/>
      <c r="FR67" s="71"/>
      <c r="FS67" s="71">
        <f t="shared" si="55"/>
        <v>0</v>
      </c>
      <c r="FT67" s="71">
        <f t="shared" si="56"/>
        <v>0</v>
      </c>
      <c r="FU67" s="71"/>
      <c r="FV67" s="71"/>
      <c r="FW67" s="71"/>
      <c r="FX67" s="71"/>
      <c r="FY67" s="71">
        <f t="shared" si="57"/>
        <v>0</v>
      </c>
      <c r="FZ67" s="71">
        <f t="shared" si="58"/>
        <v>0</v>
      </c>
      <c r="GA67" s="71"/>
      <c r="GB67" s="71"/>
      <c r="GC67" s="71"/>
      <c r="GD67" s="71"/>
      <c r="GE67" s="71">
        <f t="shared" si="59"/>
        <v>0</v>
      </c>
      <c r="GF67" s="71">
        <f t="shared" si="60"/>
        <v>0</v>
      </c>
      <c r="GG67" s="71"/>
      <c r="GH67" s="71"/>
      <c r="GI67" s="71"/>
      <c r="GJ67" s="71"/>
      <c r="GK67" s="71">
        <f t="shared" si="61"/>
        <v>0</v>
      </c>
      <c r="GL67" s="71">
        <f t="shared" si="62"/>
        <v>0</v>
      </c>
      <c r="GM67" s="71"/>
      <c r="GN67" s="71"/>
      <c r="GO67" s="71"/>
      <c r="GP67" s="71"/>
      <c r="GQ67" s="71">
        <f t="shared" si="63"/>
        <v>0</v>
      </c>
      <c r="GR67" s="71">
        <f t="shared" si="64"/>
        <v>0</v>
      </c>
      <c r="GS67" s="71"/>
      <c r="GT67" s="71"/>
      <c r="GU67" s="71"/>
      <c r="GV67" s="71"/>
      <c r="GW67" s="71">
        <f t="shared" si="65"/>
        <v>0</v>
      </c>
      <c r="GX67" s="71">
        <f t="shared" si="65"/>
        <v>0</v>
      </c>
      <c r="GY67" s="71"/>
      <c r="GZ67" s="71"/>
      <c r="HA67" s="71"/>
      <c r="HB67" s="71"/>
      <c r="HC67" s="71">
        <f t="shared" si="66"/>
        <v>0</v>
      </c>
      <c r="HD67" s="71">
        <f t="shared" si="66"/>
        <v>0</v>
      </c>
      <c r="HE67" s="71"/>
      <c r="HF67" s="71"/>
      <c r="HG67" s="71"/>
      <c r="HH67" s="71"/>
      <c r="HI67" s="71">
        <f t="shared" si="67"/>
        <v>0</v>
      </c>
      <c r="HJ67" s="71">
        <f t="shared" si="68"/>
        <v>0</v>
      </c>
      <c r="HK67" s="71"/>
      <c r="HL67" s="71"/>
      <c r="HM67" s="71"/>
      <c r="HN67" s="71"/>
      <c r="HO67" s="71">
        <f t="shared" si="69"/>
        <v>0</v>
      </c>
      <c r="HP67" s="71">
        <f t="shared" si="70"/>
        <v>0</v>
      </c>
      <c r="HQ67" s="71"/>
      <c r="HR67" s="71"/>
      <c r="HS67" s="71"/>
      <c r="HT67" s="71"/>
      <c r="HU67" s="71">
        <f t="shared" si="71"/>
        <v>0</v>
      </c>
      <c r="HV67" s="71">
        <f t="shared" si="71"/>
        <v>0</v>
      </c>
      <c r="HW67" s="71"/>
      <c r="HX67" s="140"/>
      <c r="HY67" s="140"/>
      <c r="HZ67" s="140"/>
      <c r="IA67" s="71">
        <f t="shared" si="72"/>
        <v>0</v>
      </c>
      <c r="IB67" s="71">
        <f t="shared" si="73"/>
        <v>0</v>
      </c>
      <c r="IC67" s="138"/>
      <c r="ID67" s="75"/>
      <c r="IE67" s="75">
        <f t="shared" si="93"/>
        <v>0</v>
      </c>
      <c r="IF67" s="75">
        <f t="shared" si="93"/>
        <v>0</v>
      </c>
      <c r="IG67" s="75"/>
      <c r="IH67" s="75"/>
      <c r="II67" s="75">
        <f t="shared" si="75"/>
        <v>0</v>
      </c>
      <c r="IJ67" s="75">
        <f t="shared" si="76"/>
        <v>0</v>
      </c>
      <c r="IK67" s="139"/>
      <c r="IL67" s="141"/>
      <c r="IM67" s="136">
        <f t="shared" si="77"/>
        <v>0</v>
      </c>
      <c r="IN67" s="136">
        <f t="shared" si="78"/>
        <v>0</v>
      </c>
      <c r="IO67" s="114">
        <v>0</v>
      </c>
      <c r="IP67" s="140"/>
      <c r="IQ67" s="136">
        <f t="shared" si="79"/>
        <v>0</v>
      </c>
      <c r="IR67" s="136">
        <f t="shared" si="80"/>
        <v>0</v>
      </c>
      <c r="IS67" s="137"/>
      <c r="IT67" s="137"/>
      <c r="IU67" s="158">
        <f t="shared" si="88"/>
        <v>0</v>
      </c>
      <c r="IV67" s="157">
        <f t="shared" si="89"/>
        <v>0</v>
      </c>
      <c r="IW67" s="158"/>
      <c r="IX67" s="158"/>
      <c r="IY67" s="158">
        <f t="shared" si="83"/>
        <v>0</v>
      </c>
      <c r="IZ67" s="158">
        <f t="shared" si="84"/>
        <v>0</v>
      </c>
      <c r="JA67" s="157"/>
      <c r="JB67" s="157"/>
      <c r="JC67" s="158">
        <f t="shared" si="85"/>
        <v>0</v>
      </c>
      <c r="JD67" s="158">
        <f t="shared" si="86"/>
        <v>0</v>
      </c>
    </row>
    <row r="68" spans="1:264" ht="12.75" customHeight="1">
      <c r="A68" s="109"/>
      <c r="B68" s="112">
        <v>58</v>
      </c>
      <c r="C68" s="71"/>
      <c r="D68" s="71"/>
      <c r="E68" s="113"/>
      <c r="F68" s="113"/>
      <c r="G68" s="71">
        <f t="shared" si="0"/>
        <v>0</v>
      </c>
      <c r="H68" s="71">
        <f t="shared" si="1"/>
        <v>0</v>
      </c>
      <c r="I68" s="91"/>
      <c r="J68" s="71"/>
      <c r="K68" s="71"/>
      <c r="L68" s="71"/>
      <c r="M68" s="71">
        <f t="shared" si="2"/>
        <v>0</v>
      </c>
      <c r="N68" s="71">
        <f t="shared" si="3"/>
        <v>0</v>
      </c>
      <c r="O68" s="91">
        <v>2.58</v>
      </c>
      <c r="P68" s="71"/>
      <c r="Q68" s="75"/>
      <c r="R68" s="71"/>
      <c r="S68" s="71">
        <f t="shared" si="90"/>
        <v>2.58</v>
      </c>
      <c r="T68" s="71">
        <f t="shared" si="5"/>
        <v>0</v>
      </c>
      <c r="U68" s="91"/>
      <c r="V68" s="71"/>
      <c r="W68" s="75"/>
      <c r="X68" s="75"/>
      <c r="Y68" s="71">
        <f t="shared" si="6"/>
        <v>0</v>
      </c>
      <c r="Z68" s="71">
        <f t="shared" si="7"/>
        <v>0</v>
      </c>
      <c r="AA68" s="71"/>
      <c r="AB68" s="142"/>
      <c r="AC68" s="193"/>
      <c r="AD68" s="71"/>
      <c r="AE68" s="71">
        <f t="shared" si="8"/>
        <v>0</v>
      </c>
      <c r="AF68" s="71">
        <f t="shared" si="9"/>
        <v>0</v>
      </c>
      <c r="AG68" s="91"/>
      <c r="AH68" s="71"/>
      <c r="AI68" s="71"/>
      <c r="AJ68" s="71"/>
      <c r="AK68" s="71">
        <f t="shared" si="10"/>
        <v>0</v>
      </c>
      <c r="AL68" s="71">
        <f t="shared" si="11"/>
        <v>0</v>
      </c>
      <c r="AM68" s="71"/>
      <c r="AN68" s="71"/>
      <c r="AO68" s="113"/>
      <c r="AP68" s="113"/>
      <c r="AQ68" s="71">
        <f t="shared" si="12"/>
        <v>0</v>
      </c>
      <c r="AR68" s="71">
        <f t="shared" si="13"/>
        <v>0</v>
      </c>
      <c r="AS68" s="114">
        <v>0</v>
      </c>
      <c r="AT68" s="136"/>
      <c r="AU68" s="75"/>
      <c r="AV68" s="71"/>
      <c r="AW68" s="71">
        <f t="shared" si="14"/>
        <v>0</v>
      </c>
      <c r="AX68" s="71">
        <f t="shared" si="15"/>
        <v>0</v>
      </c>
      <c r="AY68" s="125"/>
      <c r="AZ68" s="86"/>
      <c r="BA68" s="86"/>
      <c r="BB68" s="86"/>
      <c r="BC68" s="71">
        <f t="shared" si="16"/>
        <v>0</v>
      </c>
      <c r="BD68" s="71">
        <f t="shared" si="17"/>
        <v>0</v>
      </c>
      <c r="BE68" s="71"/>
      <c r="BF68" s="71"/>
      <c r="BG68" s="75"/>
      <c r="BH68" s="71"/>
      <c r="BI68" s="71">
        <f t="shared" si="18"/>
        <v>0</v>
      </c>
      <c r="BJ68" s="71">
        <f t="shared" si="19"/>
        <v>0</v>
      </c>
      <c r="BK68" s="93"/>
      <c r="BL68" s="93"/>
      <c r="BM68" s="71"/>
      <c r="BN68" s="71"/>
      <c r="BO68" s="71">
        <f t="shared" si="20"/>
        <v>0</v>
      </c>
      <c r="BP68" s="71">
        <f t="shared" si="21"/>
        <v>0</v>
      </c>
      <c r="BQ68" s="71"/>
      <c r="BR68" s="71"/>
      <c r="BS68" s="94"/>
      <c r="BT68" s="94"/>
      <c r="BU68" s="71">
        <f t="shared" si="22"/>
        <v>0</v>
      </c>
      <c r="BV68" s="71">
        <f t="shared" si="23"/>
        <v>0</v>
      </c>
      <c r="BW68" s="276"/>
      <c r="BX68" s="113"/>
      <c r="BY68" s="79"/>
      <c r="BZ68" s="93"/>
      <c r="CA68" s="71">
        <f t="shared" si="24"/>
        <v>0</v>
      </c>
      <c r="CB68" s="71">
        <f t="shared" si="25"/>
        <v>0</v>
      </c>
      <c r="CC68" s="114">
        <v>1.44</v>
      </c>
      <c r="CD68" s="75"/>
      <c r="CE68" s="95"/>
      <c r="CF68" s="95"/>
      <c r="CG68" s="71">
        <f t="shared" si="26"/>
        <v>1.44</v>
      </c>
      <c r="CH68" s="71">
        <f t="shared" si="87"/>
        <v>0</v>
      </c>
      <c r="CI68" s="71"/>
      <c r="CJ68" s="71"/>
      <c r="CK68" s="71"/>
      <c r="CL68" s="71"/>
      <c r="CM68" s="71">
        <f t="shared" si="27"/>
        <v>0</v>
      </c>
      <c r="CN68" s="71">
        <f t="shared" si="28"/>
        <v>0</v>
      </c>
      <c r="CO68" s="91">
        <v>1.03</v>
      </c>
      <c r="CP68" s="71"/>
      <c r="CQ68" s="71"/>
      <c r="CR68" s="71"/>
      <c r="CS68" s="71">
        <f t="shared" si="91"/>
        <v>1.03</v>
      </c>
      <c r="CT68" s="71">
        <f t="shared" si="30"/>
        <v>0</v>
      </c>
      <c r="CU68" s="71"/>
      <c r="CV68" s="71"/>
      <c r="CW68" s="71"/>
      <c r="CX68" s="71"/>
      <c r="CY68" s="71">
        <f t="shared" si="31"/>
        <v>0</v>
      </c>
      <c r="CZ68" s="71">
        <f t="shared" si="32"/>
        <v>0</v>
      </c>
      <c r="DA68" s="114">
        <v>4.12</v>
      </c>
      <c r="DB68" s="113"/>
      <c r="DC68" s="71"/>
      <c r="DD68" s="71"/>
      <c r="DE68" s="71">
        <f t="shared" si="33"/>
        <v>4.12</v>
      </c>
      <c r="DF68" s="71">
        <f t="shared" si="34"/>
        <v>0</v>
      </c>
      <c r="DG68" s="71"/>
      <c r="DH68" s="71"/>
      <c r="DI68" s="93"/>
      <c r="DJ68" s="71"/>
      <c r="DK68" s="71">
        <f t="shared" si="35"/>
        <v>0</v>
      </c>
      <c r="DL68" s="71">
        <f t="shared" si="36"/>
        <v>0</v>
      </c>
      <c r="DM68" s="113"/>
      <c r="DN68" s="113"/>
      <c r="DO68" s="113"/>
      <c r="DP68" s="113"/>
      <c r="DQ68" s="71">
        <f t="shared" si="37"/>
        <v>0</v>
      </c>
      <c r="DR68" s="71">
        <f t="shared" si="38"/>
        <v>0</v>
      </c>
      <c r="DS68" s="91"/>
      <c r="DT68" s="71"/>
      <c r="DU68" s="71"/>
      <c r="DV68" s="94"/>
      <c r="DW68" s="71">
        <f t="shared" si="39"/>
        <v>0</v>
      </c>
      <c r="DX68" s="71">
        <f t="shared" si="40"/>
        <v>0</v>
      </c>
      <c r="DY68" s="115"/>
      <c r="DZ68" s="71"/>
      <c r="EA68" s="71"/>
      <c r="EB68" s="71"/>
      <c r="EC68" s="71">
        <f t="shared" si="41"/>
        <v>0</v>
      </c>
      <c r="ED68" s="71">
        <f t="shared" si="42"/>
        <v>0</v>
      </c>
      <c r="EE68" s="71"/>
      <c r="EF68" s="71"/>
      <c r="EG68" s="96"/>
      <c r="EH68" s="71"/>
      <c r="EI68" s="71">
        <f t="shared" si="43"/>
        <v>0</v>
      </c>
      <c r="EJ68" s="71">
        <f t="shared" si="44"/>
        <v>0</v>
      </c>
      <c r="EK68" s="71"/>
      <c r="EL68" s="71"/>
      <c r="EM68" s="71"/>
      <c r="EN68" s="71"/>
      <c r="EO68" s="71">
        <f t="shared" si="45"/>
        <v>0</v>
      </c>
      <c r="EP68" s="71">
        <f t="shared" si="46"/>
        <v>0</v>
      </c>
      <c r="EQ68" s="71"/>
      <c r="ER68" s="71"/>
      <c r="ES68" s="71"/>
      <c r="ET68" s="71"/>
      <c r="EU68" s="71">
        <f t="shared" si="92"/>
        <v>0</v>
      </c>
      <c r="EV68" s="71">
        <f t="shared" si="48"/>
        <v>0</v>
      </c>
      <c r="EW68" s="91">
        <v>18.559999999999999</v>
      </c>
      <c r="EX68" s="71"/>
      <c r="EY68" s="71"/>
      <c r="EZ68" s="71"/>
      <c r="FA68" s="71">
        <f t="shared" si="49"/>
        <v>18.559999999999999</v>
      </c>
      <c r="FB68" s="71">
        <f t="shared" si="50"/>
        <v>0</v>
      </c>
      <c r="FC68" s="71"/>
      <c r="FD68" s="71"/>
      <c r="FE68" s="71"/>
      <c r="FF68" s="71"/>
      <c r="FG68" s="71">
        <f t="shared" si="51"/>
        <v>0</v>
      </c>
      <c r="FH68" s="71">
        <f t="shared" si="52"/>
        <v>0</v>
      </c>
      <c r="FI68" s="71"/>
      <c r="FJ68" s="71"/>
      <c r="FK68" s="71"/>
      <c r="FL68" s="71"/>
      <c r="FM68" s="71">
        <f t="shared" si="53"/>
        <v>0</v>
      </c>
      <c r="FN68" s="71">
        <f t="shared" si="54"/>
        <v>0</v>
      </c>
      <c r="FO68" s="71"/>
      <c r="FP68" s="71"/>
      <c r="FQ68" s="71"/>
      <c r="FR68" s="71"/>
      <c r="FS68" s="71">
        <f t="shared" si="55"/>
        <v>0</v>
      </c>
      <c r="FT68" s="71">
        <f t="shared" si="56"/>
        <v>0</v>
      </c>
      <c r="FU68" s="71"/>
      <c r="FV68" s="71"/>
      <c r="FW68" s="71"/>
      <c r="FX68" s="71"/>
      <c r="FY68" s="71">
        <f t="shared" si="57"/>
        <v>0</v>
      </c>
      <c r="FZ68" s="71">
        <f t="shared" si="58"/>
        <v>0</v>
      </c>
      <c r="GA68" s="71"/>
      <c r="GB68" s="71"/>
      <c r="GC68" s="71"/>
      <c r="GD68" s="71"/>
      <c r="GE68" s="71">
        <f t="shared" si="59"/>
        <v>0</v>
      </c>
      <c r="GF68" s="71">
        <f t="shared" si="60"/>
        <v>0</v>
      </c>
      <c r="GG68" s="71"/>
      <c r="GH68" s="71"/>
      <c r="GI68" s="71"/>
      <c r="GJ68" s="71"/>
      <c r="GK68" s="71">
        <f t="shared" si="61"/>
        <v>0</v>
      </c>
      <c r="GL68" s="71">
        <f t="shared" si="62"/>
        <v>0</v>
      </c>
      <c r="GM68" s="71"/>
      <c r="GN68" s="71"/>
      <c r="GO68" s="71"/>
      <c r="GP68" s="71"/>
      <c r="GQ68" s="71">
        <f t="shared" si="63"/>
        <v>0</v>
      </c>
      <c r="GR68" s="71">
        <f t="shared" si="64"/>
        <v>0</v>
      </c>
      <c r="GS68" s="71"/>
      <c r="GT68" s="71"/>
      <c r="GU68" s="71"/>
      <c r="GV68" s="71"/>
      <c r="GW68" s="71">
        <f t="shared" si="65"/>
        <v>0</v>
      </c>
      <c r="GX68" s="71">
        <f t="shared" si="65"/>
        <v>0</v>
      </c>
      <c r="GY68" s="71"/>
      <c r="GZ68" s="71"/>
      <c r="HA68" s="71"/>
      <c r="HB68" s="71"/>
      <c r="HC68" s="71">
        <f t="shared" si="66"/>
        <v>0</v>
      </c>
      <c r="HD68" s="71">
        <f t="shared" si="66"/>
        <v>0</v>
      </c>
      <c r="HE68" s="71"/>
      <c r="HF68" s="71"/>
      <c r="HG68" s="71"/>
      <c r="HH68" s="71"/>
      <c r="HI68" s="71">
        <f t="shared" si="67"/>
        <v>0</v>
      </c>
      <c r="HJ68" s="71">
        <f t="shared" si="68"/>
        <v>0</v>
      </c>
      <c r="HK68" s="71"/>
      <c r="HL68" s="71"/>
      <c r="HM68" s="71"/>
      <c r="HN68" s="71"/>
      <c r="HO68" s="71">
        <f t="shared" si="69"/>
        <v>0</v>
      </c>
      <c r="HP68" s="71">
        <f t="shared" si="70"/>
        <v>0</v>
      </c>
      <c r="HQ68" s="71"/>
      <c r="HR68" s="71"/>
      <c r="HS68" s="71"/>
      <c r="HT68" s="71"/>
      <c r="HU68" s="71">
        <f t="shared" si="71"/>
        <v>0</v>
      </c>
      <c r="HV68" s="71">
        <f t="shared" si="71"/>
        <v>0</v>
      </c>
      <c r="HW68" s="71"/>
      <c r="HX68" s="140"/>
      <c r="HY68" s="140"/>
      <c r="HZ68" s="140"/>
      <c r="IA68" s="71">
        <f t="shared" si="72"/>
        <v>0</v>
      </c>
      <c r="IB68" s="71">
        <f t="shared" si="73"/>
        <v>0</v>
      </c>
      <c r="IC68" s="138"/>
      <c r="ID68" s="75"/>
      <c r="IE68" s="75">
        <f t="shared" si="93"/>
        <v>0</v>
      </c>
      <c r="IF68" s="75">
        <f t="shared" si="93"/>
        <v>0</v>
      </c>
      <c r="IG68" s="75"/>
      <c r="IH68" s="75"/>
      <c r="II68" s="75">
        <f t="shared" si="75"/>
        <v>0</v>
      </c>
      <c r="IJ68" s="75">
        <f t="shared" si="76"/>
        <v>0</v>
      </c>
      <c r="IK68" s="139"/>
      <c r="IL68" s="141"/>
      <c r="IM68" s="136">
        <f t="shared" si="77"/>
        <v>0</v>
      </c>
      <c r="IN68" s="136">
        <f t="shared" si="78"/>
        <v>0</v>
      </c>
      <c r="IO68" s="114">
        <v>0</v>
      </c>
      <c r="IP68" s="140"/>
      <c r="IQ68" s="136">
        <f t="shared" si="79"/>
        <v>0</v>
      </c>
      <c r="IR68" s="136">
        <f t="shared" si="80"/>
        <v>0</v>
      </c>
      <c r="IS68" s="137"/>
      <c r="IT68" s="137"/>
      <c r="IU68" s="158">
        <f t="shared" si="88"/>
        <v>0</v>
      </c>
      <c r="IV68" s="157">
        <f t="shared" si="89"/>
        <v>0</v>
      </c>
      <c r="IW68" s="158"/>
      <c r="IX68" s="158"/>
      <c r="IY68" s="158">
        <f t="shared" si="83"/>
        <v>0</v>
      </c>
      <c r="IZ68" s="158">
        <f t="shared" si="84"/>
        <v>0</v>
      </c>
      <c r="JA68" s="157"/>
      <c r="JB68" s="157"/>
      <c r="JC68" s="158">
        <f t="shared" si="85"/>
        <v>0</v>
      </c>
      <c r="JD68" s="158">
        <f t="shared" si="86"/>
        <v>0</v>
      </c>
    </row>
    <row r="69" spans="1:264" ht="12.75" customHeight="1">
      <c r="A69" s="109"/>
      <c r="B69" s="112">
        <v>59</v>
      </c>
      <c r="C69" s="71"/>
      <c r="D69" s="71"/>
      <c r="E69" s="113"/>
      <c r="F69" s="113"/>
      <c r="G69" s="71">
        <f t="shared" si="0"/>
        <v>0</v>
      </c>
      <c r="H69" s="71">
        <f t="shared" si="1"/>
        <v>0</v>
      </c>
      <c r="I69" s="91"/>
      <c r="J69" s="71"/>
      <c r="K69" s="71"/>
      <c r="L69" s="71"/>
      <c r="M69" s="71">
        <f t="shared" si="2"/>
        <v>0</v>
      </c>
      <c r="N69" s="71">
        <f t="shared" si="3"/>
        <v>0</v>
      </c>
      <c r="O69" s="91">
        <v>2.58</v>
      </c>
      <c r="P69" s="71"/>
      <c r="Q69" s="75"/>
      <c r="R69" s="71"/>
      <c r="S69" s="71">
        <f t="shared" si="90"/>
        <v>2.58</v>
      </c>
      <c r="T69" s="71">
        <f t="shared" si="5"/>
        <v>0</v>
      </c>
      <c r="U69" s="91"/>
      <c r="V69" s="71"/>
      <c r="W69" s="75"/>
      <c r="X69" s="75"/>
      <c r="Y69" s="71">
        <f t="shared" si="6"/>
        <v>0</v>
      </c>
      <c r="Z69" s="71">
        <f t="shared" si="7"/>
        <v>0</v>
      </c>
      <c r="AA69" s="71"/>
      <c r="AB69" s="142"/>
      <c r="AC69" s="193"/>
      <c r="AD69" s="71"/>
      <c r="AE69" s="71">
        <f t="shared" si="8"/>
        <v>0</v>
      </c>
      <c r="AF69" s="71">
        <f t="shared" si="9"/>
        <v>0</v>
      </c>
      <c r="AG69" s="91"/>
      <c r="AH69" s="71"/>
      <c r="AI69" s="71"/>
      <c r="AJ69" s="71"/>
      <c r="AK69" s="71">
        <f t="shared" si="10"/>
        <v>0</v>
      </c>
      <c r="AL69" s="71">
        <f t="shared" si="11"/>
        <v>0</v>
      </c>
      <c r="AM69" s="71"/>
      <c r="AN69" s="71"/>
      <c r="AO69" s="113"/>
      <c r="AP69" s="113"/>
      <c r="AQ69" s="71">
        <f t="shared" si="12"/>
        <v>0</v>
      </c>
      <c r="AR69" s="71">
        <f t="shared" si="13"/>
        <v>0</v>
      </c>
      <c r="AS69" s="114">
        <v>0</v>
      </c>
      <c r="AT69" s="136"/>
      <c r="AU69" s="75"/>
      <c r="AV69" s="71"/>
      <c r="AW69" s="71">
        <f t="shared" si="14"/>
        <v>0</v>
      </c>
      <c r="AX69" s="71">
        <f t="shared" si="15"/>
        <v>0</v>
      </c>
      <c r="AY69" s="125"/>
      <c r="AZ69" s="86"/>
      <c r="BA69" s="86"/>
      <c r="BB69" s="86"/>
      <c r="BC69" s="71">
        <f t="shared" si="16"/>
        <v>0</v>
      </c>
      <c r="BD69" s="71">
        <f t="shared" si="17"/>
        <v>0</v>
      </c>
      <c r="BE69" s="71"/>
      <c r="BF69" s="71"/>
      <c r="BG69" s="75"/>
      <c r="BH69" s="71"/>
      <c r="BI69" s="71">
        <f t="shared" si="18"/>
        <v>0</v>
      </c>
      <c r="BJ69" s="71">
        <f t="shared" si="19"/>
        <v>0</v>
      </c>
      <c r="BK69" s="93"/>
      <c r="BL69" s="93"/>
      <c r="BM69" s="71"/>
      <c r="BN69" s="71"/>
      <c r="BO69" s="71">
        <f t="shared" si="20"/>
        <v>0</v>
      </c>
      <c r="BP69" s="71">
        <f t="shared" si="21"/>
        <v>0</v>
      </c>
      <c r="BQ69" s="71"/>
      <c r="BR69" s="71"/>
      <c r="BS69" s="94"/>
      <c r="BT69" s="94"/>
      <c r="BU69" s="71">
        <f t="shared" si="22"/>
        <v>0</v>
      </c>
      <c r="BV69" s="71">
        <f t="shared" si="23"/>
        <v>0</v>
      </c>
      <c r="BW69" s="276"/>
      <c r="BX69" s="113"/>
      <c r="BY69" s="79"/>
      <c r="BZ69" s="93"/>
      <c r="CA69" s="71">
        <f t="shared" si="24"/>
        <v>0</v>
      </c>
      <c r="CB69" s="71">
        <f t="shared" si="25"/>
        <v>0</v>
      </c>
      <c r="CC69" s="114">
        <v>1.44</v>
      </c>
      <c r="CD69" s="75"/>
      <c r="CE69" s="95"/>
      <c r="CF69" s="95"/>
      <c r="CG69" s="71">
        <f t="shared" si="26"/>
        <v>1.44</v>
      </c>
      <c r="CH69" s="71">
        <f t="shared" si="87"/>
        <v>0</v>
      </c>
      <c r="CI69" s="71"/>
      <c r="CJ69" s="71"/>
      <c r="CK69" s="71"/>
      <c r="CL69" s="71"/>
      <c r="CM69" s="71">
        <f t="shared" si="27"/>
        <v>0</v>
      </c>
      <c r="CN69" s="71">
        <f t="shared" si="28"/>
        <v>0</v>
      </c>
      <c r="CO69" s="91">
        <v>1.03</v>
      </c>
      <c r="CP69" s="71"/>
      <c r="CQ69" s="71"/>
      <c r="CR69" s="71"/>
      <c r="CS69" s="71">
        <f t="shared" si="91"/>
        <v>1.03</v>
      </c>
      <c r="CT69" s="71">
        <f t="shared" si="30"/>
        <v>0</v>
      </c>
      <c r="CU69" s="71"/>
      <c r="CV69" s="71"/>
      <c r="CW69" s="71"/>
      <c r="CX69" s="71"/>
      <c r="CY69" s="71">
        <f t="shared" si="31"/>
        <v>0</v>
      </c>
      <c r="CZ69" s="71">
        <f t="shared" si="32"/>
        <v>0</v>
      </c>
      <c r="DA69" s="114">
        <v>4.12</v>
      </c>
      <c r="DB69" s="113"/>
      <c r="DC69" s="71"/>
      <c r="DD69" s="71"/>
      <c r="DE69" s="71">
        <f t="shared" si="33"/>
        <v>4.12</v>
      </c>
      <c r="DF69" s="71">
        <f t="shared" si="34"/>
        <v>0</v>
      </c>
      <c r="DG69" s="71"/>
      <c r="DH69" s="71"/>
      <c r="DI69" s="93"/>
      <c r="DJ69" s="71"/>
      <c r="DK69" s="71">
        <f t="shared" si="35"/>
        <v>0</v>
      </c>
      <c r="DL69" s="71">
        <f t="shared" si="36"/>
        <v>0</v>
      </c>
      <c r="DM69" s="113"/>
      <c r="DN69" s="113"/>
      <c r="DO69" s="113"/>
      <c r="DP69" s="113"/>
      <c r="DQ69" s="71">
        <f t="shared" si="37"/>
        <v>0</v>
      </c>
      <c r="DR69" s="71">
        <f t="shared" si="38"/>
        <v>0</v>
      </c>
      <c r="DS69" s="91"/>
      <c r="DT69" s="71"/>
      <c r="DU69" s="71"/>
      <c r="DV69" s="94"/>
      <c r="DW69" s="71">
        <f t="shared" si="39"/>
        <v>0</v>
      </c>
      <c r="DX69" s="71">
        <f t="shared" si="40"/>
        <v>0</v>
      </c>
      <c r="DY69" s="115"/>
      <c r="DZ69" s="71"/>
      <c r="EA69" s="71"/>
      <c r="EB69" s="71"/>
      <c r="EC69" s="71">
        <f t="shared" si="41"/>
        <v>0</v>
      </c>
      <c r="ED69" s="71">
        <f t="shared" si="42"/>
        <v>0</v>
      </c>
      <c r="EE69" s="71"/>
      <c r="EF69" s="71"/>
      <c r="EG69" s="96"/>
      <c r="EH69" s="71"/>
      <c r="EI69" s="71">
        <f t="shared" si="43"/>
        <v>0</v>
      </c>
      <c r="EJ69" s="71">
        <f t="shared" si="44"/>
        <v>0</v>
      </c>
      <c r="EK69" s="71"/>
      <c r="EL69" s="71"/>
      <c r="EM69" s="71"/>
      <c r="EN69" s="71"/>
      <c r="EO69" s="71">
        <f t="shared" si="45"/>
        <v>0</v>
      </c>
      <c r="EP69" s="71">
        <f t="shared" si="46"/>
        <v>0</v>
      </c>
      <c r="EQ69" s="71"/>
      <c r="ER69" s="71"/>
      <c r="ES69" s="71"/>
      <c r="ET69" s="71"/>
      <c r="EU69" s="71">
        <f t="shared" si="92"/>
        <v>0</v>
      </c>
      <c r="EV69" s="71">
        <f t="shared" si="48"/>
        <v>0</v>
      </c>
      <c r="EW69" s="91">
        <v>18.559999999999999</v>
      </c>
      <c r="EX69" s="71"/>
      <c r="EY69" s="71"/>
      <c r="EZ69" s="71"/>
      <c r="FA69" s="71">
        <f t="shared" si="49"/>
        <v>18.559999999999999</v>
      </c>
      <c r="FB69" s="71">
        <f t="shared" si="50"/>
        <v>0</v>
      </c>
      <c r="FC69" s="71"/>
      <c r="FD69" s="71"/>
      <c r="FE69" s="71"/>
      <c r="FF69" s="71"/>
      <c r="FG69" s="71">
        <f t="shared" si="51"/>
        <v>0</v>
      </c>
      <c r="FH69" s="71">
        <f t="shared" si="52"/>
        <v>0</v>
      </c>
      <c r="FI69" s="71"/>
      <c r="FJ69" s="71"/>
      <c r="FK69" s="71"/>
      <c r="FL69" s="71"/>
      <c r="FM69" s="71">
        <f t="shared" si="53"/>
        <v>0</v>
      </c>
      <c r="FN69" s="71">
        <f t="shared" si="54"/>
        <v>0</v>
      </c>
      <c r="FO69" s="71"/>
      <c r="FP69" s="71"/>
      <c r="FQ69" s="71"/>
      <c r="FR69" s="71"/>
      <c r="FS69" s="71">
        <f t="shared" si="55"/>
        <v>0</v>
      </c>
      <c r="FT69" s="71">
        <f t="shared" si="56"/>
        <v>0</v>
      </c>
      <c r="FU69" s="71"/>
      <c r="FV69" s="71"/>
      <c r="FW69" s="71"/>
      <c r="FX69" s="71"/>
      <c r="FY69" s="71">
        <f t="shared" si="57"/>
        <v>0</v>
      </c>
      <c r="FZ69" s="71">
        <f t="shared" si="58"/>
        <v>0</v>
      </c>
      <c r="GA69" s="71"/>
      <c r="GB69" s="71"/>
      <c r="GC69" s="71"/>
      <c r="GD69" s="71"/>
      <c r="GE69" s="71">
        <f t="shared" si="59"/>
        <v>0</v>
      </c>
      <c r="GF69" s="71">
        <f t="shared" si="60"/>
        <v>0</v>
      </c>
      <c r="GG69" s="71"/>
      <c r="GH69" s="71"/>
      <c r="GI69" s="71"/>
      <c r="GJ69" s="71"/>
      <c r="GK69" s="71">
        <f t="shared" si="61"/>
        <v>0</v>
      </c>
      <c r="GL69" s="71">
        <f t="shared" si="62"/>
        <v>0</v>
      </c>
      <c r="GM69" s="71"/>
      <c r="GN69" s="71"/>
      <c r="GO69" s="71"/>
      <c r="GP69" s="71"/>
      <c r="GQ69" s="71">
        <f t="shared" si="63"/>
        <v>0</v>
      </c>
      <c r="GR69" s="71">
        <f t="shared" si="64"/>
        <v>0</v>
      </c>
      <c r="GS69" s="71"/>
      <c r="GT69" s="71"/>
      <c r="GU69" s="71"/>
      <c r="GV69" s="71"/>
      <c r="GW69" s="71">
        <f t="shared" si="65"/>
        <v>0</v>
      </c>
      <c r="GX69" s="71">
        <f t="shared" si="65"/>
        <v>0</v>
      </c>
      <c r="GY69" s="71"/>
      <c r="GZ69" s="71"/>
      <c r="HA69" s="71"/>
      <c r="HB69" s="71"/>
      <c r="HC69" s="71">
        <f t="shared" si="66"/>
        <v>0</v>
      </c>
      <c r="HD69" s="71">
        <f t="shared" si="66"/>
        <v>0</v>
      </c>
      <c r="HE69" s="71"/>
      <c r="HF69" s="71"/>
      <c r="HG69" s="71"/>
      <c r="HH69" s="71"/>
      <c r="HI69" s="71">
        <f t="shared" si="67"/>
        <v>0</v>
      </c>
      <c r="HJ69" s="71">
        <f t="shared" si="68"/>
        <v>0</v>
      </c>
      <c r="HK69" s="71"/>
      <c r="HL69" s="71"/>
      <c r="HM69" s="71"/>
      <c r="HN69" s="71"/>
      <c r="HO69" s="71">
        <f t="shared" si="69"/>
        <v>0</v>
      </c>
      <c r="HP69" s="71">
        <f t="shared" si="70"/>
        <v>0</v>
      </c>
      <c r="HQ69" s="71"/>
      <c r="HR69" s="71"/>
      <c r="HS69" s="71"/>
      <c r="HT69" s="71"/>
      <c r="HU69" s="71">
        <f t="shared" si="71"/>
        <v>0</v>
      </c>
      <c r="HV69" s="71">
        <f t="shared" si="71"/>
        <v>0</v>
      </c>
      <c r="HW69" s="71"/>
      <c r="HX69" s="140"/>
      <c r="HY69" s="140"/>
      <c r="HZ69" s="140"/>
      <c r="IA69" s="71">
        <f t="shared" si="72"/>
        <v>0</v>
      </c>
      <c r="IB69" s="71">
        <f t="shared" si="73"/>
        <v>0</v>
      </c>
      <c r="IC69" s="138"/>
      <c r="ID69" s="75"/>
      <c r="IE69" s="75">
        <f t="shared" si="93"/>
        <v>0</v>
      </c>
      <c r="IF69" s="75">
        <f t="shared" si="93"/>
        <v>0</v>
      </c>
      <c r="IG69" s="75"/>
      <c r="IH69" s="75"/>
      <c r="II69" s="75">
        <f t="shared" si="75"/>
        <v>0</v>
      </c>
      <c r="IJ69" s="75">
        <f t="shared" si="76"/>
        <v>0</v>
      </c>
      <c r="IK69" s="139"/>
      <c r="IL69" s="141"/>
      <c r="IM69" s="136">
        <f t="shared" si="77"/>
        <v>0</v>
      </c>
      <c r="IN69" s="136">
        <f t="shared" si="78"/>
        <v>0</v>
      </c>
      <c r="IO69" s="114">
        <v>0</v>
      </c>
      <c r="IP69" s="140"/>
      <c r="IQ69" s="136">
        <f t="shared" si="79"/>
        <v>0</v>
      </c>
      <c r="IR69" s="136">
        <f t="shared" si="80"/>
        <v>0</v>
      </c>
      <c r="IS69" s="137"/>
      <c r="IT69" s="137"/>
      <c r="IU69" s="158">
        <f t="shared" si="88"/>
        <v>0</v>
      </c>
      <c r="IV69" s="157">
        <f t="shared" si="89"/>
        <v>0</v>
      </c>
      <c r="IW69" s="158"/>
      <c r="IX69" s="158"/>
      <c r="IY69" s="158">
        <f t="shared" si="83"/>
        <v>0</v>
      </c>
      <c r="IZ69" s="158">
        <f t="shared" si="84"/>
        <v>0</v>
      </c>
      <c r="JA69" s="157"/>
      <c r="JB69" s="157"/>
      <c r="JC69" s="158">
        <f t="shared" si="85"/>
        <v>0</v>
      </c>
      <c r="JD69" s="158">
        <f t="shared" si="86"/>
        <v>0</v>
      </c>
    </row>
    <row r="70" spans="1:264" ht="12.75" customHeight="1">
      <c r="A70" s="109"/>
      <c r="B70" s="112">
        <v>60</v>
      </c>
      <c r="C70" s="71"/>
      <c r="D70" s="71"/>
      <c r="E70" s="113"/>
      <c r="F70" s="113"/>
      <c r="G70" s="71">
        <f t="shared" si="0"/>
        <v>0</v>
      </c>
      <c r="H70" s="71">
        <f t="shared" si="1"/>
        <v>0</v>
      </c>
      <c r="I70" s="91"/>
      <c r="J70" s="71"/>
      <c r="K70" s="71"/>
      <c r="L70" s="71"/>
      <c r="M70" s="71">
        <f t="shared" si="2"/>
        <v>0</v>
      </c>
      <c r="N70" s="71">
        <f t="shared" si="3"/>
        <v>0</v>
      </c>
      <c r="O70" s="91">
        <v>2.58</v>
      </c>
      <c r="P70" s="71"/>
      <c r="Q70" s="75"/>
      <c r="R70" s="71"/>
      <c r="S70" s="71">
        <f t="shared" si="90"/>
        <v>2.58</v>
      </c>
      <c r="T70" s="71">
        <f t="shared" si="5"/>
        <v>0</v>
      </c>
      <c r="U70" s="91"/>
      <c r="V70" s="71"/>
      <c r="W70" s="75"/>
      <c r="X70" s="75"/>
      <c r="Y70" s="71">
        <f t="shared" si="6"/>
        <v>0</v>
      </c>
      <c r="Z70" s="71">
        <f t="shared" si="7"/>
        <v>0</v>
      </c>
      <c r="AA70" s="71"/>
      <c r="AB70" s="142"/>
      <c r="AC70" s="193"/>
      <c r="AD70" s="71"/>
      <c r="AE70" s="71">
        <f t="shared" si="8"/>
        <v>0</v>
      </c>
      <c r="AF70" s="71">
        <f t="shared" si="9"/>
        <v>0</v>
      </c>
      <c r="AG70" s="91"/>
      <c r="AH70" s="71"/>
      <c r="AI70" s="71"/>
      <c r="AJ70" s="71"/>
      <c r="AK70" s="71">
        <f t="shared" si="10"/>
        <v>0</v>
      </c>
      <c r="AL70" s="71">
        <f t="shared" si="11"/>
        <v>0</v>
      </c>
      <c r="AM70" s="71"/>
      <c r="AN70" s="71"/>
      <c r="AO70" s="113"/>
      <c r="AP70" s="113"/>
      <c r="AQ70" s="71">
        <f t="shared" si="12"/>
        <v>0</v>
      </c>
      <c r="AR70" s="71">
        <f t="shared" si="13"/>
        <v>0</v>
      </c>
      <c r="AS70" s="114">
        <v>0</v>
      </c>
      <c r="AT70" s="136"/>
      <c r="AU70" s="75"/>
      <c r="AV70" s="71"/>
      <c r="AW70" s="71">
        <f t="shared" si="14"/>
        <v>0</v>
      </c>
      <c r="AX70" s="71">
        <f t="shared" si="15"/>
        <v>0</v>
      </c>
      <c r="AY70" s="125"/>
      <c r="AZ70" s="86"/>
      <c r="BA70" s="86"/>
      <c r="BB70" s="86"/>
      <c r="BC70" s="71">
        <f t="shared" si="16"/>
        <v>0</v>
      </c>
      <c r="BD70" s="71">
        <f t="shared" si="17"/>
        <v>0</v>
      </c>
      <c r="BE70" s="71"/>
      <c r="BF70" s="71"/>
      <c r="BG70" s="75"/>
      <c r="BH70" s="71"/>
      <c r="BI70" s="71">
        <f t="shared" si="18"/>
        <v>0</v>
      </c>
      <c r="BJ70" s="71">
        <f t="shared" si="19"/>
        <v>0</v>
      </c>
      <c r="BK70" s="93"/>
      <c r="BL70" s="93"/>
      <c r="BM70" s="71"/>
      <c r="BN70" s="71"/>
      <c r="BO70" s="71">
        <f t="shared" si="20"/>
        <v>0</v>
      </c>
      <c r="BP70" s="71">
        <f t="shared" si="21"/>
        <v>0</v>
      </c>
      <c r="BQ70" s="71"/>
      <c r="BR70" s="71"/>
      <c r="BS70" s="94"/>
      <c r="BT70" s="94"/>
      <c r="BU70" s="71">
        <f t="shared" si="22"/>
        <v>0</v>
      </c>
      <c r="BV70" s="71">
        <f t="shared" si="23"/>
        <v>0</v>
      </c>
      <c r="BW70" s="276"/>
      <c r="BX70" s="113"/>
      <c r="BY70" s="79"/>
      <c r="BZ70" s="93"/>
      <c r="CA70" s="71">
        <f t="shared" si="24"/>
        <v>0</v>
      </c>
      <c r="CB70" s="71">
        <f t="shared" si="25"/>
        <v>0</v>
      </c>
      <c r="CC70" s="114">
        <v>1.44</v>
      </c>
      <c r="CD70" s="75"/>
      <c r="CE70" s="95"/>
      <c r="CF70" s="95"/>
      <c r="CG70" s="71">
        <f t="shared" si="26"/>
        <v>1.44</v>
      </c>
      <c r="CH70" s="71">
        <f t="shared" si="87"/>
        <v>0</v>
      </c>
      <c r="CI70" s="71"/>
      <c r="CJ70" s="71"/>
      <c r="CK70" s="71"/>
      <c r="CL70" s="71"/>
      <c r="CM70" s="71">
        <f t="shared" si="27"/>
        <v>0</v>
      </c>
      <c r="CN70" s="71">
        <f t="shared" si="28"/>
        <v>0</v>
      </c>
      <c r="CO70" s="91">
        <v>1.03</v>
      </c>
      <c r="CP70" s="71"/>
      <c r="CQ70" s="71"/>
      <c r="CR70" s="71"/>
      <c r="CS70" s="71">
        <f t="shared" si="91"/>
        <v>1.03</v>
      </c>
      <c r="CT70" s="71">
        <f t="shared" si="30"/>
        <v>0</v>
      </c>
      <c r="CU70" s="71"/>
      <c r="CV70" s="71"/>
      <c r="CW70" s="71"/>
      <c r="CX70" s="71"/>
      <c r="CY70" s="71">
        <f t="shared" si="31"/>
        <v>0</v>
      </c>
      <c r="CZ70" s="71">
        <f t="shared" si="32"/>
        <v>0</v>
      </c>
      <c r="DA70" s="114">
        <v>4.12</v>
      </c>
      <c r="DB70" s="113"/>
      <c r="DC70" s="71"/>
      <c r="DD70" s="71"/>
      <c r="DE70" s="71">
        <f t="shared" si="33"/>
        <v>4.12</v>
      </c>
      <c r="DF70" s="71">
        <f t="shared" si="34"/>
        <v>0</v>
      </c>
      <c r="DG70" s="71"/>
      <c r="DH70" s="71"/>
      <c r="DI70" s="93"/>
      <c r="DJ70" s="71"/>
      <c r="DK70" s="71">
        <f t="shared" si="35"/>
        <v>0</v>
      </c>
      <c r="DL70" s="71">
        <f t="shared" si="36"/>
        <v>0</v>
      </c>
      <c r="DM70" s="113"/>
      <c r="DN70" s="113"/>
      <c r="DO70" s="113"/>
      <c r="DP70" s="113"/>
      <c r="DQ70" s="71">
        <f t="shared" si="37"/>
        <v>0</v>
      </c>
      <c r="DR70" s="71">
        <f t="shared" si="38"/>
        <v>0</v>
      </c>
      <c r="DS70" s="91"/>
      <c r="DT70" s="71"/>
      <c r="DU70" s="71"/>
      <c r="DV70" s="94"/>
      <c r="DW70" s="71">
        <f t="shared" si="39"/>
        <v>0</v>
      </c>
      <c r="DX70" s="71">
        <f t="shared" si="40"/>
        <v>0</v>
      </c>
      <c r="DY70" s="115"/>
      <c r="DZ70" s="71"/>
      <c r="EA70" s="71"/>
      <c r="EB70" s="71"/>
      <c r="EC70" s="71">
        <f t="shared" si="41"/>
        <v>0</v>
      </c>
      <c r="ED70" s="71">
        <f t="shared" si="42"/>
        <v>0</v>
      </c>
      <c r="EE70" s="71"/>
      <c r="EF70" s="71"/>
      <c r="EG70" s="96"/>
      <c r="EH70" s="71"/>
      <c r="EI70" s="71">
        <f t="shared" si="43"/>
        <v>0</v>
      </c>
      <c r="EJ70" s="71">
        <f t="shared" si="44"/>
        <v>0</v>
      </c>
      <c r="EK70" s="71"/>
      <c r="EL70" s="71"/>
      <c r="EM70" s="71"/>
      <c r="EN70" s="71"/>
      <c r="EO70" s="71">
        <f t="shared" si="45"/>
        <v>0</v>
      </c>
      <c r="EP70" s="71">
        <f t="shared" si="46"/>
        <v>0</v>
      </c>
      <c r="EQ70" s="71"/>
      <c r="ER70" s="71"/>
      <c r="ES70" s="71"/>
      <c r="ET70" s="71"/>
      <c r="EU70" s="71">
        <f t="shared" si="92"/>
        <v>0</v>
      </c>
      <c r="EV70" s="71">
        <f t="shared" si="48"/>
        <v>0</v>
      </c>
      <c r="EW70" s="91">
        <v>18.559999999999999</v>
      </c>
      <c r="EX70" s="71"/>
      <c r="EY70" s="71"/>
      <c r="EZ70" s="71"/>
      <c r="FA70" s="71">
        <f t="shared" si="49"/>
        <v>18.559999999999999</v>
      </c>
      <c r="FB70" s="71">
        <f t="shared" si="50"/>
        <v>0</v>
      </c>
      <c r="FC70" s="71"/>
      <c r="FD70" s="71"/>
      <c r="FE70" s="71"/>
      <c r="FF70" s="71"/>
      <c r="FG70" s="71">
        <f t="shared" si="51"/>
        <v>0</v>
      </c>
      <c r="FH70" s="71">
        <f t="shared" si="52"/>
        <v>0</v>
      </c>
      <c r="FI70" s="71"/>
      <c r="FJ70" s="71"/>
      <c r="FK70" s="71"/>
      <c r="FL70" s="71"/>
      <c r="FM70" s="71">
        <f t="shared" si="53"/>
        <v>0</v>
      </c>
      <c r="FN70" s="71">
        <f t="shared" si="54"/>
        <v>0</v>
      </c>
      <c r="FO70" s="71"/>
      <c r="FP70" s="71"/>
      <c r="FQ70" s="71"/>
      <c r="FR70" s="71"/>
      <c r="FS70" s="71">
        <f t="shared" si="55"/>
        <v>0</v>
      </c>
      <c r="FT70" s="71">
        <f t="shared" si="56"/>
        <v>0</v>
      </c>
      <c r="FU70" s="71"/>
      <c r="FV70" s="71"/>
      <c r="FW70" s="71"/>
      <c r="FX70" s="71"/>
      <c r="FY70" s="71">
        <f t="shared" si="57"/>
        <v>0</v>
      </c>
      <c r="FZ70" s="71">
        <f t="shared" si="58"/>
        <v>0</v>
      </c>
      <c r="GA70" s="71"/>
      <c r="GB70" s="71"/>
      <c r="GC70" s="71"/>
      <c r="GD70" s="71"/>
      <c r="GE70" s="71">
        <f t="shared" si="59"/>
        <v>0</v>
      </c>
      <c r="GF70" s="71">
        <f t="shared" si="60"/>
        <v>0</v>
      </c>
      <c r="GG70" s="71"/>
      <c r="GH70" s="71"/>
      <c r="GI70" s="71"/>
      <c r="GJ70" s="71"/>
      <c r="GK70" s="71">
        <f t="shared" si="61"/>
        <v>0</v>
      </c>
      <c r="GL70" s="71">
        <f t="shared" si="62"/>
        <v>0</v>
      </c>
      <c r="GM70" s="71"/>
      <c r="GN70" s="71"/>
      <c r="GO70" s="71"/>
      <c r="GP70" s="71"/>
      <c r="GQ70" s="71">
        <f t="shared" si="63"/>
        <v>0</v>
      </c>
      <c r="GR70" s="71">
        <f t="shared" si="64"/>
        <v>0</v>
      </c>
      <c r="GS70" s="71"/>
      <c r="GT70" s="71"/>
      <c r="GU70" s="71"/>
      <c r="GV70" s="71"/>
      <c r="GW70" s="71">
        <f t="shared" si="65"/>
        <v>0</v>
      </c>
      <c r="GX70" s="71">
        <f t="shared" si="65"/>
        <v>0</v>
      </c>
      <c r="GY70" s="71"/>
      <c r="GZ70" s="71"/>
      <c r="HA70" s="71"/>
      <c r="HB70" s="71"/>
      <c r="HC70" s="71">
        <f t="shared" si="66"/>
        <v>0</v>
      </c>
      <c r="HD70" s="71">
        <f t="shared" si="66"/>
        <v>0</v>
      </c>
      <c r="HE70" s="71"/>
      <c r="HF70" s="71"/>
      <c r="HG70" s="71"/>
      <c r="HH70" s="71"/>
      <c r="HI70" s="71">
        <f t="shared" si="67"/>
        <v>0</v>
      </c>
      <c r="HJ70" s="71">
        <f t="shared" si="68"/>
        <v>0</v>
      </c>
      <c r="HK70" s="71"/>
      <c r="HL70" s="71"/>
      <c r="HM70" s="71"/>
      <c r="HN70" s="71"/>
      <c r="HO70" s="71">
        <f t="shared" si="69"/>
        <v>0</v>
      </c>
      <c r="HP70" s="71">
        <f t="shared" si="70"/>
        <v>0</v>
      </c>
      <c r="HQ70" s="71"/>
      <c r="HR70" s="71"/>
      <c r="HS70" s="71"/>
      <c r="HT70" s="71"/>
      <c r="HU70" s="71">
        <f t="shared" si="71"/>
        <v>0</v>
      </c>
      <c r="HV70" s="71">
        <f t="shared" si="71"/>
        <v>0</v>
      </c>
      <c r="HW70" s="71"/>
      <c r="HX70" s="140"/>
      <c r="HY70" s="140"/>
      <c r="HZ70" s="140"/>
      <c r="IA70" s="71">
        <f t="shared" si="72"/>
        <v>0</v>
      </c>
      <c r="IB70" s="71">
        <f t="shared" si="73"/>
        <v>0</v>
      </c>
      <c r="IC70" s="138"/>
      <c r="ID70" s="75"/>
      <c r="IE70" s="75">
        <f t="shared" si="93"/>
        <v>0</v>
      </c>
      <c r="IF70" s="75">
        <f t="shared" si="93"/>
        <v>0</v>
      </c>
      <c r="IG70" s="75"/>
      <c r="IH70" s="75"/>
      <c r="II70" s="75">
        <f t="shared" si="75"/>
        <v>0</v>
      </c>
      <c r="IJ70" s="75">
        <f t="shared" si="76"/>
        <v>0</v>
      </c>
      <c r="IK70" s="139"/>
      <c r="IL70" s="141"/>
      <c r="IM70" s="136">
        <f t="shared" si="77"/>
        <v>0</v>
      </c>
      <c r="IN70" s="136">
        <f t="shared" si="78"/>
        <v>0</v>
      </c>
      <c r="IO70" s="114">
        <v>0</v>
      </c>
      <c r="IP70" s="140"/>
      <c r="IQ70" s="136">
        <f t="shared" si="79"/>
        <v>0</v>
      </c>
      <c r="IR70" s="136">
        <f t="shared" si="80"/>
        <v>0</v>
      </c>
      <c r="IS70" s="137"/>
      <c r="IT70" s="137"/>
      <c r="IU70" s="158">
        <f t="shared" si="88"/>
        <v>0</v>
      </c>
      <c r="IV70" s="157">
        <f t="shared" si="89"/>
        <v>0</v>
      </c>
      <c r="IW70" s="158"/>
      <c r="IX70" s="158"/>
      <c r="IY70" s="158">
        <f t="shared" si="83"/>
        <v>0</v>
      </c>
      <c r="IZ70" s="158">
        <f t="shared" si="84"/>
        <v>0</v>
      </c>
      <c r="JA70" s="157"/>
      <c r="JB70" s="157"/>
      <c r="JC70" s="158">
        <f t="shared" si="85"/>
        <v>0</v>
      </c>
      <c r="JD70" s="158">
        <f t="shared" si="86"/>
        <v>0</v>
      </c>
    </row>
    <row r="71" spans="1:264" ht="12.75" customHeight="1">
      <c r="A71" s="117" t="s">
        <v>151</v>
      </c>
      <c r="B71" s="112">
        <v>61</v>
      </c>
      <c r="C71" s="71"/>
      <c r="D71" s="71"/>
      <c r="E71" s="113"/>
      <c r="F71" s="113"/>
      <c r="G71" s="71">
        <f t="shared" si="0"/>
        <v>0</v>
      </c>
      <c r="H71" s="71">
        <f t="shared" si="1"/>
        <v>0</v>
      </c>
      <c r="I71" s="91"/>
      <c r="J71" s="71"/>
      <c r="K71" s="71"/>
      <c r="L71" s="71"/>
      <c r="M71" s="71">
        <f t="shared" si="2"/>
        <v>0</v>
      </c>
      <c r="N71" s="71">
        <f t="shared" si="3"/>
        <v>0</v>
      </c>
      <c r="O71" s="91">
        <v>2.58</v>
      </c>
      <c r="P71" s="71"/>
      <c r="Q71" s="75"/>
      <c r="R71" s="71"/>
      <c r="S71" s="71">
        <f t="shared" si="90"/>
        <v>2.58</v>
      </c>
      <c r="T71" s="71">
        <f t="shared" si="5"/>
        <v>0</v>
      </c>
      <c r="U71" s="91"/>
      <c r="V71" s="71"/>
      <c r="W71" s="75"/>
      <c r="X71" s="75"/>
      <c r="Y71" s="71">
        <f t="shared" si="6"/>
        <v>0</v>
      </c>
      <c r="Z71" s="71">
        <f t="shared" si="7"/>
        <v>0</v>
      </c>
      <c r="AA71" s="71"/>
      <c r="AB71" s="142"/>
      <c r="AC71" s="193"/>
      <c r="AD71" s="71"/>
      <c r="AE71" s="71">
        <f t="shared" si="8"/>
        <v>0</v>
      </c>
      <c r="AF71" s="71">
        <f t="shared" si="9"/>
        <v>0</v>
      </c>
      <c r="AG71" s="91"/>
      <c r="AH71" s="71"/>
      <c r="AI71" s="71"/>
      <c r="AJ71" s="71"/>
      <c r="AK71" s="71">
        <f t="shared" si="10"/>
        <v>0</v>
      </c>
      <c r="AL71" s="71">
        <f t="shared" si="11"/>
        <v>0</v>
      </c>
      <c r="AM71" s="71"/>
      <c r="AN71" s="71"/>
      <c r="AO71" s="113"/>
      <c r="AP71" s="113"/>
      <c r="AQ71" s="71">
        <f t="shared" si="12"/>
        <v>0</v>
      </c>
      <c r="AR71" s="71">
        <f t="shared" si="13"/>
        <v>0</v>
      </c>
      <c r="AS71" s="114">
        <v>0</v>
      </c>
      <c r="AT71" s="136"/>
      <c r="AU71" s="75"/>
      <c r="AV71" s="71"/>
      <c r="AW71" s="71">
        <f t="shared" si="14"/>
        <v>0</v>
      </c>
      <c r="AX71" s="71">
        <f t="shared" si="15"/>
        <v>0</v>
      </c>
      <c r="AY71" s="125"/>
      <c r="AZ71" s="86"/>
      <c r="BA71" s="86"/>
      <c r="BB71" s="86"/>
      <c r="BC71" s="71">
        <f t="shared" si="16"/>
        <v>0</v>
      </c>
      <c r="BD71" s="71">
        <f t="shared" si="17"/>
        <v>0</v>
      </c>
      <c r="BE71" s="71"/>
      <c r="BF71" s="71"/>
      <c r="BG71" s="75"/>
      <c r="BH71" s="71"/>
      <c r="BI71" s="71">
        <f t="shared" si="18"/>
        <v>0</v>
      </c>
      <c r="BJ71" s="71">
        <f t="shared" si="19"/>
        <v>0</v>
      </c>
      <c r="BK71" s="93"/>
      <c r="BL71" s="93"/>
      <c r="BM71" s="71"/>
      <c r="BN71" s="71"/>
      <c r="BO71" s="71">
        <f t="shared" si="20"/>
        <v>0</v>
      </c>
      <c r="BP71" s="71">
        <f t="shared" si="21"/>
        <v>0</v>
      </c>
      <c r="BQ71" s="71"/>
      <c r="BR71" s="71"/>
      <c r="BS71" s="94"/>
      <c r="BT71" s="94"/>
      <c r="BU71" s="71">
        <f t="shared" si="22"/>
        <v>0</v>
      </c>
      <c r="BV71" s="71">
        <f t="shared" si="23"/>
        <v>0</v>
      </c>
      <c r="BW71" s="276"/>
      <c r="BX71" s="113"/>
      <c r="BY71" s="79"/>
      <c r="BZ71" s="93"/>
      <c r="CA71" s="71">
        <f t="shared" si="24"/>
        <v>0</v>
      </c>
      <c r="CB71" s="71">
        <f t="shared" si="25"/>
        <v>0</v>
      </c>
      <c r="CC71" s="114">
        <v>1.44</v>
      </c>
      <c r="CD71" s="75"/>
      <c r="CE71" s="95"/>
      <c r="CF71" s="95"/>
      <c r="CG71" s="71">
        <f t="shared" si="26"/>
        <v>1.44</v>
      </c>
      <c r="CH71" s="71">
        <f t="shared" si="87"/>
        <v>0</v>
      </c>
      <c r="CI71" s="71"/>
      <c r="CJ71" s="71"/>
      <c r="CK71" s="71"/>
      <c r="CL71" s="71"/>
      <c r="CM71" s="71">
        <f t="shared" si="27"/>
        <v>0</v>
      </c>
      <c r="CN71" s="71">
        <f t="shared" si="28"/>
        <v>0</v>
      </c>
      <c r="CO71" s="91">
        <v>1.03</v>
      </c>
      <c r="CP71" s="71"/>
      <c r="CQ71" s="71"/>
      <c r="CR71" s="71"/>
      <c r="CS71" s="71">
        <f t="shared" si="91"/>
        <v>1.03</v>
      </c>
      <c r="CT71" s="71">
        <f t="shared" si="30"/>
        <v>0</v>
      </c>
      <c r="CU71" s="71"/>
      <c r="CV71" s="71"/>
      <c r="CW71" s="71"/>
      <c r="CX71" s="71"/>
      <c r="CY71" s="71">
        <f t="shared" si="31"/>
        <v>0</v>
      </c>
      <c r="CZ71" s="71">
        <f t="shared" si="32"/>
        <v>0</v>
      </c>
      <c r="DA71" s="114">
        <v>4.12</v>
      </c>
      <c r="DB71" s="113"/>
      <c r="DC71" s="71"/>
      <c r="DD71" s="71"/>
      <c r="DE71" s="71">
        <f t="shared" si="33"/>
        <v>4.12</v>
      </c>
      <c r="DF71" s="71">
        <f t="shared" si="34"/>
        <v>0</v>
      </c>
      <c r="DG71" s="71"/>
      <c r="DH71" s="71"/>
      <c r="DI71" s="93"/>
      <c r="DJ71" s="71"/>
      <c r="DK71" s="71">
        <f t="shared" si="35"/>
        <v>0</v>
      </c>
      <c r="DL71" s="71">
        <f t="shared" si="36"/>
        <v>0</v>
      </c>
      <c r="DM71" s="113"/>
      <c r="DN71" s="113"/>
      <c r="DO71" s="113"/>
      <c r="DP71" s="113"/>
      <c r="DQ71" s="71">
        <f t="shared" si="37"/>
        <v>0</v>
      </c>
      <c r="DR71" s="71">
        <f t="shared" si="38"/>
        <v>0</v>
      </c>
      <c r="DS71" s="91"/>
      <c r="DT71" s="71"/>
      <c r="DU71" s="71"/>
      <c r="DV71" s="94"/>
      <c r="DW71" s="71">
        <f t="shared" si="39"/>
        <v>0</v>
      </c>
      <c r="DX71" s="71">
        <f t="shared" si="40"/>
        <v>0</v>
      </c>
      <c r="DY71" s="115"/>
      <c r="DZ71" s="71"/>
      <c r="EA71" s="71"/>
      <c r="EB71" s="71"/>
      <c r="EC71" s="71">
        <f t="shared" si="41"/>
        <v>0</v>
      </c>
      <c r="ED71" s="71">
        <f t="shared" si="42"/>
        <v>0</v>
      </c>
      <c r="EE71" s="71"/>
      <c r="EF71" s="71"/>
      <c r="EG71" s="96"/>
      <c r="EH71" s="71"/>
      <c r="EI71" s="71">
        <f t="shared" si="43"/>
        <v>0</v>
      </c>
      <c r="EJ71" s="71">
        <f t="shared" si="44"/>
        <v>0</v>
      </c>
      <c r="EK71" s="71"/>
      <c r="EL71" s="71"/>
      <c r="EM71" s="71"/>
      <c r="EN71" s="71"/>
      <c r="EO71" s="71">
        <f t="shared" si="45"/>
        <v>0</v>
      </c>
      <c r="EP71" s="71">
        <f t="shared" si="46"/>
        <v>0</v>
      </c>
      <c r="EQ71" s="71"/>
      <c r="ER71" s="71"/>
      <c r="ES71" s="71"/>
      <c r="ET71" s="71"/>
      <c r="EU71" s="71">
        <f t="shared" si="92"/>
        <v>0</v>
      </c>
      <c r="EV71" s="71">
        <f t="shared" si="48"/>
        <v>0</v>
      </c>
      <c r="EW71" s="91">
        <v>18.559999999999999</v>
      </c>
      <c r="EX71" s="71"/>
      <c r="EY71" s="71"/>
      <c r="EZ71" s="71"/>
      <c r="FA71" s="71">
        <f t="shared" si="49"/>
        <v>18.559999999999999</v>
      </c>
      <c r="FB71" s="71">
        <f t="shared" si="50"/>
        <v>0</v>
      </c>
      <c r="FC71" s="71"/>
      <c r="FD71" s="71"/>
      <c r="FE71" s="71"/>
      <c r="FF71" s="71"/>
      <c r="FG71" s="71">
        <f t="shared" si="51"/>
        <v>0</v>
      </c>
      <c r="FH71" s="71">
        <f t="shared" si="52"/>
        <v>0</v>
      </c>
      <c r="FI71" s="71"/>
      <c r="FJ71" s="71"/>
      <c r="FK71" s="71"/>
      <c r="FL71" s="71"/>
      <c r="FM71" s="71">
        <f t="shared" si="53"/>
        <v>0</v>
      </c>
      <c r="FN71" s="71">
        <f t="shared" si="54"/>
        <v>0</v>
      </c>
      <c r="FO71" s="71"/>
      <c r="FP71" s="71"/>
      <c r="FQ71" s="71"/>
      <c r="FR71" s="71"/>
      <c r="FS71" s="71">
        <f t="shared" si="55"/>
        <v>0</v>
      </c>
      <c r="FT71" s="71">
        <f t="shared" si="56"/>
        <v>0</v>
      </c>
      <c r="FU71" s="71"/>
      <c r="FV71" s="71"/>
      <c r="FW71" s="71"/>
      <c r="FX71" s="71"/>
      <c r="FY71" s="71">
        <f t="shared" si="57"/>
        <v>0</v>
      </c>
      <c r="FZ71" s="71">
        <f t="shared" si="58"/>
        <v>0</v>
      </c>
      <c r="GA71" s="71"/>
      <c r="GB71" s="71"/>
      <c r="GC71" s="71"/>
      <c r="GD71" s="71"/>
      <c r="GE71" s="71">
        <f t="shared" si="59"/>
        <v>0</v>
      </c>
      <c r="GF71" s="71">
        <f t="shared" si="60"/>
        <v>0</v>
      </c>
      <c r="GG71" s="71"/>
      <c r="GH71" s="71"/>
      <c r="GI71" s="71"/>
      <c r="GJ71" s="71"/>
      <c r="GK71" s="71">
        <f t="shared" si="61"/>
        <v>0</v>
      </c>
      <c r="GL71" s="71">
        <f t="shared" si="62"/>
        <v>0</v>
      </c>
      <c r="GM71" s="71"/>
      <c r="GN71" s="71"/>
      <c r="GO71" s="71"/>
      <c r="GP71" s="71"/>
      <c r="GQ71" s="71">
        <f t="shared" si="63"/>
        <v>0</v>
      </c>
      <c r="GR71" s="71">
        <f t="shared" si="64"/>
        <v>0</v>
      </c>
      <c r="GS71" s="71"/>
      <c r="GT71" s="71"/>
      <c r="GU71" s="71"/>
      <c r="GV71" s="71"/>
      <c r="GW71" s="71">
        <f t="shared" si="65"/>
        <v>0</v>
      </c>
      <c r="GX71" s="71">
        <f t="shared" si="65"/>
        <v>0</v>
      </c>
      <c r="GY71" s="71"/>
      <c r="GZ71" s="71"/>
      <c r="HA71" s="71"/>
      <c r="HB71" s="71"/>
      <c r="HC71" s="71">
        <f t="shared" si="66"/>
        <v>0</v>
      </c>
      <c r="HD71" s="71">
        <f t="shared" si="66"/>
        <v>0</v>
      </c>
      <c r="HE71" s="71"/>
      <c r="HF71" s="71"/>
      <c r="HG71" s="71"/>
      <c r="HH71" s="71"/>
      <c r="HI71" s="71">
        <f t="shared" si="67"/>
        <v>0</v>
      </c>
      <c r="HJ71" s="71">
        <f t="shared" si="68"/>
        <v>0</v>
      </c>
      <c r="HK71" s="71"/>
      <c r="HL71" s="71"/>
      <c r="HM71" s="71"/>
      <c r="HN71" s="71"/>
      <c r="HO71" s="71">
        <f t="shared" si="69"/>
        <v>0</v>
      </c>
      <c r="HP71" s="71">
        <f t="shared" si="70"/>
        <v>0</v>
      </c>
      <c r="HQ71" s="71"/>
      <c r="HR71" s="71"/>
      <c r="HS71" s="71"/>
      <c r="HT71" s="71"/>
      <c r="HU71" s="71">
        <f t="shared" si="71"/>
        <v>0</v>
      </c>
      <c r="HV71" s="71">
        <f t="shared" si="71"/>
        <v>0</v>
      </c>
      <c r="HW71" s="71"/>
      <c r="HX71" s="140"/>
      <c r="HY71" s="140"/>
      <c r="HZ71" s="140"/>
      <c r="IA71" s="71">
        <f t="shared" si="72"/>
        <v>0</v>
      </c>
      <c r="IB71" s="71">
        <f t="shared" si="73"/>
        <v>0</v>
      </c>
      <c r="IC71" s="138"/>
      <c r="ID71" s="75"/>
      <c r="IE71" s="75">
        <f t="shared" si="93"/>
        <v>0</v>
      </c>
      <c r="IF71" s="75">
        <f t="shared" si="93"/>
        <v>0</v>
      </c>
      <c r="IG71" s="75"/>
      <c r="IH71" s="75"/>
      <c r="II71" s="75">
        <f t="shared" si="75"/>
        <v>0</v>
      </c>
      <c r="IJ71" s="75">
        <f t="shared" si="76"/>
        <v>0</v>
      </c>
      <c r="IK71" s="139"/>
      <c r="IL71" s="141"/>
      <c r="IM71" s="136">
        <f t="shared" si="77"/>
        <v>0</v>
      </c>
      <c r="IN71" s="136">
        <f t="shared" si="78"/>
        <v>0</v>
      </c>
      <c r="IO71" s="114">
        <v>6.19</v>
      </c>
      <c r="IP71" s="140"/>
      <c r="IQ71" s="136">
        <f t="shared" si="79"/>
        <v>6.19</v>
      </c>
      <c r="IR71" s="136">
        <f t="shared" si="80"/>
        <v>0</v>
      </c>
      <c r="IS71" s="137"/>
      <c r="IT71" s="137"/>
      <c r="IU71" s="158">
        <f t="shared" si="88"/>
        <v>0</v>
      </c>
      <c r="IV71" s="157">
        <f t="shared" si="89"/>
        <v>0</v>
      </c>
      <c r="IW71" s="158"/>
      <c r="IX71" s="158"/>
      <c r="IY71" s="158">
        <f t="shared" si="83"/>
        <v>0</v>
      </c>
      <c r="IZ71" s="158">
        <f t="shared" si="84"/>
        <v>0</v>
      </c>
      <c r="JA71" s="157"/>
      <c r="JB71" s="157"/>
      <c r="JC71" s="158">
        <f t="shared" si="85"/>
        <v>0</v>
      </c>
      <c r="JD71" s="158">
        <f t="shared" si="86"/>
        <v>0</v>
      </c>
    </row>
    <row r="72" spans="1:264" ht="12.75" customHeight="1">
      <c r="A72" s="109"/>
      <c r="B72" s="112">
        <v>62</v>
      </c>
      <c r="C72" s="71"/>
      <c r="D72" s="71"/>
      <c r="E72" s="113"/>
      <c r="F72" s="113"/>
      <c r="G72" s="71">
        <f t="shared" si="0"/>
        <v>0</v>
      </c>
      <c r="H72" s="71">
        <f t="shared" si="1"/>
        <v>0</v>
      </c>
      <c r="I72" s="91"/>
      <c r="J72" s="71"/>
      <c r="K72" s="71"/>
      <c r="L72" s="71"/>
      <c r="M72" s="71">
        <f t="shared" si="2"/>
        <v>0</v>
      </c>
      <c r="N72" s="71">
        <f t="shared" si="3"/>
        <v>0</v>
      </c>
      <c r="O72" s="91">
        <v>2.58</v>
      </c>
      <c r="P72" s="71"/>
      <c r="Q72" s="75"/>
      <c r="R72" s="71"/>
      <c r="S72" s="71">
        <f t="shared" si="90"/>
        <v>2.58</v>
      </c>
      <c r="T72" s="71">
        <f t="shared" si="5"/>
        <v>0</v>
      </c>
      <c r="U72" s="91"/>
      <c r="V72" s="71"/>
      <c r="W72" s="75"/>
      <c r="X72" s="75"/>
      <c r="Y72" s="71">
        <f t="shared" si="6"/>
        <v>0</v>
      </c>
      <c r="Z72" s="71">
        <f t="shared" si="7"/>
        <v>0</v>
      </c>
      <c r="AA72" s="71"/>
      <c r="AB72" s="142"/>
      <c r="AC72" s="193"/>
      <c r="AD72" s="71"/>
      <c r="AE72" s="71">
        <f t="shared" si="8"/>
        <v>0</v>
      </c>
      <c r="AF72" s="71">
        <f t="shared" si="9"/>
        <v>0</v>
      </c>
      <c r="AG72" s="91"/>
      <c r="AH72" s="71"/>
      <c r="AI72" s="71"/>
      <c r="AJ72" s="71"/>
      <c r="AK72" s="71">
        <f t="shared" si="10"/>
        <v>0</v>
      </c>
      <c r="AL72" s="71">
        <f t="shared" si="11"/>
        <v>0</v>
      </c>
      <c r="AM72" s="71"/>
      <c r="AN72" s="71"/>
      <c r="AO72" s="113"/>
      <c r="AP72" s="113"/>
      <c r="AQ72" s="71">
        <f t="shared" si="12"/>
        <v>0</v>
      </c>
      <c r="AR72" s="71">
        <f t="shared" si="13"/>
        <v>0</v>
      </c>
      <c r="AS72" s="114">
        <v>0</v>
      </c>
      <c r="AT72" s="136"/>
      <c r="AU72" s="75"/>
      <c r="AV72" s="71"/>
      <c r="AW72" s="71">
        <f t="shared" si="14"/>
        <v>0</v>
      </c>
      <c r="AX72" s="71">
        <f t="shared" si="15"/>
        <v>0</v>
      </c>
      <c r="AY72" s="125"/>
      <c r="AZ72" s="86"/>
      <c r="BA72" s="86"/>
      <c r="BB72" s="86"/>
      <c r="BC72" s="71">
        <f t="shared" si="16"/>
        <v>0</v>
      </c>
      <c r="BD72" s="71">
        <f t="shared" si="17"/>
        <v>0</v>
      </c>
      <c r="BE72" s="71"/>
      <c r="BF72" s="71"/>
      <c r="BG72" s="75"/>
      <c r="BH72" s="71"/>
      <c r="BI72" s="71">
        <f t="shared" si="18"/>
        <v>0</v>
      </c>
      <c r="BJ72" s="71">
        <f t="shared" si="19"/>
        <v>0</v>
      </c>
      <c r="BK72" s="93"/>
      <c r="BL72" s="93"/>
      <c r="BM72" s="71"/>
      <c r="BN72" s="71"/>
      <c r="BO72" s="71">
        <f t="shared" si="20"/>
        <v>0</v>
      </c>
      <c r="BP72" s="71">
        <f t="shared" si="21"/>
        <v>0</v>
      </c>
      <c r="BQ72" s="71"/>
      <c r="BR72" s="71"/>
      <c r="BS72" s="94"/>
      <c r="BT72" s="94"/>
      <c r="BU72" s="71">
        <f t="shared" si="22"/>
        <v>0</v>
      </c>
      <c r="BV72" s="71">
        <f t="shared" si="23"/>
        <v>0</v>
      </c>
      <c r="BW72" s="276"/>
      <c r="BX72" s="113"/>
      <c r="BY72" s="79"/>
      <c r="BZ72" s="93"/>
      <c r="CA72" s="71">
        <f t="shared" si="24"/>
        <v>0</v>
      </c>
      <c r="CB72" s="71">
        <f t="shared" si="25"/>
        <v>0</v>
      </c>
      <c r="CC72" s="114">
        <v>1.44</v>
      </c>
      <c r="CD72" s="75"/>
      <c r="CE72" s="95"/>
      <c r="CF72" s="95"/>
      <c r="CG72" s="71">
        <f t="shared" si="26"/>
        <v>1.44</v>
      </c>
      <c r="CH72" s="71">
        <f t="shared" si="87"/>
        <v>0</v>
      </c>
      <c r="CI72" s="71"/>
      <c r="CJ72" s="71"/>
      <c r="CK72" s="71"/>
      <c r="CL72" s="71"/>
      <c r="CM72" s="71">
        <f t="shared" si="27"/>
        <v>0</v>
      </c>
      <c r="CN72" s="71">
        <f t="shared" si="28"/>
        <v>0</v>
      </c>
      <c r="CO72" s="91">
        <v>1.03</v>
      </c>
      <c r="CP72" s="71"/>
      <c r="CQ72" s="71"/>
      <c r="CR72" s="71"/>
      <c r="CS72" s="71">
        <f t="shared" si="91"/>
        <v>1.03</v>
      </c>
      <c r="CT72" s="71">
        <f t="shared" si="30"/>
        <v>0</v>
      </c>
      <c r="CU72" s="71"/>
      <c r="CV72" s="71"/>
      <c r="CW72" s="71"/>
      <c r="CX72" s="71"/>
      <c r="CY72" s="71">
        <f t="shared" si="31"/>
        <v>0</v>
      </c>
      <c r="CZ72" s="71">
        <f t="shared" si="32"/>
        <v>0</v>
      </c>
      <c r="DA72" s="114">
        <v>4.12</v>
      </c>
      <c r="DB72" s="113"/>
      <c r="DC72" s="71"/>
      <c r="DD72" s="71"/>
      <c r="DE72" s="71">
        <f t="shared" si="33"/>
        <v>4.12</v>
      </c>
      <c r="DF72" s="71">
        <f t="shared" si="34"/>
        <v>0</v>
      </c>
      <c r="DG72" s="71"/>
      <c r="DH72" s="71"/>
      <c r="DI72" s="93"/>
      <c r="DJ72" s="71"/>
      <c r="DK72" s="71">
        <f t="shared" si="35"/>
        <v>0</v>
      </c>
      <c r="DL72" s="71">
        <f t="shared" si="36"/>
        <v>0</v>
      </c>
      <c r="DM72" s="113"/>
      <c r="DN72" s="113"/>
      <c r="DO72" s="113"/>
      <c r="DP72" s="113"/>
      <c r="DQ72" s="71">
        <f t="shared" si="37"/>
        <v>0</v>
      </c>
      <c r="DR72" s="71">
        <f t="shared" si="38"/>
        <v>0</v>
      </c>
      <c r="DS72" s="91"/>
      <c r="DT72" s="71"/>
      <c r="DU72" s="71"/>
      <c r="DV72" s="94"/>
      <c r="DW72" s="71">
        <f t="shared" si="39"/>
        <v>0</v>
      </c>
      <c r="DX72" s="71">
        <f t="shared" si="40"/>
        <v>0</v>
      </c>
      <c r="DY72" s="115"/>
      <c r="DZ72" s="71"/>
      <c r="EA72" s="71"/>
      <c r="EB72" s="71"/>
      <c r="EC72" s="71">
        <f t="shared" si="41"/>
        <v>0</v>
      </c>
      <c r="ED72" s="71">
        <f t="shared" si="42"/>
        <v>0</v>
      </c>
      <c r="EE72" s="71"/>
      <c r="EF72" s="71"/>
      <c r="EG72" s="96"/>
      <c r="EH72" s="71"/>
      <c r="EI72" s="71">
        <f t="shared" si="43"/>
        <v>0</v>
      </c>
      <c r="EJ72" s="71">
        <f t="shared" si="44"/>
        <v>0</v>
      </c>
      <c r="EK72" s="71"/>
      <c r="EL72" s="71"/>
      <c r="EM72" s="71"/>
      <c r="EN72" s="71"/>
      <c r="EO72" s="71">
        <f t="shared" si="45"/>
        <v>0</v>
      </c>
      <c r="EP72" s="71">
        <f t="shared" si="46"/>
        <v>0</v>
      </c>
      <c r="EQ72" s="71"/>
      <c r="ER72" s="71"/>
      <c r="ES72" s="71"/>
      <c r="ET72" s="71"/>
      <c r="EU72" s="71">
        <f t="shared" si="92"/>
        <v>0</v>
      </c>
      <c r="EV72" s="71">
        <f t="shared" si="48"/>
        <v>0</v>
      </c>
      <c r="EW72" s="91">
        <v>18.559999999999999</v>
      </c>
      <c r="EX72" s="71"/>
      <c r="EY72" s="71"/>
      <c r="EZ72" s="71"/>
      <c r="FA72" s="71">
        <f t="shared" si="49"/>
        <v>18.559999999999999</v>
      </c>
      <c r="FB72" s="71">
        <f t="shared" si="50"/>
        <v>0</v>
      </c>
      <c r="FC72" s="71"/>
      <c r="FD72" s="71"/>
      <c r="FE72" s="71"/>
      <c r="FF72" s="71"/>
      <c r="FG72" s="71">
        <f t="shared" si="51"/>
        <v>0</v>
      </c>
      <c r="FH72" s="71">
        <f t="shared" si="52"/>
        <v>0</v>
      </c>
      <c r="FI72" s="71"/>
      <c r="FJ72" s="71"/>
      <c r="FK72" s="71"/>
      <c r="FL72" s="71"/>
      <c r="FM72" s="71">
        <f t="shared" si="53"/>
        <v>0</v>
      </c>
      <c r="FN72" s="71">
        <f t="shared" si="54"/>
        <v>0</v>
      </c>
      <c r="FO72" s="71"/>
      <c r="FP72" s="71"/>
      <c r="FQ72" s="71"/>
      <c r="FR72" s="71"/>
      <c r="FS72" s="71">
        <f t="shared" si="55"/>
        <v>0</v>
      </c>
      <c r="FT72" s="71">
        <f t="shared" si="56"/>
        <v>0</v>
      </c>
      <c r="FU72" s="71"/>
      <c r="FV72" s="71"/>
      <c r="FW72" s="71"/>
      <c r="FX72" s="71"/>
      <c r="FY72" s="71">
        <f t="shared" si="57"/>
        <v>0</v>
      </c>
      <c r="FZ72" s="71">
        <f t="shared" si="58"/>
        <v>0</v>
      </c>
      <c r="GA72" s="71"/>
      <c r="GB72" s="71"/>
      <c r="GC72" s="71"/>
      <c r="GD72" s="71"/>
      <c r="GE72" s="71">
        <f t="shared" si="59"/>
        <v>0</v>
      </c>
      <c r="GF72" s="71">
        <f t="shared" si="60"/>
        <v>0</v>
      </c>
      <c r="GG72" s="71"/>
      <c r="GH72" s="71"/>
      <c r="GI72" s="71"/>
      <c r="GJ72" s="71"/>
      <c r="GK72" s="71">
        <f t="shared" si="61"/>
        <v>0</v>
      </c>
      <c r="GL72" s="71">
        <f t="shared" si="62"/>
        <v>0</v>
      </c>
      <c r="GM72" s="71"/>
      <c r="GN72" s="71"/>
      <c r="GO72" s="71"/>
      <c r="GP72" s="71"/>
      <c r="GQ72" s="71">
        <f t="shared" si="63"/>
        <v>0</v>
      </c>
      <c r="GR72" s="71">
        <f t="shared" si="64"/>
        <v>0</v>
      </c>
      <c r="GS72" s="71"/>
      <c r="GT72" s="71"/>
      <c r="GU72" s="71"/>
      <c r="GV72" s="71"/>
      <c r="GW72" s="71">
        <f t="shared" si="65"/>
        <v>0</v>
      </c>
      <c r="GX72" s="71">
        <f t="shared" si="65"/>
        <v>0</v>
      </c>
      <c r="GY72" s="71"/>
      <c r="GZ72" s="71"/>
      <c r="HA72" s="71"/>
      <c r="HB72" s="71"/>
      <c r="HC72" s="71">
        <f t="shared" si="66"/>
        <v>0</v>
      </c>
      <c r="HD72" s="71">
        <f t="shared" si="66"/>
        <v>0</v>
      </c>
      <c r="HE72" s="71"/>
      <c r="HF72" s="71"/>
      <c r="HG72" s="71"/>
      <c r="HH72" s="71"/>
      <c r="HI72" s="71">
        <f t="shared" si="67"/>
        <v>0</v>
      </c>
      <c r="HJ72" s="71">
        <f t="shared" si="68"/>
        <v>0</v>
      </c>
      <c r="HK72" s="71"/>
      <c r="HL72" s="71"/>
      <c r="HM72" s="71"/>
      <c r="HN72" s="71"/>
      <c r="HO72" s="71">
        <f t="shared" si="69"/>
        <v>0</v>
      </c>
      <c r="HP72" s="71">
        <f t="shared" si="70"/>
        <v>0</v>
      </c>
      <c r="HQ72" s="71"/>
      <c r="HR72" s="71"/>
      <c r="HS72" s="71"/>
      <c r="HT72" s="71"/>
      <c r="HU72" s="71">
        <f t="shared" si="71"/>
        <v>0</v>
      </c>
      <c r="HV72" s="71">
        <f t="shared" si="71"/>
        <v>0</v>
      </c>
      <c r="HW72" s="71"/>
      <c r="HX72" s="140"/>
      <c r="HY72" s="140"/>
      <c r="HZ72" s="140"/>
      <c r="IA72" s="71">
        <f t="shared" si="72"/>
        <v>0</v>
      </c>
      <c r="IB72" s="71">
        <f t="shared" si="73"/>
        <v>0</v>
      </c>
      <c r="IC72" s="138"/>
      <c r="ID72" s="75"/>
      <c r="IE72" s="75">
        <f t="shared" si="93"/>
        <v>0</v>
      </c>
      <c r="IF72" s="75">
        <f t="shared" si="93"/>
        <v>0</v>
      </c>
      <c r="IG72" s="75"/>
      <c r="IH72" s="75"/>
      <c r="II72" s="75">
        <f t="shared" si="75"/>
        <v>0</v>
      </c>
      <c r="IJ72" s="75">
        <f t="shared" si="76"/>
        <v>0</v>
      </c>
      <c r="IK72" s="139"/>
      <c r="IL72" s="141"/>
      <c r="IM72" s="136">
        <f t="shared" si="77"/>
        <v>0</v>
      </c>
      <c r="IN72" s="136">
        <f t="shared" si="78"/>
        <v>0</v>
      </c>
      <c r="IO72" s="114">
        <v>6.19</v>
      </c>
      <c r="IP72" s="140"/>
      <c r="IQ72" s="136">
        <f t="shared" si="79"/>
        <v>6.19</v>
      </c>
      <c r="IR72" s="136">
        <f t="shared" si="80"/>
        <v>0</v>
      </c>
      <c r="IS72" s="137"/>
      <c r="IT72" s="137"/>
      <c r="IU72" s="158">
        <f t="shared" si="88"/>
        <v>0</v>
      </c>
      <c r="IV72" s="157">
        <f t="shared" si="89"/>
        <v>0</v>
      </c>
      <c r="IW72" s="158"/>
      <c r="IX72" s="158"/>
      <c r="IY72" s="158">
        <f t="shared" si="83"/>
        <v>0</v>
      </c>
      <c r="IZ72" s="158">
        <f t="shared" si="84"/>
        <v>0</v>
      </c>
      <c r="JA72" s="157"/>
      <c r="JB72" s="157"/>
      <c r="JC72" s="158">
        <f t="shared" si="85"/>
        <v>0</v>
      </c>
      <c r="JD72" s="158">
        <f t="shared" si="86"/>
        <v>0</v>
      </c>
    </row>
    <row r="73" spans="1:264" ht="12.75" customHeight="1">
      <c r="A73" s="109"/>
      <c r="B73" s="112">
        <v>63</v>
      </c>
      <c r="C73" s="71"/>
      <c r="D73" s="71"/>
      <c r="E73" s="113"/>
      <c r="F73" s="113"/>
      <c r="G73" s="71">
        <f t="shared" si="0"/>
        <v>0</v>
      </c>
      <c r="H73" s="71">
        <f t="shared" si="1"/>
        <v>0</v>
      </c>
      <c r="I73" s="91"/>
      <c r="J73" s="71"/>
      <c r="K73" s="71"/>
      <c r="L73" s="71"/>
      <c r="M73" s="71">
        <f t="shared" si="2"/>
        <v>0</v>
      </c>
      <c r="N73" s="71">
        <f t="shared" si="3"/>
        <v>0</v>
      </c>
      <c r="O73" s="91">
        <v>2.58</v>
      </c>
      <c r="P73" s="71"/>
      <c r="Q73" s="75"/>
      <c r="R73" s="71"/>
      <c r="S73" s="71">
        <f t="shared" si="90"/>
        <v>2.58</v>
      </c>
      <c r="T73" s="71">
        <f t="shared" si="5"/>
        <v>0</v>
      </c>
      <c r="U73" s="91"/>
      <c r="V73" s="71"/>
      <c r="W73" s="75"/>
      <c r="X73" s="75"/>
      <c r="Y73" s="71">
        <f t="shared" si="6"/>
        <v>0</v>
      </c>
      <c r="Z73" s="71">
        <f t="shared" si="7"/>
        <v>0</v>
      </c>
      <c r="AA73" s="71"/>
      <c r="AB73" s="142"/>
      <c r="AC73" s="193"/>
      <c r="AD73" s="71"/>
      <c r="AE73" s="71">
        <f t="shared" si="8"/>
        <v>0</v>
      </c>
      <c r="AF73" s="71">
        <f t="shared" si="9"/>
        <v>0</v>
      </c>
      <c r="AG73" s="91"/>
      <c r="AH73" s="71"/>
      <c r="AI73" s="71"/>
      <c r="AJ73" s="71"/>
      <c r="AK73" s="71">
        <f t="shared" si="10"/>
        <v>0</v>
      </c>
      <c r="AL73" s="71">
        <f t="shared" si="11"/>
        <v>0</v>
      </c>
      <c r="AM73" s="71"/>
      <c r="AN73" s="71"/>
      <c r="AO73" s="113"/>
      <c r="AP73" s="113"/>
      <c r="AQ73" s="71">
        <f t="shared" si="12"/>
        <v>0</v>
      </c>
      <c r="AR73" s="71">
        <f t="shared" si="13"/>
        <v>0</v>
      </c>
      <c r="AS73" s="114">
        <v>0</v>
      </c>
      <c r="AT73" s="136"/>
      <c r="AU73" s="75"/>
      <c r="AV73" s="71"/>
      <c r="AW73" s="71">
        <f t="shared" si="14"/>
        <v>0</v>
      </c>
      <c r="AX73" s="71">
        <f t="shared" si="15"/>
        <v>0</v>
      </c>
      <c r="AY73" s="125"/>
      <c r="AZ73" s="86"/>
      <c r="BA73" s="86"/>
      <c r="BB73" s="86"/>
      <c r="BC73" s="71">
        <f t="shared" si="16"/>
        <v>0</v>
      </c>
      <c r="BD73" s="71">
        <f t="shared" si="17"/>
        <v>0</v>
      </c>
      <c r="BE73" s="71"/>
      <c r="BF73" s="71"/>
      <c r="BG73" s="75"/>
      <c r="BH73" s="71"/>
      <c r="BI73" s="71">
        <f t="shared" si="18"/>
        <v>0</v>
      </c>
      <c r="BJ73" s="71">
        <f t="shared" si="19"/>
        <v>0</v>
      </c>
      <c r="BK73" s="93"/>
      <c r="BL73" s="93"/>
      <c r="BM73" s="71"/>
      <c r="BN73" s="71"/>
      <c r="BO73" s="71">
        <f t="shared" si="20"/>
        <v>0</v>
      </c>
      <c r="BP73" s="71">
        <f t="shared" si="21"/>
        <v>0</v>
      </c>
      <c r="BQ73" s="71"/>
      <c r="BR73" s="71"/>
      <c r="BS73" s="94"/>
      <c r="BT73" s="94"/>
      <c r="BU73" s="71">
        <f t="shared" si="22"/>
        <v>0</v>
      </c>
      <c r="BV73" s="71">
        <f t="shared" si="23"/>
        <v>0</v>
      </c>
      <c r="BW73" s="276"/>
      <c r="BX73" s="113"/>
      <c r="BY73" s="79"/>
      <c r="BZ73" s="93"/>
      <c r="CA73" s="71">
        <f t="shared" si="24"/>
        <v>0</v>
      </c>
      <c r="CB73" s="71">
        <f t="shared" si="25"/>
        <v>0</v>
      </c>
      <c r="CC73" s="114">
        <v>1.44</v>
      </c>
      <c r="CD73" s="75"/>
      <c r="CE73" s="95"/>
      <c r="CF73" s="95"/>
      <c r="CG73" s="71">
        <f t="shared" si="26"/>
        <v>1.44</v>
      </c>
      <c r="CH73" s="71">
        <f t="shared" si="87"/>
        <v>0</v>
      </c>
      <c r="CI73" s="71"/>
      <c r="CJ73" s="71"/>
      <c r="CK73" s="71"/>
      <c r="CL73" s="71"/>
      <c r="CM73" s="71">
        <f t="shared" si="27"/>
        <v>0</v>
      </c>
      <c r="CN73" s="71">
        <f t="shared" si="28"/>
        <v>0</v>
      </c>
      <c r="CO73" s="91">
        <v>1.03</v>
      </c>
      <c r="CP73" s="71"/>
      <c r="CQ73" s="71"/>
      <c r="CR73" s="71"/>
      <c r="CS73" s="71">
        <f t="shared" si="91"/>
        <v>1.03</v>
      </c>
      <c r="CT73" s="71">
        <f t="shared" si="30"/>
        <v>0</v>
      </c>
      <c r="CU73" s="71"/>
      <c r="CV73" s="71"/>
      <c r="CW73" s="71"/>
      <c r="CX73" s="71"/>
      <c r="CY73" s="71">
        <f t="shared" si="31"/>
        <v>0</v>
      </c>
      <c r="CZ73" s="71">
        <f t="shared" si="32"/>
        <v>0</v>
      </c>
      <c r="DA73" s="114">
        <v>4.12</v>
      </c>
      <c r="DB73" s="113"/>
      <c r="DC73" s="71"/>
      <c r="DD73" s="71"/>
      <c r="DE73" s="71">
        <f t="shared" si="33"/>
        <v>4.12</v>
      </c>
      <c r="DF73" s="71">
        <f t="shared" si="34"/>
        <v>0</v>
      </c>
      <c r="DG73" s="71"/>
      <c r="DH73" s="71"/>
      <c r="DI73" s="93"/>
      <c r="DJ73" s="71"/>
      <c r="DK73" s="71">
        <f t="shared" si="35"/>
        <v>0</v>
      </c>
      <c r="DL73" s="71">
        <f t="shared" si="36"/>
        <v>0</v>
      </c>
      <c r="DM73" s="113"/>
      <c r="DN73" s="113"/>
      <c r="DO73" s="113"/>
      <c r="DP73" s="113"/>
      <c r="DQ73" s="71">
        <f t="shared" si="37"/>
        <v>0</v>
      </c>
      <c r="DR73" s="71">
        <f t="shared" si="38"/>
        <v>0</v>
      </c>
      <c r="DS73" s="91"/>
      <c r="DT73" s="71"/>
      <c r="DU73" s="71"/>
      <c r="DV73" s="94"/>
      <c r="DW73" s="71">
        <f t="shared" si="39"/>
        <v>0</v>
      </c>
      <c r="DX73" s="71">
        <f t="shared" si="40"/>
        <v>0</v>
      </c>
      <c r="DY73" s="115"/>
      <c r="DZ73" s="71"/>
      <c r="EA73" s="71"/>
      <c r="EB73" s="71"/>
      <c r="EC73" s="71">
        <f t="shared" si="41"/>
        <v>0</v>
      </c>
      <c r="ED73" s="71">
        <f t="shared" si="42"/>
        <v>0</v>
      </c>
      <c r="EE73" s="71"/>
      <c r="EF73" s="71"/>
      <c r="EG73" s="96"/>
      <c r="EH73" s="71"/>
      <c r="EI73" s="71">
        <f t="shared" si="43"/>
        <v>0</v>
      </c>
      <c r="EJ73" s="71">
        <f t="shared" si="44"/>
        <v>0</v>
      </c>
      <c r="EK73" s="71"/>
      <c r="EL73" s="71"/>
      <c r="EM73" s="71"/>
      <c r="EN73" s="71"/>
      <c r="EO73" s="71">
        <f t="shared" si="45"/>
        <v>0</v>
      </c>
      <c r="EP73" s="71">
        <f t="shared" si="46"/>
        <v>0</v>
      </c>
      <c r="EQ73" s="71"/>
      <c r="ER73" s="71"/>
      <c r="ES73" s="71"/>
      <c r="ET73" s="71"/>
      <c r="EU73" s="71">
        <f t="shared" si="92"/>
        <v>0</v>
      </c>
      <c r="EV73" s="71">
        <f t="shared" si="48"/>
        <v>0</v>
      </c>
      <c r="EW73" s="91">
        <v>18.559999999999999</v>
      </c>
      <c r="EX73" s="71"/>
      <c r="EY73" s="71"/>
      <c r="EZ73" s="71"/>
      <c r="FA73" s="71">
        <f t="shared" si="49"/>
        <v>18.559999999999999</v>
      </c>
      <c r="FB73" s="71">
        <f t="shared" si="50"/>
        <v>0</v>
      </c>
      <c r="FC73" s="71"/>
      <c r="FD73" s="71"/>
      <c r="FE73" s="71"/>
      <c r="FF73" s="71"/>
      <c r="FG73" s="71">
        <f t="shared" si="51"/>
        <v>0</v>
      </c>
      <c r="FH73" s="71">
        <f t="shared" si="52"/>
        <v>0</v>
      </c>
      <c r="FI73" s="71"/>
      <c r="FJ73" s="71"/>
      <c r="FK73" s="71"/>
      <c r="FL73" s="71"/>
      <c r="FM73" s="71">
        <f t="shared" si="53"/>
        <v>0</v>
      </c>
      <c r="FN73" s="71">
        <f t="shared" si="54"/>
        <v>0</v>
      </c>
      <c r="FO73" s="71"/>
      <c r="FP73" s="71"/>
      <c r="FQ73" s="71"/>
      <c r="FR73" s="71"/>
      <c r="FS73" s="71">
        <f t="shared" si="55"/>
        <v>0</v>
      </c>
      <c r="FT73" s="71">
        <f t="shared" si="56"/>
        <v>0</v>
      </c>
      <c r="FU73" s="71"/>
      <c r="FV73" s="71"/>
      <c r="FW73" s="71"/>
      <c r="FX73" s="71"/>
      <c r="FY73" s="71">
        <f t="shared" si="57"/>
        <v>0</v>
      </c>
      <c r="FZ73" s="71">
        <f t="shared" si="58"/>
        <v>0</v>
      </c>
      <c r="GA73" s="71"/>
      <c r="GB73" s="71"/>
      <c r="GC73" s="71"/>
      <c r="GD73" s="71"/>
      <c r="GE73" s="71">
        <f t="shared" si="59"/>
        <v>0</v>
      </c>
      <c r="GF73" s="71">
        <f t="shared" si="60"/>
        <v>0</v>
      </c>
      <c r="GG73" s="71"/>
      <c r="GH73" s="71"/>
      <c r="GI73" s="71"/>
      <c r="GJ73" s="71"/>
      <c r="GK73" s="71">
        <f t="shared" si="61"/>
        <v>0</v>
      </c>
      <c r="GL73" s="71">
        <f t="shared" si="62"/>
        <v>0</v>
      </c>
      <c r="GM73" s="71"/>
      <c r="GN73" s="71"/>
      <c r="GO73" s="71"/>
      <c r="GP73" s="71"/>
      <c r="GQ73" s="71">
        <f t="shared" si="63"/>
        <v>0</v>
      </c>
      <c r="GR73" s="71">
        <f t="shared" si="64"/>
        <v>0</v>
      </c>
      <c r="GS73" s="71"/>
      <c r="GT73" s="71"/>
      <c r="GU73" s="71"/>
      <c r="GV73" s="71"/>
      <c r="GW73" s="71">
        <f t="shared" si="65"/>
        <v>0</v>
      </c>
      <c r="GX73" s="71">
        <f t="shared" si="65"/>
        <v>0</v>
      </c>
      <c r="GY73" s="71"/>
      <c r="GZ73" s="71"/>
      <c r="HA73" s="71"/>
      <c r="HB73" s="71"/>
      <c r="HC73" s="71">
        <f t="shared" si="66"/>
        <v>0</v>
      </c>
      <c r="HD73" s="71">
        <f t="shared" si="66"/>
        <v>0</v>
      </c>
      <c r="HE73" s="71"/>
      <c r="HF73" s="71"/>
      <c r="HG73" s="71"/>
      <c r="HH73" s="71"/>
      <c r="HI73" s="71">
        <f t="shared" si="67"/>
        <v>0</v>
      </c>
      <c r="HJ73" s="71">
        <f t="shared" si="68"/>
        <v>0</v>
      </c>
      <c r="HK73" s="71"/>
      <c r="HL73" s="71"/>
      <c r="HM73" s="71"/>
      <c r="HN73" s="71"/>
      <c r="HO73" s="71">
        <f t="shared" si="69"/>
        <v>0</v>
      </c>
      <c r="HP73" s="71">
        <f t="shared" si="70"/>
        <v>0</v>
      </c>
      <c r="HQ73" s="71"/>
      <c r="HR73" s="71"/>
      <c r="HS73" s="71"/>
      <c r="HT73" s="71"/>
      <c r="HU73" s="71">
        <f t="shared" si="71"/>
        <v>0</v>
      </c>
      <c r="HV73" s="71">
        <f t="shared" si="71"/>
        <v>0</v>
      </c>
      <c r="HW73" s="71"/>
      <c r="HX73" s="140"/>
      <c r="HY73" s="140"/>
      <c r="HZ73" s="140"/>
      <c r="IA73" s="71">
        <f t="shared" si="72"/>
        <v>0</v>
      </c>
      <c r="IB73" s="71">
        <f t="shared" si="73"/>
        <v>0</v>
      </c>
      <c r="IC73" s="138"/>
      <c r="ID73" s="75"/>
      <c r="IE73" s="75">
        <f t="shared" si="93"/>
        <v>0</v>
      </c>
      <c r="IF73" s="75">
        <f t="shared" si="93"/>
        <v>0</v>
      </c>
      <c r="IG73" s="75"/>
      <c r="IH73" s="75"/>
      <c r="II73" s="75">
        <f t="shared" si="75"/>
        <v>0</v>
      </c>
      <c r="IJ73" s="75">
        <f t="shared" si="76"/>
        <v>0</v>
      </c>
      <c r="IK73" s="139"/>
      <c r="IL73" s="141"/>
      <c r="IM73" s="136">
        <f t="shared" si="77"/>
        <v>0</v>
      </c>
      <c r="IN73" s="136">
        <f t="shared" si="78"/>
        <v>0</v>
      </c>
      <c r="IO73" s="114">
        <v>6.19</v>
      </c>
      <c r="IP73" s="140"/>
      <c r="IQ73" s="136">
        <f t="shared" si="79"/>
        <v>6.19</v>
      </c>
      <c r="IR73" s="136">
        <f t="shared" si="80"/>
        <v>0</v>
      </c>
      <c r="IS73" s="137"/>
      <c r="IT73" s="137"/>
      <c r="IU73" s="158">
        <f t="shared" si="88"/>
        <v>0</v>
      </c>
      <c r="IV73" s="157">
        <f t="shared" si="89"/>
        <v>0</v>
      </c>
      <c r="IW73" s="158"/>
      <c r="IX73" s="158"/>
      <c r="IY73" s="158">
        <f t="shared" si="83"/>
        <v>0</v>
      </c>
      <c r="IZ73" s="158">
        <f t="shared" si="84"/>
        <v>0</v>
      </c>
      <c r="JA73" s="157"/>
      <c r="JB73" s="157"/>
      <c r="JC73" s="158">
        <f t="shared" si="85"/>
        <v>0</v>
      </c>
      <c r="JD73" s="158">
        <f t="shared" si="86"/>
        <v>0</v>
      </c>
    </row>
    <row r="74" spans="1:264" ht="12.75" customHeight="1">
      <c r="A74" s="109"/>
      <c r="B74" s="112">
        <v>64</v>
      </c>
      <c r="C74" s="71"/>
      <c r="D74" s="71"/>
      <c r="E74" s="113"/>
      <c r="F74" s="113"/>
      <c r="G74" s="71">
        <f t="shared" si="0"/>
        <v>0</v>
      </c>
      <c r="H74" s="71">
        <f t="shared" si="1"/>
        <v>0</v>
      </c>
      <c r="I74" s="91"/>
      <c r="J74" s="71"/>
      <c r="K74" s="71"/>
      <c r="L74" s="71"/>
      <c r="M74" s="71">
        <f t="shared" si="2"/>
        <v>0</v>
      </c>
      <c r="N74" s="71">
        <f t="shared" si="3"/>
        <v>0</v>
      </c>
      <c r="O74" s="91">
        <v>2.58</v>
      </c>
      <c r="P74" s="71"/>
      <c r="Q74" s="75"/>
      <c r="R74" s="71"/>
      <c r="S74" s="71">
        <f t="shared" si="90"/>
        <v>2.58</v>
      </c>
      <c r="T74" s="71">
        <f t="shared" si="5"/>
        <v>0</v>
      </c>
      <c r="U74" s="91"/>
      <c r="V74" s="71"/>
      <c r="W74" s="75"/>
      <c r="X74" s="75"/>
      <c r="Y74" s="71">
        <f t="shared" si="6"/>
        <v>0</v>
      </c>
      <c r="Z74" s="71">
        <f t="shared" si="7"/>
        <v>0</v>
      </c>
      <c r="AA74" s="71"/>
      <c r="AB74" s="142"/>
      <c r="AC74" s="193"/>
      <c r="AD74" s="71"/>
      <c r="AE74" s="71">
        <f t="shared" si="8"/>
        <v>0</v>
      </c>
      <c r="AF74" s="71">
        <f t="shared" si="9"/>
        <v>0</v>
      </c>
      <c r="AG74" s="91"/>
      <c r="AH74" s="71"/>
      <c r="AI74" s="71"/>
      <c r="AJ74" s="71"/>
      <c r="AK74" s="71">
        <f t="shared" si="10"/>
        <v>0</v>
      </c>
      <c r="AL74" s="71">
        <f t="shared" si="11"/>
        <v>0</v>
      </c>
      <c r="AM74" s="71"/>
      <c r="AN74" s="71"/>
      <c r="AO74" s="113"/>
      <c r="AP74" s="113"/>
      <c r="AQ74" s="71">
        <f t="shared" si="12"/>
        <v>0</v>
      </c>
      <c r="AR74" s="71">
        <f t="shared" si="13"/>
        <v>0</v>
      </c>
      <c r="AS74" s="114">
        <v>0</v>
      </c>
      <c r="AT74" s="136"/>
      <c r="AU74" s="75"/>
      <c r="AV74" s="71"/>
      <c r="AW74" s="71">
        <f t="shared" si="14"/>
        <v>0</v>
      </c>
      <c r="AX74" s="71">
        <f t="shared" si="15"/>
        <v>0</v>
      </c>
      <c r="AY74" s="125"/>
      <c r="AZ74" s="86"/>
      <c r="BA74" s="86"/>
      <c r="BB74" s="86"/>
      <c r="BC74" s="71">
        <f t="shared" si="16"/>
        <v>0</v>
      </c>
      <c r="BD74" s="71">
        <f t="shared" si="17"/>
        <v>0</v>
      </c>
      <c r="BE74" s="71"/>
      <c r="BF74" s="71"/>
      <c r="BG74" s="75"/>
      <c r="BH74" s="71"/>
      <c r="BI74" s="71">
        <f t="shared" si="18"/>
        <v>0</v>
      </c>
      <c r="BJ74" s="71">
        <f t="shared" si="19"/>
        <v>0</v>
      </c>
      <c r="BK74" s="93"/>
      <c r="BL74" s="93"/>
      <c r="BM74" s="71"/>
      <c r="BN74" s="71"/>
      <c r="BO74" s="71">
        <f t="shared" si="20"/>
        <v>0</v>
      </c>
      <c r="BP74" s="71">
        <f t="shared" si="21"/>
        <v>0</v>
      </c>
      <c r="BQ74" s="71"/>
      <c r="BR74" s="71"/>
      <c r="BS74" s="94"/>
      <c r="BT74" s="94"/>
      <c r="BU74" s="71">
        <f t="shared" si="22"/>
        <v>0</v>
      </c>
      <c r="BV74" s="71">
        <f t="shared" si="23"/>
        <v>0</v>
      </c>
      <c r="BW74" s="276"/>
      <c r="BX74" s="113"/>
      <c r="BY74" s="79"/>
      <c r="BZ74" s="93"/>
      <c r="CA74" s="71">
        <f t="shared" si="24"/>
        <v>0</v>
      </c>
      <c r="CB74" s="71">
        <f t="shared" si="25"/>
        <v>0</v>
      </c>
      <c r="CC74" s="114">
        <v>1.44</v>
      </c>
      <c r="CD74" s="75"/>
      <c r="CE74" s="95"/>
      <c r="CF74" s="95"/>
      <c r="CG74" s="71">
        <f t="shared" si="26"/>
        <v>1.44</v>
      </c>
      <c r="CH74" s="71">
        <f t="shared" si="87"/>
        <v>0</v>
      </c>
      <c r="CI74" s="71"/>
      <c r="CJ74" s="71"/>
      <c r="CK74" s="71"/>
      <c r="CL74" s="71"/>
      <c r="CM74" s="71">
        <f t="shared" si="27"/>
        <v>0</v>
      </c>
      <c r="CN74" s="71">
        <f t="shared" si="28"/>
        <v>0</v>
      </c>
      <c r="CO74" s="91">
        <v>1.03</v>
      </c>
      <c r="CP74" s="71"/>
      <c r="CQ74" s="71"/>
      <c r="CR74" s="71"/>
      <c r="CS74" s="71">
        <f t="shared" si="91"/>
        <v>1.03</v>
      </c>
      <c r="CT74" s="71">
        <f t="shared" si="30"/>
        <v>0</v>
      </c>
      <c r="CU74" s="71"/>
      <c r="CV74" s="71"/>
      <c r="CW74" s="71"/>
      <c r="CX74" s="71"/>
      <c r="CY74" s="71">
        <f t="shared" si="31"/>
        <v>0</v>
      </c>
      <c r="CZ74" s="71">
        <f t="shared" si="32"/>
        <v>0</v>
      </c>
      <c r="DA74" s="114">
        <v>4.12</v>
      </c>
      <c r="DB74" s="113"/>
      <c r="DC74" s="71"/>
      <c r="DD74" s="71"/>
      <c r="DE74" s="71">
        <f t="shared" si="33"/>
        <v>4.12</v>
      </c>
      <c r="DF74" s="71">
        <f t="shared" si="34"/>
        <v>0</v>
      </c>
      <c r="DG74" s="71"/>
      <c r="DH74" s="71"/>
      <c r="DI74" s="93"/>
      <c r="DJ74" s="71"/>
      <c r="DK74" s="71">
        <f t="shared" si="35"/>
        <v>0</v>
      </c>
      <c r="DL74" s="71">
        <f t="shared" si="36"/>
        <v>0</v>
      </c>
      <c r="DM74" s="113"/>
      <c r="DN74" s="113"/>
      <c r="DO74" s="113"/>
      <c r="DP74" s="113"/>
      <c r="DQ74" s="71">
        <f t="shared" si="37"/>
        <v>0</v>
      </c>
      <c r="DR74" s="71">
        <f t="shared" si="38"/>
        <v>0</v>
      </c>
      <c r="DS74" s="91"/>
      <c r="DT74" s="71"/>
      <c r="DU74" s="71"/>
      <c r="DV74" s="94"/>
      <c r="DW74" s="71">
        <f t="shared" si="39"/>
        <v>0</v>
      </c>
      <c r="DX74" s="71">
        <f t="shared" si="40"/>
        <v>0</v>
      </c>
      <c r="DY74" s="115"/>
      <c r="DZ74" s="71"/>
      <c r="EA74" s="71"/>
      <c r="EB74" s="71"/>
      <c r="EC74" s="71">
        <f t="shared" si="41"/>
        <v>0</v>
      </c>
      <c r="ED74" s="71">
        <f t="shared" si="42"/>
        <v>0</v>
      </c>
      <c r="EE74" s="71"/>
      <c r="EF74" s="71"/>
      <c r="EG74" s="96"/>
      <c r="EH74" s="71"/>
      <c r="EI74" s="71">
        <f t="shared" si="43"/>
        <v>0</v>
      </c>
      <c r="EJ74" s="71">
        <f t="shared" si="44"/>
        <v>0</v>
      </c>
      <c r="EK74" s="71"/>
      <c r="EL74" s="71"/>
      <c r="EM74" s="71"/>
      <c r="EN74" s="71"/>
      <c r="EO74" s="71">
        <f t="shared" si="45"/>
        <v>0</v>
      </c>
      <c r="EP74" s="71">
        <f t="shared" si="46"/>
        <v>0</v>
      </c>
      <c r="EQ74" s="71"/>
      <c r="ER74" s="71"/>
      <c r="ES74" s="71"/>
      <c r="ET74" s="71"/>
      <c r="EU74" s="71">
        <f t="shared" si="92"/>
        <v>0</v>
      </c>
      <c r="EV74" s="71">
        <f t="shared" si="48"/>
        <v>0</v>
      </c>
      <c r="EW74" s="91">
        <v>18.559999999999999</v>
      </c>
      <c r="EX74" s="71"/>
      <c r="EY74" s="71"/>
      <c r="EZ74" s="71"/>
      <c r="FA74" s="71">
        <f t="shared" si="49"/>
        <v>18.559999999999999</v>
      </c>
      <c r="FB74" s="71">
        <f t="shared" si="50"/>
        <v>0</v>
      </c>
      <c r="FC74" s="71"/>
      <c r="FD74" s="71"/>
      <c r="FE74" s="71"/>
      <c r="FF74" s="71"/>
      <c r="FG74" s="71">
        <f t="shared" si="51"/>
        <v>0</v>
      </c>
      <c r="FH74" s="71">
        <f t="shared" si="52"/>
        <v>0</v>
      </c>
      <c r="FI74" s="71"/>
      <c r="FJ74" s="71"/>
      <c r="FK74" s="71"/>
      <c r="FL74" s="71"/>
      <c r="FM74" s="71">
        <f t="shared" si="53"/>
        <v>0</v>
      </c>
      <c r="FN74" s="71">
        <f t="shared" si="54"/>
        <v>0</v>
      </c>
      <c r="FO74" s="71"/>
      <c r="FP74" s="71"/>
      <c r="FQ74" s="71"/>
      <c r="FR74" s="71"/>
      <c r="FS74" s="71">
        <f t="shared" si="55"/>
        <v>0</v>
      </c>
      <c r="FT74" s="71">
        <f t="shared" si="56"/>
        <v>0</v>
      </c>
      <c r="FU74" s="71"/>
      <c r="FV74" s="71"/>
      <c r="FW74" s="71"/>
      <c r="FX74" s="71"/>
      <c r="FY74" s="71">
        <f t="shared" si="57"/>
        <v>0</v>
      </c>
      <c r="FZ74" s="71">
        <f t="shared" si="58"/>
        <v>0</v>
      </c>
      <c r="GA74" s="71"/>
      <c r="GB74" s="71"/>
      <c r="GC74" s="71"/>
      <c r="GD74" s="71"/>
      <c r="GE74" s="71">
        <f t="shared" si="59"/>
        <v>0</v>
      </c>
      <c r="GF74" s="71">
        <f t="shared" si="60"/>
        <v>0</v>
      </c>
      <c r="GG74" s="71"/>
      <c r="GH74" s="71"/>
      <c r="GI74" s="71"/>
      <c r="GJ74" s="71"/>
      <c r="GK74" s="71">
        <f t="shared" si="61"/>
        <v>0</v>
      </c>
      <c r="GL74" s="71">
        <f t="shared" si="62"/>
        <v>0</v>
      </c>
      <c r="GM74" s="71"/>
      <c r="GN74" s="71"/>
      <c r="GO74" s="71"/>
      <c r="GP74" s="71"/>
      <c r="GQ74" s="71">
        <f t="shared" si="63"/>
        <v>0</v>
      </c>
      <c r="GR74" s="71">
        <f t="shared" si="64"/>
        <v>0</v>
      </c>
      <c r="GS74" s="71"/>
      <c r="GT74" s="71"/>
      <c r="GU74" s="71"/>
      <c r="GV74" s="71"/>
      <c r="GW74" s="71">
        <f t="shared" si="65"/>
        <v>0</v>
      </c>
      <c r="GX74" s="71">
        <f t="shared" si="65"/>
        <v>0</v>
      </c>
      <c r="GY74" s="71"/>
      <c r="GZ74" s="71"/>
      <c r="HA74" s="71"/>
      <c r="HB74" s="71"/>
      <c r="HC74" s="71">
        <f t="shared" si="66"/>
        <v>0</v>
      </c>
      <c r="HD74" s="71">
        <f t="shared" si="66"/>
        <v>0</v>
      </c>
      <c r="HE74" s="71"/>
      <c r="HF74" s="71"/>
      <c r="HG74" s="71"/>
      <c r="HH74" s="71"/>
      <c r="HI74" s="71">
        <f t="shared" si="67"/>
        <v>0</v>
      </c>
      <c r="HJ74" s="71">
        <f t="shared" si="68"/>
        <v>0</v>
      </c>
      <c r="HK74" s="71"/>
      <c r="HL74" s="71"/>
      <c r="HM74" s="71"/>
      <c r="HN74" s="71"/>
      <c r="HO74" s="71">
        <f t="shared" si="69"/>
        <v>0</v>
      </c>
      <c r="HP74" s="71">
        <f t="shared" si="70"/>
        <v>0</v>
      </c>
      <c r="HQ74" s="71"/>
      <c r="HR74" s="71"/>
      <c r="HS74" s="71"/>
      <c r="HT74" s="71"/>
      <c r="HU74" s="71">
        <f t="shared" si="71"/>
        <v>0</v>
      </c>
      <c r="HV74" s="71">
        <f t="shared" si="71"/>
        <v>0</v>
      </c>
      <c r="HW74" s="71"/>
      <c r="HX74" s="140"/>
      <c r="HY74" s="140"/>
      <c r="HZ74" s="140"/>
      <c r="IA74" s="71">
        <f t="shared" si="72"/>
        <v>0</v>
      </c>
      <c r="IB74" s="71">
        <f t="shared" si="73"/>
        <v>0</v>
      </c>
      <c r="IC74" s="138"/>
      <c r="ID74" s="75"/>
      <c r="IE74" s="75">
        <f t="shared" si="93"/>
        <v>0</v>
      </c>
      <c r="IF74" s="75">
        <f t="shared" si="93"/>
        <v>0</v>
      </c>
      <c r="IG74" s="75"/>
      <c r="IH74" s="75"/>
      <c r="II74" s="75">
        <f t="shared" si="75"/>
        <v>0</v>
      </c>
      <c r="IJ74" s="75">
        <f t="shared" si="76"/>
        <v>0</v>
      </c>
      <c r="IK74" s="139"/>
      <c r="IL74" s="141"/>
      <c r="IM74" s="136">
        <f t="shared" si="77"/>
        <v>0</v>
      </c>
      <c r="IN74" s="136">
        <f t="shared" si="78"/>
        <v>0</v>
      </c>
      <c r="IO74" s="114">
        <v>6.19</v>
      </c>
      <c r="IP74" s="140"/>
      <c r="IQ74" s="136">
        <f t="shared" si="79"/>
        <v>6.19</v>
      </c>
      <c r="IR74" s="136">
        <f t="shared" si="80"/>
        <v>0</v>
      </c>
      <c r="IS74" s="137"/>
      <c r="IT74" s="137"/>
      <c r="IU74" s="158">
        <f t="shared" si="88"/>
        <v>0</v>
      </c>
      <c r="IV74" s="157">
        <f t="shared" si="89"/>
        <v>0</v>
      </c>
      <c r="IW74" s="158"/>
      <c r="IX74" s="158"/>
      <c r="IY74" s="158">
        <f t="shared" si="83"/>
        <v>0</v>
      </c>
      <c r="IZ74" s="158">
        <f t="shared" si="84"/>
        <v>0</v>
      </c>
      <c r="JA74" s="157"/>
      <c r="JB74" s="157"/>
      <c r="JC74" s="158">
        <f t="shared" si="85"/>
        <v>0</v>
      </c>
      <c r="JD74" s="158">
        <f t="shared" si="86"/>
        <v>0</v>
      </c>
    </row>
    <row r="75" spans="1:264" ht="12.75" customHeight="1">
      <c r="A75" s="117" t="s">
        <v>152</v>
      </c>
      <c r="B75" s="112">
        <v>65</v>
      </c>
      <c r="C75" s="71"/>
      <c r="D75" s="71"/>
      <c r="E75" s="113"/>
      <c r="F75" s="113"/>
      <c r="G75" s="71">
        <f t="shared" si="0"/>
        <v>0</v>
      </c>
      <c r="H75" s="71">
        <f t="shared" si="1"/>
        <v>0</v>
      </c>
      <c r="I75" s="91"/>
      <c r="J75" s="71"/>
      <c r="K75" s="71"/>
      <c r="L75" s="71"/>
      <c r="M75" s="71">
        <f t="shared" si="2"/>
        <v>0</v>
      </c>
      <c r="N75" s="71">
        <f t="shared" si="3"/>
        <v>0</v>
      </c>
      <c r="O75" s="91">
        <v>2.58</v>
      </c>
      <c r="P75" s="71"/>
      <c r="Q75" s="75"/>
      <c r="R75" s="71"/>
      <c r="S75" s="71">
        <f t="shared" si="90"/>
        <v>2.58</v>
      </c>
      <c r="T75" s="71">
        <f t="shared" si="5"/>
        <v>0</v>
      </c>
      <c r="U75" s="91"/>
      <c r="V75" s="71"/>
      <c r="W75" s="75"/>
      <c r="X75" s="75"/>
      <c r="Y75" s="71">
        <f t="shared" si="6"/>
        <v>0</v>
      </c>
      <c r="Z75" s="71">
        <f t="shared" si="7"/>
        <v>0</v>
      </c>
      <c r="AA75" s="71"/>
      <c r="AB75" s="142"/>
      <c r="AC75" s="193"/>
      <c r="AD75" s="71"/>
      <c r="AE75" s="71">
        <f t="shared" si="8"/>
        <v>0</v>
      </c>
      <c r="AF75" s="71">
        <f t="shared" si="9"/>
        <v>0</v>
      </c>
      <c r="AG75" s="91"/>
      <c r="AH75" s="71"/>
      <c r="AI75" s="71"/>
      <c r="AJ75" s="71"/>
      <c r="AK75" s="71">
        <f t="shared" si="10"/>
        <v>0</v>
      </c>
      <c r="AL75" s="71">
        <f t="shared" si="11"/>
        <v>0</v>
      </c>
      <c r="AM75" s="71"/>
      <c r="AN75" s="71"/>
      <c r="AO75" s="113"/>
      <c r="AP75" s="113"/>
      <c r="AQ75" s="71">
        <f t="shared" si="12"/>
        <v>0</v>
      </c>
      <c r="AR75" s="71">
        <f t="shared" si="13"/>
        <v>0</v>
      </c>
      <c r="AS75" s="114">
        <v>0</v>
      </c>
      <c r="AT75" s="136"/>
      <c r="AU75" s="75"/>
      <c r="AV75" s="71"/>
      <c r="AW75" s="71">
        <f t="shared" si="14"/>
        <v>0</v>
      </c>
      <c r="AX75" s="71">
        <f t="shared" si="15"/>
        <v>0</v>
      </c>
      <c r="AY75" s="125"/>
      <c r="AZ75" s="86"/>
      <c r="BA75" s="86"/>
      <c r="BB75" s="86"/>
      <c r="BC75" s="71">
        <f t="shared" si="16"/>
        <v>0</v>
      </c>
      <c r="BD75" s="71">
        <f t="shared" si="17"/>
        <v>0</v>
      </c>
      <c r="BE75" s="71"/>
      <c r="BF75" s="71"/>
      <c r="BG75" s="75"/>
      <c r="BH75" s="71"/>
      <c r="BI75" s="71">
        <f t="shared" si="18"/>
        <v>0</v>
      </c>
      <c r="BJ75" s="71">
        <f t="shared" si="19"/>
        <v>0</v>
      </c>
      <c r="BK75" s="93"/>
      <c r="BL75" s="93"/>
      <c r="BM75" s="71"/>
      <c r="BN75" s="71"/>
      <c r="BO75" s="71">
        <f t="shared" si="20"/>
        <v>0</v>
      </c>
      <c r="BP75" s="71">
        <f t="shared" si="21"/>
        <v>0</v>
      </c>
      <c r="BQ75" s="71"/>
      <c r="BR75" s="71"/>
      <c r="BS75" s="94"/>
      <c r="BT75" s="94"/>
      <c r="BU75" s="71">
        <f t="shared" si="22"/>
        <v>0</v>
      </c>
      <c r="BV75" s="71">
        <f t="shared" si="23"/>
        <v>0</v>
      </c>
      <c r="BW75" s="276"/>
      <c r="BX75" s="113"/>
      <c r="BY75" s="79"/>
      <c r="BZ75" s="93"/>
      <c r="CA75" s="71">
        <f t="shared" si="24"/>
        <v>0</v>
      </c>
      <c r="CB75" s="71">
        <f t="shared" si="25"/>
        <v>0</v>
      </c>
      <c r="CC75" s="114">
        <v>1.44</v>
      </c>
      <c r="CD75" s="75"/>
      <c r="CE75" s="95"/>
      <c r="CF75" s="95"/>
      <c r="CG75" s="71">
        <f t="shared" si="26"/>
        <v>1.44</v>
      </c>
      <c r="CH75" s="71">
        <f t="shared" si="87"/>
        <v>0</v>
      </c>
      <c r="CI75" s="71"/>
      <c r="CJ75" s="71"/>
      <c r="CK75" s="71"/>
      <c r="CL75" s="71"/>
      <c r="CM75" s="71">
        <f t="shared" si="27"/>
        <v>0</v>
      </c>
      <c r="CN75" s="71">
        <f t="shared" si="28"/>
        <v>0</v>
      </c>
      <c r="CO75" s="91">
        <v>1.03</v>
      </c>
      <c r="CP75" s="71"/>
      <c r="CQ75" s="71"/>
      <c r="CR75" s="71"/>
      <c r="CS75" s="71">
        <f t="shared" si="91"/>
        <v>1.03</v>
      </c>
      <c r="CT75" s="71">
        <f t="shared" si="30"/>
        <v>0</v>
      </c>
      <c r="CU75" s="71"/>
      <c r="CV75" s="71"/>
      <c r="CW75" s="71"/>
      <c r="CX75" s="71"/>
      <c r="CY75" s="71">
        <f t="shared" si="31"/>
        <v>0</v>
      </c>
      <c r="CZ75" s="71">
        <f t="shared" si="32"/>
        <v>0</v>
      </c>
      <c r="DA75" s="114">
        <v>4.12</v>
      </c>
      <c r="DB75" s="113"/>
      <c r="DC75" s="71"/>
      <c r="DD75" s="71"/>
      <c r="DE75" s="71">
        <f t="shared" si="33"/>
        <v>4.12</v>
      </c>
      <c r="DF75" s="71">
        <f t="shared" si="34"/>
        <v>0</v>
      </c>
      <c r="DG75" s="71"/>
      <c r="DH75" s="71"/>
      <c r="DI75" s="93"/>
      <c r="DJ75" s="71"/>
      <c r="DK75" s="71">
        <f t="shared" si="35"/>
        <v>0</v>
      </c>
      <c r="DL75" s="71">
        <f t="shared" si="36"/>
        <v>0</v>
      </c>
      <c r="DM75" s="113"/>
      <c r="DN75" s="113"/>
      <c r="DO75" s="113"/>
      <c r="DP75" s="113"/>
      <c r="DQ75" s="71">
        <f t="shared" si="37"/>
        <v>0</v>
      </c>
      <c r="DR75" s="71">
        <f t="shared" si="38"/>
        <v>0</v>
      </c>
      <c r="DS75" s="91"/>
      <c r="DT75" s="71"/>
      <c r="DU75" s="71"/>
      <c r="DV75" s="94"/>
      <c r="DW75" s="71">
        <f t="shared" si="39"/>
        <v>0</v>
      </c>
      <c r="DX75" s="71">
        <f t="shared" si="40"/>
        <v>0</v>
      </c>
      <c r="DY75" s="115"/>
      <c r="DZ75" s="71"/>
      <c r="EA75" s="71"/>
      <c r="EB75" s="71"/>
      <c r="EC75" s="71">
        <f t="shared" si="41"/>
        <v>0</v>
      </c>
      <c r="ED75" s="71">
        <f t="shared" si="42"/>
        <v>0</v>
      </c>
      <c r="EE75" s="71"/>
      <c r="EF75" s="71"/>
      <c r="EG75" s="96"/>
      <c r="EH75" s="71"/>
      <c r="EI75" s="71">
        <f t="shared" si="43"/>
        <v>0</v>
      </c>
      <c r="EJ75" s="71">
        <f t="shared" si="44"/>
        <v>0</v>
      </c>
      <c r="EK75" s="71"/>
      <c r="EL75" s="71"/>
      <c r="EM75" s="71"/>
      <c r="EN75" s="71"/>
      <c r="EO75" s="71">
        <f t="shared" si="45"/>
        <v>0</v>
      </c>
      <c r="EP75" s="71">
        <f t="shared" si="46"/>
        <v>0</v>
      </c>
      <c r="EQ75" s="71"/>
      <c r="ER75" s="71"/>
      <c r="ES75" s="71"/>
      <c r="ET75" s="71"/>
      <c r="EU75" s="71">
        <f t="shared" si="92"/>
        <v>0</v>
      </c>
      <c r="EV75" s="71">
        <f t="shared" si="48"/>
        <v>0</v>
      </c>
      <c r="EW75" s="91">
        <v>44.33</v>
      </c>
      <c r="EX75" s="71"/>
      <c r="EY75" s="71"/>
      <c r="EZ75" s="71"/>
      <c r="FA75" s="71">
        <f t="shared" si="49"/>
        <v>44.33</v>
      </c>
      <c r="FB75" s="71">
        <f t="shared" si="50"/>
        <v>0</v>
      </c>
      <c r="FC75" s="71"/>
      <c r="FD75" s="71"/>
      <c r="FE75" s="71"/>
      <c r="FF75" s="71"/>
      <c r="FG75" s="71">
        <f t="shared" si="51"/>
        <v>0</v>
      </c>
      <c r="FH75" s="71">
        <f t="shared" si="52"/>
        <v>0</v>
      </c>
      <c r="FI75" s="71"/>
      <c r="FJ75" s="71"/>
      <c r="FK75" s="71"/>
      <c r="FL75" s="71"/>
      <c r="FM75" s="71">
        <f t="shared" si="53"/>
        <v>0</v>
      </c>
      <c r="FN75" s="71">
        <f t="shared" si="54"/>
        <v>0</v>
      </c>
      <c r="FO75" s="71"/>
      <c r="FP75" s="71"/>
      <c r="FQ75" s="71"/>
      <c r="FR75" s="71"/>
      <c r="FS75" s="71">
        <f t="shared" si="55"/>
        <v>0</v>
      </c>
      <c r="FT75" s="71">
        <f t="shared" si="56"/>
        <v>0</v>
      </c>
      <c r="FU75" s="71"/>
      <c r="FV75" s="71"/>
      <c r="FW75" s="71"/>
      <c r="FX75" s="71"/>
      <c r="FY75" s="71">
        <f t="shared" si="57"/>
        <v>0</v>
      </c>
      <c r="FZ75" s="71">
        <f t="shared" si="58"/>
        <v>0</v>
      </c>
      <c r="GA75" s="71"/>
      <c r="GB75" s="71"/>
      <c r="GC75" s="71"/>
      <c r="GD75" s="71"/>
      <c r="GE75" s="71">
        <f t="shared" si="59"/>
        <v>0</v>
      </c>
      <c r="GF75" s="71">
        <f t="shared" si="60"/>
        <v>0</v>
      </c>
      <c r="GG75" s="71"/>
      <c r="GH75" s="71"/>
      <c r="GI75" s="71"/>
      <c r="GJ75" s="71"/>
      <c r="GK75" s="71">
        <f t="shared" si="61"/>
        <v>0</v>
      </c>
      <c r="GL75" s="71">
        <f t="shared" si="62"/>
        <v>0</v>
      </c>
      <c r="GM75" s="71"/>
      <c r="GN75" s="71"/>
      <c r="GO75" s="71"/>
      <c r="GP75" s="71"/>
      <c r="GQ75" s="71">
        <f t="shared" si="63"/>
        <v>0</v>
      </c>
      <c r="GR75" s="71">
        <f t="shared" si="64"/>
        <v>0</v>
      </c>
      <c r="GS75" s="71"/>
      <c r="GT75" s="71"/>
      <c r="GU75" s="71"/>
      <c r="GV75" s="71"/>
      <c r="GW75" s="71">
        <f t="shared" si="65"/>
        <v>0</v>
      </c>
      <c r="GX75" s="71">
        <f t="shared" si="65"/>
        <v>0</v>
      </c>
      <c r="GY75" s="71"/>
      <c r="GZ75" s="71"/>
      <c r="HA75" s="71"/>
      <c r="HB75" s="71"/>
      <c r="HC75" s="71">
        <f t="shared" si="66"/>
        <v>0</v>
      </c>
      <c r="HD75" s="71">
        <f t="shared" si="66"/>
        <v>0</v>
      </c>
      <c r="HE75" s="71"/>
      <c r="HF75" s="71"/>
      <c r="HG75" s="71"/>
      <c r="HH75" s="71"/>
      <c r="HI75" s="71">
        <f t="shared" si="67"/>
        <v>0</v>
      </c>
      <c r="HJ75" s="71">
        <f t="shared" si="68"/>
        <v>0</v>
      </c>
      <c r="HK75" s="71"/>
      <c r="HL75" s="71"/>
      <c r="HM75" s="71"/>
      <c r="HN75" s="71"/>
      <c r="HO75" s="71">
        <f t="shared" si="69"/>
        <v>0</v>
      </c>
      <c r="HP75" s="71">
        <f t="shared" si="70"/>
        <v>0</v>
      </c>
      <c r="HQ75" s="71"/>
      <c r="HR75" s="71"/>
      <c r="HS75" s="71"/>
      <c r="HT75" s="71"/>
      <c r="HU75" s="71">
        <f t="shared" si="71"/>
        <v>0</v>
      </c>
      <c r="HV75" s="71">
        <f t="shared" si="71"/>
        <v>0</v>
      </c>
      <c r="HW75" s="71"/>
      <c r="HX75" s="140"/>
      <c r="HY75" s="140"/>
      <c r="HZ75" s="140"/>
      <c r="IA75" s="71">
        <f t="shared" si="72"/>
        <v>0</v>
      </c>
      <c r="IB75" s="71">
        <f t="shared" si="73"/>
        <v>0</v>
      </c>
      <c r="IC75" s="138"/>
      <c r="ID75" s="75"/>
      <c r="IE75" s="75">
        <f t="shared" si="93"/>
        <v>0</v>
      </c>
      <c r="IF75" s="75">
        <f t="shared" si="93"/>
        <v>0</v>
      </c>
      <c r="IG75" s="75"/>
      <c r="IH75" s="75"/>
      <c r="II75" s="75">
        <f t="shared" si="75"/>
        <v>0</v>
      </c>
      <c r="IJ75" s="75">
        <f t="shared" si="76"/>
        <v>0</v>
      </c>
      <c r="IK75" s="139"/>
      <c r="IL75" s="141"/>
      <c r="IM75" s="136">
        <f t="shared" si="77"/>
        <v>0</v>
      </c>
      <c r="IN75" s="136">
        <f t="shared" si="78"/>
        <v>0</v>
      </c>
      <c r="IO75" s="114">
        <v>6.19</v>
      </c>
      <c r="IP75" s="140"/>
      <c r="IQ75" s="136">
        <f t="shared" si="79"/>
        <v>6.19</v>
      </c>
      <c r="IR75" s="136">
        <f t="shared" si="80"/>
        <v>0</v>
      </c>
      <c r="IS75" s="137"/>
      <c r="IT75" s="137"/>
      <c r="IU75" s="158">
        <f t="shared" si="88"/>
        <v>0</v>
      </c>
      <c r="IV75" s="157">
        <f t="shared" si="89"/>
        <v>0</v>
      </c>
      <c r="IW75" s="158"/>
      <c r="IX75" s="158"/>
      <c r="IY75" s="158">
        <f t="shared" si="83"/>
        <v>0</v>
      </c>
      <c r="IZ75" s="158">
        <f t="shared" si="84"/>
        <v>0</v>
      </c>
      <c r="JA75" s="157"/>
      <c r="JB75" s="157"/>
      <c r="JC75" s="158">
        <f t="shared" si="85"/>
        <v>0</v>
      </c>
      <c r="JD75" s="158">
        <f t="shared" si="86"/>
        <v>0</v>
      </c>
    </row>
    <row r="76" spans="1:264" ht="12.75" customHeight="1">
      <c r="A76" s="109"/>
      <c r="B76" s="112">
        <v>66</v>
      </c>
      <c r="C76" s="71"/>
      <c r="D76" s="71"/>
      <c r="E76" s="113"/>
      <c r="F76" s="113"/>
      <c r="G76" s="71">
        <f t="shared" ref="G76:G106" si="94">C76+E76</f>
        <v>0</v>
      </c>
      <c r="H76" s="71">
        <f t="shared" ref="H76:H106" si="95">D76+F76</f>
        <v>0</v>
      </c>
      <c r="I76" s="91"/>
      <c r="J76" s="71"/>
      <c r="K76" s="71"/>
      <c r="L76" s="71"/>
      <c r="M76" s="71">
        <f t="shared" ref="M76:M106" si="96">I76+K76</f>
        <v>0</v>
      </c>
      <c r="N76" s="71">
        <f t="shared" ref="N76:N106" si="97">J76+L76</f>
        <v>0</v>
      </c>
      <c r="O76" s="91">
        <v>2.58</v>
      </c>
      <c r="P76" s="71"/>
      <c r="Q76" s="75"/>
      <c r="R76" s="71"/>
      <c r="S76" s="71">
        <f t="shared" ref="S76:S106" si="98">O76+Q76</f>
        <v>2.58</v>
      </c>
      <c r="T76" s="71">
        <f t="shared" ref="T76:T106" si="99">P76+R76</f>
        <v>0</v>
      </c>
      <c r="U76" s="91"/>
      <c r="V76" s="71"/>
      <c r="W76" s="75"/>
      <c r="X76" s="75"/>
      <c r="Y76" s="71">
        <f t="shared" ref="Y76:Y106" si="100">U76+W76</f>
        <v>0</v>
      </c>
      <c r="Z76" s="71">
        <f t="shared" ref="Z76:Z106" si="101">V76+X76</f>
        <v>0</v>
      </c>
      <c r="AA76" s="71"/>
      <c r="AB76" s="142"/>
      <c r="AC76" s="193"/>
      <c r="AD76" s="71"/>
      <c r="AE76" s="71">
        <f t="shared" ref="AE76:AE106" si="102">AA76+AC76</f>
        <v>0</v>
      </c>
      <c r="AF76" s="71">
        <f t="shared" ref="AF76:AF106" si="103">AB76+AD76</f>
        <v>0</v>
      </c>
      <c r="AG76" s="91"/>
      <c r="AH76" s="71"/>
      <c r="AI76" s="71"/>
      <c r="AJ76" s="71"/>
      <c r="AK76" s="71">
        <f t="shared" ref="AK76:AK106" si="104">AG76+AI76</f>
        <v>0</v>
      </c>
      <c r="AL76" s="71">
        <f t="shared" ref="AL76:AL106" si="105">AH76+AJ76</f>
        <v>0</v>
      </c>
      <c r="AM76" s="71"/>
      <c r="AN76" s="71"/>
      <c r="AO76" s="113"/>
      <c r="AP76" s="113"/>
      <c r="AQ76" s="71">
        <f t="shared" ref="AQ76:AQ106" si="106">AM76+AO76</f>
        <v>0</v>
      </c>
      <c r="AR76" s="71">
        <f t="shared" ref="AR76:AR106" si="107">AN76+AP76</f>
        <v>0</v>
      </c>
      <c r="AS76" s="114">
        <v>0</v>
      </c>
      <c r="AT76" s="136"/>
      <c r="AU76" s="75"/>
      <c r="AV76" s="71"/>
      <c r="AW76" s="71">
        <f t="shared" ref="AW76:AW106" si="108">AS76+AU76</f>
        <v>0</v>
      </c>
      <c r="AX76" s="71">
        <f t="shared" ref="AX76:AX106" si="109">AT76+AV76</f>
        <v>0</v>
      </c>
      <c r="AY76" s="125"/>
      <c r="AZ76" s="86"/>
      <c r="BA76" s="86"/>
      <c r="BB76" s="86"/>
      <c r="BC76" s="71">
        <f t="shared" ref="BC76:BC106" si="110">AY76+BA76</f>
        <v>0</v>
      </c>
      <c r="BD76" s="71">
        <f t="shared" ref="BD76:BD106" si="111">AZ76+BB76</f>
        <v>0</v>
      </c>
      <c r="BE76" s="71"/>
      <c r="BF76" s="71"/>
      <c r="BG76" s="75"/>
      <c r="BH76" s="71"/>
      <c r="BI76" s="71">
        <f t="shared" ref="BI76:BI106" si="112">BE76+BG76</f>
        <v>0</v>
      </c>
      <c r="BJ76" s="71">
        <f t="shared" ref="BJ76:BJ106" si="113">BF76+BH76</f>
        <v>0</v>
      </c>
      <c r="BK76" s="93"/>
      <c r="BL76" s="93"/>
      <c r="BM76" s="71"/>
      <c r="BN76" s="71"/>
      <c r="BO76" s="71">
        <f t="shared" ref="BO76:BO106" si="114">BK76+BM76</f>
        <v>0</v>
      </c>
      <c r="BP76" s="71">
        <f t="shared" ref="BP76:BP106" si="115">BL76+BN76</f>
        <v>0</v>
      </c>
      <c r="BQ76" s="71"/>
      <c r="BR76" s="71"/>
      <c r="BS76" s="94"/>
      <c r="BT76" s="94"/>
      <c r="BU76" s="71">
        <f t="shared" ref="BU76:BU106" si="116">BQ76+BS76</f>
        <v>0</v>
      </c>
      <c r="BV76" s="71">
        <f t="shared" ref="BV76:BV106" si="117">BR76+BT76</f>
        <v>0</v>
      </c>
      <c r="BW76" s="276"/>
      <c r="BX76" s="113"/>
      <c r="BY76" s="79"/>
      <c r="BZ76" s="93"/>
      <c r="CA76" s="71">
        <f t="shared" ref="CA76:CA106" si="118">BW76+BY76</f>
        <v>0</v>
      </c>
      <c r="CB76" s="71">
        <f t="shared" ref="CB76:CB106" si="119">BX76+BZ76</f>
        <v>0</v>
      </c>
      <c r="CC76" s="114">
        <v>1.44</v>
      </c>
      <c r="CD76" s="75"/>
      <c r="CE76" s="95"/>
      <c r="CF76" s="95"/>
      <c r="CG76" s="71">
        <f t="shared" ref="CG76:CG106" si="120">CC76+CE76</f>
        <v>1.44</v>
      </c>
      <c r="CH76" s="71">
        <f t="shared" ref="CH76:CH106" si="121">CD76+CF76</f>
        <v>0</v>
      </c>
      <c r="CI76" s="71"/>
      <c r="CJ76" s="71"/>
      <c r="CK76" s="71"/>
      <c r="CL76" s="71"/>
      <c r="CM76" s="71">
        <f t="shared" ref="CM76:CM106" si="122">CI76+CK76</f>
        <v>0</v>
      </c>
      <c r="CN76" s="71">
        <f t="shared" ref="CN76:CN106" si="123">CJ76+CL76</f>
        <v>0</v>
      </c>
      <c r="CO76" s="91">
        <v>1.03</v>
      </c>
      <c r="CP76" s="71"/>
      <c r="CQ76" s="71"/>
      <c r="CR76" s="71"/>
      <c r="CS76" s="71">
        <f t="shared" ref="CS76:CS106" si="124">CO76+CQ76</f>
        <v>1.03</v>
      </c>
      <c r="CT76" s="71">
        <f t="shared" ref="CT76:CT106" si="125">CP76+CR76</f>
        <v>0</v>
      </c>
      <c r="CU76" s="71"/>
      <c r="CV76" s="71"/>
      <c r="CW76" s="71"/>
      <c r="CX76" s="71"/>
      <c r="CY76" s="71">
        <f t="shared" ref="CY76:CY106" si="126">CU76+CW76</f>
        <v>0</v>
      </c>
      <c r="CZ76" s="71">
        <f t="shared" ref="CZ76:CZ106" si="127">CV76+CX76</f>
        <v>0</v>
      </c>
      <c r="DA76" s="114">
        <v>4.12</v>
      </c>
      <c r="DB76" s="113"/>
      <c r="DC76" s="71"/>
      <c r="DD76" s="71"/>
      <c r="DE76" s="71">
        <f t="shared" ref="DE76:DE106" si="128">DA76+DC76</f>
        <v>4.12</v>
      </c>
      <c r="DF76" s="71">
        <f t="shared" ref="DF76:DF106" si="129">DB76+DD76</f>
        <v>0</v>
      </c>
      <c r="DG76" s="71"/>
      <c r="DH76" s="71"/>
      <c r="DI76" s="93"/>
      <c r="DJ76" s="71"/>
      <c r="DK76" s="71">
        <f t="shared" ref="DK76:DK106" si="130">DG76+DI76</f>
        <v>0</v>
      </c>
      <c r="DL76" s="71">
        <f t="shared" ref="DL76:DL106" si="131">DH76+DJ76</f>
        <v>0</v>
      </c>
      <c r="DM76" s="113"/>
      <c r="DN76" s="113"/>
      <c r="DO76" s="113"/>
      <c r="DP76" s="113"/>
      <c r="DQ76" s="71">
        <f t="shared" ref="DQ76:DQ106" si="132">DM76+DO76</f>
        <v>0</v>
      </c>
      <c r="DR76" s="71">
        <f t="shared" ref="DR76:DR106" si="133">DN76+DP76</f>
        <v>0</v>
      </c>
      <c r="DS76" s="91"/>
      <c r="DT76" s="71"/>
      <c r="DU76" s="71"/>
      <c r="DV76" s="94"/>
      <c r="DW76" s="71">
        <f t="shared" ref="DW76:DW106" si="134">DS76+DU76</f>
        <v>0</v>
      </c>
      <c r="DX76" s="71">
        <f t="shared" ref="DX76:DX106" si="135">DT76+DV76</f>
        <v>0</v>
      </c>
      <c r="DY76" s="115"/>
      <c r="DZ76" s="71"/>
      <c r="EA76" s="71"/>
      <c r="EB76" s="71"/>
      <c r="EC76" s="71">
        <f t="shared" ref="EC76:EC106" si="136">DY76+EA76</f>
        <v>0</v>
      </c>
      <c r="ED76" s="71">
        <f t="shared" ref="ED76:ED106" si="137">DZ76+EB76</f>
        <v>0</v>
      </c>
      <c r="EE76" s="71"/>
      <c r="EF76" s="71"/>
      <c r="EG76" s="96"/>
      <c r="EH76" s="71"/>
      <c r="EI76" s="71">
        <f t="shared" ref="EI76:EI106" si="138">EE76+EG76</f>
        <v>0</v>
      </c>
      <c r="EJ76" s="71">
        <f t="shared" ref="EJ76:EJ106" si="139">EF76+EH76</f>
        <v>0</v>
      </c>
      <c r="EK76" s="71"/>
      <c r="EL76" s="71"/>
      <c r="EM76" s="71"/>
      <c r="EN76" s="71"/>
      <c r="EO76" s="71">
        <f t="shared" ref="EO76:EO106" si="140">EK76+EM76</f>
        <v>0</v>
      </c>
      <c r="EP76" s="71">
        <f t="shared" ref="EP76:EP106" si="141">EL76+EN76</f>
        <v>0</v>
      </c>
      <c r="EQ76" s="71"/>
      <c r="ER76" s="71"/>
      <c r="ES76" s="71"/>
      <c r="ET76" s="71"/>
      <c r="EU76" s="71">
        <f t="shared" ref="EU76:EU106" si="142">EQ76+ES76</f>
        <v>0</v>
      </c>
      <c r="EV76" s="71">
        <f t="shared" ref="EV76:EV106" si="143">ER76+ET76</f>
        <v>0</v>
      </c>
      <c r="EW76" s="91">
        <v>44.33</v>
      </c>
      <c r="EX76" s="71"/>
      <c r="EY76" s="71"/>
      <c r="EZ76" s="71"/>
      <c r="FA76" s="71">
        <f t="shared" ref="FA76:FA106" si="144">EW76+EY76</f>
        <v>44.33</v>
      </c>
      <c r="FB76" s="71">
        <f t="shared" ref="FB76:FB106" si="145">EX76+EZ76</f>
        <v>0</v>
      </c>
      <c r="FC76" s="71"/>
      <c r="FD76" s="71"/>
      <c r="FE76" s="71"/>
      <c r="FF76" s="71"/>
      <c r="FG76" s="71">
        <f t="shared" ref="FG76:FG106" si="146">FC76+FE76</f>
        <v>0</v>
      </c>
      <c r="FH76" s="71">
        <f t="shared" ref="FH76:FH106" si="147">FD76+FF76</f>
        <v>0</v>
      </c>
      <c r="FI76" s="71"/>
      <c r="FJ76" s="71"/>
      <c r="FK76" s="71"/>
      <c r="FL76" s="71"/>
      <c r="FM76" s="71">
        <f t="shared" ref="FM76:FM106" si="148">FI76+FK76</f>
        <v>0</v>
      </c>
      <c r="FN76" s="71">
        <f t="shared" ref="FN76:FN106" si="149">FJ76+FL76</f>
        <v>0</v>
      </c>
      <c r="FO76" s="71"/>
      <c r="FP76" s="71"/>
      <c r="FQ76" s="71"/>
      <c r="FR76" s="71"/>
      <c r="FS76" s="71">
        <f t="shared" ref="FS76:FS106" si="150">FO76+FQ76</f>
        <v>0</v>
      </c>
      <c r="FT76" s="71">
        <f t="shared" ref="FT76:FT106" si="151">FP76+FR76</f>
        <v>0</v>
      </c>
      <c r="FU76" s="71"/>
      <c r="FV76" s="71"/>
      <c r="FW76" s="71"/>
      <c r="FX76" s="71"/>
      <c r="FY76" s="71">
        <f t="shared" ref="FY76:FY106" si="152">FU76+FW76</f>
        <v>0</v>
      </c>
      <c r="FZ76" s="71">
        <f t="shared" ref="FZ76:FZ106" si="153">FV76+FX76</f>
        <v>0</v>
      </c>
      <c r="GA76" s="71"/>
      <c r="GB76" s="71"/>
      <c r="GC76" s="71"/>
      <c r="GD76" s="71"/>
      <c r="GE76" s="71">
        <f t="shared" ref="GE76:GE106" si="154">GA76+GC76</f>
        <v>0</v>
      </c>
      <c r="GF76" s="71">
        <f t="shared" ref="GF76:GF106" si="155">GB76+GD76</f>
        <v>0</v>
      </c>
      <c r="GG76" s="71"/>
      <c r="GH76" s="71"/>
      <c r="GI76" s="71"/>
      <c r="GJ76" s="71"/>
      <c r="GK76" s="71">
        <f t="shared" ref="GK76:GK106" si="156">GG76+GI76</f>
        <v>0</v>
      </c>
      <c r="GL76" s="71">
        <f t="shared" ref="GL76:GL106" si="157">GH76+GJ76</f>
        <v>0</v>
      </c>
      <c r="GM76" s="71"/>
      <c r="GN76" s="71"/>
      <c r="GO76" s="71"/>
      <c r="GP76" s="71"/>
      <c r="GQ76" s="71">
        <f t="shared" ref="GQ76:GQ106" si="158">GM76+GO76</f>
        <v>0</v>
      </c>
      <c r="GR76" s="71">
        <f t="shared" ref="GR76:GR106" si="159">GN76+GP76</f>
        <v>0</v>
      </c>
      <c r="GS76" s="71"/>
      <c r="GT76" s="71"/>
      <c r="GU76" s="71"/>
      <c r="GV76" s="71"/>
      <c r="GW76" s="71">
        <f t="shared" ref="GW76:GX106" si="160">GS76+GU76</f>
        <v>0</v>
      </c>
      <c r="GX76" s="71">
        <f t="shared" si="160"/>
        <v>0</v>
      </c>
      <c r="GY76" s="71"/>
      <c r="GZ76" s="71"/>
      <c r="HA76" s="71"/>
      <c r="HB76" s="71"/>
      <c r="HC76" s="71">
        <f t="shared" ref="HC76:HD106" si="161">GY76+HA76</f>
        <v>0</v>
      </c>
      <c r="HD76" s="71">
        <f t="shared" si="161"/>
        <v>0</v>
      </c>
      <c r="HE76" s="71"/>
      <c r="HF76" s="71"/>
      <c r="HG76" s="71"/>
      <c r="HH76" s="71"/>
      <c r="HI76" s="71">
        <f t="shared" ref="HI76:HI106" si="162">HE76+HG76</f>
        <v>0</v>
      </c>
      <c r="HJ76" s="71">
        <f t="shared" ref="HJ76:HJ106" si="163">HF76+HH76</f>
        <v>0</v>
      </c>
      <c r="HK76" s="71"/>
      <c r="HL76" s="71"/>
      <c r="HM76" s="71"/>
      <c r="HN76" s="71"/>
      <c r="HO76" s="71">
        <f t="shared" ref="HO76:HO106" si="164">HK76+HM76</f>
        <v>0</v>
      </c>
      <c r="HP76" s="71">
        <f t="shared" ref="HP76:HP106" si="165">HL76+HN76</f>
        <v>0</v>
      </c>
      <c r="HQ76" s="71"/>
      <c r="HR76" s="71"/>
      <c r="HS76" s="71"/>
      <c r="HT76" s="71"/>
      <c r="HU76" s="71">
        <f t="shared" ref="HU76:HV105" si="166">HQ76+HS76</f>
        <v>0</v>
      </c>
      <c r="HV76" s="71">
        <f t="shared" si="166"/>
        <v>0</v>
      </c>
      <c r="HW76" s="71"/>
      <c r="HX76" s="140"/>
      <c r="HY76" s="140"/>
      <c r="HZ76" s="140"/>
      <c r="IA76" s="71">
        <f t="shared" ref="IA76:IA106" si="167">HW76</f>
        <v>0</v>
      </c>
      <c r="IB76" s="71">
        <f t="shared" ref="IB76:IB106" si="168">HX76</f>
        <v>0</v>
      </c>
      <c r="IC76" s="138"/>
      <c r="ID76" s="75"/>
      <c r="IE76" s="75">
        <f t="shared" ref="IE76:IF106" si="169">IC76</f>
        <v>0</v>
      </c>
      <c r="IF76" s="75">
        <f t="shared" si="169"/>
        <v>0</v>
      </c>
      <c r="IG76" s="75"/>
      <c r="IH76" s="75"/>
      <c r="II76" s="75">
        <f t="shared" ref="II76:II106" si="170">IG76</f>
        <v>0</v>
      </c>
      <c r="IJ76" s="75">
        <f t="shared" ref="IJ76:IJ106" si="171">IH76</f>
        <v>0</v>
      </c>
      <c r="IK76" s="139"/>
      <c r="IL76" s="141"/>
      <c r="IM76" s="136">
        <f t="shared" ref="IM76:IM106" si="172">IK76</f>
        <v>0</v>
      </c>
      <c r="IN76" s="136">
        <f t="shared" ref="IN76:IN106" si="173">IL76</f>
        <v>0</v>
      </c>
      <c r="IO76" s="114">
        <v>6.19</v>
      </c>
      <c r="IP76" s="140"/>
      <c r="IQ76" s="136">
        <f t="shared" ref="IQ76:IQ106" si="174">IO76</f>
        <v>6.19</v>
      </c>
      <c r="IR76" s="136">
        <f t="shared" ref="IR76:IR106" si="175">IP76</f>
        <v>0</v>
      </c>
      <c r="IS76" s="137"/>
      <c r="IT76" s="137"/>
      <c r="IU76" s="158">
        <f t="shared" si="88"/>
        <v>0</v>
      </c>
      <c r="IV76" s="157">
        <f t="shared" si="89"/>
        <v>0</v>
      </c>
      <c r="IW76" s="158"/>
      <c r="IX76" s="158"/>
      <c r="IY76" s="158">
        <f t="shared" ref="IY76:IY106" si="176">IW76</f>
        <v>0</v>
      </c>
      <c r="IZ76" s="158">
        <f t="shared" ref="IZ76:IZ106" si="177">IX76</f>
        <v>0</v>
      </c>
      <c r="JA76" s="157"/>
      <c r="JB76" s="157"/>
      <c r="JC76" s="158">
        <f t="shared" ref="JC76:JC106" si="178">JA76</f>
        <v>0</v>
      </c>
      <c r="JD76" s="158">
        <f t="shared" ref="JD76:JD106" si="179">JB76</f>
        <v>0</v>
      </c>
    </row>
    <row r="77" spans="1:264" ht="12.75" customHeight="1">
      <c r="A77" s="109"/>
      <c r="B77" s="112">
        <v>67</v>
      </c>
      <c r="C77" s="71"/>
      <c r="D77" s="71"/>
      <c r="E77" s="113"/>
      <c r="F77" s="113"/>
      <c r="G77" s="71">
        <f t="shared" si="94"/>
        <v>0</v>
      </c>
      <c r="H77" s="71">
        <f t="shared" si="95"/>
        <v>0</v>
      </c>
      <c r="I77" s="91"/>
      <c r="J77" s="71"/>
      <c r="K77" s="71"/>
      <c r="L77" s="71"/>
      <c r="M77" s="71">
        <f t="shared" si="96"/>
        <v>0</v>
      </c>
      <c r="N77" s="71">
        <f t="shared" si="97"/>
        <v>0</v>
      </c>
      <c r="O77" s="91">
        <v>2.58</v>
      </c>
      <c r="P77" s="71"/>
      <c r="Q77" s="75"/>
      <c r="R77" s="71"/>
      <c r="S77" s="71">
        <f t="shared" si="98"/>
        <v>2.58</v>
      </c>
      <c r="T77" s="71">
        <f t="shared" si="99"/>
        <v>0</v>
      </c>
      <c r="U77" s="91"/>
      <c r="V77" s="71"/>
      <c r="W77" s="75"/>
      <c r="X77" s="75"/>
      <c r="Y77" s="71">
        <f t="shared" si="100"/>
        <v>0</v>
      </c>
      <c r="Z77" s="71">
        <f t="shared" si="101"/>
        <v>0</v>
      </c>
      <c r="AA77" s="71"/>
      <c r="AB77" s="142"/>
      <c r="AC77" s="193"/>
      <c r="AD77" s="71"/>
      <c r="AE77" s="71">
        <f t="shared" si="102"/>
        <v>0</v>
      </c>
      <c r="AF77" s="71">
        <f t="shared" si="103"/>
        <v>0</v>
      </c>
      <c r="AG77" s="91"/>
      <c r="AH77" s="71"/>
      <c r="AI77" s="71"/>
      <c r="AJ77" s="71"/>
      <c r="AK77" s="71">
        <f t="shared" si="104"/>
        <v>0</v>
      </c>
      <c r="AL77" s="71">
        <f t="shared" si="105"/>
        <v>0</v>
      </c>
      <c r="AM77" s="71"/>
      <c r="AN77" s="71"/>
      <c r="AO77" s="113"/>
      <c r="AP77" s="113"/>
      <c r="AQ77" s="71">
        <f t="shared" si="106"/>
        <v>0</v>
      </c>
      <c r="AR77" s="71">
        <f t="shared" si="107"/>
        <v>0</v>
      </c>
      <c r="AS77" s="114">
        <v>0</v>
      </c>
      <c r="AT77" s="136"/>
      <c r="AU77" s="75"/>
      <c r="AV77" s="71"/>
      <c r="AW77" s="71">
        <f t="shared" si="108"/>
        <v>0</v>
      </c>
      <c r="AX77" s="71">
        <f t="shared" si="109"/>
        <v>0</v>
      </c>
      <c r="AY77" s="125"/>
      <c r="AZ77" s="86"/>
      <c r="BA77" s="86"/>
      <c r="BB77" s="86"/>
      <c r="BC77" s="71">
        <f t="shared" si="110"/>
        <v>0</v>
      </c>
      <c r="BD77" s="71">
        <f t="shared" si="111"/>
        <v>0</v>
      </c>
      <c r="BE77" s="71"/>
      <c r="BF77" s="71"/>
      <c r="BG77" s="75"/>
      <c r="BH77" s="71"/>
      <c r="BI77" s="71">
        <f t="shared" si="112"/>
        <v>0</v>
      </c>
      <c r="BJ77" s="71">
        <f t="shared" si="113"/>
        <v>0</v>
      </c>
      <c r="BK77" s="93"/>
      <c r="BL77" s="93"/>
      <c r="BM77" s="71"/>
      <c r="BN77" s="71"/>
      <c r="BO77" s="71">
        <f t="shared" si="114"/>
        <v>0</v>
      </c>
      <c r="BP77" s="71">
        <f t="shared" si="115"/>
        <v>0</v>
      </c>
      <c r="BQ77" s="71"/>
      <c r="BR77" s="71"/>
      <c r="BS77" s="94"/>
      <c r="BT77" s="94"/>
      <c r="BU77" s="71">
        <f t="shared" si="116"/>
        <v>0</v>
      </c>
      <c r="BV77" s="71">
        <f t="shared" si="117"/>
        <v>0</v>
      </c>
      <c r="BW77" s="276"/>
      <c r="BX77" s="113"/>
      <c r="BY77" s="79"/>
      <c r="BZ77" s="93"/>
      <c r="CA77" s="71">
        <f t="shared" si="118"/>
        <v>0</v>
      </c>
      <c r="CB77" s="71">
        <f t="shared" si="119"/>
        <v>0</v>
      </c>
      <c r="CC77" s="114">
        <v>1.44</v>
      </c>
      <c r="CD77" s="75"/>
      <c r="CE77" s="95"/>
      <c r="CF77" s="95"/>
      <c r="CG77" s="71">
        <f t="shared" si="120"/>
        <v>1.44</v>
      </c>
      <c r="CH77" s="71">
        <f t="shared" si="121"/>
        <v>0</v>
      </c>
      <c r="CI77" s="71"/>
      <c r="CJ77" s="71"/>
      <c r="CK77" s="71"/>
      <c r="CL77" s="71"/>
      <c r="CM77" s="71">
        <f t="shared" si="122"/>
        <v>0</v>
      </c>
      <c r="CN77" s="71">
        <f t="shared" si="123"/>
        <v>0</v>
      </c>
      <c r="CO77" s="91">
        <v>1.03</v>
      </c>
      <c r="CP77" s="71"/>
      <c r="CQ77" s="71"/>
      <c r="CR77" s="71"/>
      <c r="CS77" s="71">
        <f t="shared" si="124"/>
        <v>1.03</v>
      </c>
      <c r="CT77" s="71">
        <f t="shared" si="125"/>
        <v>0</v>
      </c>
      <c r="CU77" s="71"/>
      <c r="CV77" s="71"/>
      <c r="CW77" s="71"/>
      <c r="CX77" s="71"/>
      <c r="CY77" s="71">
        <f t="shared" si="126"/>
        <v>0</v>
      </c>
      <c r="CZ77" s="71">
        <f t="shared" si="127"/>
        <v>0</v>
      </c>
      <c r="DA77" s="114">
        <v>4.12</v>
      </c>
      <c r="DB77" s="113"/>
      <c r="DC77" s="71"/>
      <c r="DD77" s="71"/>
      <c r="DE77" s="71">
        <f t="shared" si="128"/>
        <v>4.12</v>
      </c>
      <c r="DF77" s="71">
        <f t="shared" si="129"/>
        <v>0</v>
      </c>
      <c r="DG77" s="71"/>
      <c r="DH77" s="71"/>
      <c r="DI77" s="93"/>
      <c r="DJ77" s="71"/>
      <c r="DK77" s="71">
        <f t="shared" si="130"/>
        <v>0</v>
      </c>
      <c r="DL77" s="71">
        <f t="shared" si="131"/>
        <v>0</v>
      </c>
      <c r="DM77" s="113"/>
      <c r="DN77" s="113"/>
      <c r="DO77" s="113"/>
      <c r="DP77" s="113"/>
      <c r="DQ77" s="71">
        <f t="shared" si="132"/>
        <v>0</v>
      </c>
      <c r="DR77" s="71">
        <f t="shared" si="133"/>
        <v>0</v>
      </c>
      <c r="DS77" s="91"/>
      <c r="DT77" s="71"/>
      <c r="DU77" s="71"/>
      <c r="DV77" s="94"/>
      <c r="DW77" s="71">
        <f t="shared" si="134"/>
        <v>0</v>
      </c>
      <c r="DX77" s="71">
        <f t="shared" si="135"/>
        <v>0</v>
      </c>
      <c r="DY77" s="115"/>
      <c r="DZ77" s="71"/>
      <c r="EA77" s="71"/>
      <c r="EB77" s="71"/>
      <c r="EC77" s="71">
        <f t="shared" si="136"/>
        <v>0</v>
      </c>
      <c r="ED77" s="71">
        <f t="shared" si="137"/>
        <v>0</v>
      </c>
      <c r="EE77" s="71"/>
      <c r="EF77" s="71"/>
      <c r="EG77" s="96"/>
      <c r="EH77" s="71"/>
      <c r="EI77" s="71">
        <f t="shared" si="138"/>
        <v>0</v>
      </c>
      <c r="EJ77" s="71">
        <f t="shared" si="139"/>
        <v>0</v>
      </c>
      <c r="EK77" s="71"/>
      <c r="EL77" s="71"/>
      <c r="EM77" s="71"/>
      <c r="EN77" s="71"/>
      <c r="EO77" s="71">
        <f t="shared" si="140"/>
        <v>0</v>
      </c>
      <c r="EP77" s="71">
        <f t="shared" si="141"/>
        <v>0</v>
      </c>
      <c r="EQ77" s="71"/>
      <c r="ER77" s="71"/>
      <c r="ES77" s="71"/>
      <c r="ET77" s="71"/>
      <c r="EU77" s="71">
        <f t="shared" si="142"/>
        <v>0</v>
      </c>
      <c r="EV77" s="71">
        <f t="shared" si="143"/>
        <v>0</v>
      </c>
      <c r="EW77" s="91">
        <v>44.33</v>
      </c>
      <c r="EX77" s="71"/>
      <c r="EY77" s="71"/>
      <c r="EZ77" s="71"/>
      <c r="FA77" s="71">
        <f t="shared" si="144"/>
        <v>44.33</v>
      </c>
      <c r="FB77" s="71">
        <f t="shared" si="145"/>
        <v>0</v>
      </c>
      <c r="FC77" s="71"/>
      <c r="FD77" s="71"/>
      <c r="FE77" s="71"/>
      <c r="FF77" s="71"/>
      <c r="FG77" s="71">
        <f t="shared" si="146"/>
        <v>0</v>
      </c>
      <c r="FH77" s="71">
        <f t="shared" si="147"/>
        <v>0</v>
      </c>
      <c r="FI77" s="71"/>
      <c r="FJ77" s="71"/>
      <c r="FK77" s="71"/>
      <c r="FL77" s="71"/>
      <c r="FM77" s="71">
        <f t="shared" si="148"/>
        <v>0</v>
      </c>
      <c r="FN77" s="71">
        <f t="shared" si="149"/>
        <v>0</v>
      </c>
      <c r="FO77" s="71"/>
      <c r="FP77" s="71"/>
      <c r="FQ77" s="71"/>
      <c r="FR77" s="71"/>
      <c r="FS77" s="71">
        <f t="shared" si="150"/>
        <v>0</v>
      </c>
      <c r="FT77" s="71">
        <f t="shared" si="151"/>
        <v>0</v>
      </c>
      <c r="FU77" s="71"/>
      <c r="FV77" s="71"/>
      <c r="FW77" s="71"/>
      <c r="FX77" s="71"/>
      <c r="FY77" s="71">
        <f t="shared" si="152"/>
        <v>0</v>
      </c>
      <c r="FZ77" s="71">
        <f t="shared" si="153"/>
        <v>0</v>
      </c>
      <c r="GA77" s="71"/>
      <c r="GB77" s="71"/>
      <c r="GC77" s="71"/>
      <c r="GD77" s="71"/>
      <c r="GE77" s="71">
        <f t="shared" si="154"/>
        <v>0</v>
      </c>
      <c r="GF77" s="71">
        <f t="shared" si="155"/>
        <v>0</v>
      </c>
      <c r="GG77" s="71"/>
      <c r="GH77" s="71"/>
      <c r="GI77" s="71"/>
      <c r="GJ77" s="71"/>
      <c r="GK77" s="71">
        <f t="shared" si="156"/>
        <v>0</v>
      </c>
      <c r="GL77" s="71">
        <f t="shared" si="157"/>
        <v>0</v>
      </c>
      <c r="GM77" s="71"/>
      <c r="GN77" s="71"/>
      <c r="GO77" s="71"/>
      <c r="GP77" s="71"/>
      <c r="GQ77" s="71">
        <f t="shared" si="158"/>
        <v>0</v>
      </c>
      <c r="GR77" s="71">
        <f t="shared" si="159"/>
        <v>0</v>
      </c>
      <c r="GS77" s="71"/>
      <c r="GT77" s="71"/>
      <c r="GU77" s="71"/>
      <c r="GV77" s="71"/>
      <c r="GW77" s="71">
        <f t="shared" si="160"/>
        <v>0</v>
      </c>
      <c r="GX77" s="71">
        <f t="shared" si="160"/>
        <v>0</v>
      </c>
      <c r="GY77" s="71"/>
      <c r="GZ77" s="71"/>
      <c r="HA77" s="71"/>
      <c r="HB77" s="71"/>
      <c r="HC77" s="71">
        <f t="shared" si="161"/>
        <v>0</v>
      </c>
      <c r="HD77" s="71">
        <f t="shared" si="161"/>
        <v>0</v>
      </c>
      <c r="HE77" s="71"/>
      <c r="HF77" s="71"/>
      <c r="HG77" s="71"/>
      <c r="HH77" s="71"/>
      <c r="HI77" s="71">
        <f t="shared" si="162"/>
        <v>0</v>
      </c>
      <c r="HJ77" s="71">
        <f t="shared" si="163"/>
        <v>0</v>
      </c>
      <c r="HK77" s="71"/>
      <c r="HL77" s="71"/>
      <c r="HM77" s="71"/>
      <c r="HN77" s="71"/>
      <c r="HO77" s="71">
        <f t="shared" si="164"/>
        <v>0</v>
      </c>
      <c r="HP77" s="71">
        <f t="shared" si="165"/>
        <v>0</v>
      </c>
      <c r="HQ77" s="71"/>
      <c r="HR77" s="71"/>
      <c r="HS77" s="71"/>
      <c r="HT77" s="71"/>
      <c r="HU77" s="71">
        <f t="shared" si="166"/>
        <v>0</v>
      </c>
      <c r="HV77" s="71">
        <f t="shared" si="166"/>
        <v>0</v>
      </c>
      <c r="HW77" s="71"/>
      <c r="HX77" s="140"/>
      <c r="HY77" s="140"/>
      <c r="HZ77" s="140"/>
      <c r="IA77" s="71">
        <f t="shared" si="167"/>
        <v>0</v>
      </c>
      <c r="IB77" s="71">
        <f t="shared" si="168"/>
        <v>0</v>
      </c>
      <c r="IC77" s="138"/>
      <c r="ID77" s="75"/>
      <c r="IE77" s="75">
        <f t="shared" si="169"/>
        <v>0</v>
      </c>
      <c r="IF77" s="75">
        <f t="shared" si="169"/>
        <v>0</v>
      </c>
      <c r="IG77" s="75"/>
      <c r="IH77" s="75"/>
      <c r="II77" s="75">
        <f t="shared" si="170"/>
        <v>0</v>
      </c>
      <c r="IJ77" s="75">
        <f t="shared" si="171"/>
        <v>0</v>
      </c>
      <c r="IK77" s="139"/>
      <c r="IL77" s="141"/>
      <c r="IM77" s="136">
        <f t="shared" si="172"/>
        <v>0</v>
      </c>
      <c r="IN77" s="136">
        <f t="shared" si="173"/>
        <v>0</v>
      </c>
      <c r="IO77" s="114">
        <v>6.19</v>
      </c>
      <c r="IP77" s="140"/>
      <c r="IQ77" s="136">
        <f t="shared" si="174"/>
        <v>6.19</v>
      </c>
      <c r="IR77" s="136">
        <f t="shared" si="175"/>
        <v>0</v>
      </c>
      <c r="IS77" s="137"/>
      <c r="IT77" s="137"/>
      <c r="IU77" s="158">
        <f t="shared" si="88"/>
        <v>0</v>
      </c>
      <c r="IV77" s="157">
        <f t="shared" si="89"/>
        <v>0</v>
      </c>
      <c r="IW77" s="158"/>
      <c r="IX77" s="158"/>
      <c r="IY77" s="158">
        <f t="shared" si="176"/>
        <v>0</v>
      </c>
      <c r="IZ77" s="158">
        <f t="shared" si="177"/>
        <v>0</v>
      </c>
      <c r="JA77" s="157"/>
      <c r="JB77" s="157"/>
      <c r="JC77" s="158">
        <f t="shared" si="178"/>
        <v>0</v>
      </c>
      <c r="JD77" s="158">
        <f t="shared" si="179"/>
        <v>0</v>
      </c>
    </row>
    <row r="78" spans="1:264" ht="12.75" customHeight="1">
      <c r="A78" s="109"/>
      <c r="B78" s="112">
        <v>68</v>
      </c>
      <c r="C78" s="71"/>
      <c r="D78" s="71"/>
      <c r="E78" s="113"/>
      <c r="F78" s="113"/>
      <c r="G78" s="71">
        <f t="shared" si="94"/>
        <v>0</v>
      </c>
      <c r="H78" s="71">
        <f t="shared" si="95"/>
        <v>0</v>
      </c>
      <c r="I78" s="91"/>
      <c r="J78" s="71"/>
      <c r="K78" s="71"/>
      <c r="L78" s="71"/>
      <c r="M78" s="71">
        <f t="shared" si="96"/>
        <v>0</v>
      </c>
      <c r="N78" s="71">
        <f t="shared" si="97"/>
        <v>0</v>
      </c>
      <c r="O78" s="91">
        <v>2.58</v>
      </c>
      <c r="P78" s="71"/>
      <c r="Q78" s="75"/>
      <c r="R78" s="71"/>
      <c r="S78" s="71">
        <f t="shared" si="98"/>
        <v>2.58</v>
      </c>
      <c r="T78" s="71">
        <f t="shared" si="99"/>
        <v>0</v>
      </c>
      <c r="U78" s="91"/>
      <c r="V78" s="71"/>
      <c r="W78" s="75"/>
      <c r="X78" s="75"/>
      <c r="Y78" s="71">
        <f t="shared" si="100"/>
        <v>0</v>
      </c>
      <c r="Z78" s="71">
        <f t="shared" si="101"/>
        <v>0</v>
      </c>
      <c r="AA78" s="71"/>
      <c r="AB78" s="142"/>
      <c r="AC78" s="193"/>
      <c r="AD78" s="71"/>
      <c r="AE78" s="71">
        <f t="shared" si="102"/>
        <v>0</v>
      </c>
      <c r="AF78" s="71">
        <f t="shared" si="103"/>
        <v>0</v>
      </c>
      <c r="AG78" s="91"/>
      <c r="AH78" s="71"/>
      <c r="AI78" s="71"/>
      <c r="AJ78" s="71"/>
      <c r="AK78" s="71">
        <f t="shared" si="104"/>
        <v>0</v>
      </c>
      <c r="AL78" s="71">
        <f t="shared" si="105"/>
        <v>0</v>
      </c>
      <c r="AM78" s="71"/>
      <c r="AN78" s="71"/>
      <c r="AO78" s="113"/>
      <c r="AP78" s="113"/>
      <c r="AQ78" s="71">
        <f t="shared" si="106"/>
        <v>0</v>
      </c>
      <c r="AR78" s="71">
        <f t="shared" si="107"/>
        <v>0</v>
      </c>
      <c r="AS78" s="114">
        <v>0</v>
      </c>
      <c r="AT78" s="136"/>
      <c r="AU78" s="75"/>
      <c r="AV78" s="71"/>
      <c r="AW78" s="71">
        <f t="shared" si="108"/>
        <v>0</v>
      </c>
      <c r="AX78" s="71">
        <f t="shared" si="109"/>
        <v>0</v>
      </c>
      <c r="AY78" s="125"/>
      <c r="AZ78" s="86"/>
      <c r="BA78" s="86"/>
      <c r="BB78" s="86"/>
      <c r="BC78" s="71">
        <f t="shared" si="110"/>
        <v>0</v>
      </c>
      <c r="BD78" s="71">
        <f t="shared" si="111"/>
        <v>0</v>
      </c>
      <c r="BE78" s="71"/>
      <c r="BF78" s="71"/>
      <c r="BG78" s="75"/>
      <c r="BH78" s="71"/>
      <c r="BI78" s="71">
        <f t="shared" si="112"/>
        <v>0</v>
      </c>
      <c r="BJ78" s="71">
        <f t="shared" si="113"/>
        <v>0</v>
      </c>
      <c r="BK78" s="93"/>
      <c r="BL78" s="93"/>
      <c r="BM78" s="71"/>
      <c r="BN78" s="71"/>
      <c r="BO78" s="71">
        <f t="shared" si="114"/>
        <v>0</v>
      </c>
      <c r="BP78" s="71">
        <f t="shared" si="115"/>
        <v>0</v>
      </c>
      <c r="BQ78" s="71"/>
      <c r="BR78" s="71"/>
      <c r="BS78" s="94"/>
      <c r="BT78" s="94"/>
      <c r="BU78" s="71">
        <f t="shared" si="116"/>
        <v>0</v>
      </c>
      <c r="BV78" s="71">
        <f t="shared" si="117"/>
        <v>0</v>
      </c>
      <c r="BW78" s="276"/>
      <c r="BX78" s="113"/>
      <c r="BY78" s="79"/>
      <c r="BZ78" s="93"/>
      <c r="CA78" s="71">
        <f t="shared" si="118"/>
        <v>0</v>
      </c>
      <c r="CB78" s="71">
        <f t="shared" si="119"/>
        <v>0</v>
      </c>
      <c r="CC78" s="114">
        <v>1.44</v>
      </c>
      <c r="CD78" s="75"/>
      <c r="CE78" s="95"/>
      <c r="CF78" s="95"/>
      <c r="CG78" s="71">
        <f t="shared" si="120"/>
        <v>1.44</v>
      </c>
      <c r="CH78" s="71">
        <f t="shared" si="121"/>
        <v>0</v>
      </c>
      <c r="CI78" s="71"/>
      <c r="CJ78" s="71"/>
      <c r="CK78" s="71"/>
      <c r="CL78" s="71"/>
      <c r="CM78" s="71">
        <f t="shared" si="122"/>
        <v>0</v>
      </c>
      <c r="CN78" s="71">
        <f t="shared" si="123"/>
        <v>0</v>
      </c>
      <c r="CO78" s="91">
        <v>1.03</v>
      </c>
      <c r="CP78" s="71"/>
      <c r="CQ78" s="71"/>
      <c r="CR78" s="71"/>
      <c r="CS78" s="71">
        <f t="shared" si="124"/>
        <v>1.03</v>
      </c>
      <c r="CT78" s="71">
        <f t="shared" si="125"/>
        <v>0</v>
      </c>
      <c r="CU78" s="71"/>
      <c r="CV78" s="71"/>
      <c r="CW78" s="71"/>
      <c r="CX78" s="71"/>
      <c r="CY78" s="71">
        <f t="shared" si="126"/>
        <v>0</v>
      </c>
      <c r="CZ78" s="71">
        <f t="shared" si="127"/>
        <v>0</v>
      </c>
      <c r="DA78" s="114">
        <v>4.12</v>
      </c>
      <c r="DB78" s="113"/>
      <c r="DC78" s="71"/>
      <c r="DD78" s="71"/>
      <c r="DE78" s="71">
        <f t="shared" si="128"/>
        <v>4.12</v>
      </c>
      <c r="DF78" s="71">
        <f t="shared" si="129"/>
        <v>0</v>
      </c>
      <c r="DG78" s="71"/>
      <c r="DH78" s="71"/>
      <c r="DI78" s="93"/>
      <c r="DJ78" s="71"/>
      <c r="DK78" s="71">
        <f t="shared" si="130"/>
        <v>0</v>
      </c>
      <c r="DL78" s="71">
        <f t="shared" si="131"/>
        <v>0</v>
      </c>
      <c r="DM78" s="113"/>
      <c r="DN78" s="113"/>
      <c r="DO78" s="113"/>
      <c r="DP78" s="113"/>
      <c r="DQ78" s="71">
        <f t="shared" si="132"/>
        <v>0</v>
      </c>
      <c r="DR78" s="71">
        <f t="shared" si="133"/>
        <v>0</v>
      </c>
      <c r="DS78" s="91"/>
      <c r="DT78" s="71"/>
      <c r="DU78" s="71"/>
      <c r="DV78" s="94"/>
      <c r="DW78" s="71">
        <f t="shared" si="134"/>
        <v>0</v>
      </c>
      <c r="DX78" s="71">
        <f t="shared" si="135"/>
        <v>0</v>
      </c>
      <c r="DY78" s="115"/>
      <c r="DZ78" s="71"/>
      <c r="EA78" s="71"/>
      <c r="EB78" s="71"/>
      <c r="EC78" s="71">
        <f t="shared" si="136"/>
        <v>0</v>
      </c>
      <c r="ED78" s="71">
        <f t="shared" si="137"/>
        <v>0</v>
      </c>
      <c r="EE78" s="71"/>
      <c r="EF78" s="71"/>
      <c r="EG78" s="96"/>
      <c r="EH78" s="71"/>
      <c r="EI78" s="71">
        <f t="shared" si="138"/>
        <v>0</v>
      </c>
      <c r="EJ78" s="71">
        <f t="shared" si="139"/>
        <v>0</v>
      </c>
      <c r="EK78" s="71"/>
      <c r="EL78" s="71"/>
      <c r="EM78" s="71"/>
      <c r="EN78" s="71"/>
      <c r="EO78" s="71">
        <f t="shared" si="140"/>
        <v>0</v>
      </c>
      <c r="EP78" s="71">
        <f t="shared" si="141"/>
        <v>0</v>
      </c>
      <c r="EQ78" s="71"/>
      <c r="ER78" s="71"/>
      <c r="ES78" s="71"/>
      <c r="ET78" s="71"/>
      <c r="EU78" s="71">
        <f t="shared" si="142"/>
        <v>0</v>
      </c>
      <c r="EV78" s="71">
        <f t="shared" si="143"/>
        <v>0</v>
      </c>
      <c r="EW78" s="91">
        <v>44.33</v>
      </c>
      <c r="EX78" s="71"/>
      <c r="EY78" s="71"/>
      <c r="EZ78" s="71"/>
      <c r="FA78" s="71">
        <f t="shared" si="144"/>
        <v>44.33</v>
      </c>
      <c r="FB78" s="71">
        <f t="shared" si="145"/>
        <v>0</v>
      </c>
      <c r="FC78" s="71"/>
      <c r="FD78" s="71"/>
      <c r="FE78" s="71"/>
      <c r="FF78" s="71"/>
      <c r="FG78" s="71">
        <f t="shared" si="146"/>
        <v>0</v>
      </c>
      <c r="FH78" s="71">
        <f t="shared" si="147"/>
        <v>0</v>
      </c>
      <c r="FI78" s="71"/>
      <c r="FJ78" s="71"/>
      <c r="FK78" s="71"/>
      <c r="FL78" s="71"/>
      <c r="FM78" s="71">
        <f t="shared" si="148"/>
        <v>0</v>
      </c>
      <c r="FN78" s="71">
        <f t="shared" si="149"/>
        <v>0</v>
      </c>
      <c r="FO78" s="71"/>
      <c r="FP78" s="71"/>
      <c r="FQ78" s="71"/>
      <c r="FR78" s="71"/>
      <c r="FS78" s="71">
        <f t="shared" si="150"/>
        <v>0</v>
      </c>
      <c r="FT78" s="71">
        <f t="shared" si="151"/>
        <v>0</v>
      </c>
      <c r="FU78" s="71"/>
      <c r="FV78" s="71"/>
      <c r="FW78" s="71"/>
      <c r="FX78" s="71"/>
      <c r="FY78" s="71">
        <f t="shared" si="152"/>
        <v>0</v>
      </c>
      <c r="FZ78" s="71">
        <f t="shared" si="153"/>
        <v>0</v>
      </c>
      <c r="GA78" s="71"/>
      <c r="GB78" s="71"/>
      <c r="GC78" s="71"/>
      <c r="GD78" s="71"/>
      <c r="GE78" s="71">
        <f t="shared" si="154"/>
        <v>0</v>
      </c>
      <c r="GF78" s="71">
        <f t="shared" si="155"/>
        <v>0</v>
      </c>
      <c r="GG78" s="71"/>
      <c r="GH78" s="71"/>
      <c r="GI78" s="71"/>
      <c r="GJ78" s="71"/>
      <c r="GK78" s="71">
        <f t="shared" si="156"/>
        <v>0</v>
      </c>
      <c r="GL78" s="71">
        <f t="shared" si="157"/>
        <v>0</v>
      </c>
      <c r="GM78" s="71"/>
      <c r="GN78" s="71"/>
      <c r="GO78" s="71"/>
      <c r="GP78" s="71"/>
      <c r="GQ78" s="71">
        <f t="shared" si="158"/>
        <v>0</v>
      </c>
      <c r="GR78" s="71">
        <f t="shared" si="159"/>
        <v>0</v>
      </c>
      <c r="GS78" s="71"/>
      <c r="GT78" s="71"/>
      <c r="GU78" s="71"/>
      <c r="GV78" s="71"/>
      <c r="GW78" s="71">
        <f t="shared" si="160"/>
        <v>0</v>
      </c>
      <c r="GX78" s="71">
        <f t="shared" si="160"/>
        <v>0</v>
      </c>
      <c r="GY78" s="71"/>
      <c r="GZ78" s="71"/>
      <c r="HA78" s="71"/>
      <c r="HB78" s="71"/>
      <c r="HC78" s="71">
        <f t="shared" si="161"/>
        <v>0</v>
      </c>
      <c r="HD78" s="71">
        <f t="shared" si="161"/>
        <v>0</v>
      </c>
      <c r="HE78" s="71"/>
      <c r="HF78" s="71"/>
      <c r="HG78" s="71"/>
      <c r="HH78" s="71"/>
      <c r="HI78" s="71">
        <f t="shared" si="162"/>
        <v>0</v>
      </c>
      <c r="HJ78" s="71">
        <f t="shared" si="163"/>
        <v>0</v>
      </c>
      <c r="HK78" s="71"/>
      <c r="HL78" s="71"/>
      <c r="HM78" s="71"/>
      <c r="HN78" s="71"/>
      <c r="HO78" s="71">
        <f t="shared" si="164"/>
        <v>0</v>
      </c>
      <c r="HP78" s="71">
        <f t="shared" si="165"/>
        <v>0</v>
      </c>
      <c r="HQ78" s="71"/>
      <c r="HR78" s="71"/>
      <c r="HS78" s="71"/>
      <c r="HT78" s="71"/>
      <c r="HU78" s="71">
        <f t="shared" si="166"/>
        <v>0</v>
      </c>
      <c r="HV78" s="71">
        <f t="shared" si="166"/>
        <v>0</v>
      </c>
      <c r="HW78" s="71"/>
      <c r="HX78" s="140"/>
      <c r="HY78" s="140"/>
      <c r="HZ78" s="140"/>
      <c r="IA78" s="71">
        <f t="shared" si="167"/>
        <v>0</v>
      </c>
      <c r="IB78" s="71">
        <f t="shared" si="168"/>
        <v>0</v>
      </c>
      <c r="IC78" s="138"/>
      <c r="ID78" s="75"/>
      <c r="IE78" s="75">
        <f t="shared" si="169"/>
        <v>0</v>
      </c>
      <c r="IF78" s="75">
        <f t="shared" si="169"/>
        <v>0</v>
      </c>
      <c r="IG78" s="75"/>
      <c r="IH78" s="75"/>
      <c r="II78" s="75">
        <f t="shared" si="170"/>
        <v>0</v>
      </c>
      <c r="IJ78" s="75">
        <f t="shared" si="171"/>
        <v>0</v>
      </c>
      <c r="IK78" s="139"/>
      <c r="IL78" s="141"/>
      <c r="IM78" s="136">
        <f t="shared" si="172"/>
        <v>0</v>
      </c>
      <c r="IN78" s="136">
        <f t="shared" si="173"/>
        <v>0</v>
      </c>
      <c r="IO78" s="114">
        <v>6.19</v>
      </c>
      <c r="IP78" s="140"/>
      <c r="IQ78" s="136">
        <f t="shared" si="174"/>
        <v>6.19</v>
      </c>
      <c r="IR78" s="136">
        <f t="shared" si="175"/>
        <v>0</v>
      </c>
      <c r="IS78" s="137"/>
      <c r="IT78" s="137"/>
      <c r="IU78" s="158">
        <f t="shared" si="88"/>
        <v>0</v>
      </c>
      <c r="IV78" s="157">
        <f t="shared" si="89"/>
        <v>0</v>
      </c>
      <c r="IW78" s="158"/>
      <c r="IX78" s="158"/>
      <c r="IY78" s="158">
        <f t="shared" si="176"/>
        <v>0</v>
      </c>
      <c r="IZ78" s="158">
        <f t="shared" si="177"/>
        <v>0</v>
      </c>
      <c r="JA78" s="157"/>
      <c r="JB78" s="157"/>
      <c r="JC78" s="158">
        <f t="shared" si="178"/>
        <v>0</v>
      </c>
      <c r="JD78" s="158">
        <f t="shared" si="179"/>
        <v>0</v>
      </c>
    </row>
    <row r="79" spans="1:264" ht="12.75" customHeight="1">
      <c r="A79" s="117" t="s">
        <v>153</v>
      </c>
      <c r="B79" s="112">
        <v>69</v>
      </c>
      <c r="C79" s="71"/>
      <c r="D79" s="71"/>
      <c r="E79" s="113"/>
      <c r="F79" s="113"/>
      <c r="G79" s="71">
        <f t="shared" si="94"/>
        <v>0</v>
      </c>
      <c r="H79" s="71">
        <f t="shared" si="95"/>
        <v>0</v>
      </c>
      <c r="I79" s="91"/>
      <c r="J79" s="71"/>
      <c r="K79" s="71"/>
      <c r="L79" s="71"/>
      <c r="M79" s="71">
        <f t="shared" si="96"/>
        <v>0</v>
      </c>
      <c r="N79" s="71">
        <f t="shared" si="97"/>
        <v>0</v>
      </c>
      <c r="O79" s="91">
        <v>2.58</v>
      </c>
      <c r="P79" s="71"/>
      <c r="Q79" s="75"/>
      <c r="R79" s="71"/>
      <c r="S79" s="71">
        <f t="shared" si="98"/>
        <v>2.58</v>
      </c>
      <c r="T79" s="71">
        <f t="shared" si="99"/>
        <v>0</v>
      </c>
      <c r="U79" s="91"/>
      <c r="V79" s="71"/>
      <c r="W79" s="75"/>
      <c r="X79" s="75"/>
      <c r="Y79" s="71">
        <f t="shared" si="100"/>
        <v>0</v>
      </c>
      <c r="Z79" s="71">
        <f t="shared" si="101"/>
        <v>0</v>
      </c>
      <c r="AA79" s="71"/>
      <c r="AB79" s="142"/>
      <c r="AC79" s="193"/>
      <c r="AD79" s="71"/>
      <c r="AE79" s="71">
        <f t="shared" si="102"/>
        <v>0</v>
      </c>
      <c r="AF79" s="71">
        <f t="shared" si="103"/>
        <v>0</v>
      </c>
      <c r="AG79" s="91"/>
      <c r="AH79" s="71"/>
      <c r="AI79" s="71"/>
      <c r="AJ79" s="71"/>
      <c r="AK79" s="71">
        <f t="shared" si="104"/>
        <v>0</v>
      </c>
      <c r="AL79" s="71">
        <f t="shared" si="105"/>
        <v>0</v>
      </c>
      <c r="AM79" s="71"/>
      <c r="AN79" s="71"/>
      <c r="AO79" s="113"/>
      <c r="AP79" s="113"/>
      <c r="AQ79" s="71">
        <f t="shared" si="106"/>
        <v>0</v>
      </c>
      <c r="AR79" s="71">
        <f t="shared" si="107"/>
        <v>0</v>
      </c>
      <c r="AS79" s="114">
        <v>0</v>
      </c>
      <c r="AT79" s="136"/>
      <c r="AU79" s="75"/>
      <c r="AV79" s="71"/>
      <c r="AW79" s="71">
        <f t="shared" si="108"/>
        <v>0</v>
      </c>
      <c r="AX79" s="71">
        <f t="shared" si="109"/>
        <v>0</v>
      </c>
      <c r="AY79" s="125"/>
      <c r="AZ79" s="86"/>
      <c r="BA79" s="86"/>
      <c r="BB79" s="86"/>
      <c r="BC79" s="71">
        <f t="shared" si="110"/>
        <v>0</v>
      </c>
      <c r="BD79" s="71">
        <f t="shared" si="111"/>
        <v>0</v>
      </c>
      <c r="BE79" s="71"/>
      <c r="BF79" s="71"/>
      <c r="BG79" s="75"/>
      <c r="BH79" s="71"/>
      <c r="BI79" s="71">
        <f t="shared" si="112"/>
        <v>0</v>
      </c>
      <c r="BJ79" s="71">
        <f t="shared" si="113"/>
        <v>0</v>
      </c>
      <c r="BK79" s="93"/>
      <c r="BL79" s="93"/>
      <c r="BM79" s="71"/>
      <c r="BN79" s="71"/>
      <c r="BO79" s="71">
        <f t="shared" si="114"/>
        <v>0</v>
      </c>
      <c r="BP79" s="71">
        <f t="shared" si="115"/>
        <v>0</v>
      </c>
      <c r="BQ79" s="71"/>
      <c r="BR79" s="71"/>
      <c r="BS79" s="94"/>
      <c r="BT79" s="94"/>
      <c r="BU79" s="71">
        <f t="shared" si="116"/>
        <v>0</v>
      </c>
      <c r="BV79" s="71">
        <f t="shared" si="117"/>
        <v>0</v>
      </c>
      <c r="BW79" s="276"/>
      <c r="BX79" s="113"/>
      <c r="BY79" s="79"/>
      <c r="BZ79" s="93"/>
      <c r="CA79" s="71">
        <f t="shared" si="118"/>
        <v>0</v>
      </c>
      <c r="CB79" s="71">
        <f t="shared" si="119"/>
        <v>0</v>
      </c>
      <c r="CC79" s="114">
        <v>1.24</v>
      </c>
      <c r="CD79" s="75"/>
      <c r="CE79" s="95"/>
      <c r="CF79" s="95"/>
      <c r="CG79" s="71">
        <f t="shared" si="120"/>
        <v>1.24</v>
      </c>
      <c r="CH79" s="71">
        <f t="shared" si="121"/>
        <v>0</v>
      </c>
      <c r="CI79" s="71"/>
      <c r="CJ79" s="71"/>
      <c r="CK79" s="71"/>
      <c r="CL79" s="71"/>
      <c r="CM79" s="71">
        <f t="shared" si="122"/>
        <v>0</v>
      </c>
      <c r="CN79" s="71">
        <f t="shared" si="123"/>
        <v>0</v>
      </c>
      <c r="CO79" s="91">
        <v>2.06</v>
      </c>
      <c r="CP79" s="71"/>
      <c r="CQ79" s="71"/>
      <c r="CR79" s="71"/>
      <c r="CS79" s="71">
        <f t="shared" si="124"/>
        <v>2.06</v>
      </c>
      <c r="CT79" s="71">
        <f t="shared" si="125"/>
        <v>0</v>
      </c>
      <c r="CU79" s="71"/>
      <c r="CV79" s="71"/>
      <c r="CW79" s="71"/>
      <c r="CX79" s="71"/>
      <c r="CY79" s="71">
        <f t="shared" si="126"/>
        <v>0</v>
      </c>
      <c r="CZ79" s="71">
        <f t="shared" si="127"/>
        <v>0</v>
      </c>
      <c r="DA79" s="114">
        <v>5.15</v>
      </c>
      <c r="DB79" s="113"/>
      <c r="DC79" s="71"/>
      <c r="DD79" s="71"/>
      <c r="DE79" s="71">
        <f t="shared" si="128"/>
        <v>5.15</v>
      </c>
      <c r="DF79" s="71">
        <f t="shared" si="129"/>
        <v>0</v>
      </c>
      <c r="DG79" s="71"/>
      <c r="DH79" s="71"/>
      <c r="DI79" s="93"/>
      <c r="DJ79" s="71"/>
      <c r="DK79" s="71">
        <f t="shared" si="130"/>
        <v>0</v>
      </c>
      <c r="DL79" s="71">
        <f t="shared" si="131"/>
        <v>0</v>
      </c>
      <c r="DM79" s="113"/>
      <c r="DN79" s="113"/>
      <c r="DO79" s="113"/>
      <c r="DP79" s="113"/>
      <c r="DQ79" s="71">
        <f t="shared" si="132"/>
        <v>0</v>
      </c>
      <c r="DR79" s="71">
        <f t="shared" si="133"/>
        <v>0</v>
      </c>
      <c r="DS79" s="91"/>
      <c r="DT79" s="71"/>
      <c r="DU79" s="71"/>
      <c r="DV79" s="94"/>
      <c r="DW79" s="71">
        <f t="shared" si="134"/>
        <v>0</v>
      </c>
      <c r="DX79" s="71">
        <f t="shared" si="135"/>
        <v>0</v>
      </c>
      <c r="DY79" s="115"/>
      <c r="DZ79" s="71"/>
      <c r="EA79" s="71"/>
      <c r="EB79" s="71"/>
      <c r="EC79" s="71">
        <f t="shared" si="136"/>
        <v>0</v>
      </c>
      <c r="ED79" s="71">
        <f t="shared" si="137"/>
        <v>0</v>
      </c>
      <c r="EE79" s="71"/>
      <c r="EF79" s="71"/>
      <c r="EG79" s="96"/>
      <c r="EH79" s="71"/>
      <c r="EI79" s="71">
        <f t="shared" si="138"/>
        <v>0</v>
      </c>
      <c r="EJ79" s="71">
        <f t="shared" si="139"/>
        <v>0</v>
      </c>
      <c r="EK79" s="71"/>
      <c r="EL79" s="71"/>
      <c r="EM79" s="71"/>
      <c r="EN79" s="71"/>
      <c r="EO79" s="71">
        <f t="shared" si="140"/>
        <v>0</v>
      </c>
      <c r="EP79" s="71">
        <f t="shared" si="141"/>
        <v>0</v>
      </c>
      <c r="EQ79" s="71"/>
      <c r="ER79" s="71"/>
      <c r="ES79" s="71"/>
      <c r="ET79" s="71"/>
      <c r="EU79" s="71">
        <f t="shared" si="142"/>
        <v>0</v>
      </c>
      <c r="EV79" s="71">
        <f t="shared" si="143"/>
        <v>0</v>
      </c>
      <c r="EW79" s="91">
        <v>44.33</v>
      </c>
      <c r="EX79" s="71"/>
      <c r="EY79" s="71"/>
      <c r="EZ79" s="71"/>
      <c r="FA79" s="71">
        <f t="shared" si="144"/>
        <v>44.33</v>
      </c>
      <c r="FB79" s="71">
        <f t="shared" si="145"/>
        <v>0</v>
      </c>
      <c r="FC79" s="71"/>
      <c r="FD79" s="71"/>
      <c r="FE79" s="71"/>
      <c r="FF79" s="71"/>
      <c r="FG79" s="71">
        <f t="shared" si="146"/>
        <v>0</v>
      </c>
      <c r="FH79" s="71">
        <f t="shared" si="147"/>
        <v>0</v>
      </c>
      <c r="FI79" s="71"/>
      <c r="FJ79" s="71"/>
      <c r="FK79" s="71"/>
      <c r="FL79" s="71"/>
      <c r="FM79" s="71">
        <f t="shared" si="148"/>
        <v>0</v>
      </c>
      <c r="FN79" s="71">
        <f t="shared" si="149"/>
        <v>0</v>
      </c>
      <c r="FO79" s="71"/>
      <c r="FP79" s="71"/>
      <c r="FQ79" s="71"/>
      <c r="FR79" s="71"/>
      <c r="FS79" s="71">
        <f t="shared" si="150"/>
        <v>0</v>
      </c>
      <c r="FT79" s="71">
        <f t="shared" si="151"/>
        <v>0</v>
      </c>
      <c r="FU79" s="71"/>
      <c r="FV79" s="71"/>
      <c r="FW79" s="71"/>
      <c r="FX79" s="71"/>
      <c r="FY79" s="71">
        <f t="shared" si="152"/>
        <v>0</v>
      </c>
      <c r="FZ79" s="71">
        <f t="shared" si="153"/>
        <v>0</v>
      </c>
      <c r="GA79" s="71"/>
      <c r="GB79" s="71"/>
      <c r="GC79" s="71"/>
      <c r="GD79" s="71"/>
      <c r="GE79" s="71">
        <f t="shared" si="154"/>
        <v>0</v>
      </c>
      <c r="GF79" s="71">
        <f t="shared" si="155"/>
        <v>0</v>
      </c>
      <c r="GG79" s="71"/>
      <c r="GH79" s="71"/>
      <c r="GI79" s="71"/>
      <c r="GJ79" s="71"/>
      <c r="GK79" s="71">
        <f t="shared" si="156"/>
        <v>0</v>
      </c>
      <c r="GL79" s="71">
        <f t="shared" si="157"/>
        <v>0</v>
      </c>
      <c r="GM79" s="71"/>
      <c r="GN79" s="71"/>
      <c r="GO79" s="71"/>
      <c r="GP79" s="71"/>
      <c r="GQ79" s="71">
        <f t="shared" si="158"/>
        <v>0</v>
      </c>
      <c r="GR79" s="71">
        <f t="shared" si="159"/>
        <v>0</v>
      </c>
      <c r="GS79" s="71"/>
      <c r="GT79" s="71"/>
      <c r="GU79" s="71"/>
      <c r="GV79" s="71"/>
      <c r="GW79" s="71">
        <f t="shared" si="160"/>
        <v>0</v>
      </c>
      <c r="GX79" s="71">
        <f t="shared" si="160"/>
        <v>0</v>
      </c>
      <c r="GY79" s="71"/>
      <c r="GZ79" s="71"/>
      <c r="HA79" s="71"/>
      <c r="HB79" s="71"/>
      <c r="HC79" s="71">
        <f t="shared" si="161"/>
        <v>0</v>
      </c>
      <c r="HD79" s="71">
        <f t="shared" si="161"/>
        <v>0</v>
      </c>
      <c r="HE79" s="71"/>
      <c r="HF79" s="71"/>
      <c r="HG79" s="71"/>
      <c r="HH79" s="71"/>
      <c r="HI79" s="71">
        <f t="shared" si="162"/>
        <v>0</v>
      </c>
      <c r="HJ79" s="71">
        <f t="shared" si="163"/>
        <v>0</v>
      </c>
      <c r="HK79" s="71"/>
      <c r="HL79" s="71"/>
      <c r="HM79" s="71"/>
      <c r="HN79" s="71"/>
      <c r="HO79" s="71">
        <f t="shared" si="164"/>
        <v>0</v>
      </c>
      <c r="HP79" s="71">
        <f t="shared" si="165"/>
        <v>0</v>
      </c>
      <c r="HQ79" s="71"/>
      <c r="HR79" s="71"/>
      <c r="HS79" s="71"/>
      <c r="HT79" s="71"/>
      <c r="HU79" s="71">
        <f t="shared" si="166"/>
        <v>0</v>
      </c>
      <c r="HV79" s="71">
        <f t="shared" si="166"/>
        <v>0</v>
      </c>
      <c r="HW79" s="71"/>
      <c r="HX79" s="140"/>
      <c r="HY79" s="140"/>
      <c r="HZ79" s="140"/>
      <c r="IA79" s="71">
        <f t="shared" si="167"/>
        <v>0</v>
      </c>
      <c r="IB79" s="71">
        <f t="shared" si="168"/>
        <v>0</v>
      </c>
      <c r="IC79" s="138"/>
      <c r="ID79" s="75"/>
      <c r="IE79" s="75">
        <f t="shared" si="169"/>
        <v>0</v>
      </c>
      <c r="IF79" s="75">
        <f t="shared" si="169"/>
        <v>0</v>
      </c>
      <c r="IG79" s="75"/>
      <c r="IH79" s="75"/>
      <c r="II79" s="75">
        <f t="shared" si="170"/>
        <v>0</v>
      </c>
      <c r="IJ79" s="75">
        <f t="shared" si="171"/>
        <v>0</v>
      </c>
      <c r="IK79" s="139"/>
      <c r="IL79" s="141"/>
      <c r="IM79" s="136">
        <f t="shared" si="172"/>
        <v>0</v>
      </c>
      <c r="IN79" s="136">
        <f t="shared" si="173"/>
        <v>0</v>
      </c>
      <c r="IO79" s="114">
        <v>6.19</v>
      </c>
      <c r="IP79" s="140"/>
      <c r="IQ79" s="136">
        <f t="shared" si="174"/>
        <v>6.19</v>
      </c>
      <c r="IR79" s="136">
        <f t="shared" si="175"/>
        <v>0</v>
      </c>
      <c r="IS79" s="137"/>
      <c r="IT79" s="137"/>
      <c r="IU79" s="158">
        <f t="shared" si="88"/>
        <v>0</v>
      </c>
      <c r="IV79" s="157">
        <f t="shared" si="89"/>
        <v>0</v>
      </c>
      <c r="IW79" s="158"/>
      <c r="IX79" s="158"/>
      <c r="IY79" s="158">
        <f t="shared" si="176"/>
        <v>0</v>
      </c>
      <c r="IZ79" s="158">
        <f t="shared" si="177"/>
        <v>0</v>
      </c>
      <c r="JA79" s="157"/>
      <c r="JB79" s="157"/>
      <c r="JC79" s="158">
        <f t="shared" si="178"/>
        <v>0</v>
      </c>
      <c r="JD79" s="158">
        <f t="shared" si="179"/>
        <v>0</v>
      </c>
    </row>
    <row r="80" spans="1:264" ht="12.75" customHeight="1">
      <c r="A80" s="109"/>
      <c r="B80" s="112">
        <v>70</v>
      </c>
      <c r="C80" s="71"/>
      <c r="D80" s="71"/>
      <c r="E80" s="113"/>
      <c r="F80" s="113"/>
      <c r="G80" s="71">
        <f t="shared" si="94"/>
        <v>0</v>
      </c>
      <c r="H80" s="71">
        <f t="shared" si="95"/>
        <v>0</v>
      </c>
      <c r="I80" s="91"/>
      <c r="J80" s="71"/>
      <c r="K80" s="71"/>
      <c r="L80" s="71"/>
      <c r="M80" s="71">
        <f t="shared" si="96"/>
        <v>0</v>
      </c>
      <c r="N80" s="71">
        <f t="shared" si="97"/>
        <v>0</v>
      </c>
      <c r="O80" s="91">
        <v>2.58</v>
      </c>
      <c r="P80" s="71"/>
      <c r="Q80" s="75"/>
      <c r="R80" s="71"/>
      <c r="S80" s="71">
        <f t="shared" si="98"/>
        <v>2.58</v>
      </c>
      <c r="T80" s="71">
        <f t="shared" si="99"/>
        <v>0</v>
      </c>
      <c r="U80" s="91"/>
      <c r="V80" s="71"/>
      <c r="W80" s="75"/>
      <c r="X80" s="75"/>
      <c r="Y80" s="71">
        <f t="shared" si="100"/>
        <v>0</v>
      </c>
      <c r="Z80" s="71">
        <f t="shared" si="101"/>
        <v>0</v>
      </c>
      <c r="AA80" s="71"/>
      <c r="AB80" s="142"/>
      <c r="AC80" s="193"/>
      <c r="AD80" s="71"/>
      <c r="AE80" s="71">
        <f t="shared" si="102"/>
        <v>0</v>
      </c>
      <c r="AF80" s="71">
        <f t="shared" si="103"/>
        <v>0</v>
      </c>
      <c r="AG80" s="91"/>
      <c r="AH80" s="71"/>
      <c r="AI80" s="71"/>
      <c r="AJ80" s="71"/>
      <c r="AK80" s="71">
        <f t="shared" si="104"/>
        <v>0</v>
      </c>
      <c r="AL80" s="71">
        <f t="shared" si="105"/>
        <v>0</v>
      </c>
      <c r="AM80" s="71"/>
      <c r="AN80" s="71"/>
      <c r="AO80" s="113"/>
      <c r="AP80" s="113"/>
      <c r="AQ80" s="71">
        <f t="shared" si="106"/>
        <v>0</v>
      </c>
      <c r="AR80" s="71">
        <f t="shared" si="107"/>
        <v>0</v>
      </c>
      <c r="AS80" s="114">
        <v>0</v>
      </c>
      <c r="AT80" s="136"/>
      <c r="AU80" s="75"/>
      <c r="AV80" s="71"/>
      <c r="AW80" s="71">
        <f t="shared" si="108"/>
        <v>0</v>
      </c>
      <c r="AX80" s="71">
        <f t="shared" si="109"/>
        <v>0</v>
      </c>
      <c r="AY80" s="125"/>
      <c r="AZ80" s="86"/>
      <c r="BA80" s="86"/>
      <c r="BB80" s="86"/>
      <c r="BC80" s="71">
        <f t="shared" si="110"/>
        <v>0</v>
      </c>
      <c r="BD80" s="71">
        <f t="shared" si="111"/>
        <v>0</v>
      </c>
      <c r="BE80" s="71"/>
      <c r="BF80" s="71"/>
      <c r="BG80" s="75"/>
      <c r="BH80" s="71"/>
      <c r="BI80" s="71">
        <f t="shared" si="112"/>
        <v>0</v>
      </c>
      <c r="BJ80" s="71">
        <f t="shared" si="113"/>
        <v>0</v>
      </c>
      <c r="BK80" s="93"/>
      <c r="BL80" s="93"/>
      <c r="BM80" s="71"/>
      <c r="BN80" s="71"/>
      <c r="BO80" s="71">
        <f t="shared" si="114"/>
        <v>0</v>
      </c>
      <c r="BP80" s="71">
        <f t="shared" si="115"/>
        <v>0</v>
      </c>
      <c r="BQ80" s="71"/>
      <c r="BR80" s="71"/>
      <c r="BS80" s="94"/>
      <c r="BT80" s="94"/>
      <c r="BU80" s="71">
        <f t="shared" si="116"/>
        <v>0</v>
      </c>
      <c r="BV80" s="71">
        <f t="shared" si="117"/>
        <v>0</v>
      </c>
      <c r="BW80" s="276"/>
      <c r="BX80" s="113"/>
      <c r="BY80" s="79"/>
      <c r="BZ80" s="93"/>
      <c r="CA80" s="71">
        <f t="shared" si="118"/>
        <v>0</v>
      </c>
      <c r="CB80" s="71">
        <f t="shared" si="119"/>
        <v>0</v>
      </c>
      <c r="CC80" s="114">
        <v>1.24</v>
      </c>
      <c r="CD80" s="75"/>
      <c r="CE80" s="95"/>
      <c r="CF80" s="95"/>
      <c r="CG80" s="71">
        <f t="shared" si="120"/>
        <v>1.24</v>
      </c>
      <c r="CH80" s="71">
        <f t="shared" si="121"/>
        <v>0</v>
      </c>
      <c r="CI80" s="71"/>
      <c r="CJ80" s="71"/>
      <c r="CK80" s="71"/>
      <c r="CL80" s="71"/>
      <c r="CM80" s="71">
        <f t="shared" si="122"/>
        <v>0</v>
      </c>
      <c r="CN80" s="71">
        <f t="shared" si="123"/>
        <v>0</v>
      </c>
      <c r="CO80" s="91">
        <v>2.06</v>
      </c>
      <c r="CP80" s="71"/>
      <c r="CQ80" s="71"/>
      <c r="CR80" s="71"/>
      <c r="CS80" s="71">
        <f t="shared" si="124"/>
        <v>2.06</v>
      </c>
      <c r="CT80" s="71">
        <f t="shared" si="125"/>
        <v>0</v>
      </c>
      <c r="CU80" s="71"/>
      <c r="CV80" s="71"/>
      <c r="CW80" s="71"/>
      <c r="CX80" s="71"/>
      <c r="CY80" s="71">
        <f t="shared" si="126"/>
        <v>0</v>
      </c>
      <c r="CZ80" s="71">
        <f t="shared" si="127"/>
        <v>0</v>
      </c>
      <c r="DA80" s="114">
        <v>5.15</v>
      </c>
      <c r="DB80" s="113"/>
      <c r="DC80" s="71"/>
      <c r="DD80" s="71"/>
      <c r="DE80" s="71">
        <f t="shared" si="128"/>
        <v>5.15</v>
      </c>
      <c r="DF80" s="71">
        <f t="shared" si="129"/>
        <v>0</v>
      </c>
      <c r="DG80" s="71"/>
      <c r="DH80" s="71"/>
      <c r="DI80" s="93"/>
      <c r="DJ80" s="71"/>
      <c r="DK80" s="71">
        <f t="shared" si="130"/>
        <v>0</v>
      </c>
      <c r="DL80" s="71">
        <f t="shared" si="131"/>
        <v>0</v>
      </c>
      <c r="DM80" s="113"/>
      <c r="DN80" s="113"/>
      <c r="DO80" s="113"/>
      <c r="DP80" s="113"/>
      <c r="DQ80" s="71">
        <f t="shared" si="132"/>
        <v>0</v>
      </c>
      <c r="DR80" s="71">
        <f t="shared" si="133"/>
        <v>0</v>
      </c>
      <c r="DS80" s="91"/>
      <c r="DT80" s="71"/>
      <c r="DU80" s="71"/>
      <c r="DV80" s="94"/>
      <c r="DW80" s="71">
        <f t="shared" si="134"/>
        <v>0</v>
      </c>
      <c r="DX80" s="71">
        <f t="shared" si="135"/>
        <v>0</v>
      </c>
      <c r="DY80" s="115"/>
      <c r="DZ80" s="71"/>
      <c r="EA80" s="71"/>
      <c r="EB80" s="71"/>
      <c r="EC80" s="71">
        <f t="shared" si="136"/>
        <v>0</v>
      </c>
      <c r="ED80" s="71">
        <f t="shared" si="137"/>
        <v>0</v>
      </c>
      <c r="EE80" s="71"/>
      <c r="EF80" s="71"/>
      <c r="EG80" s="96"/>
      <c r="EH80" s="71"/>
      <c r="EI80" s="71">
        <f t="shared" si="138"/>
        <v>0</v>
      </c>
      <c r="EJ80" s="71">
        <f t="shared" si="139"/>
        <v>0</v>
      </c>
      <c r="EK80" s="71"/>
      <c r="EL80" s="71"/>
      <c r="EM80" s="71"/>
      <c r="EN80" s="71"/>
      <c r="EO80" s="71">
        <f t="shared" si="140"/>
        <v>0</v>
      </c>
      <c r="EP80" s="71">
        <f t="shared" si="141"/>
        <v>0</v>
      </c>
      <c r="EQ80" s="71"/>
      <c r="ER80" s="71"/>
      <c r="ES80" s="71"/>
      <c r="ET80" s="71"/>
      <c r="EU80" s="71">
        <f t="shared" si="142"/>
        <v>0</v>
      </c>
      <c r="EV80" s="71">
        <f t="shared" si="143"/>
        <v>0</v>
      </c>
      <c r="EW80" s="91">
        <v>44.33</v>
      </c>
      <c r="EX80" s="71"/>
      <c r="EY80" s="71"/>
      <c r="EZ80" s="71"/>
      <c r="FA80" s="71">
        <f t="shared" si="144"/>
        <v>44.33</v>
      </c>
      <c r="FB80" s="71">
        <f t="shared" si="145"/>
        <v>0</v>
      </c>
      <c r="FC80" s="71"/>
      <c r="FD80" s="71"/>
      <c r="FE80" s="71"/>
      <c r="FF80" s="71"/>
      <c r="FG80" s="71">
        <f t="shared" si="146"/>
        <v>0</v>
      </c>
      <c r="FH80" s="71">
        <f t="shared" si="147"/>
        <v>0</v>
      </c>
      <c r="FI80" s="71"/>
      <c r="FJ80" s="71"/>
      <c r="FK80" s="71"/>
      <c r="FL80" s="71"/>
      <c r="FM80" s="71">
        <f t="shared" si="148"/>
        <v>0</v>
      </c>
      <c r="FN80" s="71">
        <f t="shared" si="149"/>
        <v>0</v>
      </c>
      <c r="FO80" s="71"/>
      <c r="FP80" s="71"/>
      <c r="FQ80" s="71"/>
      <c r="FR80" s="71"/>
      <c r="FS80" s="71">
        <f t="shared" si="150"/>
        <v>0</v>
      </c>
      <c r="FT80" s="71">
        <f t="shared" si="151"/>
        <v>0</v>
      </c>
      <c r="FU80" s="71"/>
      <c r="FV80" s="71"/>
      <c r="FW80" s="71"/>
      <c r="FX80" s="71"/>
      <c r="FY80" s="71">
        <f t="shared" si="152"/>
        <v>0</v>
      </c>
      <c r="FZ80" s="71">
        <f t="shared" si="153"/>
        <v>0</v>
      </c>
      <c r="GA80" s="71"/>
      <c r="GB80" s="71"/>
      <c r="GC80" s="71"/>
      <c r="GD80" s="71"/>
      <c r="GE80" s="71">
        <f t="shared" si="154"/>
        <v>0</v>
      </c>
      <c r="GF80" s="71">
        <f t="shared" si="155"/>
        <v>0</v>
      </c>
      <c r="GG80" s="71"/>
      <c r="GH80" s="71"/>
      <c r="GI80" s="71"/>
      <c r="GJ80" s="71"/>
      <c r="GK80" s="71">
        <f t="shared" si="156"/>
        <v>0</v>
      </c>
      <c r="GL80" s="71">
        <f t="shared" si="157"/>
        <v>0</v>
      </c>
      <c r="GM80" s="71"/>
      <c r="GN80" s="71"/>
      <c r="GO80" s="71"/>
      <c r="GP80" s="71"/>
      <c r="GQ80" s="71">
        <f t="shared" si="158"/>
        <v>0</v>
      </c>
      <c r="GR80" s="71">
        <f t="shared" si="159"/>
        <v>0</v>
      </c>
      <c r="GS80" s="71"/>
      <c r="GT80" s="71"/>
      <c r="GU80" s="71"/>
      <c r="GV80" s="71"/>
      <c r="GW80" s="71">
        <f t="shared" si="160"/>
        <v>0</v>
      </c>
      <c r="GX80" s="71">
        <f t="shared" si="160"/>
        <v>0</v>
      </c>
      <c r="GY80" s="71"/>
      <c r="GZ80" s="71"/>
      <c r="HA80" s="71"/>
      <c r="HB80" s="71"/>
      <c r="HC80" s="71">
        <f t="shared" si="161"/>
        <v>0</v>
      </c>
      <c r="HD80" s="71">
        <f t="shared" si="161"/>
        <v>0</v>
      </c>
      <c r="HE80" s="71"/>
      <c r="HF80" s="71"/>
      <c r="HG80" s="71"/>
      <c r="HH80" s="71"/>
      <c r="HI80" s="71">
        <f t="shared" si="162"/>
        <v>0</v>
      </c>
      <c r="HJ80" s="71">
        <f t="shared" si="163"/>
        <v>0</v>
      </c>
      <c r="HK80" s="71"/>
      <c r="HL80" s="71"/>
      <c r="HM80" s="71"/>
      <c r="HN80" s="71"/>
      <c r="HO80" s="71">
        <f t="shared" si="164"/>
        <v>0</v>
      </c>
      <c r="HP80" s="71">
        <f t="shared" si="165"/>
        <v>0</v>
      </c>
      <c r="HQ80" s="71"/>
      <c r="HR80" s="71"/>
      <c r="HS80" s="71"/>
      <c r="HT80" s="71"/>
      <c r="HU80" s="71">
        <f t="shared" si="166"/>
        <v>0</v>
      </c>
      <c r="HV80" s="71">
        <f t="shared" si="166"/>
        <v>0</v>
      </c>
      <c r="HW80" s="71"/>
      <c r="HX80" s="140"/>
      <c r="HY80" s="140"/>
      <c r="HZ80" s="140"/>
      <c r="IA80" s="71">
        <f t="shared" si="167"/>
        <v>0</v>
      </c>
      <c r="IB80" s="71">
        <f t="shared" si="168"/>
        <v>0</v>
      </c>
      <c r="IC80" s="138"/>
      <c r="ID80" s="75"/>
      <c r="IE80" s="75">
        <f t="shared" si="169"/>
        <v>0</v>
      </c>
      <c r="IF80" s="75">
        <f t="shared" si="169"/>
        <v>0</v>
      </c>
      <c r="IG80" s="75"/>
      <c r="IH80" s="75"/>
      <c r="II80" s="75">
        <f t="shared" si="170"/>
        <v>0</v>
      </c>
      <c r="IJ80" s="75">
        <f t="shared" si="171"/>
        <v>0</v>
      </c>
      <c r="IK80" s="139"/>
      <c r="IL80" s="141"/>
      <c r="IM80" s="136">
        <f t="shared" si="172"/>
        <v>0</v>
      </c>
      <c r="IN80" s="136">
        <f t="shared" si="173"/>
        <v>0</v>
      </c>
      <c r="IO80" s="114">
        <v>6.19</v>
      </c>
      <c r="IP80" s="140"/>
      <c r="IQ80" s="136">
        <f t="shared" si="174"/>
        <v>6.19</v>
      </c>
      <c r="IR80" s="136">
        <f t="shared" si="175"/>
        <v>0</v>
      </c>
      <c r="IS80" s="137"/>
      <c r="IT80" s="137"/>
      <c r="IU80" s="158">
        <f t="shared" si="88"/>
        <v>0</v>
      </c>
      <c r="IV80" s="157">
        <f t="shared" si="89"/>
        <v>0</v>
      </c>
      <c r="IW80" s="158"/>
      <c r="IX80" s="158"/>
      <c r="IY80" s="158">
        <f t="shared" si="176"/>
        <v>0</v>
      </c>
      <c r="IZ80" s="158">
        <f t="shared" si="177"/>
        <v>0</v>
      </c>
      <c r="JA80" s="157"/>
      <c r="JB80" s="157"/>
      <c r="JC80" s="158">
        <f t="shared" si="178"/>
        <v>0</v>
      </c>
      <c r="JD80" s="158">
        <f t="shared" si="179"/>
        <v>0</v>
      </c>
    </row>
    <row r="81" spans="1:264" ht="12.75" customHeight="1">
      <c r="A81" s="109"/>
      <c r="B81" s="112">
        <v>71</v>
      </c>
      <c r="C81" s="71"/>
      <c r="D81" s="71"/>
      <c r="E81" s="113"/>
      <c r="F81" s="113"/>
      <c r="G81" s="71">
        <f t="shared" si="94"/>
        <v>0</v>
      </c>
      <c r="H81" s="71">
        <f t="shared" si="95"/>
        <v>0</v>
      </c>
      <c r="I81" s="91"/>
      <c r="J81" s="71"/>
      <c r="K81" s="71"/>
      <c r="L81" s="71"/>
      <c r="M81" s="71">
        <f t="shared" si="96"/>
        <v>0</v>
      </c>
      <c r="N81" s="71">
        <f t="shared" si="97"/>
        <v>0</v>
      </c>
      <c r="O81" s="91">
        <v>2.58</v>
      </c>
      <c r="P81" s="71"/>
      <c r="Q81" s="75"/>
      <c r="R81" s="71"/>
      <c r="S81" s="71">
        <f t="shared" si="98"/>
        <v>2.58</v>
      </c>
      <c r="T81" s="71">
        <f t="shared" si="99"/>
        <v>0</v>
      </c>
      <c r="U81" s="91"/>
      <c r="V81" s="71"/>
      <c r="W81" s="75"/>
      <c r="X81" s="75"/>
      <c r="Y81" s="71">
        <f t="shared" si="100"/>
        <v>0</v>
      </c>
      <c r="Z81" s="71">
        <f t="shared" si="101"/>
        <v>0</v>
      </c>
      <c r="AA81" s="71"/>
      <c r="AB81" s="142"/>
      <c r="AC81" s="193"/>
      <c r="AD81" s="71"/>
      <c r="AE81" s="71">
        <f t="shared" si="102"/>
        <v>0</v>
      </c>
      <c r="AF81" s="71">
        <f t="shared" si="103"/>
        <v>0</v>
      </c>
      <c r="AG81" s="91"/>
      <c r="AH81" s="71"/>
      <c r="AI81" s="71"/>
      <c r="AJ81" s="71"/>
      <c r="AK81" s="71">
        <f t="shared" si="104"/>
        <v>0</v>
      </c>
      <c r="AL81" s="71">
        <f t="shared" si="105"/>
        <v>0</v>
      </c>
      <c r="AM81" s="71"/>
      <c r="AN81" s="71"/>
      <c r="AO81" s="113"/>
      <c r="AP81" s="113"/>
      <c r="AQ81" s="71">
        <f t="shared" si="106"/>
        <v>0</v>
      </c>
      <c r="AR81" s="71">
        <f t="shared" si="107"/>
        <v>0</v>
      </c>
      <c r="AS81" s="114">
        <v>0</v>
      </c>
      <c r="AT81" s="136"/>
      <c r="AU81" s="75"/>
      <c r="AV81" s="71"/>
      <c r="AW81" s="71">
        <f t="shared" si="108"/>
        <v>0</v>
      </c>
      <c r="AX81" s="71">
        <f t="shared" si="109"/>
        <v>0</v>
      </c>
      <c r="AY81" s="125"/>
      <c r="AZ81" s="86"/>
      <c r="BA81" s="86"/>
      <c r="BB81" s="86"/>
      <c r="BC81" s="71">
        <f t="shared" si="110"/>
        <v>0</v>
      </c>
      <c r="BD81" s="71">
        <f t="shared" si="111"/>
        <v>0</v>
      </c>
      <c r="BE81" s="71"/>
      <c r="BF81" s="71"/>
      <c r="BG81" s="75"/>
      <c r="BH81" s="71"/>
      <c r="BI81" s="71">
        <f t="shared" si="112"/>
        <v>0</v>
      </c>
      <c r="BJ81" s="71">
        <f t="shared" si="113"/>
        <v>0</v>
      </c>
      <c r="BK81" s="93"/>
      <c r="BL81" s="93"/>
      <c r="BM81" s="71"/>
      <c r="BN81" s="71"/>
      <c r="BO81" s="71">
        <f t="shared" si="114"/>
        <v>0</v>
      </c>
      <c r="BP81" s="71">
        <f t="shared" si="115"/>
        <v>0</v>
      </c>
      <c r="BQ81" s="71"/>
      <c r="BR81" s="71"/>
      <c r="BS81" s="94"/>
      <c r="BT81" s="94"/>
      <c r="BU81" s="71">
        <f t="shared" si="116"/>
        <v>0</v>
      </c>
      <c r="BV81" s="71">
        <f t="shared" si="117"/>
        <v>0</v>
      </c>
      <c r="BW81" s="276"/>
      <c r="BX81" s="113"/>
      <c r="BY81" s="79"/>
      <c r="BZ81" s="93"/>
      <c r="CA81" s="71">
        <f t="shared" si="118"/>
        <v>0</v>
      </c>
      <c r="CB81" s="71">
        <f t="shared" si="119"/>
        <v>0</v>
      </c>
      <c r="CC81" s="114">
        <v>1.24</v>
      </c>
      <c r="CD81" s="75"/>
      <c r="CE81" s="95"/>
      <c r="CF81" s="95"/>
      <c r="CG81" s="71">
        <f t="shared" si="120"/>
        <v>1.24</v>
      </c>
      <c r="CH81" s="71">
        <f t="shared" si="121"/>
        <v>0</v>
      </c>
      <c r="CI81" s="71"/>
      <c r="CJ81" s="71"/>
      <c r="CK81" s="71"/>
      <c r="CL81" s="71"/>
      <c r="CM81" s="71">
        <f t="shared" si="122"/>
        <v>0</v>
      </c>
      <c r="CN81" s="71">
        <f t="shared" si="123"/>
        <v>0</v>
      </c>
      <c r="CO81" s="91">
        <v>2.06</v>
      </c>
      <c r="CP81" s="71"/>
      <c r="CQ81" s="71"/>
      <c r="CR81" s="71"/>
      <c r="CS81" s="71">
        <f t="shared" si="124"/>
        <v>2.06</v>
      </c>
      <c r="CT81" s="71">
        <f t="shared" si="125"/>
        <v>0</v>
      </c>
      <c r="CU81" s="71"/>
      <c r="CV81" s="71"/>
      <c r="CW81" s="71"/>
      <c r="CX81" s="71"/>
      <c r="CY81" s="71">
        <f t="shared" si="126"/>
        <v>0</v>
      </c>
      <c r="CZ81" s="71">
        <f t="shared" si="127"/>
        <v>0</v>
      </c>
      <c r="DA81" s="114">
        <v>5.15</v>
      </c>
      <c r="DB81" s="113"/>
      <c r="DC81" s="71"/>
      <c r="DD81" s="71"/>
      <c r="DE81" s="71">
        <f t="shared" si="128"/>
        <v>5.15</v>
      </c>
      <c r="DF81" s="71">
        <f t="shared" si="129"/>
        <v>0</v>
      </c>
      <c r="DG81" s="71"/>
      <c r="DH81" s="71"/>
      <c r="DI81" s="93"/>
      <c r="DJ81" s="71"/>
      <c r="DK81" s="71">
        <f t="shared" si="130"/>
        <v>0</v>
      </c>
      <c r="DL81" s="71">
        <f t="shared" si="131"/>
        <v>0</v>
      </c>
      <c r="DM81" s="113"/>
      <c r="DN81" s="113"/>
      <c r="DO81" s="113"/>
      <c r="DP81" s="113"/>
      <c r="DQ81" s="71">
        <f t="shared" si="132"/>
        <v>0</v>
      </c>
      <c r="DR81" s="71">
        <f t="shared" si="133"/>
        <v>0</v>
      </c>
      <c r="DS81" s="91"/>
      <c r="DT81" s="71"/>
      <c r="DU81" s="71"/>
      <c r="DV81" s="94"/>
      <c r="DW81" s="71">
        <f t="shared" si="134"/>
        <v>0</v>
      </c>
      <c r="DX81" s="71">
        <f t="shared" si="135"/>
        <v>0</v>
      </c>
      <c r="DY81" s="115"/>
      <c r="DZ81" s="71"/>
      <c r="EA81" s="71"/>
      <c r="EB81" s="71"/>
      <c r="EC81" s="71">
        <f t="shared" si="136"/>
        <v>0</v>
      </c>
      <c r="ED81" s="71">
        <f t="shared" si="137"/>
        <v>0</v>
      </c>
      <c r="EE81" s="71"/>
      <c r="EF81" s="71"/>
      <c r="EG81" s="96"/>
      <c r="EH81" s="71"/>
      <c r="EI81" s="71">
        <f t="shared" si="138"/>
        <v>0</v>
      </c>
      <c r="EJ81" s="71">
        <f t="shared" si="139"/>
        <v>0</v>
      </c>
      <c r="EK81" s="71"/>
      <c r="EL81" s="71"/>
      <c r="EM81" s="71"/>
      <c r="EN81" s="71"/>
      <c r="EO81" s="71">
        <f t="shared" si="140"/>
        <v>0</v>
      </c>
      <c r="EP81" s="71">
        <f t="shared" si="141"/>
        <v>0</v>
      </c>
      <c r="EQ81" s="71"/>
      <c r="ER81" s="71"/>
      <c r="ES81" s="71"/>
      <c r="ET81" s="71"/>
      <c r="EU81" s="71">
        <f t="shared" si="142"/>
        <v>0</v>
      </c>
      <c r="EV81" s="71">
        <f t="shared" si="143"/>
        <v>0</v>
      </c>
      <c r="EW81" s="91">
        <v>44.33</v>
      </c>
      <c r="EX81" s="71"/>
      <c r="EY81" s="71"/>
      <c r="EZ81" s="71"/>
      <c r="FA81" s="71">
        <f t="shared" si="144"/>
        <v>44.33</v>
      </c>
      <c r="FB81" s="71">
        <f t="shared" si="145"/>
        <v>0</v>
      </c>
      <c r="FC81" s="71"/>
      <c r="FD81" s="71"/>
      <c r="FE81" s="71"/>
      <c r="FF81" s="71"/>
      <c r="FG81" s="71">
        <f t="shared" si="146"/>
        <v>0</v>
      </c>
      <c r="FH81" s="71">
        <f t="shared" si="147"/>
        <v>0</v>
      </c>
      <c r="FI81" s="71"/>
      <c r="FJ81" s="71"/>
      <c r="FK81" s="71"/>
      <c r="FL81" s="71"/>
      <c r="FM81" s="71">
        <f t="shared" si="148"/>
        <v>0</v>
      </c>
      <c r="FN81" s="71">
        <f t="shared" si="149"/>
        <v>0</v>
      </c>
      <c r="FO81" s="71"/>
      <c r="FP81" s="71"/>
      <c r="FQ81" s="71"/>
      <c r="FR81" s="71"/>
      <c r="FS81" s="71">
        <f t="shared" si="150"/>
        <v>0</v>
      </c>
      <c r="FT81" s="71">
        <f t="shared" si="151"/>
        <v>0</v>
      </c>
      <c r="FU81" s="71"/>
      <c r="FV81" s="71"/>
      <c r="FW81" s="71"/>
      <c r="FX81" s="71"/>
      <c r="FY81" s="71">
        <f t="shared" si="152"/>
        <v>0</v>
      </c>
      <c r="FZ81" s="71">
        <f t="shared" si="153"/>
        <v>0</v>
      </c>
      <c r="GA81" s="71"/>
      <c r="GB81" s="71"/>
      <c r="GC81" s="71"/>
      <c r="GD81" s="71"/>
      <c r="GE81" s="71">
        <f t="shared" si="154"/>
        <v>0</v>
      </c>
      <c r="GF81" s="71">
        <f t="shared" si="155"/>
        <v>0</v>
      </c>
      <c r="GG81" s="71"/>
      <c r="GH81" s="71"/>
      <c r="GI81" s="71"/>
      <c r="GJ81" s="71"/>
      <c r="GK81" s="71">
        <f t="shared" si="156"/>
        <v>0</v>
      </c>
      <c r="GL81" s="71">
        <f t="shared" si="157"/>
        <v>0</v>
      </c>
      <c r="GM81" s="71"/>
      <c r="GN81" s="71"/>
      <c r="GO81" s="71"/>
      <c r="GP81" s="71"/>
      <c r="GQ81" s="71">
        <f t="shared" si="158"/>
        <v>0</v>
      </c>
      <c r="GR81" s="71">
        <f t="shared" si="159"/>
        <v>0</v>
      </c>
      <c r="GS81" s="71"/>
      <c r="GT81" s="71"/>
      <c r="GU81" s="71"/>
      <c r="GV81" s="71"/>
      <c r="GW81" s="71">
        <f t="shared" si="160"/>
        <v>0</v>
      </c>
      <c r="GX81" s="71">
        <f t="shared" si="160"/>
        <v>0</v>
      </c>
      <c r="GY81" s="71"/>
      <c r="GZ81" s="71"/>
      <c r="HA81" s="71"/>
      <c r="HB81" s="71"/>
      <c r="HC81" s="71">
        <f t="shared" si="161"/>
        <v>0</v>
      </c>
      <c r="HD81" s="71">
        <f t="shared" si="161"/>
        <v>0</v>
      </c>
      <c r="HE81" s="71"/>
      <c r="HF81" s="71"/>
      <c r="HG81" s="71"/>
      <c r="HH81" s="71"/>
      <c r="HI81" s="71">
        <f t="shared" si="162"/>
        <v>0</v>
      </c>
      <c r="HJ81" s="71">
        <f t="shared" si="163"/>
        <v>0</v>
      </c>
      <c r="HK81" s="71"/>
      <c r="HL81" s="71"/>
      <c r="HM81" s="71"/>
      <c r="HN81" s="71"/>
      <c r="HO81" s="71">
        <f t="shared" si="164"/>
        <v>0</v>
      </c>
      <c r="HP81" s="71">
        <f t="shared" si="165"/>
        <v>0</v>
      </c>
      <c r="HQ81" s="71"/>
      <c r="HR81" s="71"/>
      <c r="HS81" s="71"/>
      <c r="HT81" s="71"/>
      <c r="HU81" s="71">
        <f t="shared" si="166"/>
        <v>0</v>
      </c>
      <c r="HV81" s="71">
        <f t="shared" si="166"/>
        <v>0</v>
      </c>
      <c r="HW81" s="71"/>
      <c r="HX81" s="140"/>
      <c r="HY81" s="140"/>
      <c r="HZ81" s="140"/>
      <c r="IA81" s="71">
        <f t="shared" si="167"/>
        <v>0</v>
      </c>
      <c r="IB81" s="71">
        <f t="shared" si="168"/>
        <v>0</v>
      </c>
      <c r="IC81" s="138"/>
      <c r="ID81" s="75"/>
      <c r="IE81" s="75">
        <f t="shared" si="169"/>
        <v>0</v>
      </c>
      <c r="IF81" s="75">
        <f t="shared" si="169"/>
        <v>0</v>
      </c>
      <c r="IG81" s="75"/>
      <c r="IH81" s="75"/>
      <c r="II81" s="75">
        <f t="shared" si="170"/>
        <v>0</v>
      </c>
      <c r="IJ81" s="75">
        <f t="shared" si="171"/>
        <v>0</v>
      </c>
      <c r="IK81" s="139"/>
      <c r="IL81" s="141"/>
      <c r="IM81" s="136">
        <f t="shared" si="172"/>
        <v>0</v>
      </c>
      <c r="IN81" s="136">
        <f t="shared" si="173"/>
        <v>0</v>
      </c>
      <c r="IO81" s="114">
        <v>6.19</v>
      </c>
      <c r="IP81" s="140"/>
      <c r="IQ81" s="136">
        <f t="shared" si="174"/>
        <v>6.19</v>
      </c>
      <c r="IR81" s="136">
        <f t="shared" si="175"/>
        <v>0</v>
      </c>
      <c r="IS81" s="137"/>
      <c r="IT81" s="137"/>
      <c r="IU81" s="158">
        <f t="shared" si="88"/>
        <v>0</v>
      </c>
      <c r="IV81" s="157">
        <f t="shared" si="89"/>
        <v>0</v>
      </c>
      <c r="IW81" s="158"/>
      <c r="IX81" s="158"/>
      <c r="IY81" s="158">
        <f t="shared" si="176"/>
        <v>0</v>
      </c>
      <c r="IZ81" s="158">
        <f t="shared" si="177"/>
        <v>0</v>
      </c>
      <c r="JA81" s="157"/>
      <c r="JB81" s="157"/>
      <c r="JC81" s="158">
        <f t="shared" si="178"/>
        <v>0</v>
      </c>
      <c r="JD81" s="158">
        <f t="shared" si="179"/>
        <v>0</v>
      </c>
    </row>
    <row r="82" spans="1:264" ht="12.75" customHeight="1">
      <c r="A82" s="109"/>
      <c r="B82" s="112">
        <v>72</v>
      </c>
      <c r="C82" s="71"/>
      <c r="D82" s="71"/>
      <c r="E82" s="113"/>
      <c r="F82" s="113"/>
      <c r="G82" s="71">
        <f t="shared" si="94"/>
        <v>0</v>
      </c>
      <c r="H82" s="71">
        <f t="shared" si="95"/>
        <v>0</v>
      </c>
      <c r="I82" s="91"/>
      <c r="J82" s="71"/>
      <c r="K82" s="71"/>
      <c r="L82" s="71"/>
      <c r="M82" s="71">
        <f t="shared" si="96"/>
        <v>0</v>
      </c>
      <c r="N82" s="71">
        <f t="shared" si="97"/>
        <v>0</v>
      </c>
      <c r="O82" s="91">
        <v>2.58</v>
      </c>
      <c r="P82" s="71"/>
      <c r="Q82" s="75"/>
      <c r="R82" s="71"/>
      <c r="S82" s="71">
        <f t="shared" si="98"/>
        <v>2.58</v>
      </c>
      <c r="T82" s="71">
        <f t="shared" si="99"/>
        <v>0</v>
      </c>
      <c r="U82" s="91"/>
      <c r="V82" s="71"/>
      <c r="W82" s="75"/>
      <c r="X82" s="75"/>
      <c r="Y82" s="71">
        <f t="shared" si="100"/>
        <v>0</v>
      </c>
      <c r="Z82" s="71">
        <f t="shared" si="101"/>
        <v>0</v>
      </c>
      <c r="AA82" s="71"/>
      <c r="AB82" s="142"/>
      <c r="AC82" s="193"/>
      <c r="AD82" s="71"/>
      <c r="AE82" s="71">
        <f t="shared" si="102"/>
        <v>0</v>
      </c>
      <c r="AF82" s="71">
        <f t="shared" si="103"/>
        <v>0</v>
      </c>
      <c r="AG82" s="91"/>
      <c r="AH82" s="71"/>
      <c r="AI82" s="71"/>
      <c r="AJ82" s="71"/>
      <c r="AK82" s="71">
        <f t="shared" si="104"/>
        <v>0</v>
      </c>
      <c r="AL82" s="71">
        <f t="shared" si="105"/>
        <v>0</v>
      </c>
      <c r="AM82" s="71"/>
      <c r="AN82" s="71"/>
      <c r="AO82" s="113"/>
      <c r="AP82" s="113"/>
      <c r="AQ82" s="71">
        <f t="shared" si="106"/>
        <v>0</v>
      </c>
      <c r="AR82" s="71">
        <f t="shared" si="107"/>
        <v>0</v>
      </c>
      <c r="AS82" s="114">
        <v>0</v>
      </c>
      <c r="AT82" s="136"/>
      <c r="AU82" s="75"/>
      <c r="AV82" s="71"/>
      <c r="AW82" s="71">
        <f t="shared" si="108"/>
        <v>0</v>
      </c>
      <c r="AX82" s="71">
        <f t="shared" si="109"/>
        <v>0</v>
      </c>
      <c r="AY82" s="125"/>
      <c r="AZ82" s="86"/>
      <c r="BA82" s="86"/>
      <c r="BB82" s="86"/>
      <c r="BC82" s="71">
        <f t="shared" si="110"/>
        <v>0</v>
      </c>
      <c r="BD82" s="71">
        <f t="shared" si="111"/>
        <v>0</v>
      </c>
      <c r="BE82" s="71"/>
      <c r="BF82" s="71"/>
      <c r="BG82" s="75"/>
      <c r="BH82" s="71"/>
      <c r="BI82" s="71">
        <f t="shared" si="112"/>
        <v>0</v>
      </c>
      <c r="BJ82" s="71">
        <f t="shared" si="113"/>
        <v>0</v>
      </c>
      <c r="BK82" s="93"/>
      <c r="BL82" s="93"/>
      <c r="BM82" s="71"/>
      <c r="BN82" s="71"/>
      <c r="BO82" s="71">
        <f t="shared" si="114"/>
        <v>0</v>
      </c>
      <c r="BP82" s="71">
        <f t="shared" si="115"/>
        <v>0</v>
      </c>
      <c r="BQ82" s="71"/>
      <c r="BR82" s="71"/>
      <c r="BS82" s="94"/>
      <c r="BT82" s="94"/>
      <c r="BU82" s="71">
        <f t="shared" si="116"/>
        <v>0</v>
      </c>
      <c r="BV82" s="71">
        <f t="shared" si="117"/>
        <v>0</v>
      </c>
      <c r="BW82" s="276"/>
      <c r="BX82" s="113"/>
      <c r="BY82" s="79"/>
      <c r="BZ82" s="93"/>
      <c r="CA82" s="71">
        <f t="shared" si="118"/>
        <v>0</v>
      </c>
      <c r="CB82" s="71">
        <f t="shared" si="119"/>
        <v>0</v>
      </c>
      <c r="CC82" s="114">
        <v>1.24</v>
      </c>
      <c r="CD82" s="75"/>
      <c r="CE82" s="95"/>
      <c r="CF82" s="95"/>
      <c r="CG82" s="71">
        <f t="shared" si="120"/>
        <v>1.24</v>
      </c>
      <c r="CH82" s="71">
        <f t="shared" si="121"/>
        <v>0</v>
      </c>
      <c r="CI82" s="71"/>
      <c r="CJ82" s="71"/>
      <c r="CK82" s="71"/>
      <c r="CL82" s="71"/>
      <c r="CM82" s="71">
        <f t="shared" si="122"/>
        <v>0</v>
      </c>
      <c r="CN82" s="71">
        <f t="shared" si="123"/>
        <v>0</v>
      </c>
      <c r="CO82" s="91">
        <v>2.06</v>
      </c>
      <c r="CP82" s="71"/>
      <c r="CQ82" s="71"/>
      <c r="CR82" s="71"/>
      <c r="CS82" s="71">
        <f t="shared" si="124"/>
        <v>2.06</v>
      </c>
      <c r="CT82" s="71">
        <f t="shared" si="125"/>
        <v>0</v>
      </c>
      <c r="CU82" s="71"/>
      <c r="CV82" s="71"/>
      <c r="CW82" s="71"/>
      <c r="CX82" s="71"/>
      <c r="CY82" s="71">
        <f t="shared" si="126"/>
        <v>0</v>
      </c>
      <c r="CZ82" s="71">
        <f t="shared" si="127"/>
        <v>0</v>
      </c>
      <c r="DA82" s="114">
        <v>5.15</v>
      </c>
      <c r="DB82" s="113"/>
      <c r="DC82" s="71"/>
      <c r="DD82" s="71"/>
      <c r="DE82" s="71">
        <f t="shared" si="128"/>
        <v>5.15</v>
      </c>
      <c r="DF82" s="71">
        <f t="shared" si="129"/>
        <v>0</v>
      </c>
      <c r="DG82" s="71"/>
      <c r="DH82" s="71"/>
      <c r="DI82" s="93"/>
      <c r="DJ82" s="71"/>
      <c r="DK82" s="71">
        <f t="shared" si="130"/>
        <v>0</v>
      </c>
      <c r="DL82" s="71">
        <f t="shared" si="131"/>
        <v>0</v>
      </c>
      <c r="DM82" s="113"/>
      <c r="DN82" s="113"/>
      <c r="DO82" s="113"/>
      <c r="DP82" s="113"/>
      <c r="DQ82" s="71">
        <f t="shared" si="132"/>
        <v>0</v>
      </c>
      <c r="DR82" s="71">
        <f t="shared" si="133"/>
        <v>0</v>
      </c>
      <c r="DS82" s="91"/>
      <c r="DT82" s="71"/>
      <c r="DU82" s="71"/>
      <c r="DV82" s="94"/>
      <c r="DW82" s="71">
        <f t="shared" si="134"/>
        <v>0</v>
      </c>
      <c r="DX82" s="71">
        <f t="shared" si="135"/>
        <v>0</v>
      </c>
      <c r="DY82" s="115"/>
      <c r="DZ82" s="71"/>
      <c r="EA82" s="71"/>
      <c r="EB82" s="71"/>
      <c r="EC82" s="71">
        <f t="shared" si="136"/>
        <v>0</v>
      </c>
      <c r="ED82" s="71">
        <f t="shared" si="137"/>
        <v>0</v>
      </c>
      <c r="EE82" s="71"/>
      <c r="EF82" s="71"/>
      <c r="EG82" s="96"/>
      <c r="EH82" s="71"/>
      <c r="EI82" s="71">
        <f t="shared" si="138"/>
        <v>0</v>
      </c>
      <c r="EJ82" s="71">
        <f t="shared" si="139"/>
        <v>0</v>
      </c>
      <c r="EK82" s="71"/>
      <c r="EL82" s="71"/>
      <c r="EM82" s="71"/>
      <c r="EN82" s="71"/>
      <c r="EO82" s="71">
        <f t="shared" si="140"/>
        <v>0</v>
      </c>
      <c r="EP82" s="71">
        <f t="shared" si="141"/>
        <v>0</v>
      </c>
      <c r="EQ82" s="71"/>
      <c r="ER82" s="71"/>
      <c r="ES82" s="71"/>
      <c r="ET82" s="71"/>
      <c r="EU82" s="71">
        <f t="shared" si="142"/>
        <v>0</v>
      </c>
      <c r="EV82" s="71">
        <f t="shared" si="143"/>
        <v>0</v>
      </c>
      <c r="EW82" s="91">
        <v>44.33</v>
      </c>
      <c r="EX82" s="71"/>
      <c r="EY82" s="71"/>
      <c r="EZ82" s="71"/>
      <c r="FA82" s="71">
        <f t="shared" si="144"/>
        <v>44.33</v>
      </c>
      <c r="FB82" s="71">
        <f t="shared" si="145"/>
        <v>0</v>
      </c>
      <c r="FC82" s="71"/>
      <c r="FD82" s="71"/>
      <c r="FE82" s="71"/>
      <c r="FF82" s="71"/>
      <c r="FG82" s="71">
        <f t="shared" si="146"/>
        <v>0</v>
      </c>
      <c r="FH82" s="71">
        <f t="shared" si="147"/>
        <v>0</v>
      </c>
      <c r="FI82" s="71"/>
      <c r="FJ82" s="71"/>
      <c r="FK82" s="71"/>
      <c r="FL82" s="71"/>
      <c r="FM82" s="71">
        <f t="shared" si="148"/>
        <v>0</v>
      </c>
      <c r="FN82" s="71">
        <f t="shared" si="149"/>
        <v>0</v>
      </c>
      <c r="FO82" s="71"/>
      <c r="FP82" s="71"/>
      <c r="FQ82" s="71"/>
      <c r="FR82" s="71"/>
      <c r="FS82" s="71">
        <f t="shared" si="150"/>
        <v>0</v>
      </c>
      <c r="FT82" s="71">
        <f t="shared" si="151"/>
        <v>0</v>
      </c>
      <c r="FU82" s="71"/>
      <c r="FV82" s="71"/>
      <c r="FW82" s="71"/>
      <c r="FX82" s="71"/>
      <c r="FY82" s="71">
        <f t="shared" si="152"/>
        <v>0</v>
      </c>
      <c r="FZ82" s="71">
        <f t="shared" si="153"/>
        <v>0</v>
      </c>
      <c r="GA82" s="71"/>
      <c r="GB82" s="71"/>
      <c r="GC82" s="71"/>
      <c r="GD82" s="71"/>
      <c r="GE82" s="71">
        <f t="shared" si="154"/>
        <v>0</v>
      </c>
      <c r="GF82" s="71">
        <f t="shared" si="155"/>
        <v>0</v>
      </c>
      <c r="GG82" s="71"/>
      <c r="GH82" s="71"/>
      <c r="GI82" s="71"/>
      <c r="GJ82" s="71"/>
      <c r="GK82" s="71">
        <f t="shared" si="156"/>
        <v>0</v>
      </c>
      <c r="GL82" s="71">
        <f t="shared" si="157"/>
        <v>0</v>
      </c>
      <c r="GM82" s="71"/>
      <c r="GN82" s="71"/>
      <c r="GO82" s="71"/>
      <c r="GP82" s="71"/>
      <c r="GQ82" s="71">
        <f t="shared" si="158"/>
        <v>0</v>
      </c>
      <c r="GR82" s="71">
        <f t="shared" si="159"/>
        <v>0</v>
      </c>
      <c r="GS82" s="71"/>
      <c r="GT82" s="71"/>
      <c r="GU82" s="71"/>
      <c r="GV82" s="71"/>
      <c r="GW82" s="71">
        <f t="shared" si="160"/>
        <v>0</v>
      </c>
      <c r="GX82" s="71">
        <f t="shared" si="160"/>
        <v>0</v>
      </c>
      <c r="GY82" s="71"/>
      <c r="GZ82" s="71"/>
      <c r="HA82" s="71"/>
      <c r="HB82" s="71"/>
      <c r="HC82" s="71">
        <f t="shared" si="161"/>
        <v>0</v>
      </c>
      <c r="HD82" s="71">
        <f t="shared" si="161"/>
        <v>0</v>
      </c>
      <c r="HE82" s="71"/>
      <c r="HF82" s="71"/>
      <c r="HG82" s="71"/>
      <c r="HH82" s="71"/>
      <c r="HI82" s="71">
        <f t="shared" si="162"/>
        <v>0</v>
      </c>
      <c r="HJ82" s="71">
        <f t="shared" si="163"/>
        <v>0</v>
      </c>
      <c r="HK82" s="71"/>
      <c r="HL82" s="71"/>
      <c r="HM82" s="71"/>
      <c r="HN82" s="71"/>
      <c r="HO82" s="71">
        <f t="shared" si="164"/>
        <v>0</v>
      </c>
      <c r="HP82" s="71">
        <f t="shared" si="165"/>
        <v>0</v>
      </c>
      <c r="HQ82" s="71"/>
      <c r="HR82" s="71"/>
      <c r="HS82" s="71"/>
      <c r="HT82" s="71"/>
      <c r="HU82" s="71">
        <f t="shared" si="166"/>
        <v>0</v>
      </c>
      <c r="HV82" s="71">
        <f t="shared" si="166"/>
        <v>0</v>
      </c>
      <c r="HW82" s="71"/>
      <c r="HX82" s="140"/>
      <c r="HY82" s="140"/>
      <c r="HZ82" s="140"/>
      <c r="IA82" s="71">
        <f t="shared" si="167"/>
        <v>0</v>
      </c>
      <c r="IB82" s="71">
        <f t="shared" si="168"/>
        <v>0</v>
      </c>
      <c r="IC82" s="138"/>
      <c r="ID82" s="75"/>
      <c r="IE82" s="75">
        <f t="shared" si="169"/>
        <v>0</v>
      </c>
      <c r="IF82" s="75">
        <f t="shared" si="169"/>
        <v>0</v>
      </c>
      <c r="IG82" s="75"/>
      <c r="IH82" s="75"/>
      <c r="II82" s="75">
        <f t="shared" si="170"/>
        <v>0</v>
      </c>
      <c r="IJ82" s="75">
        <f t="shared" si="171"/>
        <v>0</v>
      </c>
      <c r="IK82" s="139"/>
      <c r="IL82" s="141"/>
      <c r="IM82" s="136">
        <f t="shared" si="172"/>
        <v>0</v>
      </c>
      <c r="IN82" s="136">
        <f t="shared" si="173"/>
        <v>0</v>
      </c>
      <c r="IO82" s="114">
        <v>6.19</v>
      </c>
      <c r="IP82" s="140"/>
      <c r="IQ82" s="136">
        <f t="shared" si="174"/>
        <v>6.19</v>
      </c>
      <c r="IR82" s="136">
        <f t="shared" si="175"/>
        <v>0</v>
      </c>
      <c r="IS82" s="137"/>
      <c r="IT82" s="137"/>
      <c r="IU82" s="158">
        <f t="shared" si="88"/>
        <v>0</v>
      </c>
      <c r="IV82" s="157">
        <f t="shared" si="89"/>
        <v>0</v>
      </c>
      <c r="IW82" s="158"/>
      <c r="IX82" s="158"/>
      <c r="IY82" s="158">
        <f t="shared" si="176"/>
        <v>0</v>
      </c>
      <c r="IZ82" s="158">
        <f t="shared" si="177"/>
        <v>0</v>
      </c>
      <c r="JA82" s="157"/>
      <c r="JB82" s="157"/>
      <c r="JC82" s="158">
        <f t="shared" si="178"/>
        <v>0</v>
      </c>
      <c r="JD82" s="158">
        <f t="shared" si="179"/>
        <v>0</v>
      </c>
    </row>
    <row r="83" spans="1:264" ht="12.75" customHeight="1">
      <c r="A83" s="117" t="s">
        <v>154</v>
      </c>
      <c r="B83" s="112">
        <v>73</v>
      </c>
      <c r="C83" s="71"/>
      <c r="D83" s="71"/>
      <c r="E83" s="113"/>
      <c r="F83" s="113"/>
      <c r="G83" s="71">
        <f t="shared" si="94"/>
        <v>0</v>
      </c>
      <c r="H83" s="71">
        <f t="shared" si="95"/>
        <v>0</v>
      </c>
      <c r="I83" s="91"/>
      <c r="J83" s="71"/>
      <c r="K83" s="71"/>
      <c r="L83" s="71"/>
      <c r="M83" s="71">
        <f t="shared" si="96"/>
        <v>0</v>
      </c>
      <c r="N83" s="71">
        <f t="shared" si="97"/>
        <v>0</v>
      </c>
      <c r="O83" s="91">
        <v>2.58</v>
      </c>
      <c r="P83" s="71"/>
      <c r="Q83" s="75"/>
      <c r="R83" s="71"/>
      <c r="S83" s="71">
        <f t="shared" si="98"/>
        <v>2.58</v>
      </c>
      <c r="T83" s="71">
        <f t="shared" si="99"/>
        <v>0</v>
      </c>
      <c r="U83" s="91"/>
      <c r="V83" s="71"/>
      <c r="W83" s="75"/>
      <c r="X83" s="75"/>
      <c r="Y83" s="71">
        <f t="shared" si="100"/>
        <v>0</v>
      </c>
      <c r="Z83" s="71">
        <f t="shared" si="101"/>
        <v>0</v>
      </c>
      <c r="AA83" s="71"/>
      <c r="AB83" s="142"/>
      <c r="AC83" s="193"/>
      <c r="AD83" s="71"/>
      <c r="AE83" s="71">
        <f t="shared" si="102"/>
        <v>0</v>
      </c>
      <c r="AF83" s="71">
        <f t="shared" si="103"/>
        <v>0</v>
      </c>
      <c r="AG83" s="91"/>
      <c r="AH83" s="71"/>
      <c r="AI83" s="71"/>
      <c r="AJ83" s="71"/>
      <c r="AK83" s="71">
        <f t="shared" si="104"/>
        <v>0</v>
      </c>
      <c r="AL83" s="71">
        <f t="shared" si="105"/>
        <v>0</v>
      </c>
      <c r="AM83" s="71"/>
      <c r="AN83" s="71"/>
      <c r="AO83" s="113"/>
      <c r="AP83" s="113"/>
      <c r="AQ83" s="71">
        <f t="shared" si="106"/>
        <v>0</v>
      </c>
      <c r="AR83" s="71">
        <f t="shared" si="107"/>
        <v>0</v>
      </c>
      <c r="AS83" s="114">
        <v>0</v>
      </c>
      <c r="AT83" s="136"/>
      <c r="AU83" s="75"/>
      <c r="AV83" s="71"/>
      <c r="AW83" s="71">
        <f t="shared" si="108"/>
        <v>0</v>
      </c>
      <c r="AX83" s="71">
        <f t="shared" si="109"/>
        <v>0</v>
      </c>
      <c r="AY83" s="125"/>
      <c r="AZ83" s="86"/>
      <c r="BA83" s="86"/>
      <c r="BB83" s="86"/>
      <c r="BC83" s="71">
        <f t="shared" si="110"/>
        <v>0</v>
      </c>
      <c r="BD83" s="71">
        <f t="shared" si="111"/>
        <v>0</v>
      </c>
      <c r="BE83" s="71"/>
      <c r="BF83" s="71"/>
      <c r="BG83" s="75"/>
      <c r="BH83" s="71"/>
      <c r="BI83" s="71">
        <f t="shared" si="112"/>
        <v>0</v>
      </c>
      <c r="BJ83" s="71">
        <f t="shared" si="113"/>
        <v>0</v>
      </c>
      <c r="BK83" s="93"/>
      <c r="BL83" s="93"/>
      <c r="BM83" s="71"/>
      <c r="BN83" s="71"/>
      <c r="BO83" s="71">
        <f t="shared" si="114"/>
        <v>0</v>
      </c>
      <c r="BP83" s="71">
        <f t="shared" si="115"/>
        <v>0</v>
      </c>
      <c r="BQ83" s="71"/>
      <c r="BR83" s="71"/>
      <c r="BS83" s="94"/>
      <c r="BT83" s="94"/>
      <c r="BU83" s="71">
        <f t="shared" si="116"/>
        <v>0</v>
      </c>
      <c r="BV83" s="71">
        <f t="shared" si="117"/>
        <v>0</v>
      </c>
      <c r="BW83" s="276"/>
      <c r="BX83" s="113"/>
      <c r="BY83" s="79"/>
      <c r="BZ83" s="93"/>
      <c r="CA83" s="71">
        <f t="shared" si="118"/>
        <v>0</v>
      </c>
      <c r="CB83" s="71">
        <f t="shared" si="119"/>
        <v>0</v>
      </c>
      <c r="CC83" s="114">
        <v>1.24</v>
      </c>
      <c r="CD83" s="75"/>
      <c r="CE83" s="95"/>
      <c r="CF83" s="95"/>
      <c r="CG83" s="71">
        <f t="shared" si="120"/>
        <v>1.24</v>
      </c>
      <c r="CH83" s="71">
        <f t="shared" si="121"/>
        <v>0</v>
      </c>
      <c r="CI83" s="71"/>
      <c r="CJ83" s="71"/>
      <c r="CK83" s="71"/>
      <c r="CL83" s="71"/>
      <c r="CM83" s="71">
        <f t="shared" si="122"/>
        <v>0</v>
      </c>
      <c r="CN83" s="71">
        <f t="shared" si="123"/>
        <v>0</v>
      </c>
      <c r="CO83" s="91">
        <v>2.06</v>
      </c>
      <c r="CP83" s="71"/>
      <c r="CQ83" s="71"/>
      <c r="CR83" s="71"/>
      <c r="CS83" s="71">
        <f t="shared" si="124"/>
        <v>2.06</v>
      </c>
      <c r="CT83" s="71">
        <f t="shared" si="125"/>
        <v>0</v>
      </c>
      <c r="CU83" s="71"/>
      <c r="CV83" s="71"/>
      <c r="CW83" s="71"/>
      <c r="CX83" s="71"/>
      <c r="CY83" s="71">
        <f t="shared" si="126"/>
        <v>0</v>
      </c>
      <c r="CZ83" s="71">
        <f t="shared" si="127"/>
        <v>0</v>
      </c>
      <c r="DA83" s="114">
        <v>4.12</v>
      </c>
      <c r="DB83" s="113"/>
      <c r="DC83" s="71"/>
      <c r="DD83" s="71"/>
      <c r="DE83" s="71">
        <f t="shared" si="128"/>
        <v>4.12</v>
      </c>
      <c r="DF83" s="71">
        <f t="shared" si="129"/>
        <v>0</v>
      </c>
      <c r="DG83" s="71"/>
      <c r="DH83" s="71"/>
      <c r="DI83" s="93"/>
      <c r="DJ83" s="71"/>
      <c r="DK83" s="71">
        <f t="shared" si="130"/>
        <v>0</v>
      </c>
      <c r="DL83" s="71">
        <f t="shared" si="131"/>
        <v>0</v>
      </c>
      <c r="DM83" s="113"/>
      <c r="DN83" s="113"/>
      <c r="DO83" s="113"/>
      <c r="DP83" s="113"/>
      <c r="DQ83" s="71">
        <f t="shared" si="132"/>
        <v>0</v>
      </c>
      <c r="DR83" s="71">
        <f t="shared" si="133"/>
        <v>0</v>
      </c>
      <c r="DS83" s="91"/>
      <c r="DT83" s="71"/>
      <c r="DU83" s="71"/>
      <c r="DV83" s="94"/>
      <c r="DW83" s="71">
        <f t="shared" si="134"/>
        <v>0</v>
      </c>
      <c r="DX83" s="71">
        <f t="shared" si="135"/>
        <v>0</v>
      </c>
      <c r="DY83" s="115"/>
      <c r="DZ83" s="71"/>
      <c r="EA83" s="71"/>
      <c r="EB83" s="71"/>
      <c r="EC83" s="71">
        <f t="shared" si="136"/>
        <v>0</v>
      </c>
      <c r="ED83" s="71">
        <f t="shared" si="137"/>
        <v>0</v>
      </c>
      <c r="EE83" s="71"/>
      <c r="EF83" s="71"/>
      <c r="EG83" s="96"/>
      <c r="EH83" s="71"/>
      <c r="EI83" s="71">
        <f t="shared" si="138"/>
        <v>0</v>
      </c>
      <c r="EJ83" s="71">
        <f t="shared" si="139"/>
        <v>0</v>
      </c>
      <c r="EK83" s="71"/>
      <c r="EL83" s="71"/>
      <c r="EM83" s="71"/>
      <c r="EN83" s="71"/>
      <c r="EO83" s="71">
        <f t="shared" si="140"/>
        <v>0</v>
      </c>
      <c r="EP83" s="71">
        <f t="shared" si="141"/>
        <v>0</v>
      </c>
      <c r="EQ83" s="71"/>
      <c r="ER83" s="71"/>
      <c r="ES83" s="71"/>
      <c r="ET83" s="71"/>
      <c r="EU83" s="71">
        <f t="shared" si="142"/>
        <v>0</v>
      </c>
      <c r="EV83" s="71">
        <f t="shared" si="143"/>
        <v>0</v>
      </c>
      <c r="EW83" s="91">
        <v>44.33</v>
      </c>
      <c r="EX83" s="71"/>
      <c r="EY83" s="71"/>
      <c r="EZ83" s="71"/>
      <c r="FA83" s="71">
        <f t="shared" si="144"/>
        <v>44.33</v>
      </c>
      <c r="FB83" s="71">
        <f t="shared" si="145"/>
        <v>0</v>
      </c>
      <c r="FC83" s="71"/>
      <c r="FD83" s="71"/>
      <c r="FE83" s="71"/>
      <c r="FF83" s="71"/>
      <c r="FG83" s="71">
        <f t="shared" si="146"/>
        <v>0</v>
      </c>
      <c r="FH83" s="71">
        <f t="shared" si="147"/>
        <v>0</v>
      </c>
      <c r="FI83" s="71"/>
      <c r="FJ83" s="71"/>
      <c r="FK83" s="71"/>
      <c r="FL83" s="71"/>
      <c r="FM83" s="71">
        <f t="shared" si="148"/>
        <v>0</v>
      </c>
      <c r="FN83" s="71">
        <f t="shared" si="149"/>
        <v>0</v>
      </c>
      <c r="FO83" s="71"/>
      <c r="FP83" s="71"/>
      <c r="FQ83" s="71"/>
      <c r="FR83" s="71"/>
      <c r="FS83" s="71">
        <f t="shared" si="150"/>
        <v>0</v>
      </c>
      <c r="FT83" s="71">
        <f t="shared" si="151"/>
        <v>0</v>
      </c>
      <c r="FU83" s="71"/>
      <c r="FV83" s="71"/>
      <c r="FW83" s="71"/>
      <c r="FX83" s="71"/>
      <c r="FY83" s="71">
        <f t="shared" si="152"/>
        <v>0</v>
      </c>
      <c r="FZ83" s="71">
        <f t="shared" si="153"/>
        <v>0</v>
      </c>
      <c r="GA83" s="71"/>
      <c r="GB83" s="71"/>
      <c r="GC83" s="71"/>
      <c r="GD83" s="71"/>
      <c r="GE83" s="71">
        <f t="shared" si="154"/>
        <v>0</v>
      </c>
      <c r="GF83" s="71">
        <f t="shared" si="155"/>
        <v>0</v>
      </c>
      <c r="GG83" s="71"/>
      <c r="GH83" s="71"/>
      <c r="GI83" s="71"/>
      <c r="GJ83" s="71"/>
      <c r="GK83" s="71">
        <f t="shared" si="156"/>
        <v>0</v>
      </c>
      <c r="GL83" s="71">
        <f t="shared" si="157"/>
        <v>0</v>
      </c>
      <c r="GM83" s="71"/>
      <c r="GN83" s="71"/>
      <c r="GO83" s="71"/>
      <c r="GP83" s="71"/>
      <c r="GQ83" s="71">
        <f t="shared" si="158"/>
        <v>0</v>
      </c>
      <c r="GR83" s="71">
        <f t="shared" si="159"/>
        <v>0</v>
      </c>
      <c r="GS83" s="71"/>
      <c r="GT83" s="71"/>
      <c r="GU83" s="71"/>
      <c r="GV83" s="71"/>
      <c r="GW83" s="71">
        <f t="shared" si="160"/>
        <v>0</v>
      </c>
      <c r="GX83" s="71">
        <f t="shared" si="160"/>
        <v>0</v>
      </c>
      <c r="GY83" s="71"/>
      <c r="GZ83" s="71"/>
      <c r="HA83" s="71"/>
      <c r="HB83" s="71"/>
      <c r="HC83" s="71">
        <f t="shared" si="161"/>
        <v>0</v>
      </c>
      <c r="HD83" s="71">
        <f t="shared" si="161"/>
        <v>0</v>
      </c>
      <c r="HE83" s="71"/>
      <c r="HF83" s="71"/>
      <c r="HG83" s="71"/>
      <c r="HH83" s="71"/>
      <c r="HI83" s="71">
        <f t="shared" si="162"/>
        <v>0</v>
      </c>
      <c r="HJ83" s="71">
        <f t="shared" si="163"/>
        <v>0</v>
      </c>
      <c r="HK83" s="71"/>
      <c r="HL83" s="71"/>
      <c r="HM83" s="71"/>
      <c r="HN83" s="71"/>
      <c r="HO83" s="71">
        <f t="shared" si="164"/>
        <v>0</v>
      </c>
      <c r="HP83" s="71">
        <f t="shared" si="165"/>
        <v>0</v>
      </c>
      <c r="HQ83" s="71"/>
      <c r="HR83" s="71"/>
      <c r="HS83" s="71"/>
      <c r="HT83" s="71"/>
      <c r="HU83" s="71">
        <f t="shared" si="166"/>
        <v>0</v>
      </c>
      <c r="HV83" s="71">
        <f t="shared" si="166"/>
        <v>0</v>
      </c>
      <c r="HW83" s="71"/>
      <c r="HX83" s="140"/>
      <c r="HY83" s="140"/>
      <c r="HZ83" s="140"/>
      <c r="IA83" s="71">
        <f t="shared" si="167"/>
        <v>0</v>
      </c>
      <c r="IB83" s="71">
        <f t="shared" si="168"/>
        <v>0</v>
      </c>
      <c r="IC83" s="138"/>
      <c r="ID83" s="75"/>
      <c r="IE83" s="75">
        <f t="shared" si="169"/>
        <v>0</v>
      </c>
      <c r="IF83" s="75">
        <f t="shared" si="169"/>
        <v>0</v>
      </c>
      <c r="IG83" s="75"/>
      <c r="IH83" s="75"/>
      <c r="II83" s="75">
        <f t="shared" si="170"/>
        <v>0</v>
      </c>
      <c r="IJ83" s="75">
        <f t="shared" si="171"/>
        <v>0</v>
      </c>
      <c r="IK83" s="139"/>
      <c r="IL83" s="141"/>
      <c r="IM83" s="136">
        <f t="shared" si="172"/>
        <v>0</v>
      </c>
      <c r="IN83" s="136">
        <f t="shared" si="173"/>
        <v>0</v>
      </c>
      <c r="IO83" s="114">
        <v>0</v>
      </c>
      <c r="IP83" s="140"/>
      <c r="IQ83" s="136">
        <f t="shared" si="174"/>
        <v>0</v>
      </c>
      <c r="IR83" s="136">
        <f t="shared" si="175"/>
        <v>0</v>
      </c>
      <c r="IS83" s="137"/>
      <c r="IT83" s="137"/>
      <c r="IU83" s="158">
        <f t="shared" si="88"/>
        <v>0</v>
      </c>
      <c r="IV83" s="157">
        <f t="shared" si="89"/>
        <v>0</v>
      </c>
      <c r="IW83" s="158"/>
      <c r="IX83" s="158"/>
      <c r="IY83" s="158">
        <f t="shared" si="176"/>
        <v>0</v>
      </c>
      <c r="IZ83" s="158">
        <f t="shared" si="177"/>
        <v>0</v>
      </c>
      <c r="JA83" s="157"/>
      <c r="JB83" s="157"/>
      <c r="JC83" s="158">
        <f t="shared" si="178"/>
        <v>0</v>
      </c>
      <c r="JD83" s="158">
        <f t="shared" si="179"/>
        <v>0</v>
      </c>
    </row>
    <row r="84" spans="1:264" ht="12.75" customHeight="1">
      <c r="A84" s="109"/>
      <c r="B84" s="112">
        <v>74</v>
      </c>
      <c r="C84" s="71"/>
      <c r="D84" s="71"/>
      <c r="E84" s="113"/>
      <c r="F84" s="113"/>
      <c r="G84" s="71">
        <f t="shared" si="94"/>
        <v>0</v>
      </c>
      <c r="H84" s="71">
        <f t="shared" si="95"/>
        <v>0</v>
      </c>
      <c r="I84" s="91"/>
      <c r="J84" s="71"/>
      <c r="K84" s="71"/>
      <c r="L84" s="71"/>
      <c r="M84" s="71">
        <f t="shared" si="96"/>
        <v>0</v>
      </c>
      <c r="N84" s="71">
        <f t="shared" si="97"/>
        <v>0</v>
      </c>
      <c r="O84" s="91">
        <v>2.58</v>
      </c>
      <c r="P84" s="71"/>
      <c r="Q84" s="75"/>
      <c r="R84" s="71"/>
      <c r="S84" s="71">
        <f t="shared" si="98"/>
        <v>2.58</v>
      </c>
      <c r="T84" s="71">
        <f t="shared" si="99"/>
        <v>0</v>
      </c>
      <c r="U84" s="91"/>
      <c r="V84" s="71"/>
      <c r="W84" s="75"/>
      <c r="X84" s="75"/>
      <c r="Y84" s="71">
        <f t="shared" si="100"/>
        <v>0</v>
      </c>
      <c r="Z84" s="71">
        <f t="shared" si="101"/>
        <v>0</v>
      </c>
      <c r="AA84" s="71"/>
      <c r="AB84" s="142"/>
      <c r="AC84" s="193"/>
      <c r="AD84" s="71"/>
      <c r="AE84" s="71">
        <f t="shared" si="102"/>
        <v>0</v>
      </c>
      <c r="AF84" s="71">
        <f t="shared" si="103"/>
        <v>0</v>
      </c>
      <c r="AG84" s="91"/>
      <c r="AH84" s="71"/>
      <c r="AI84" s="71"/>
      <c r="AJ84" s="71"/>
      <c r="AK84" s="71">
        <f t="shared" si="104"/>
        <v>0</v>
      </c>
      <c r="AL84" s="71">
        <f t="shared" si="105"/>
        <v>0</v>
      </c>
      <c r="AM84" s="71"/>
      <c r="AN84" s="71"/>
      <c r="AO84" s="113"/>
      <c r="AP84" s="113"/>
      <c r="AQ84" s="71">
        <f t="shared" si="106"/>
        <v>0</v>
      </c>
      <c r="AR84" s="71">
        <f t="shared" si="107"/>
        <v>0</v>
      </c>
      <c r="AS84" s="114">
        <v>0</v>
      </c>
      <c r="AT84" s="136"/>
      <c r="AU84" s="75"/>
      <c r="AV84" s="71"/>
      <c r="AW84" s="71">
        <f t="shared" si="108"/>
        <v>0</v>
      </c>
      <c r="AX84" s="71">
        <f t="shared" si="109"/>
        <v>0</v>
      </c>
      <c r="AY84" s="125"/>
      <c r="AZ84" s="86"/>
      <c r="BA84" s="86"/>
      <c r="BB84" s="86"/>
      <c r="BC84" s="71">
        <f t="shared" si="110"/>
        <v>0</v>
      </c>
      <c r="BD84" s="71">
        <f t="shared" si="111"/>
        <v>0</v>
      </c>
      <c r="BE84" s="71"/>
      <c r="BF84" s="71"/>
      <c r="BG84" s="75"/>
      <c r="BH84" s="71"/>
      <c r="BI84" s="71">
        <f t="shared" si="112"/>
        <v>0</v>
      </c>
      <c r="BJ84" s="71">
        <f t="shared" si="113"/>
        <v>0</v>
      </c>
      <c r="BK84" s="93"/>
      <c r="BL84" s="93"/>
      <c r="BM84" s="71"/>
      <c r="BN84" s="71"/>
      <c r="BO84" s="71">
        <f t="shared" si="114"/>
        <v>0</v>
      </c>
      <c r="BP84" s="71">
        <f t="shared" si="115"/>
        <v>0</v>
      </c>
      <c r="BQ84" s="71"/>
      <c r="BR84" s="71"/>
      <c r="BS84" s="94"/>
      <c r="BT84" s="94"/>
      <c r="BU84" s="71">
        <f t="shared" si="116"/>
        <v>0</v>
      </c>
      <c r="BV84" s="71">
        <f t="shared" si="117"/>
        <v>0</v>
      </c>
      <c r="BW84" s="276"/>
      <c r="BX84" s="113"/>
      <c r="BY84" s="79"/>
      <c r="BZ84" s="93"/>
      <c r="CA84" s="71">
        <f t="shared" si="118"/>
        <v>0</v>
      </c>
      <c r="CB84" s="71">
        <f t="shared" si="119"/>
        <v>0</v>
      </c>
      <c r="CC84" s="114">
        <v>1.24</v>
      </c>
      <c r="CD84" s="75"/>
      <c r="CE84" s="95"/>
      <c r="CF84" s="95"/>
      <c r="CG84" s="71">
        <f t="shared" si="120"/>
        <v>1.24</v>
      </c>
      <c r="CH84" s="71">
        <f t="shared" si="121"/>
        <v>0</v>
      </c>
      <c r="CI84" s="71"/>
      <c r="CJ84" s="71"/>
      <c r="CK84" s="71"/>
      <c r="CL84" s="71"/>
      <c r="CM84" s="71">
        <f t="shared" si="122"/>
        <v>0</v>
      </c>
      <c r="CN84" s="71">
        <f t="shared" si="123"/>
        <v>0</v>
      </c>
      <c r="CO84" s="91">
        <v>2.06</v>
      </c>
      <c r="CP84" s="71"/>
      <c r="CQ84" s="71"/>
      <c r="CR84" s="71"/>
      <c r="CS84" s="71">
        <f t="shared" si="124"/>
        <v>2.06</v>
      </c>
      <c r="CT84" s="71">
        <f t="shared" si="125"/>
        <v>0</v>
      </c>
      <c r="CU84" s="71"/>
      <c r="CV84" s="71"/>
      <c r="CW84" s="71"/>
      <c r="CX84" s="71"/>
      <c r="CY84" s="71">
        <f t="shared" si="126"/>
        <v>0</v>
      </c>
      <c r="CZ84" s="71">
        <f t="shared" si="127"/>
        <v>0</v>
      </c>
      <c r="DA84" s="114">
        <v>4.12</v>
      </c>
      <c r="DB84" s="113"/>
      <c r="DC84" s="71"/>
      <c r="DD84" s="71"/>
      <c r="DE84" s="71">
        <f t="shared" si="128"/>
        <v>4.12</v>
      </c>
      <c r="DF84" s="71">
        <f t="shared" si="129"/>
        <v>0</v>
      </c>
      <c r="DG84" s="71"/>
      <c r="DH84" s="71"/>
      <c r="DI84" s="93"/>
      <c r="DJ84" s="71"/>
      <c r="DK84" s="71">
        <f t="shared" si="130"/>
        <v>0</v>
      </c>
      <c r="DL84" s="71">
        <f t="shared" si="131"/>
        <v>0</v>
      </c>
      <c r="DM84" s="113"/>
      <c r="DN84" s="113"/>
      <c r="DO84" s="113"/>
      <c r="DP84" s="113"/>
      <c r="DQ84" s="71">
        <f t="shared" si="132"/>
        <v>0</v>
      </c>
      <c r="DR84" s="71">
        <f t="shared" si="133"/>
        <v>0</v>
      </c>
      <c r="DS84" s="91"/>
      <c r="DT84" s="71"/>
      <c r="DU84" s="71"/>
      <c r="DV84" s="94"/>
      <c r="DW84" s="71">
        <f t="shared" si="134"/>
        <v>0</v>
      </c>
      <c r="DX84" s="71">
        <f t="shared" si="135"/>
        <v>0</v>
      </c>
      <c r="DY84" s="115"/>
      <c r="DZ84" s="71"/>
      <c r="EA84" s="71"/>
      <c r="EB84" s="71"/>
      <c r="EC84" s="71">
        <f t="shared" si="136"/>
        <v>0</v>
      </c>
      <c r="ED84" s="71">
        <f t="shared" si="137"/>
        <v>0</v>
      </c>
      <c r="EE84" s="71"/>
      <c r="EF84" s="71"/>
      <c r="EG84" s="96"/>
      <c r="EH84" s="71"/>
      <c r="EI84" s="71">
        <f t="shared" si="138"/>
        <v>0</v>
      </c>
      <c r="EJ84" s="71">
        <f t="shared" si="139"/>
        <v>0</v>
      </c>
      <c r="EK84" s="71"/>
      <c r="EL84" s="71"/>
      <c r="EM84" s="71"/>
      <c r="EN84" s="71"/>
      <c r="EO84" s="71">
        <f t="shared" si="140"/>
        <v>0</v>
      </c>
      <c r="EP84" s="71">
        <f t="shared" si="141"/>
        <v>0</v>
      </c>
      <c r="EQ84" s="71"/>
      <c r="ER84" s="71"/>
      <c r="ES84" s="71"/>
      <c r="ET84" s="71"/>
      <c r="EU84" s="71">
        <f t="shared" si="142"/>
        <v>0</v>
      </c>
      <c r="EV84" s="71">
        <f t="shared" si="143"/>
        <v>0</v>
      </c>
      <c r="EW84" s="91">
        <v>44.33</v>
      </c>
      <c r="EX84" s="71"/>
      <c r="EY84" s="71"/>
      <c r="EZ84" s="71"/>
      <c r="FA84" s="71">
        <f t="shared" si="144"/>
        <v>44.33</v>
      </c>
      <c r="FB84" s="71">
        <f t="shared" si="145"/>
        <v>0</v>
      </c>
      <c r="FC84" s="71"/>
      <c r="FD84" s="71"/>
      <c r="FE84" s="71"/>
      <c r="FF84" s="71"/>
      <c r="FG84" s="71">
        <f t="shared" si="146"/>
        <v>0</v>
      </c>
      <c r="FH84" s="71">
        <f t="shared" si="147"/>
        <v>0</v>
      </c>
      <c r="FI84" s="71"/>
      <c r="FJ84" s="71"/>
      <c r="FK84" s="71"/>
      <c r="FL84" s="71"/>
      <c r="FM84" s="71">
        <f t="shared" si="148"/>
        <v>0</v>
      </c>
      <c r="FN84" s="71">
        <f t="shared" si="149"/>
        <v>0</v>
      </c>
      <c r="FO84" s="71"/>
      <c r="FP84" s="71"/>
      <c r="FQ84" s="71"/>
      <c r="FR84" s="71"/>
      <c r="FS84" s="71">
        <f t="shared" si="150"/>
        <v>0</v>
      </c>
      <c r="FT84" s="71">
        <f t="shared" si="151"/>
        <v>0</v>
      </c>
      <c r="FU84" s="71"/>
      <c r="FV84" s="71"/>
      <c r="FW84" s="71"/>
      <c r="FX84" s="71"/>
      <c r="FY84" s="71">
        <f t="shared" si="152"/>
        <v>0</v>
      </c>
      <c r="FZ84" s="71">
        <f t="shared" si="153"/>
        <v>0</v>
      </c>
      <c r="GA84" s="71"/>
      <c r="GB84" s="71"/>
      <c r="GC84" s="71"/>
      <c r="GD84" s="71"/>
      <c r="GE84" s="71">
        <f t="shared" si="154"/>
        <v>0</v>
      </c>
      <c r="GF84" s="71">
        <f t="shared" si="155"/>
        <v>0</v>
      </c>
      <c r="GG84" s="71"/>
      <c r="GH84" s="71"/>
      <c r="GI84" s="71"/>
      <c r="GJ84" s="71"/>
      <c r="GK84" s="71">
        <f t="shared" si="156"/>
        <v>0</v>
      </c>
      <c r="GL84" s="71">
        <f t="shared" si="157"/>
        <v>0</v>
      </c>
      <c r="GM84" s="71"/>
      <c r="GN84" s="71"/>
      <c r="GO84" s="71"/>
      <c r="GP84" s="71"/>
      <c r="GQ84" s="71">
        <f t="shared" si="158"/>
        <v>0</v>
      </c>
      <c r="GR84" s="71">
        <f t="shared" si="159"/>
        <v>0</v>
      </c>
      <c r="GS84" s="71"/>
      <c r="GT84" s="71"/>
      <c r="GU84" s="71"/>
      <c r="GV84" s="71"/>
      <c r="GW84" s="71">
        <f t="shared" si="160"/>
        <v>0</v>
      </c>
      <c r="GX84" s="71">
        <f t="shared" si="160"/>
        <v>0</v>
      </c>
      <c r="GY84" s="71"/>
      <c r="GZ84" s="71"/>
      <c r="HA84" s="71"/>
      <c r="HB84" s="71"/>
      <c r="HC84" s="71">
        <f t="shared" si="161"/>
        <v>0</v>
      </c>
      <c r="HD84" s="71">
        <f t="shared" si="161"/>
        <v>0</v>
      </c>
      <c r="HE84" s="71"/>
      <c r="HF84" s="71"/>
      <c r="HG84" s="71"/>
      <c r="HH84" s="71"/>
      <c r="HI84" s="71">
        <f t="shared" si="162"/>
        <v>0</v>
      </c>
      <c r="HJ84" s="71">
        <f t="shared" si="163"/>
        <v>0</v>
      </c>
      <c r="HK84" s="71"/>
      <c r="HL84" s="71"/>
      <c r="HM84" s="71"/>
      <c r="HN84" s="71"/>
      <c r="HO84" s="71">
        <f t="shared" si="164"/>
        <v>0</v>
      </c>
      <c r="HP84" s="71">
        <f t="shared" si="165"/>
        <v>0</v>
      </c>
      <c r="HQ84" s="71"/>
      <c r="HR84" s="71"/>
      <c r="HS84" s="71"/>
      <c r="HT84" s="71"/>
      <c r="HU84" s="71">
        <f t="shared" si="166"/>
        <v>0</v>
      </c>
      <c r="HV84" s="71">
        <f t="shared" si="166"/>
        <v>0</v>
      </c>
      <c r="HW84" s="71"/>
      <c r="HX84" s="140"/>
      <c r="HY84" s="140"/>
      <c r="HZ84" s="140"/>
      <c r="IA84" s="71">
        <f t="shared" si="167"/>
        <v>0</v>
      </c>
      <c r="IB84" s="71">
        <f t="shared" si="168"/>
        <v>0</v>
      </c>
      <c r="IC84" s="138"/>
      <c r="ID84" s="75"/>
      <c r="IE84" s="75">
        <f t="shared" si="169"/>
        <v>0</v>
      </c>
      <c r="IF84" s="75">
        <f t="shared" si="169"/>
        <v>0</v>
      </c>
      <c r="IG84" s="75"/>
      <c r="IH84" s="75"/>
      <c r="II84" s="75">
        <f t="shared" si="170"/>
        <v>0</v>
      </c>
      <c r="IJ84" s="75">
        <f t="shared" si="171"/>
        <v>0</v>
      </c>
      <c r="IK84" s="139"/>
      <c r="IL84" s="141"/>
      <c r="IM84" s="136">
        <f t="shared" si="172"/>
        <v>0</v>
      </c>
      <c r="IN84" s="136">
        <f t="shared" si="173"/>
        <v>0</v>
      </c>
      <c r="IO84" s="114">
        <v>0</v>
      </c>
      <c r="IP84" s="140"/>
      <c r="IQ84" s="136">
        <f t="shared" si="174"/>
        <v>0</v>
      </c>
      <c r="IR84" s="136">
        <f t="shared" si="175"/>
        <v>0</v>
      </c>
      <c r="IS84" s="137"/>
      <c r="IT84" s="137"/>
      <c r="IU84" s="158">
        <f t="shared" si="88"/>
        <v>0</v>
      </c>
      <c r="IV84" s="157">
        <f t="shared" si="89"/>
        <v>0</v>
      </c>
      <c r="IW84" s="158"/>
      <c r="IX84" s="158"/>
      <c r="IY84" s="158">
        <f t="shared" si="176"/>
        <v>0</v>
      </c>
      <c r="IZ84" s="158">
        <f t="shared" si="177"/>
        <v>0</v>
      </c>
      <c r="JA84" s="157"/>
      <c r="JB84" s="157"/>
      <c r="JC84" s="158">
        <f t="shared" si="178"/>
        <v>0</v>
      </c>
      <c r="JD84" s="158">
        <f t="shared" si="179"/>
        <v>0</v>
      </c>
    </row>
    <row r="85" spans="1:264" ht="12.75" customHeight="1">
      <c r="A85" s="109"/>
      <c r="B85" s="112">
        <v>75</v>
      </c>
      <c r="C85" s="71"/>
      <c r="D85" s="71"/>
      <c r="E85" s="113"/>
      <c r="F85" s="113"/>
      <c r="G85" s="71">
        <f t="shared" si="94"/>
        <v>0</v>
      </c>
      <c r="H85" s="71">
        <f t="shared" si="95"/>
        <v>0</v>
      </c>
      <c r="I85" s="91"/>
      <c r="J85" s="71"/>
      <c r="K85" s="71"/>
      <c r="L85" s="71"/>
      <c r="M85" s="71">
        <f t="shared" si="96"/>
        <v>0</v>
      </c>
      <c r="N85" s="71">
        <f t="shared" si="97"/>
        <v>0</v>
      </c>
      <c r="O85" s="91">
        <v>2.58</v>
      </c>
      <c r="P85" s="71"/>
      <c r="Q85" s="75"/>
      <c r="R85" s="71"/>
      <c r="S85" s="71">
        <f t="shared" si="98"/>
        <v>2.58</v>
      </c>
      <c r="T85" s="71">
        <f t="shared" si="99"/>
        <v>0</v>
      </c>
      <c r="U85" s="91"/>
      <c r="V85" s="71"/>
      <c r="W85" s="75"/>
      <c r="X85" s="75"/>
      <c r="Y85" s="71">
        <f t="shared" si="100"/>
        <v>0</v>
      </c>
      <c r="Z85" s="71">
        <f t="shared" si="101"/>
        <v>0</v>
      </c>
      <c r="AA85" s="71"/>
      <c r="AB85" s="142"/>
      <c r="AC85" s="193"/>
      <c r="AD85" s="71"/>
      <c r="AE85" s="71">
        <f t="shared" si="102"/>
        <v>0</v>
      </c>
      <c r="AF85" s="71">
        <f t="shared" si="103"/>
        <v>0</v>
      </c>
      <c r="AG85" s="91"/>
      <c r="AH85" s="71"/>
      <c r="AI85" s="71"/>
      <c r="AJ85" s="71"/>
      <c r="AK85" s="71">
        <f t="shared" si="104"/>
        <v>0</v>
      </c>
      <c r="AL85" s="71">
        <f t="shared" si="105"/>
        <v>0</v>
      </c>
      <c r="AM85" s="71"/>
      <c r="AN85" s="71"/>
      <c r="AO85" s="113"/>
      <c r="AP85" s="113"/>
      <c r="AQ85" s="71">
        <f t="shared" si="106"/>
        <v>0</v>
      </c>
      <c r="AR85" s="71">
        <f t="shared" si="107"/>
        <v>0</v>
      </c>
      <c r="AS85" s="114">
        <v>0</v>
      </c>
      <c r="AT85" s="136"/>
      <c r="AU85" s="75"/>
      <c r="AV85" s="71"/>
      <c r="AW85" s="71">
        <f t="shared" si="108"/>
        <v>0</v>
      </c>
      <c r="AX85" s="71">
        <f t="shared" si="109"/>
        <v>0</v>
      </c>
      <c r="AY85" s="125"/>
      <c r="AZ85" s="86"/>
      <c r="BA85" s="86"/>
      <c r="BB85" s="86"/>
      <c r="BC85" s="71">
        <f t="shared" si="110"/>
        <v>0</v>
      </c>
      <c r="BD85" s="71">
        <f t="shared" si="111"/>
        <v>0</v>
      </c>
      <c r="BE85" s="71"/>
      <c r="BF85" s="71"/>
      <c r="BG85" s="75"/>
      <c r="BH85" s="71"/>
      <c r="BI85" s="71">
        <f t="shared" si="112"/>
        <v>0</v>
      </c>
      <c r="BJ85" s="71">
        <f t="shared" si="113"/>
        <v>0</v>
      </c>
      <c r="BK85" s="93"/>
      <c r="BL85" s="93"/>
      <c r="BM85" s="71"/>
      <c r="BN85" s="71"/>
      <c r="BO85" s="71">
        <f t="shared" si="114"/>
        <v>0</v>
      </c>
      <c r="BP85" s="71">
        <f t="shared" si="115"/>
        <v>0</v>
      </c>
      <c r="BQ85" s="71"/>
      <c r="BR85" s="71"/>
      <c r="BS85" s="94"/>
      <c r="BT85" s="94"/>
      <c r="BU85" s="71">
        <f t="shared" si="116"/>
        <v>0</v>
      </c>
      <c r="BV85" s="71">
        <f t="shared" si="117"/>
        <v>0</v>
      </c>
      <c r="BW85" s="276"/>
      <c r="BX85" s="113"/>
      <c r="BY85" s="79"/>
      <c r="BZ85" s="93"/>
      <c r="CA85" s="71">
        <f t="shared" si="118"/>
        <v>0</v>
      </c>
      <c r="CB85" s="71">
        <f t="shared" si="119"/>
        <v>0</v>
      </c>
      <c r="CC85" s="114">
        <v>1.24</v>
      </c>
      <c r="CD85" s="75"/>
      <c r="CE85" s="95"/>
      <c r="CF85" s="95"/>
      <c r="CG85" s="71">
        <f t="shared" si="120"/>
        <v>1.24</v>
      </c>
      <c r="CH85" s="71">
        <f t="shared" si="121"/>
        <v>0</v>
      </c>
      <c r="CI85" s="71"/>
      <c r="CJ85" s="71"/>
      <c r="CK85" s="71"/>
      <c r="CL85" s="71"/>
      <c r="CM85" s="71">
        <f t="shared" si="122"/>
        <v>0</v>
      </c>
      <c r="CN85" s="71">
        <f t="shared" si="123"/>
        <v>0</v>
      </c>
      <c r="CO85" s="91">
        <v>2.06</v>
      </c>
      <c r="CP85" s="71"/>
      <c r="CQ85" s="71"/>
      <c r="CR85" s="71"/>
      <c r="CS85" s="71">
        <f t="shared" si="124"/>
        <v>2.06</v>
      </c>
      <c r="CT85" s="71">
        <f t="shared" si="125"/>
        <v>0</v>
      </c>
      <c r="CU85" s="71"/>
      <c r="CV85" s="71"/>
      <c r="CW85" s="71"/>
      <c r="CX85" s="71"/>
      <c r="CY85" s="71">
        <f t="shared" si="126"/>
        <v>0</v>
      </c>
      <c r="CZ85" s="71">
        <f t="shared" si="127"/>
        <v>0</v>
      </c>
      <c r="DA85" s="114">
        <v>4.12</v>
      </c>
      <c r="DB85" s="113"/>
      <c r="DC85" s="71"/>
      <c r="DD85" s="71"/>
      <c r="DE85" s="71">
        <f t="shared" si="128"/>
        <v>4.12</v>
      </c>
      <c r="DF85" s="71">
        <f t="shared" si="129"/>
        <v>0</v>
      </c>
      <c r="DG85" s="71"/>
      <c r="DH85" s="71"/>
      <c r="DI85" s="93"/>
      <c r="DJ85" s="71"/>
      <c r="DK85" s="71">
        <f t="shared" si="130"/>
        <v>0</v>
      </c>
      <c r="DL85" s="71">
        <f t="shared" si="131"/>
        <v>0</v>
      </c>
      <c r="DM85" s="113"/>
      <c r="DN85" s="113"/>
      <c r="DO85" s="113"/>
      <c r="DP85" s="113"/>
      <c r="DQ85" s="71">
        <f t="shared" si="132"/>
        <v>0</v>
      </c>
      <c r="DR85" s="71">
        <f t="shared" si="133"/>
        <v>0</v>
      </c>
      <c r="DS85" s="91"/>
      <c r="DT85" s="71"/>
      <c r="DU85" s="71"/>
      <c r="DV85" s="94"/>
      <c r="DW85" s="71">
        <f t="shared" si="134"/>
        <v>0</v>
      </c>
      <c r="DX85" s="71">
        <f t="shared" si="135"/>
        <v>0</v>
      </c>
      <c r="DY85" s="115"/>
      <c r="DZ85" s="71"/>
      <c r="EA85" s="71"/>
      <c r="EB85" s="71"/>
      <c r="EC85" s="71">
        <f t="shared" si="136"/>
        <v>0</v>
      </c>
      <c r="ED85" s="71">
        <f t="shared" si="137"/>
        <v>0</v>
      </c>
      <c r="EE85" s="71"/>
      <c r="EF85" s="71"/>
      <c r="EG85" s="96"/>
      <c r="EH85" s="71"/>
      <c r="EI85" s="71">
        <f t="shared" si="138"/>
        <v>0</v>
      </c>
      <c r="EJ85" s="71">
        <f t="shared" si="139"/>
        <v>0</v>
      </c>
      <c r="EK85" s="71"/>
      <c r="EL85" s="71"/>
      <c r="EM85" s="71"/>
      <c r="EN85" s="71"/>
      <c r="EO85" s="71">
        <f t="shared" si="140"/>
        <v>0</v>
      </c>
      <c r="EP85" s="71">
        <f t="shared" si="141"/>
        <v>0</v>
      </c>
      <c r="EQ85" s="71"/>
      <c r="ER85" s="71"/>
      <c r="ES85" s="71"/>
      <c r="ET85" s="71"/>
      <c r="EU85" s="71">
        <f t="shared" si="142"/>
        <v>0</v>
      </c>
      <c r="EV85" s="71">
        <f t="shared" si="143"/>
        <v>0</v>
      </c>
      <c r="EW85" s="91">
        <v>44.33</v>
      </c>
      <c r="EX85" s="71"/>
      <c r="EY85" s="71"/>
      <c r="EZ85" s="71"/>
      <c r="FA85" s="71">
        <f t="shared" si="144"/>
        <v>44.33</v>
      </c>
      <c r="FB85" s="71">
        <f t="shared" si="145"/>
        <v>0</v>
      </c>
      <c r="FC85" s="71"/>
      <c r="FD85" s="71"/>
      <c r="FE85" s="71"/>
      <c r="FF85" s="71"/>
      <c r="FG85" s="71">
        <f t="shared" si="146"/>
        <v>0</v>
      </c>
      <c r="FH85" s="71">
        <f t="shared" si="147"/>
        <v>0</v>
      </c>
      <c r="FI85" s="71"/>
      <c r="FJ85" s="71"/>
      <c r="FK85" s="71"/>
      <c r="FL85" s="71"/>
      <c r="FM85" s="71">
        <f t="shared" si="148"/>
        <v>0</v>
      </c>
      <c r="FN85" s="71">
        <f t="shared" si="149"/>
        <v>0</v>
      </c>
      <c r="FO85" s="71"/>
      <c r="FP85" s="71"/>
      <c r="FQ85" s="71"/>
      <c r="FR85" s="71"/>
      <c r="FS85" s="71">
        <f t="shared" si="150"/>
        <v>0</v>
      </c>
      <c r="FT85" s="71">
        <f t="shared" si="151"/>
        <v>0</v>
      </c>
      <c r="FU85" s="71"/>
      <c r="FV85" s="71"/>
      <c r="FW85" s="71"/>
      <c r="FX85" s="71"/>
      <c r="FY85" s="71">
        <f t="shared" si="152"/>
        <v>0</v>
      </c>
      <c r="FZ85" s="71">
        <f t="shared" si="153"/>
        <v>0</v>
      </c>
      <c r="GA85" s="71"/>
      <c r="GB85" s="71"/>
      <c r="GC85" s="71"/>
      <c r="GD85" s="71"/>
      <c r="GE85" s="71">
        <f t="shared" si="154"/>
        <v>0</v>
      </c>
      <c r="GF85" s="71">
        <f t="shared" si="155"/>
        <v>0</v>
      </c>
      <c r="GG85" s="71"/>
      <c r="GH85" s="71"/>
      <c r="GI85" s="71"/>
      <c r="GJ85" s="71"/>
      <c r="GK85" s="71">
        <f t="shared" si="156"/>
        <v>0</v>
      </c>
      <c r="GL85" s="71">
        <f t="shared" si="157"/>
        <v>0</v>
      </c>
      <c r="GM85" s="71"/>
      <c r="GN85" s="71"/>
      <c r="GO85" s="71"/>
      <c r="GP85" s="71"/>
      <c r="GQ85" s="71">
        <f t="shared" si="158"/>
        <v>0</v>
      </c>
      <c r="GR85" s="71">
        <f t="shared" si="159"/>
        <v>0</v>
      </c>
      <c r="GS85" s="71"/>
      <c r="GT85" s="71"/>
      <c r="GU85" s="71"/>
      <c r="GV85" s="71"/>
      <c r="GW85" s="71">
        <f t="shared" si="160"/>
        <v>0</v>
      </c>
      <c r="GX85" s="71">
        <f t="shared" si="160"/>
        <v>0</v>
      </c>
      <c r="GY85" s="71"/>
      <c r="GZ85" s="71"/>
      <c r="HA85" s="71"/>
      <c r="HB85" s="71"/>
      <c r="HC85" s="71">
        <f t="shared" si="161"/>
        <v>0</v>
      </c>
      <c r="HD85" s="71">
        <f t="shared" si="161"/>
        <v>0</v>
      </c>
      <c r="HE85" s="71"/>
      <c r="HF85" s="71"/>
      <c r="HG85" s="71"/>
      <c r="HH85" s="71"/>
      <c r="HI85" s="71">
        <f t="shared" si="162"/>
        <v>0</v>
      </c>
      <c r="HJ85" s="71">
        <f t="shared" si="163"/>
        <v>0</v>
      </c>
      <c r="HK85" s="71"/>
      <c r="HL85" s="71"/>
      <c r="HM85" s="71"/>
      <c r="HN85" s="71"/>
      <c r="HO85" s="71">
        <f t="shared" si="164"/>
        <v>0</v>
      </c>
      <c r="HP85" s="71">
        <f t="shared" si="165"/>
        <v>0</v>
      </c>
      <c r="HQ85" s="71"/>
      <c r="HR85" s="71"/>
      <c r="HS85" s="71"/>
      <c r="HT85" s="71"/>
      <c r="HU85" s="71">
        <f t="shared" si="166"/>
        <v>0</v>
      </c>
      <c r="HV85" s="71">
        <f t="shared" si="166"/>
        <v>0</v>
      </c>
      <c r="HW85" s="71"/>
      <c r="HX85" s="140"/>
      <c r="HY85" s="140"/>
      <c r="HZ85" s="140"/>
      <c r="IA85" s="71">
        <f t="shared" si="167"/>
        <v>0</v>
      </c>
      <c r="IB85" s="71">
        <f t="shared" si="168"/>
        <v>0</v>
      </c>
      <c r="IC85" s="138"/>
      <c r="ID85" s="75"/>
      <c r="IE85" s="75">
        <f t="shared" si="169"/>
        <v>0</v>
      </c>
      <c r="IF85" s="75">
        <f t="shared" si="169"/>
        <v>0</v>
      </c>
      <c r="IG85" s="75"/>
      <c r="IH85" s="75"/>
      <c r="II85" s="75">
        <f t="shared" si="170"/>
        <v>0</v>
      </c>
      <c r="IJ85" s="75">
        <f t="shared" si="171"/>
        <v>0</v>
      </c>
      <c r="IK85" s="139"/>
      <c r="IL85" s="141"/>
      <c r="IM85" s="136">
        <f t="shared" si="172"/>
        <v>0</v>
      </c>
      <c r="IN85" s="136">
        <f t="shared" si="173"/>
        <v>0</v>
      </c>
      <c r="IO85" s="114">
        <v>0</v>
      </c>
      <c r="IP85" s="140"/>
      <c r="IQ85" s="136">
        <f t="shared" si="174"/>
        <v>0</v>
      </c>
      <c r="IR85" s="136">
        <f t="shared" si="175"/>
        <v>0</v>
      </c>
      <c r="IS85" s="137"/>
      <c r="IT85" s="137"/>
      <c r="IU85" s="158">
        <f t="shared" ref="IU85:IU106" si="180">IS85</f>
        <v>0</v>
      </c>
      <c r="IV85" s="157">
        <f t="shared" ref="IV85:IV106" si="181">IT85</f>
        <v>0</v>
      </c>
      <c r="IW85" s="158"/>
      <c r="IX85" s="158"/>
      <c r="IY85" s="158">
        <f t="shared" si="176"/>
        <v>0</v>
      </c>
      <c r="IZ85" s="158">
        <f t="shared" si="177"/>
        <v>0</v>
      </c>
      <c r="JA85" s="157"/>
      <c r="JB85" s="157"/>
      <c r="JC85" s="158">
        <f t="shared" si="178"/>
        <v>0</v>
      </c>
      <c r="JD85" s="158">
        <f t="shared" si="179"/>
        <v>0</v>
      </c>
    </row>
    <row r="86" spans="1:264" ht="12.75" customHeight="1">
      <c r="A86" s="109"/>
      <c r="B86" s="112">
        <v>76</v>
      </c>
      <c r="C86" s="71"/>
      <c r="D86" s="71"/>
      <c r="E86" s="113"/>
      <c r="F86" s="113"/>
      <c r="G86" s="71">
        <f t="shared" si="94"/>
        <v>0</v>
      </c>
      <c r="H86" s="71">
        <f t="shared" si="95"/>
        <v>0</v>
      </c>
      <c r="I86" s="91"/>
      <c r="J86" s="71"/>
      <c r="K86" s="71"/>
      <c r="L86" s="71"/>
      <c r="M86" s="71">
        <f t="shared" si="96"/>
        <v>0</v>
      </c>
      <c r="N86" s="71">
        <f t="shared" si="97"/>
        <v>0</v>
      </c>
      <c r="O86" s="91">
        <v>2.58</v>
      </c>
      <c r="P86" s="71"/>
      <c r="Q86" s="75"/>
      <c r="R86" s="71"/>
      <c r="S86" s="71">
        <f t="shared" si="98"/>
        <v>2.58</v>
      </c>
      <c r="T86" s="71">
        <f t="shared" si="99"/>
        <v>0</v>
      </c>
      <c r="U86" s="91"/>
      <c r="V86" s="71"/>
      <c r="W86" s="75"/>
      <c r="X86" s="75"/>
      <c r="Y86" s="71">
        <f t="shared" si="100"/>
        <v>0</v>
      </c>
      <c r="Z86" s="71">
        <f t="shared" si="101"/>
        <v>0</v>
      </c>
      <c r="AA86" s="71"/>
      <c r="AB86" s="142"/>
      <c r="AC86" s="193"/>
      <c r="AD86" s="71"/>
      <c r="AE86" s="71">
        <f t="shared" si="102"/>
        <v>0</v>
      </c>
      <c r="AF86" s="71">
        <f t="shared" si="103"/>
        <v>0</v>
      </c>
      <c r="AG86" s="91"/>
      <c r="AH86" s="71"/>
      <c r="AI86" s="71"/>
      <c r="AJ86" s="71"/>
      <c r="AK86" s="71">
        <f t="shared" si="104"/>
        <v>0</v>
      </c>
      <c r="AL86" s="71">
        <f t="shared" si="105"/>
        <v>0</v>
      </c>
      <c r="AM86" s="71"/>
      <c r="AN86" s="71"/>
      <c r="AO86" s="113"/>
      <c r="AP86" s="113"/>
      <c r="AQ86" s="71">
        <f t="shared" si="106"/>
        <v>0</v>
      </c>
      <c r="AR86" s="71">
        <f t="shared" si="107"/>
        <v>0</v>
      </c>
      <c r="AS86" s="114">
        <v>0</v>
      </c>
      <c r="AT86" s="136"/>
      <c r="AU86" s="75"/>
      <c r="AV86" s="71"/>
      <c r="AW86" s="71">
        <f t="shared" si="108"/>
        <v>0</v>
      </c>
      <c r="AX86" s="71">
        <f t="shared" si="109"/>
        <v>0</v>
      </c>
      <c r="AY86" s="125"/>
      <c r="AZ86" s="86"/>
      <c r="BA86" s="86"/>
      <c r="BB86" s="86"/>
      <c r="BC86" s="71">
        <f t="shared" si="110"/>
        <v>0</v>
      </c>
      <c r="BD86" s="71">
        <f t="shared" si="111"/>
        <v>0</v>
      </c>
      <c r="BE86" s="71"/>
      <c r="BF86" s="71"/>
      <c r="BG86" s="75"/>
      <c r="BH86" s="71"/>
      <c r="BI86" s="71">
        <f t="shared" si="112"/>
        <v>0</v>
      </c>
      <c r="BJ86" s="71">
        <f t="shared" si="113"/>
        <v>0</v>
      </c>
      <c r="BK86" s="93"/>
      <c r="BL86" s="93"/>
      <c r="BM86" s="71"/>
      <c r="BN86" s="71"/>
      <c r="BO86" s="71">
        <f t="shared" si="114"/>
        <v>0</v>
      </c>
      <c r="BP86" s="71">
        <f t="shared" si="115"/>
        <v>0</v>
      </c>
      <c r="BQ86" s="71"/>
      <c r="BR86" s="71"/>
      <c r="BS86" s="94"/>
      <c r="BT86" s="94"/>
      <c r="BU86" s="71">
        <f t="shared" si="116"/>
        <v>0</v>
      </c>
      <c r="BV86" s="71">
        <f t="shared" si="117"/>
        <v>0</v>
      </c>
      <c r="BW86" s="276"/>
      <c r="BX86" s="113"/>
      <c r="BY86" s="79"/>
      <c r="BZ86" s="93"/>
      <c r="CA86" s="71">
        <f t="shared" si="118"/>
        <v>0</v>
      </c>
      <c r="CB86" s="71">
        <f t="shared" si="119"/>
        <v>0</v>
      </c>
      <c r="CC86" s="114">
        <v>1.24</v>
      </c>
      <c r="CD86" s="75"/>
      <c r="CE86" s="95"/>
      <c r="CF86" s="95"/>
      <c r="CG86" s="71">
        <f t="shared" si="120"/>
        <v>1.24</v>
      </c>
      <c r="CH86" s="71">
        <f t="shared" si="121"/>
        <v>0</v>
      </c>
      <c r="CI86" s="71"/>
      <c r="CJ86" s="71"/>
      <c r="CK86" s="71"/>
      <c r="CL86" s="71"/>
      <c r="CM86" s="71">
        <f t="shared" si="122"/>
        <v>0</v>
      </c>
      <c r="CN86" s="71">
        <f t="shared" si="123"/>
        <v>0</v>
      </c>
      <c r="CO86" s="91">
        <v>2.06</v>
      </c>
      <c r="CP86" s="71"/>
      <c r="CQ86" s="71"/>
      <c r="CR86" s="71"/>
      <c r="CS86" s="71">
        <f t="shared" si="124"/>
        <v>2.06</v>
      </c>
      <c r="CT86" s="71">
        <f t="shared" si="125"/>
        <v>0</v>
      </c>
      <c r="CU86" s="71"/>
      <c r="CV86" s="71"/>
      <c r="CW86" s="71"/>
      <c r="CX86" s="71"/>
      <c r="CY86" s="71">
        <f t="shared" si="126"/>
        <v>0</v>
      </c>
      <c r="CZ86" s="71">
        <f t="shared" si="127"/>
        <v>0</v>
      </c>
      <c r="DA86" s="114">
        <v>4.12</v>
      </c>
      <c r="DB86" s="113"/>
      <c r="DC86" s="71"/>
      <c r="DD86" s="71"/>
      <c r="DE86" s="71">
        <f t="shared" si="128"/>
        <v>4.12</v>
      </c>
      <c r="DF86" s="71">
        <f t="shared" si="129"/>
        <v>0</v>
      </c>
      <c r="DG86" s="71"/>
      <c r="DH86" s="71"/>
      <c r="DI86" s="93"/>
      <c r="DJ86" s="71"/>
      <c r="DK86" s="71">
        <f t="shared" si="130"/>
        <v>0</v>
      </c>
      <c r="DL86" s="71">
        <f t="shared" si="131"/>
        <v>0</v>
      </c>
      <c r="DM86" s="113"/>
      <c r="DN86" s="113"/>
      <c r="DO86" s="113"/>
      <c r="DP86" s="113"/>
      <c r="DQ86" s="71">
        <f t="shared" si="132"/>
        <v>0</v>
      </c>
      <c r="DR86" s="71">
        <f t="shared" si="133"/>
        <v>0</v>
      </c>
      <c r="DS86" s="91"/>
      <c r="DT86" s="71"/>
      <c r="DU86" s="71"/>
      <c r="DV86" s="94"/>
      <c r="DW86" s="71">
        <f t="shared" si="134"/>
        <v>0</v>
      </c>
      <c r="DX86" s="71">
        <f t="shared" si="135"/>
        <v>0</v>
      </c>
      <c r="DY86" s="115"/>
      <c r="DZ86" s="71"/>
      <c r="EA86" s="71"/>
      <c r="EB86" s="71"/>
      <c r="EC86" s="71">
        <f t="shared" si="136"/>
        <v>0</v>
      </c>
      <c r="ED86" s="71">
        <f t="shared" si="137"/>
        <v>0</v>
      </c>
      <c r="EE86" s="71"/>
      <c r="EF86" s="71"/>
      <c r="EG86" s="96"/>
      <c r="EH86" s="71"/>
      <c r="EI86" s="71">
        <f t="shared" si="138"/>
        <v>0</v>
      </c>
      <c r="EJ86" s="71">
        <f t="shared" si="139"/>
        <v>0</v>
      </c>
      <c r="EK86" s="71"/>
      <c r="EL86" s="71"/>
      <c r="EM86" s="71"/>
      <c r="EN86" s="71"/>
      <c r="EO86" s="71">
        <f t="shared" si="140"/>
        <v>0</v>
      </c>
      <c r="EP86" s="71">
        <f t="shared" si="141"/>
        <v>0</v>
      </c>
      <c r="EQ86" s="71"/>
      <c r="ER86" s="71"/>
      <c r="ES86" s="71"/>
      <c r="ET86" s="71"/>
      <c r="EU86" s="71">
        <f t="shared" si="142"/>
        <v>0</v>
      </c>
      <c r="EV86" s="71">
        <f t="shared" si="143"/>
        <v>0</v>
      </c>
      <c r="EW86" s="91">
        <v>44.33</v>
      </c>
      <c r="EX86" s="71"/>
      <c r="EY86" s="71"/>
      <c r="EZ86" s="71"/>
      <c r="FA86" s="71">
        <f t="shared" si="144"/>
        <v>44.33</v>
      </c>
      <c r="FB86" s="71">
        <f t="shared" si="145"/>
        <v>0</v>
      </c>
      <c r="FC86" s="71"/>
      <c r="FD86" s="71"/>
      <c r="FE86" s="71"/>
      <c r="FF86" s="71"/>
      <c r="FG86" s="71">
        <f t="shared" si="146"/>
        <v>0</v>
      </c>
      <c r="FH86" s="71">
        <f t="shared" si="147"/>
        <v>0</v>
      </c>
      <c r="FI86" s="71"/>
      <c r="FJ86" s="71"/>
      <c r="FK86" s="71"/>
      <c r="FL86" s="71"/>
      <c r="FM86" s="71">
        <f t="shared" si="148"/>
        <v>0</v>
      </c>
      <c r="FN86" s="71">
        <f t="shared" si="149"/>
        <v>0</v>
      </c>
      <c r="FO86" s="71"/>
      <c r="FP86" s="71"/>
      <c r="FQ86" s="71"/>
      <c r="FR86" s="71"/>
      <c r="FS86" s="71">
        <f t="shared" si="150"/>
        <v>0</v>
      </c>
      <c r="FT86" s="71">
        <f t="shared" si="151"/>
        <v>0</v>
      </c>
      <c r="FU86" s="71"/>
      <c r="FV86" s="71"/>
      <c r="FW86" s="71"/>
      <c r="FX86" s="71"/>
      <c r="FY86" s="71">
        <f t="shared" si="152"/>
        <v>0</v>
      </c>
      <c r="FZ86" s="71">
        <f t="shared" si="153"/>
        <v>0</v>
      </c>
      <c r="GA86" s="71"/>
      <c r="GB86" s="71"/>
      <c r="GC86" s="71"/>
      <c r="GD86" s="71"/>
      <c r="GE86" s="71">
        <f t="shared" si="154"/>
        <v>0</v>
      </c>
      <c r="GF86" s="71">
        <f t="shared" si="155"/>
        <v>0</v>
      </c>
      <c r="GG86" s="71"/>
      <c r="GH86" s="71"/>
      <c r="GI86" s="71"/>
      <c r="GJ86" s="71"/>
      <c r="GK86" s="71">
        <f t="shared" si="156"/>
        <v>0</v>
      </c>
      <c r="GL86" s="71">
        <f t="shared" si="157"/>
        <v>0</v>
      </c>
      <c r="GM86" s="71"/>
      <c r="GN86" s="71"/>
      <c r="GO86" s="71"/>
      <c r="GP86" s="71"/>
      <c r="GQ86" s="71">
        <f t="shared" si="158"/>
        <v>0</v>
      </c>
      <c r="GR86" s="71">
        <f t="shared" si="159"/>
        <v>0</v>
      </c>
      <c r="GS86" s="71"/>
      <c r="GT86" s="71"/>
      <c r="GU86" s="71"/>
      <c r="GV86" s="71"/>
      <c r="GW86" s="71">
        <f t="shared" si="160"/>
        <v>0</v>
      </c>
      <c r="GX86" s="71">
        <f t="shared" si="160"/>
        <v>0</v>
      </c>
      <c r="GY86" s="71"/>
      <c r="GZ86" s="71"/>
      <c r="HA86" s="71"/>
      <c r="HB86" s="71"/>
      <c r="HC86" s="71">
        <f t="shared" si="161"/>
        <v>0</v>
      </c>
      <c r="HD86" s="71">
        <f t="shared" si="161"/>
        <v>0</v>
      </c>
      <c r="HE86" s="71"/>
      <c r="HF86" s="71"/>
      <c r="HG86" s="71"/>
      <c r="HH86" s="71"/>
      <c r="HI86" s="71">
        <f t="shared" si="162"/>
        <v>0</v>
      </c>
      <c r="HJ86" s="71">
        <f t="shared" si="163"/>
        <v>0</v>
      </c>
      <c r="HK86" s="71"/>
      <c r="HL86" s="71"/>
      <c r="HM86" s="71"/>
      <c r="HN86" s="71"/>
      <c r="HO86" s="71">
        <f t="shared" si="164"/>
        <v>0</v>
      </c>
      <c r="HP86" s="71">
        <f t="shared" si="165"/>
        <v>0</v>
      </c>
      <c r="HQ86" s="71"/>
      <c r="HR86" s="71"/>
      <c r="HS86" s="71"/>
      <c r="HT86" s="71"/>
      <c r="HU86" s="71">
        <f t="shared" si="166"/>
        <v>0</v>
      </c>
      <c r="HV86" s="71">
        <f t="shared" si="166"/>
        <v>0</v>
      </c>
      <c r="HW86" s="71"/>
      <c r="HX86" s="140"/>
      <c r="HY86" s="140"/>
      <c r="HZ86" s="140"/>
      <c r="IA86" s="71">
        <f t="shared" si="167"/>
        <v>0</v>
      </c>
      <c r="IB86" s="71">
        <f t="shared" si="168"/>
        <v>0</v>
      </c>
      <c r="IC86" s="138"/>
      <c r="ID86" s="75"/>
      <c r="IE86" s="75">
        <f t="shared" si="169"/>
        <v>0</v>
      </c>
      <c r="IF86" s="75">
        <f t="shared" si="169"/>
        <v>0</v>
      </c>
      <c r="IG86" s="75"/>
      <c r="IH86" s="75"/>
      <c r="II86" s="75">
        <f t="shared" si="170"/>
        <v>0</v>
      </c>
      <c r="IJ86" s="75">
        <f t="shared" si="171"/>
        <v>0</v>
      </c>
      <c r="IK86" s="139"/>
      <c r="IL86" s="141"/>
      <c r="IM86" s="136">
        <f t="shared" si="172"/>
        <v>0</v>
      </c>
      <c r="IN86" s="136">
        <f t="shared" si="173"/>
        <v>0</v>
      </c>
      <c r="IO86" s="114">
        <v>0</v>
      </c>
      <c r="IP86" s="140"/>
      <c r="IQ86" s="136">
        <f t="shared" si="174"/>
        <v>0</v>
      </c>
      <c r="IR86" s="136">
        <f t="shared" si="175"/>
        <v>0</v>
      </c>
      <c r="IS86" s="137"/>
      <c r="IT86" s="137"/>
      <c r="IU86" s="158">
        <f t="shared" si="180"/>
        <v>0</v>
      </c>
      <c r="IV86" s="157">
        <f t="shared" si="181"/>
        <v>0</v>
      </c>
      <c r="IW86" s="158"/>
      <c r="IX86" s="158"/>
      <c r="IY86" s="158">
        <f t="shared" si="176"/>
        <v>0</v>
      </c>
      <c r="IZ86" s="158">
        <f t="shared" si="177"/>
        <v>0</v>
      </c>
      <c r="JA86" s="157"/>
      <c r="JB86" s="157"/>
      <c r="JC86" s="158">
        <f t="shared" si="178"/>
        <v>0</v>
      </c>
      <c r="JD86" s="158">
        <f t="shared" si="179"/>
        <v>0</v>
      </c>
    </row>
    <row r="87" spans="1:264" ht="12.75" customHeight="1">
      <c r="A87" s="117" t="s">
        <v>155</v>
      </c>
      <c r="B87" s="112">
        <v>77</v>
      </c>
      <c r="C87" s="71"/>
      <c r="D87" s="71"/>
      <c r="E87" s="113"/>
      <c r="F87" s="113"/>
      <c r="G87" s="71">
        <f t="shared" si="94"/>
        <v>0</v>
      </c>
      <c r="H87" s="71">
        <f t="shared" si="95"/>
        <v>0</v>
      </c>
      <c r="I87" s="91"/>
      <c r="J87" s="71"/>
      <c r="K87" s="71"/>
      <c r="L87" s="71"/>
      <c r="M87" s="71">
        <f t="shared" si="96"/>
        <v>0</v>
      </c>
      <c r="N87" s="71">
        <f t="shared" si="97"/>
        <v>0</v>
      </c>
      <c r="O87" s="91">
        <v>2.58</v>
      </c>
      <c r="P87" s="71"/>
      <c r="Q87" s="75"/>
      <c r="R87" s="71"/>
      <c r="S87" s="71">
        <f t="shared" si="98"/>
        <v>2.58</v>
      </c>
      <c r="T87" s="71">
        <f t="shared" si="99"/>
        <v>0</v>
      </c>
      <c r="U87" s="91"/>
      <c r="V87" s="71"/>
      <c r="W87" s="75"/>
      <c r="X87" s="75"/>
      <c r="Y87" s="71">
        <f t="shared" si="100"/>
        <v>0</v>
      </c>
      <c r="Z87" s="71">
        <f t="shared" si="101"/>
        <v>0</v>
      </c>
      <c r="AA87" s="71"/>
      <c r="AB87" s="142"/>
      <c r="AC87" s="193"/>
      <c r="AD87" s="71"/>
      <c r="AE87" s="71">
        <f t="shared" si="102"/>
        <v>0</v>
      </c>
      <c r="AF87" s="71">
        <f t="shared" si="103"/>
        <v>0</v>
      </c>
      <c r="AG87" s="91"/>
      <c r="AH87" s="71"/>
      <c r="AI87" s="71"/>
      <c r="AJ87" s="71"/>
      <c r="AK87" s="71">
        <f t="shared" si="104"/>
        <v>0</v>
      </c>
      <c r="AL87" s="71">
        <f t="shared" si="105"/>
        <v>0</v>
      </c>
      <c r="AM87" s="71"/>
      <c r="AN87" s="71"/>
      <c r="AO87" s="113"/>
      <c r="AP87" s="113"/>
      <c r="AQ87" s="71">
        <f t="shared" si="106"/>
        <v>0</v>
      </c>
      <c r="AR87" s="71">
        <f t="shared" si="107"/>
        <v>0</v>
      </c>
      <c r="AS87" s="114">
        <v>15.46</v>
      </c>
      <c r="AT87" s="136"/>
      <c r="AU87" s="75"/>
      <c r="AV87" s="71"/>
      <c r="AW87" s="71">
        <f t="shared" si="108"/>
        <v>15.46</v>
      </c>
      <c r="AX87" s="71">
        <f t="shared" si="109"/>
        <v>0</v>
      </c>
      <c r="AY87" s="125"/>
      <c r="AZ87" s="86"/>
      <c r="BA87" s="86"/>
      <c r="BB87" s="86"/>
      <c r="BC87" s="71">
        <f t="shared" si="110"/>
        <v>0</v>
      </c>
      <c r="BD87" s="71">
        <f t="shared" si="111"/>
        <v>0</v>
      </c>
      <c r="BE87" s="71"/>
      <c r="BF87" s="71"/>
      <c r="BG87" s="75"/>
      <c r="BH87" s="71"/>
      <c r="BI87" s="71">
        <f t="shared" si="112"/>
        <v>0</v>
      </c>
      <c r="BJ87" s="71">
        <f t="shared" si="113"/>
        <v>0</v>
      </c>
      <c r="BK87" s="93"/>
      <c r="BL87" s="93"/>
      <c r="BM87" s="71"/>
      <c r="BN87" s="71"/>
      <c r="BO87" s="71">
        <f t="shared" si="114"/>
        <v>0</v>
      </c>
      <c r="BP87" s="71">
        <f t="shared" si="115"/>
        <v>0</v>
      </c>
      <c r="BQ87" s="71"/>
      <c r="BR87" s="71"/>
      <c r="BS87" s="94"/>
      <c r="BT87" s="94"/>
      <c r="BU87" s="71">
        <f t="shared" si="116"/>
        <v>0</v>
      </c>
      <c r="BV87" s="71">
        <f t="shared" si="117"/>
        <v>0</v>
      </c>
      <c r="BW87" s="276"/>
      <c r="BX87" s="113"/>
      <c r="BY87" s="79"/>
      <c r="BZ87" s="93"/>
      <c r="CA87" s="71">
        <f t="shared" si="118"/>
        <v>0</v>
      </c>
      <c r="CB87" s="71">
        <f t="shared" si="119"/>
        <v>0</v>
      </c>
      <c r="CC87" s="114">
        <v>1.24</v>
      </c>
      <c r="CD87" s="75"/>
      <c r="CE87" s="95"/>
      <c r="CF87" s="95"/>
      <c r="CG87" s="71">
        <f t="shared" si="120"/>
        <v>1.24</v>
      </c>
      <c r="CH87" s="71">
        <f t="shared" si="121"/>
        <v>0</v>
      </c>
      <c r="CI87" s="71"/>
      <c r="CJ87" s="71"/>
      <c r="CK87" s="71"/>
      <c r="CL87" s="71"/>
      <c r="CM87" s="71">
        <f t="shared" si="122"/>
        <v>0</v>
      </c>
      <c r="CN87" s="71">
        <f t="shared" si="123"/>
        <v>0</v>
      </c>
      <c r="CO87" s="91">
        <v>2.06</v>
      </c>
      <c r="CP87" s="71"/>
      <c r="CQ87" s="71"/>
      <c r="CR87" s="71"/>
      <c r="CS87" s="71">
        <f t="shared" si="124"/>
        <v>2.06</v>
      </c>
      <c r="CT87" s="71">
        <f t="shared" si="125"/>
        <v>0</v>
      </c>
      <c r="CU87" s="71"/>
      <c r="CV87" s="71"/>
      <c r="CW87" s="71"/>
      <c r="CX87" s="71"/>
      <c r="CY87" s="71">
        <f t="shared" si="126"/>
        <v>0</v>
      </c>
      <c r="CZ87" s="71">
        <f t="shared" si="127"/>
        <v>0</v>
      </c>
      <c r="DA87" s="114">
        <v>4.12</v>
      </c>
      <c r="DB87" s="113"/>
      <c r="DC87" s="71"/>
      <c r="DD87" s="71"/>
      <c r="DE87" s="71">
        <f t="shared" si="128"/>
        <v>4.12</v>
      </c>
      <c r="DF87" s="71">
        <f t="shared" si="129"/>
        <v>0</v>
      </c>
      <c r="DG87" s="71"/>
      <c r="DH87" s="71"/>
      <c r="DI87" s="93"/>
      <c r="DJ87" s="71"/>
      <c r="DK87" s="71">
        <f t="shared" si="130"/>
        <v>0</v>
      </c>
      <c r="DL87" s="71">
        <f t="shared" si="131"/>
        <v>0</v>
      </c>
      <c r="DM87" s="113"/>
      <c r="DN87" s="113"/>
      <c r="DO87" s="113"/>
      <c r="DP87" s="113"/>
      <c r="DQ87" s="71">
        <f t="shared" si="132"/>
        <v>0</v>
      </c>
      <c r="DR87" s="71">
        <f t="shared" si="133"/>
        <v>0</v>
      </c>
      <c r="DS87" s="91"/>
      <c r="DT87" s="71"/>
      <c r="DU87" s="71"/>
      <c r="DV87" s="94"/>
      <c r="DW87" s="71">
        <f t="shared" si="134"/>
        <v>0</v>
      </c>
      <c r="DX87" s="71">
        <f t="shared" si="135"/>
        <v>0</v>
      </c>
      <c r="DY87" s="115"/>
      <c r="DZ87" s="71"/>
      <c r="EA87" s="71"/>
      <c r="EB87" s="71"/>
      <c r="EC87" s="71">
        <f t="shared" si="136"/>
        <v>0</v>
      </c>
      <c r="ED87" s="71">
        <f t="shared" si="137"/>
        <v>0</v>
      </c>
      <c r="EE87" s="71"/>
      <c r="EF87" s="71"/>
      <c r="EG87" s="96"/>
      <c r="EH87" s="71"/>
      <c r="EI87" s="71">
        <f t="shared" si="138"/>
        <v>0</v>
      </c>
      <c r="EJ87" s="71">
        <f t="shared" si="139"/>
        <v>0</v>
      </c>
      <c r="EK87" s="71"/>
      <c r="EL87" s="71"/>
      <c r="EM87" s="71"/>
      <c r="EN87" s="71"/>
      <c r="EO87" s="71">
        <f t="shared" si="140"/>
        <v>0</v>
      </c>
      <c r="EP87" s="71">
        <f t="shared" si="141"/>
        <v>0</v>
      </c>
      <c r="EQ87" s="71"/>
      <c r="ER87" s="71"/>
      <c r="ES87" s="71"/>
      <c r="ET87" s="71"/>
      <c r="EU87" s="71">
        <f t="shared" si="142"/>
        <v>0</v>
      </c>
      <c r="EV87" s="71">
        <f t="shared" si="143"/>
        <v>0</v>
      </c>
      <c r="EW87" s="91">
        <v>0</v>
      </c>
      <c r="EX87" s="71"/>
      <c r="EY87" s="71"/>
      <c r="EZ87" s="71"/>
      <c r="FA87" s="71">
        <f t="shared" si="144"/>
        <v>0</v>
      </c>
      <c r="FB87" s="71">
        <f t="shared" si="145"/>
        <v>0</v>
      </c>
      <c r="FC87" s="71"/>
      <c r="FD87" s="71"/>
      <c r="FE87" s="71"/>
      <c r="FF87" s="71"/>
      <c r="FG87" s="71">
        <f t="shared" si="146"/>
        <v>0</v>
      </c>
      <c r="FH87" s="71">
        <f t="shared" si="147"/>
        <v>0</v>
      </c>
      <c r="FI87" s="71"/>
      <c r="FJ87" s="71"/>
      <c r="FK87" s="71"/>
      <c r="FL87" s="71"/>
      <c r="FM87" s="71">
        <f t="shared" si="148"/>
        <v>0</v>
      </c>
      <c r="FN87" s="71">
        <f t="shared" si="149"/>
        <v>0</v>
      </c>
      <c r="FO87" s="71"/>
      <c r="FP87" s="71"/>
      <c r="FQ87" s="71"/>
      <c r="FR87" s="71"/>
      <c r="FS87" s="71">
        <f t="shared" si="150"/>
        <v>0</v>
      </c>
      <c r="FT87" s="71">
        <f t="shared" si="151"/>
        <v>0</v>
      </c>
      <c r="FU87" s="71"/>
      <c r="FV87" s="71"/>
      <c r="FW87" s="71"/>
      <c r="FX87" s="71"/>
      <c r="FY87" s="71">
        <f t="shared" si="152"/>
        <v>0</v>
      </c>
      <c r="FZ87" s="71">
        <f t="shared" si="153"/>
        <v>0</v>
      </c>
      <c r="GA87" s="71"/>
      <c r="GB87" s="71"/>
      <c r="GC87" s="71"/>
      <c r="GD87" s="71"/>
      <c r="GE87" s="71">
        <f t="shared" si="154"/>
        <v>0</v>
      </c>
      <c r="GF87" s="71">
        <f t="shared" si="155"/>
        <v>0</v>
      </c>
      <c r="GG87" s="71"/>
      <c r="GH87" s="71"/>
      <c r="GI87" s="71"/>
      <c r="GJ87" s="71"/>
      <c r="GK87" s="71">
        <f t="shared" si="156"/>
        <v>0</v>
      </c>
      <c r="GL87" s="71">
        <f t="shared" si="157"/>
        <v>0</v>
      </c>
      <c r="GM87" s="71"/>
      <c r="GN87" s="71"/>
      <c r="GO87" s="71"/>
      <c r="GP87" s="71"/>
      <c r="GQ87" s="71">
        <f t="shared" si="158"/>
        <v>0</v>
      </c>
      <c r="GR87" s="71">
        <f t="shared" si="159"/>
        <v>0</v>
      </c>
      <c r="GS87" s="71"/>
      <c r="GT87" s="71"/>
      <c r="GU87" s="71"/>
      <c r="GV87" s="71"/>
      <c r="GW87" s="71">
        <f t="shared" si="160"/>
        <v>0</v>
      </c>
      <c r="GX87" s="71">
        <f t="shared" si="160"/>
        <v>0</v>
      </c>
      <c r="GY87" s="71"/>
      <c r="GZ87" s="71"/>
      <c r="HA87" s="71"/>
      <c r="HB87" s="71"/>
      <c r="HC87" s="71">
        <f t="shared" si="161"/>
        <v>0</v>
      </c>
      <c r="HD87" s="71">
        <f t="shared" si="161"/>
        <v>0</v>
      </c>
      <c r="HE87" s="71"/>
      <c r="HF87" s="71"/>
      <c r="HG87" s="71"/>
      <c r="HH87" s="71"/>
      <c r="HI87" s="71">
        <f t="shared" si="162"/>
        <v>0</v>
      </c>
      <c r="HJ87" s="71">
        <f t="shared" si="163"/>
        <v>0</v>
      </c>
      <c r="HK87" s="71"/>
      <c r="HL87" s="71"/>
      <c r="HM87" s="71"/>
      <c r="HN87" s="71"/>
      <c r="HO87" s="71">
        <f t="shared" si="164"/>
        <v>0</v>
      </c>
      <c r="HP87" s="71">
        <f t="shared" si="165"/>
        <v>0</v>
      </c>
      <c r="HQ87" s="71"/>
      <c r="HR87" s="71"/>
      <c r="HS87" s="71"/>
      <c r="HT87" s="71"/>
      <c r="HU87" s="71">
        <f t="shared" si="166"/>
        <v>0</v>
      </c>
      <c r="HV87" s="71">
        <f t="shared" si="166"/>
        <v>0</v>
      </c>
      <c r="HW87" s="71"/>
      <c r="HX87" s="140"/>
      <c r="HY87" s="140"/>
      <c r="HZ87" s="140"/>
      <c r="IA87" s="71">
        <f t="shared" si="167"/>
        <v>0</v>
      </c>
      <c r="IB87" s="71">
        <f t="shared" si="168"/>
        <v>0</v>
      </c>
      <c r="IC87" s="138"/>
      <c r="ID87" s="75"/>
      <c r="IE87" s="75">
        <f t="shared" si="169"/>
        <v>0</v>
      </c>
      <c r="IF87" s="75">
        <f t="shared" si="169"/>
        <v>0</v>
      </c>
      <c r="IG87" s="75"/>
      <c r="IH87" s="75"/>
      <c r="II87" s="75">
        <f t="shared" si="170"/>
        <v>0</v>
      </c>
      <c r="IJ87" s="75">
        <f t="shared" si="171"/>
        <v>0</v>
      </c>
      <c r="IK87" s="139"/>
      <c r="IL87" s="141"/>
      <c r="IM87" s="136">
        <f t="shared" si="172"/>
        <v>0</v>
      </c>
      <c r="IN87" s="136">
        <f t="shared" si="173"/>
        <v>0</v>
      </c>
      <c r="IO87" s="114">
        <v>0</v>
      </c>
      <c r="IP87" s="140"/>
      <c r="IQ87" s="136">
        <f t="shared" si="174"/>
        <v>0</v>
      </c>
      <c r="IR87" s="136">
        <f t="shared" si="175"/>
        <v>0</v>
      </c>
      <c r="IS87" s="137"/>
      <c r="IT87" s="137"/>
      <c r="IU87" s="158">
        <f t="shared" si="180"/>
        <v>0</v>
      </c>
      <c r="IV87" s="157">
        <f t="shared" si="181"/>
        <v>0</v>
      </c>
      <c r="IW87" s="158"/>
      <c r="IX87" s="158"/>
      <c r="IY87" s="158">
        <f t="shared" si="176"/>
        <v>0</v>
      </c>
      <c r="IZ87" s="158">
        <f t="shared" si="177"/>
        <v>0</v>
      </c>
      <c r="JA87" s="157"/>
      <c r="JB87" s="157"/>
      <c r="JC87" s="158">
        <f t="shared" si="178"/>
        <v>0</v>
      </c>
      <c r="JD87" s="158">
        <f t="shared" si="179"/>
        <v>0</v>
      </c>
    </row>
    <row r="88" spans="1:264" ht="12.75" customHeight="1">
      <c r="A88" s="109"/>
      <c r="B88" s="112">
        <v>78</v>
      </c>
      <c r="C88" s="71"/>
      <c r="D88" s="71"/>
      <c r="E88" s="113"/>
      <c r="F88" s="113"/>
      <c r="G88" s="71">
        <f t="shared" si="94"/>
        <v>0</v>
      </c>
      <c r="H88" s="71">
        <f t="shared" si="95"/>
        <v>0</v>
      </c>
      <c r="I88" s="91"/>
      <c r="J88" s="71"/>
      <c r="K88" s="71"/>
      <c r="L88" s="71"/>
      <c r="M88" s="71">
        <f t="shared" si="96"/>
        <v>0</v>
      </c>
      <c r="N88" s="71">
        <f t="shared" si="97"/>
        <v>0</v>
      </c>
      <c r="O88" s="91">
        <v>2.58</v>
      </c>
      <c r="P88" s="71"/>
      <c r="Q88" s="75"/>
      <c r="R88" s="71"/>
      <c r="S88" s="71">
        <f t="shared" si="98"/>
        <v>2.58</v>
      </c>
      <c r="T88" s="71">
        <f t="shared" si="99"/>
        <v>0</v>
      </c>
      <c r="U88" s="91"/>
      <c r="V88" s="71"/>
      <c r="W88" s="75"/>
      <c r="X88" s="75"/>
      <c r="Y88" s="71">
        <f t="shared" si="100"/>
        <v>0</v>
      </c>
      <c r="Z88" s="71">
        <f t="shared" si="101"/>
        <v>0</v>
      </c>
      <c r="AA88" s="71"/>
      <c r="AB88" s="142"/>
      <c r="AC88" s="193"/>
      <c r="AD88" s="71"/>
      <c r="AE88" s="71">
        <f t="shared" si="102"/>
        <v>0</v>
      </c>
      <c r="AF88" s="71">
        <f t="shared" si="103"/>
        <v>0</v>
      </c>
      <c r="AG88" s="91"/>
      <c r="AH88" s="71"/>
      <c r="AI88" s="71"/>
      <c r="AJ88" s="71"/>
      <c r="AK88" s="71">
        <f t="shared" si="104"/>
        <v>0</v>
      </c>
      <c r="AL88" s="71">
        <f t="shared" si="105"/>
        <v>0</v>
      </c>
      <c r="AM88" s="71"/>
      <c r="AN88" s="71"/>
      <c r="AO88" s="113"/>
      <c r="AP88" s="113"/>
      <c r="AQ88" s="71">
        <f t="shared" si="106"/>
        <v>0</v>
      </c>
      <c r="AR88" s="71">
        <f t="shared" si="107"/>
        <v>0</v>
      </c>
      <c r="AS88" s="114">
        <v>15.46</v>
      </c>
      <c r="AT88" s="136"/>
      <c r="AU88" s="75"/>
      <c r="AV88" s="71"/>
      <c r="AW88" s="71">
        <f t="shared" si="108"/>
        <v>15.46</v>
      </c>
      <c r="AX88" s="71">
        <f t="shared" si="109"/>
        <v>0</v>
      </c>
      <c r="AY88" s="125"/>
      <c r="AZ88" s="86"/>
      <c r="BA88" s="86"/>
      <c r="BB88" s="86"/>
      <c r="BC88" s="71">
        <f t="shared" si="110"/>
        <v>0</v>
      </c>
      <c r="BD88" s="71">
        <f t="shared" si="111"/>
        <v>0</v>
      </c>
      <c r="BE88" s="71"/>
      <c r="BF88" s="71"/>
      <c r="BG88" s="75"/>
      <c r="BH88" s="71"/>
      <c r="BI88" s="71">
        <f t="shared" si="112"/>
        <v>0</v>
      </c>
      <c r="BJ88" s="71">
        <f t="shared" si="113"/>
        <v>0</v>
      </c>
      <c r="BK88" s="93"/>
      <c r="BL88" s="93"/>
      <c r="BM88" s="71"/>
      <c r="BN88" s="71"/>
      <c r="BO88" s="71">
        <f t="shared" si="114"/>
        <v>0</v>
      </c>
      <c r="BP88" s="71">
        <f t="shared" si="115"/>
        <v>0</v>
      </c>
      <c r="BQ88" s="71"/>
      <c r="BR88" s="71"/>
      <c r="BS88" s="94"/>
      <c r="BT88" s="94"/>
      <c r="BU88" s="71">
        <f t="shared" si="116"/>
        <v>0</v>
      </c>
      <c r="BV88" s="71">
        <f t="shared" si="117"/>
        <v>0</v>
      </c>
      <c r="BW88" s="276"/>
      <c r="BX88" s="113"/>
      <c r="BY88" s="79"/>
      <c r="BZ88" s="93"/>
      <c r="CA88" s="71">
        <f t="shared" si="118"/>
        <v>0</v>
      </c>
      <c r="CB88" s="71">
        <f t="shared" si="119"/>
        <v>0</v>
      </c>
      <c r="CC88" s="114">
        <v>1.24</v>
      </c>
      <c r="CD88" s="75"/>
      <c r="CE88" s="95"/>
      <c r="CF88" s="95"/>
      <c r="CG88" s="71">
        <f t="shared" si="120"/>
        <v>1.24</v>
      </c>
      <c r="CH88" s="71">
        <f t="shared" si="121"/>
        <v>0</v>
      </c>
      <c r="CI88" s="71"/>
      <c r="CJ88" s="71"/>
      <c r="CK88" s="71"/>
      <c r="CL88" s="71"/>
      <c r="CM88" s="71">
        <f t="shared" si="122"/>
        <v>0</v>
      </c>
      <c r="CN88" s="71">
        <f t="shared" si="123"/>
        <v>0</v>
      </c>
      <c r="CO88" s="91">
        <v>2.06</v>
      </c>
      <c r="CP88" s="71"/>
      <c r="CQ88" s="71"/>
      <c r="CR88" s="71"/>
      <c r="CS88" s="71">
        <f t="shared" si="124"/>
        <v>2.06</v>
      </c>
      <c r="CT88" s="71">
        <f t="shared" si="125"/>
        <v>0</v>
      </c>
      <c r="CU88" s="71"/>
      <c r="CV88" s="71"/>
      <c r="CW88" s="71"/>
      <c r="CX88" s="71"/>
      <c r="CY88" s="71">
        <f t="shared" si="126"/>
        <v>0</v>
      </c>
      <c r="CZ88" s="71">
        <f t="shared" si="127"/>
        <v>0</v>
      </c>
      <c r="DA88" s="114">
        <v>4.12</v>
      </c>
      <c r="DB88" s="113"/>
      <c r="DC88" s="71"/>
      <c r="DD88" s="71"/>
      <c r="DE88" s="71">
        <f t="shared" si="128"/>
        <v>4.12</v>
      </c>
      <c r="DF88" s="71">
        <f t="shared" si="129"/>
        <v>0</v>
      </c>
      <c r="DG88" s="71"/>
      <c r="DH88" s="71"/>
      <c r="DI88" s="93"/>
      <c r="DJ88" s="71"/>
      <c r="DK88" s="71">
        <f t="shared" si="130"/>
        <v>0</v>
      </c>
      <c r="DL88" s="71">
        <f t="shared" si="131"/>
        <v>0</v>
      </c>
      <c r="DM88" s="113"/>
      <c r="DN88" s="113"/>
      <c r="DO88" s="113"/>
      <c r="DP88" s="113"/>
      <c r="DQ88" s="71">
        <f t="shared" si="132"/>
        <v>0</v>
      </c>
      <c r="DR88" s="71">
        <f t="shared" si="133"/>
        <v>0</v>
      </c>
      <c r="DS88" s="91"/>
      <c r="DT88" s="71"/>
      <c r="DU88" s="71"/>
      <c r="DV88" s="94"/>
      <c r="DW88" s="71">
        <f t="shared" si="134"/>
        <v>0</v>
      </c>
      <c r="DX88" s="71">
        <f t="shared" si="135"/>
        <v>0</v>
      </c>
      <c r="DY88" s="115"/>
      <c r="DZ88" s="71"/>
      <c r="EA88" s="71"/>
      <c r="EB88" s="71"/>
      <c r="EC88" s="71">
        <f t="shared" si="136"/>
        <v>0</v>
      </c>
      <c r="ED88" s="71">
        <f t="shared" si="137"/>
        <v>0</v>
      </c>
      <c r="EE88" s="71"/>
      <c r="EF88" s="71"/>
      <c r="EG88" s="96"/>
      <c r="EH88" s="71"/>
      <c r="EI88" s="71">
        <f t="shared" si="138"/>
        <v>0</v>
      </c>
      <c r="EJ88" s="71">
        <f t="shared" si="139"/>
        <v>0</v>
      </c>
      <c r="EK88" s="71"/>
      <c r="EL88" s="71"/>
      <c r="EM88" s="71"/>
      <c r="EN88" s="71"/>
      <c r="EO88" s="71">
        <f t="shared" si="140"/>
        <v>0</v>
      </c>
      <c r="EP88" s="71">
        <f t="shared" si="141"/>
        <v>0</v>
      </c>
      <c r="EQ88" s="71"/>
      <c r="ER88" s="71"/>
      <c r="ES88" s="71"/>
      <c r="ET88" s="71"/>
      <c r="EU88" s="71">
        <f t="shared" si="142"/>
        <v>0</v>
      </c>
      <c r="EV88" s="71">
        <f t="shared" si="143"/>
        <v>0</v>
      </c>
      <c r="EW88" s="91">
        <v>0</v>
      </c>
      <c r="EX88" s="71"/>
      <c r="EY88" s="71"/>
      <c r="EZ88" s="71"/>
      <c r="FA88" s="71">
        <f t="shared" si="144"/>
        <v>0</v>
      </c>
      <c r="FB88" s="71">
        <f t="shared" si="145"/>
        <v>0</v>
      </c>
      <c r="FC88" s="71"/>
      <c r="FD88" s="71"/>
      <c r="FE88" s="71"/>
      <c r="FF88" s="71"/>
      <c r="FG88" s="71">
        <f t="shared" si="146"/>
        <v>0</v>
      </c>
      <c r="FH88" s="71">
        <f t="shared" si="147"/>
        <v>0</v>
      </c>
      <c r="FI88" s="71"/>
      <c r="FJ88" s="71"/>
      <c r="FK88" s="71"/>
      <c r="FL88" s="71"/>
      <c r="FM88" s="71">
        <f t="shared" si="148"/>
        <v>0</v>
      </c>
      <c r="FN88" s="71">
        <f t="shared" si="149"/>
        <v>0</v>
      </c>
      <c r="FO88" s="71"/>
      <c r="FP88" s="71"/>
      <c r="FQ88" s="71"/>
      <c r="FR88" s="71"/>
      <c r="FS88" s="71">
        <f t="shared" si="150"/>
        <v>0</v>
      </c>
      <c r="FT88" s="71">
        <f t="shared" si="151"/>
        <v>0</v>
      </c>
      <c r="FU88" s="71"/>
      <c r="FV88" s="71"/>
      <c r="FW88" s="71"/>
      <c r="FX88" s="71"/>
      <c r="FY88" s="71">
        <f t="shared" si="152"/>
        <v>0</v>
      </c>
      <c r="FZ88" s="71">
        <f t="shared" si="153"/>
        <v>0</v>
      </c>
      <c r="GA88" s="71"/>
      <c r="GB88" s="71"/>
      <c r="GC88" s="71"/>
      <c r="GD88" s="71"/>
      <c r="GE88" s="71">
        <f t="shared" si="154"/>
        <v>0</v>
      </c>
      <c r="GF88" s="71">
        <f t="shared" si="155"/>
        <v>0</v>
      </c>
      <c r="GG88" s="71"/>
      <c r="GH88" s="71"/>
      <c r="GI88" s="71"/>
      <c r="GJ88" s="71"/>
      <c r="GK88" s="71">
        <f t="shared" si="156"/>
        <v>0</v>
      </c>
      <c r="GL88" s="71">
        <f t="shared" si="157"/>
        <v>0</v>
      </c>
      <c r="GM88" s="71"/>
      <c r="GN88" s="71"/>
      <c r="GO88" s="71"/>
      <c r="GP88" s="71"/>
      <c r="GQ88" s="71">
        <f t="shared" si="158"/>
        <v>0</v>
      </c>
      <c r="GR88" s="71">
        <f t="shared" si="159"/>
        <v>0</v>
      </c>
      <c r="GS88" s="71"/>
      <c r="GT88" s="71"/>
      <c r="GU88" s="71"/>
      <c r="GV88" s="71"/>
      <c r="GW88" s="71">
        <f t="shared" si="160"/>
        <v>0</v>
      </c>
      <c r="GX88" s="71">
        <f t="shared" si="160"/>
        <v>0</v>
      </c>
      <c r="GY88" s="71"/>
      <c r="GZ88" s="71"/>
      <c r="HA88" s="71"/>
      <c r="HB88" s="71"/>
      <c r="HC88" s="71">
        <f t="shared" si="161"/>
        <v>0</v>
      </c>
      <c r="HD88" s="71">
        <f t="shared" si="161"/>
        <v>0</v>
      </c>
      <c r="HE88" s="71"/>
      <c r="HF88" s="71"/>
      <c r="HG88" s="71"/>
      <c r="HH88" s="71"/>
      <c r="HI88" s="71">
        <f t="shared" si="162"/>
        <v>0</v>
      </c>
      <c r="HJ88" s="71">
        <f t="shared" si="163"/>
        <v>0</v>
      </c>
      <c r="HK88" s="71"/>
      <c r="HL88" s="71"/>
      <c r="HM88" s="71"/>
      <c r="HN88" s="71"/>
      <c r="HO88" s="71">
        <f t="shared" si="164"/>
        <v>0</v>
      </c>
      <c r="HP88" s="71">
        <f t="shared" si="165"/>
        <v>0</v>
      </c>
      <c r="HQ88" s="71"/>
      <c r="HR88" s="71"/>
      <c r="HS88" s="71"/>
      <c r="HT88" s="71"/>
      <c r="HU88" s="71">
        <f t="shared" si="166"/>
        <v>0</v>
      </c>
      <c r="HV88" s="71">
        <f t="shared" si="166"/>
        <v>0</v>
      </c>
      <c r="HW88" s="71"/>
      <c r="HX88" s="140"/>
      <c r="HY88" s="140"/>
      <c r="HZ88" s="140"/>
      <c r="IA88" s="71">
        <f t="shared" si="167"/>
        <v>0</v>
      </c>
      <c r="IB88" s="71">
        <f t="shared" si="168"/>
        <v>0</v>
      </c>
      <c r="IC88" s="138"/>
      <c r="ID88" s="75"/>
      <c r="IE88" s="75">
        <f t="shared" si="169"/>
        <v>0</v>
      </c>
      <c r="IF88" s="75">
        <f t="shared" si="169"/>
        <v>0</v>
      </c>
      <c r="IG88" s="75"/>
      <c r="IH88" s="75"/>
      <c r="II88" s="75">
        <f t="shared" si="170"/>
        <v>0</v>
      </c>
      <c r="IJ88" s="75">
        <f t="shared" si="171"/>
        <v>0</v>
      </c>
      <c r="IK88" s="139"/>
      <c r="IL88" s="141"/>
      <c r="IM88" s="136">
        <f t="shared" si="172"/>
        <v>0</v>
      </c>
      <c r="IN88" s="136">
        <f t="shared" si="173"/>
        <v>0</v>
      </c>
      <c r="IO88" s="114">
        <v>0</v>
      </c>
      <c r="IP88" s="140"/>
      <c r="IQ88" s="136">
        <f t="shared" si="174"/>
        <v>0</v>
      </c>
      <c r="IR88" s="136">
        <f t="shared" si="175"/>
        <v>0</v>
      </c>
      <c r="IS88" s="137"/>
      <c r="IT88" s="137"/>
      <c r="IU88" s="158">
        <f t="shared" si="180"/>
        <v>0</v>
      </c>
      <c r="IV88" s="157">
        <f t="shared" si="181"/>
        <v>0</v>
      </c>
      <c r="IW88" s="158"/>
      <c r="IX88" s="158"/>
      <c r="IY88" s="158">
        <f t="shared" si="176"/>
        <v>0</v>
      </c>
      <c r="IZ88" s="158">
        <f t="shared" si="177"/>
        <v>0</v>
      </c>
      <c r="JA88" s="157"/>
      <c r="JB88" s="157"/>
      <c r="JC88" s="158">
        <f t="shared" si="178"/>
        <v>0</v>
      </c>
      <c r="JD88" s="158">
        <f t="shared" si="179"/>
        <v>0</v>
      </c>
    </row>
    <row r="89" spans="1:264" ht="12.75" customHeight="1">
      <c r="A89" s="109"/>
      <c r="B89" s="112">
        <v>79</v>
      </c>
      <c r="C89" s="71"/>
      <c r="D89" s="71"/>
      <c r="E89" s="113"/>
      <c r="F89" s="113"/>
      <c r="G89" s="71">
        <f t="shared" si="94"/>
        <v>0</v>
      </c>
      <c r="H89" s="71">
        <f t="shared" si="95"/>
        <v>0</v>
      </c>
      <c r="I89" s="91"/>
      <c r="J89" s="71"/>
      <c r="K89" s="71"/>
      <c r="L89" s="71"/>
      <c r="M89" s="71">
        <f t="shared" si="96"/>
        <v>0</v>
      </c>
      <c r="N89" s="71">
        <f t="shared" si="97"/>
        <v>0</v>
      </c>
      <c r="O89" s="91">
        <v>2.58</v>
      </c>
      <c r="P89" s="71"/>
      <c r="Q89" s="75"/>
      <c r="R89" s="71"/>
      <c r="S89" s="71">
        <f t="shared" si="98"/>
        <v>2.58</v>
      </c>
      <c r="T89" s="71">
        <f t="shared" si="99"/>
        <v>0</v>
      </c>
      <c r="U89" s="91"/>
      <c r="V89" s="71"/>
      <c r="W89" s="75"/>
      <c r="X89" s="75"/>
      <c r="Y89" s="71">
        <f t="shared" si="100"/>
        <v>0</v>
      </c>
      <c r="Z89" s="71">
        <f t="shared" si="101"/>
        <v>0</v>
      </c>
      <c r="AA89" s="71"/>
      <c r="AB89" s="142"/>
      <c r="AC89" s="193"/>
      <c r="AD89" s="71"/>
      <c r="AE89" s="71">
        <f t="shared" si="102"/>
        <v>0</v>
      </c>
      <c r="AF89" s="71">
        <f t="shared" si="103"/>
        <v>0</v>
      </c>
      <c r="AG89" s="91"/>
      <c r="AH89" s="71"/>
      <c r="AI89" s="71"/>
      <c r="AJ89" s="71"/>
      <c r="AK89" s="71">
        <f t="shared" si="104"/>
        <v>0</v>
      </c>
      <c r="AL89" s="71">
        <f t="shared" si="105"/>
        <v>0</v>
      </c>
      <c r="AM89" s="71"/>
      <c r="AN89" s="71"/>
      <c r="AO89" s="113"/>
      <c r="AP89" s="113"/>
      <c r="AQ89" s="71">
        <f t="shared" si="106"/>
        <v>0</v>
      </c>
      <c r="AR89" s="71">
        <f t="shared" si="107"/>
        <v>0</v>
      </c>
      <c r="AS89" s="114">
        <v>15.46</v>
      </c>
      <c r="AT89" s="136"/>
      <c r="AU89" s="75"/>
      <c r="AV89" s="71"/>
      <c r="AW89" s="71">
        <f t="shared" si="108"/>
        <v>15.46</v>
      </c>
      <c r="AX89" s="71">
        <f t="shared" si="109"/>
        <v>0</v>
      </c>
      <c r="AY89" s="125"/>
      <c r="AZ89" s="86"/>
      <c r="BA89" s="86"/>
      <c r="BB89" s="86"/>
      <c r="BC89" s="71">
        <f t="shared" si="110"/>
        <v>0</v>
      </c>
      <c r="BD89" s="71">
        <f t="shared" si="111"/>
        <v>0</v>
      </c>
      <c r="BE89" s="71"/>
      <c r="BF89" s="71"/>
      <c r="BG89" s="75"/>
      <c r="BH89" s="71"/>
      <c r="BI89" s="71">
        <f t="shared" si="112"/>
        <v>0</v>
      </c>
      <c r="BJ89" s="71">
        <f t="shared" si="113"/>
        <v>0</v>
      </c>
      <c r="BK89" s="93"/>
      <c r="BL89" s="93"/>
      <c r="BM89" s="71"/>
      <c r="BN89" s="71"/>
      <c r="BO89" s="71">
        <f t="shared" si="114"/>
        <v>0</v>
      </c>
      <c r="BP89" s="71">
        <f t="shared" si="115"/>
        <v>0</v>
      </c>
      <c r="BQ89" s="71"/>
      <c r="BR89" s="71"/>
      <c r="BS89" s="94"/>
      <c r="BT89" s="94"/>
      <c r="BU89" s="71">
        <f t="shared" si="116"/>
        <v>0</v>
      </c>
      <c r="BV89" s="71">
        <f t="shared" si="117"/>
        <v>0</v>
      </c>
      <c r="BW89" s="276"/>
      <c r="BX89" s="113"/>
      <c r="BY89" s="79"/>
      <c r="BZ89" s="93"/>
      <c r="CA89" s="71">
        <f t="shared" si="118"/>
        <v>0</v>
      </c>
      <c r="CB89" s="71">
        <f t="shared" si="119"/>
        <v>0</v>
      </c>
      <c r="CC89" s="114">
        <v>1.24</v>
      </c>
      <c r="CD89" s="75"/>
      <c r="CE89" s="95"/>
      <c r="CF89" s="95"/>
      <c r="CG89" s="71">
        <f t="shared" si="120"/>
        <v>1.24</v>
      </c>
      <c r="CH89" s="71">
        <f t="shared" si="121"/>
        <v>0</v>
      </c>
      <c r="CI89" s="71"/>
      <c r="CJ89" s="71"/>
      <c r="CK89" s="71"/>
      <c r="CL89" s="71"/>
      <c r="CM89" s="71">
        <f t="shared" si="122"/>
        <v>0</v>
      </c>
      <c r="CN89" s="71">
        <f t="shared" si="123"/>
        <v>0</v>
      </c>
      <c r="CO89" s="91">
        <v>2.06</v>
      </c>
      <c r="CP89" s="71"/>
      <c r="CQ89" s="71"/>
      <c r="CR89" s="71"/>
      <c r="CS89" s="71">
        <f t="shared" si="124"/>
        <v>2.06</v>
      </c>
      <c r="CT89" s="71">
        <f t="shared" si="125"/>
        <v>0</v>
      </c>
      <c r="CU89" s="71"/>
      <c r="CV89" s="71"/>
      <c r="CW89" s="71"/>
      <c r="CX89" s="71"/>
      <c r="CY89" s="71">
        <f t="shared" si="126"/>
        <v>0</v>
      </c>
      <c r="CZ89" s="71">
        <f t="shared" si="127"/>
        <v>0</v>
      </c>
      <c r="DA89" s="114">
        <v>4.12</v>
      </c>
      <c r="DB89" s="113"/>
      <c r="DC89" s="71"/>
      <c r="DD89" s="71"/>
      <c r="DE89" s="71">
        <f t="shared" si="128"/>
        <v>4.12</v>
      </c>
      <c r="DF89" s="71">
        <f t="shared" si="129"/>
        <v>0</v>
      </c>
      <c r="DG89" s="71"/>
      <c r="DH89" s="71"/>
      <c r="DI89" s="93"/>
      <c r="DJ89" s="71"/>
      <c r="DK89" s="71">
        <f t="shared" si="130"/>
        <v>0</v>
      </c>
      <c r="DL89" s="71">
        <f t="shared" si="131"/>
        <v>0</v>
      </c>
      <c r="DM89" s="113"/>
      <c r="DN89" s="113"/>
      <c r="DO89" s="113"/>
      <c r="DP89" s="113"/>
      <c r="DQ89" s="71">
        <f t="shared" si="132"/>
        <v>0</v>
      </c>
      <c r="DR89" s="71">
        <f t="shared" si="133"/>
        <v>0</v>
      </c>
      <c r="DS89" s="91"/>
      <c r="DT89" s="71"/>
      <c r="DU89" s="71"/>
      <c r="DV89" s="94"/>
      <c r="DW89" s="71">
        <f t="shared" si="134"/>
        <v>0</v>
      </c>
      <c r="DX89" s="71">
        <f t="shared" si="135"/>
        <v>0</v>
      </c>
      <c r="DY89" s="115"/>
      <c r="DZ89" s="71"/>
      <c r="EA89" s="71"/>
      <c r="EB89" s="71"/>
      <c r="EC89" s="71">
        <f t="shared" si="136"/>
        <v>0</v>
      </c>
      <c r="ED89" s="71">
        <f t="shared" si="137"/>
        <v>0</v>
      </c>
      <c r="EE89" s="71"/>
      <c r="EF89" s="71"/>
      <c r="EG89" s="96"/>
      <c r="EH89" s="71"/>
      <c r="EI89" s="71">
        <f t="shared" si="138"/>
        <v>0</v>
      </c>
      <c r="EJ89" s="71">
        <f t="shared" si="139"/>
        <v>0</v>
      </c>
      <c r="EK89" s="71"/>
      <c r="EL89" s="71"/>
      <c r="EM89" s="71"/>
      <c r="EN89" s="71"/>
      <c r="EO89" s="71">
        <f t="shared" si="140"/>
        <v>0</v>
      </c>
      <c r="EP89" s="71">
        <f t="shared" si="141"/>
        <v>0</v>
      </c>
      <c r="EQ89" s="71"/>
      <c r="ER89" s="71"/>
      <c r="ES89" s="71"/>
      <c r="ET89" s="71"/>
      <c r="EU89" s="71">
        <f t="shared" si="142"/>
        <v>0</v>
      </c>
      <c r="EV89" s="71">
        <f t="shared" si="143"/>
        <v>0</v>
      </c>
      <c r="EW89" s="91">
        <v>0</v>
      </c>
      <c r="EX89" s="71"/>
      <c r="EY89" s="71"/>
      <c r="EZ89" s="71"/>
      <c r="FA89" s="71">
        <f t="shared" si="144"/>
        <v>0</v>
      </c>
      <c r="FB89" s="71">
        <f t="shared" si="145"/>
        <v>0</v>
      </c>
      <c r="FC89" s="71"/>
      <c r="FD89" s="71"/>
      <c r="FE89" s="71"/>
      <c r="FF89" s="71"/>
      <c r="FG89" s="71">
        <f t="shared" si="146"/>
        <v>0</v>
      </c>
      <c r="FH89" s="71">
        <f t="shared" si="147"/>
        <v>0</v>
      </c>
      <c r="FI89" s="71"/>
      <c r="FJ89" s="71"/>
      <c r="FK89" s="71"/>
      <c r="FL89" s="71"/>
      <c r="FM89" s="71">
        <f t="shared" si="148"/>
        <v>0</v>
      </c>
      <c r="FN89" s="71">
        <f t="shared" si="149"/>
        <v>0</v>
      </c>
      <c r="FO89" s="71"/>
      <c r="FP89" s="71"/>
      <c r="FQ89" s="71"/>
      <c r="FR89" s="71"/>
      <c r="FS89" s="71">
        <f t="shared" si="150"/>
        <v>0</v>
      </c>
      <c r="FT89" s="71">
        <f t="shared" si="151"/>
        <v>0</v>
      </c>
      <c r="FU89" s="71"/>
      <c r="FV89" s="71"/>
      <c r="FW89" s="71"/>
      <c r="FX89" s="71"/>
      <c r="FY89" s="71">
        <f t="shared" si="152"/>
        <v>0</v>
      </c>
      <c r="FZ89" s="71">
        <f t="shared" si="153"/>
        <v>0</v>
      </c>
      <c r="GA89" s="71"/>
      <c r="GB89" s="71"/>
      <c r="GC89" s="71"/>
      <c r="GD89" s="71"/>
      <c r="GE89" s="71">
        <f t="shared" si="154"/>
        <v>0</v>
      </c>
      <c r="GF89" s="71">
        <f t="shared" si="155"/>
        <v>0</v>
      </c>
      <c r="GG89" s="71"/>
      <c r="GH89" s="71"/>
      <c r="GI89" s="71"/>
      <c r="GJ89" s="71"/>
      <c r="GK89" s="71">
        <f t="shared" si="156"/>
        <v>0</v>
      </c>
      <c r="GL89" s="71">
        <f t="shared" si="157"/>
        <v>0</v>
      </c>
      <c r="GM89" s="71"/>
      <c r="GN89" s="71"/>
      <c r="GO89" s="71"/>
      <c r="GP89" s="71"/>
      <c r="GQ89" s="71">
        <f t="shared" si="158"/>
        <v>0</v>
      </c>
      <c r="GR89" s="71">
        <f t="shared" si="159"/>
        <v>0</v>
      </c>
      <c r="GS89" s="71"/>
      <c r="GT89" s="71"/>
      <c r="GU89" s="71"/>
      <c r="GV89" s="71"/>
      <c r="GW89" s="71">
        <f t="shared" si="160"/>
        <v>0</v>
      </c>
      <c r="GX89" s="71">
        <f t="shared" si="160"/>
        <v>0</v>
      </c>
      <c r="GY89" s="71"/>
      <c r="GZ89" s="71"/>
      <c r="HA89" s="71"/>
      <c r="HB89" s="71"/>
      <c r="HC89" s="71">
        <f t="shared" si="161"/>
        <v>0</v>
      </c>
      <c r="HD89" s="71">
        <f t="shared" si="161"/>
        <v>0</v>
      </c>
      <c r="HE89" s="71"/>
      <c r="HF89" s="71"/>
      <c r="HG89" s="71"/>
      <c r="HH89" s="71"/>
      <c r="HI89" s="71">
        <f t="shared" si="162"/>
        <v>0</v>
      </c>
      <c r="HJ89" s="71">
        <f t="shared" si="163"/>
        <v>0</v>
      </c>
      <c r="HK89" s="71"/>
      <c r="HL89" s="71"/>
      <c r="HM89" s="71"/>
      <c r="HN89" s="71"/>
      <c r="HO89" s="71">
        <f t="shared" si="164"/>
        <v>0</v>
      </c>
      <c r="HP89" s="71">
        <f t="shared" si="165"/>
        <v>0</v>
      </c>
      <c r="HQ89" s="71"/>
      <c r="HR89" s="71"/>
      <c r="HS89" s="71"/>
      <c r="HT89" s="71"/>
      <c r="HU89" s="71">
        <f t="shared" si="166"/>
        <v>0</v>
      </c>
      <c r="HV89" s="71">
        <f t="shared" si="166"/>
        <v>0</v>
      </c>
      <c r="HW89" s="71"/>
      <c r="HX89" s="140"/>
      <c r="HY89" s="140"/>
      <c r="HZ89" s="140"/>
      <c r="IA89" s="71">
        <f t="shared" si="167"/>
        <v>0</v>
      </c>
      <c r="IB89" s="71">
        <f t="shared" si="168"/>
        <v>0</v>
      </c>
      <c r="IC89" s="138"/>
      <c r="ID89" s="75"/>
      <c r="IE89" s="75">
        <f t="shared" si="169"/>
        <v>0</v>
      </c>
      <c r="IF89" s="75">
        <f t="shared" si="169"/>
        <v>0</v>
      </c>
      <c r="IG89" s="75"/>
      <c r="IH89" s="75"/>
      <c r="II89" s="75">
        <f t="shared" si="170"/>
        <v>0</v>
      </c>
      <c r="IJ89" s="75">
        <f t="shared" si="171"/>
        <v>0</v>
      </c>
      <c r="IK89" s="139"/>
      <c r="IL89" s="141"/>
      <c r="IM89" s="136">
        <f t="shared" si="172"/>
        <v>0</v>
      </c>
      <c r="IN89" s="136">
        <f t="shared" si="173"/>
        <v>0</v>
      </c>
      <c r="IO89" s="114">
        <v>0</v>
      </c>
      <c r="IP89" s="140"/>
      <c r="IQ89" s="136">
        <f t="shared" si="174"/>
        <v>0</v>
      </c>
      <c r="IR89" s="136">
        <f t="shared" si="175"/>
        <v>0</v>
      </c>
      <c r="IS89" s="137"/>
      <c r="IT89" s="137"/>
      <c r="IU89" s="158">
        <f t="shared" si="180"/>
        <v>0</v>
      </c>
      <c r="IV89" s="157">
        <f t="shared" si="181"/>
        <v>0</v>
      </c>
      <c r="IW89" s="158"/>
      <c r="IX89" s="158"/>
      <c r="IY89" s="158">
        <f t="shared" si="176"/>
        <v>0</v>
      </c>
      <c r="IZ89" s="158">
        <f t="shared" si="177"/>
        <v>0</v>
      </c>
      <c r="JA89" s="157"/>
      <c r="JB89" s="157"/>
      <c r="JC89" s="158">
        <f t="shared" si="178"/>
        <v>0</v>
      </c>
      <c r="JD89" s="158">
        <f t="shared" si="179"/>
        <v>0</v>
      </c>
    </row>
    <row r="90" spans="1:264" ht="12.75" customHeight="1">
      <c r="A90" s="109"/>
      <c r="B90" s="112">
        <v>80</v>
      </c>
      <c r="C90" s="71"/>
      <c r="D90" s="71"/>
      <c r="E90" s="113"/>
      <c r="F90" s="113"/>
      <c r="G90" s="71">
        <f t="shared" si="94"/>
        <v>0</v>
      </c>
      <c r="H90" s="71">
        <f t="shared" si="95"/>
        <v>0</v>
      </c>
      <c r="I90" s="91"/>
      <c r="J90" s="71"/>
      <c r="K90" s="71"/>
      <c r="L90" s="71"/>
      <c r="M90" s="71">
        <f t="shared" si="96"/>
        <v>0</v>
      </c>
      <c r="N90" s="71">
        <f t="shared" si="97"/>
        <v>0</v>
      </c>
      <c r="O90" s="91">
        <v>2.58</v>
      </c>
      <c r="P90" s="71"/>
      <c r="Q90" s="75"/>
      <c r="R90" s="71"/>
      <c r="S90" s="71">
        <f t="shared" si="98"/>
        <v>2.58</v>
      </c>
      <c r="T90" s="71">
        <f t="shared" si="99"/>
        <v>0</v>
      </c>
      <c r="U90" s="91"/>
      <c r="V90" s="71"/>
      <c r="W90" s="75"/>
      <c r="X90" s="75"/>
      <c r="Y90" s="71">
        <f t="shared" si="100"/>
        <v>0</v>
      </c>
      <c r="Z90" s="71">
        <f t="shared" si="101"/>
        <v>0</v>
      </c>
      <c r="AA90" s="71"/>
      <c r="AB90" s="142"/>
      <c r="AC90" s="193"/>
      <c r="AD90" s="71"/>
      <c r="AE90" s="71">
        <f t="shared" si="102"/>
        <v>0</v>
      </c>
      <c r="AF90" s="71">
        <f t="shared" si="103"/>
        <v>0</v>
      </c>
      <c r="AG90" s="91"/>
      <c r="AH90" s="71"/>
      <c r="AI90" s="71"/>
      <c r="AJ90" s="71"/>
      <c r="AK90" s="71">
        <f t="shared" si="104"/>
        <v>0</v>
      </c>
      <c r="AL90" s="71">
        <f t="shared" si="105"/>
        <v>0</v>
      </c>
      <c r="AM90" s="71"/>
      <c r="AN90" s="71"/>
      <c r="AO90" s="113"/>
      <c r="AP90" s="113"/>
      <c r="AQ90" s="71">
        <f t="shared" si="106"/>
        <v>0</v>
      </c>
      <c r="AR90" s="71">
        <f t="shared" si="107"/>
        <v>0</v>
      </c>
      <c r="AS90" s="114">
        <v>15.46</v>
      </c>
      <c r="AT90" s="136"/>
      <c r="AU90" s="75"/>
      <c r="AV90" s="71"/>
      <c r="AW90" s="71">
        <f t="shared" si="108"/>
        <v>15.46</v>
      </c>
      <c r="AX90" s="71">
        <f t="shared" si="109"/>
        <v>0</v>
      </c>
      <c r="AY90" s="125"/>
      <c r="AZ90" s="86"/>
      <c r="BA90" s="86"/>
      <c r="BB90" s="86"/>
      <c r="BC90" s="71">
        <f t="shared" si="110"/>
        <v>0</v>
      </c>
      <c r="BD90" s="71">
        <f t="shared" si="111"/>
        <v>0</v>
      </c>
      <c r="BE90" s="71"/>
      <c r="BF90" s="71"/>
      <c r="BG90" s="75"/>
      <c r="BH90" s="71"/>
      <c r="BI90" s="71">
        <f t="shared" si="112"/>
        <v>0</v>
      </c>
      <c r="BJ90" s="71">
        <f t="shared" si="113"/>
        <v>0</v>
      </c>
      <c r="BK90" s="93"/>
      <c r="BL90" s="93"/>
      <c r="BM90" s="71"/>
      <c r="BN90" s="71"/>
      <c r="BO90" s="71">
        <f t="shared" si="114"/>
        <v>0</v>
      </c>
      <c r="BP90" s="71">
        <f t="shared" si="115"/>
        <v>0</v>
      </c>
      <c r="BQ90" s="71"/>
      <c r="BR90" s="71"/>
      <c r="BS90" s="94"/>
      <c r="BT90" s="94"/>
      <c r="BU90" s="71">
        <f t="shared" si="116"/>
        <v>0</v>
      </c>
      <c r="BV90" s="71">
        <f t="shared" si="117"/>
        <v>0</v>
      </c>
      <c r="BW90" s="276"/>
      <c r="BX90" s="113"/>
      <c r="BY90" s="79"/>
      <c r="BZ90" s="93"/>
      <c r="CA90" s="71">
        <f t="shared" si="118"/>
        <v>0</v>
      </c>
      <c r="CB90" s="71">
        <f t="shared" si="119"/>
        <v>0</v>
      </c>
      <c r="CC90" s="114">
        <v>1.24</v>
      </c>
      <c r="CD90" s="75"/>
      <c r="CE90" s="95"/>
      <c r="CF90" s="95"/>
      <c r="CG90" s="71">
        <f t="shared" si="120"/>
        <v>1.24</v>
      </c>
      <c r="CH90" s="71">
        <f t="shared" si="121"/>
        <v>0</v>
      </c>
      <c r="CI90" s="71"/>
      <c r="CJ90" s="71"/>
      <c r="CK90" s="71"/>
      <c r="CL90" s="71"/>
      <c r="CM90" s="71">
        <f t="shared" si="122"/>
        <v>0</v>
      </c>
      <c r="CN90" s="71">
        <f t="shared" si="123"/>
        <v>0</v>
      </c>
      <c r="CO90" s="91">
        <v>2.06</v>
      </c>
      <c r="CP90" s="71"/>
      <c r="CQ90" s="71"/>
      <c r="CR90" s="71"/>
      <c r="CS90" s="71">
        <f t="shared" si="124"/>
        <v>2.06</v>
      </c>
      <c r="CT90" s="71">
        <f t="shared" si="125"/>
        <v>0</v>
      </c>
      <c r="CU90" s="71"/>
      <c r="CV90" s="71"/>
      <c r="CW90" s="71"/>
      <c r="CX90" s="71"/>
      <c r="CY90" s="71">
        <f t="shared" si="126"/>
        <v>0</v>
      </c>
      <c r="CZ90" s="71">
        <f t="shared" si="127"/>
        <v>0</v>
      </c>
      <c r="DA90" s="114">
        <v>4.12</v>
      </c>
      <c r="DB90" s="113"/>
      <c r="DC90" s="71"/>
      <c r="DD90" s="71"/>
      <c r="DE90" s="71">
        <f t="shared" si="128"/>
        <v>4.12</v>
      </c>
      <c r="DF90" s="71">
        <f t="shared" si="129"/>
        <v>0</v>
      </c>
      <c r="DG90" s="71"/>
      <c r="DH90" s="71"/>
      <c r="DI90" s="93"/>
      <c r="DJ90" s="71"/>
      <c r="DK90" s="71">
        <f t="shared" si="130"/>
        <v>0</v>
      </c>
      <c r="DL90" s="71">
        <f t="shared" si="131"/>
        <v>0</v>
      </c>
      <c r="DM90" s="113"/>
      <c r="DN90" s="113"/>
      <c r="DO90" s="113"/>
      <c r="DP90" s="113"/>
      <c r="DQ90" s="71">
        <f t="shared" si="132"/>
        <v>0</v>
      </c>
      <c r="DR90" s="71">
        <f t="shared" si="133"/>
        <v>0</v>
      </c>
      <c r="DS90" s="91"/>
      <c r="DT90" s="71"/>
      <c r="DU90" s="71"/>
      <c r="DV90" s="94"/>
      <c r="DW90" s="71">
        <f t="shared" si="134"/>
        <v>0</v>
      </c>
      <c r="DX90" s="71">
        <f t="shared" si="135"/>
        <v>0</v>
      </c>
      <c r="DY90" s="115"/>
      <c r="DZ90" s="71"/>
      <c r="EA90" s="71"/>
      <c r="EB90" s="71"/>
      <c r="EC90" s="71">
        <f t="shared" si="136"/>
        <v>0</v>
      </c>
      <c r="ED90" s="71">
        <f t="shared" si="137"/>
        <v>0</v>
      </c>
      <c r="EE90" s="71"/>
      <c r="EF90" s="71"/>
      <c r="EG90" s="96"/>
      <c r="EH90" s="71"/>
      <c r="EI90" s="71">
        <f t="shared" si="138"/>
        <v>0</v>
      </c>
      <c r="EJ90" s="71">
        <f t="shared" si="139"/>
        <v>0</v>
      </c>
      <c r="EK90" s="71"/>
      <c r="EL90" s="71"/>
      <c r="EM90" s="71"/>
      <c r="EN90" s="71"/>
      <c r="EO90" s="71">
        <f t="shared" si="140"/>
        <v>0</v>
      </c>
      <c r="EP90" s="71">
        <f t="shared" si="141"/>
        <v>0</v>
      </c>
      <c r="EQ90" s="71"/>
      <c r="ER90" s="71"/>
      <c r="ES90" s="71"/>
      <c r="ET90" s="71"/>
      <c r="EU90" s="71">
        <f t="shared" si="142"/>
        <v>0</v>
      </c>
      <c r="EV90" s="71">
        <f t="shared" si="143"/>
        <v>0</v>
      </c>
      <c r="EW90" s="91">
        <v>0</v>
      </c>
      <c r="EX90" s="71"/>
      <c r="EY90" s="71"/>
      <c r="EZ90" s="71"/>
      <c r="FA90" s="71">
        <f t="shared" si="144"/>
        <v>0</v>
      </c>
      <c r="FB90" s="71">
        <f t="shared" si="145"/>
        <v>0</v>
      </c>
      <c r="FC90" s="71"/>
      <c r="FD90" s="71"/>
      <c r="FE90" s="71"/>
      <c r="FF90" s="71"/>
      <c r="FG90" s="71">
        <f t="shared" si="146"/>
        <v>0</v>
      </c>
      <c r="FH90" s="71">
        <f t="shared" si="147"/>
        <v>0</v>
      </c>
      <c r="FI90" s="71"/>
      <c r="FJ90" s="71"/>
      <c r="FK90" s="71"/>
      <c r="FL90" s="71"/>
      <c r="FM90" s="71">
        <f t="shared" si="148"/>
        <v>0</v>
      </c>
      <c r="FN90" s="71">
        <f t="shared" si="149"/>
        <v>0</v>
      </c>
      <c r="FO90" s="71"/>
      <c r="FP90" s="71"/>
      <c r="FQ90" s="71"/>
      <c r="FR90" s="71"/>
      <c r="FS90" s="71">
        <f t="shared" si="150"/>
        <v>0</v>
      </c>
      <c r="FT90" s="71">
        <f t="shared" si="151"/>
        <v>0</v>
      </c>
      <c r="FU90" s="71"/>
      <c r="FV90" s="71"/>
      <c r="FW90" s="71"/>
      <c r="FX90" s="71"/>
      <c r="FY90" s="71">
        <f t="shared" si="152"/>
        <v>0</v>
      </c>
      <c r="FZ90" s="71">
        <f t="shared" si="153"/>
        <v>0</v>
      </c>
      <c r="GA90" s="71"/>
      <c r="GB90" s="71"/>
      <c r="GC90" s="71"/>
      <c r="GD90" s="71"/>
      <c r="GE90" s="71">
        <f t="shared" si="154"/>
        <v>0</v>
      </c>
      <c r="GF90" s="71">
        <f t="shared" si="155"/>
        <v>0</v>
      </c>
      <c r="GG90" s="71"/>
      <c r="GH90" s="71"/>
      <c r="GI90" s="71"/>
      <c r="GJ90" s="71"/>
      <c r="GK90" s="71">
        <f t="shared" si="156"/>
        <v>0</v>
      </c>
      <c r="GL90" s="71">
        <f t="shared" si="157"/>
        <v>0</v>
      </c>
      <c r="GM90" s="71"/>
      <c r="GN90" s="71"/>
      <c r="GO90" s="71"/>
      <c r="GP90" s="71"/>
      <c r="GQ90" s="71">
        <f t="shared" si="158"/>
        <v>0</v>
      </c>
      <c r="GR90" s="71">
        <f t="shared" si="159"/>
        <v>0</v>
      </c>
      <c r="GS90" s="71"/>
      <c r="GT90" s="71"/>
      <c r="GU90" s="71"/>
      <c r="GV90" s="71"/>
      <c r="GW90" s="71">
        <f t="shared" si="160"/>
        <v>0</v>
      </c>
      <c r="GX90" s="71">
        <f t="shared" si="160"/>
        <v>0</v>
      </c>
      <c r="GY90" s="71"/>
      <c r="GZ90" s="71"/>
      <c r="HA90" s="71"/>
      <c r="HB90" s="71"/>
      <c r="HC90" s="71">
        <f t="shared" si="161"/>
        <v>0</v>
      </c>
      <c r="HD90" s="71">
        <f t="shared" si="161"/>
        <v>0</v>
      </c>
      <c r="HE90" s="71"/>
      <c r="HF90" s="71"/>
      <c r="HG90" s="71"/>
      <c r="HH90" s="71"/>
      <c r="HI90" s="71">
        <f t="shared" si="162"/>
        <v>0</v>
      </c>
      <c r="HJ90" s="71">
        <f t="shared" si="163"/>
        <v>0</v>
      </c>
      <c r="HK90" s="71"/>
      <c r="HL90" s="71"/>
      <c r="HM90" s="71"/>
      <c r="HN90" s="71"/>
      <c r="HO90" s="71">
        <f t="shared" si="164"/>
        <v>0</v>
      </c>
      <c r="HP90" s="71">
        <f t="shared" si="165"/>
        <v>0</v>
      </c>
      <c r="HQ90" s="71"/>
      <c r="HR90" s="71"/>
      <c r="HS90" s="71"/>
      <c r="HT90" s="71"/>
      <c r="HU90" s="71">
        <f t="shared" si="166"/>
        <v>0</v>
      </c>
      <c r="HV90" s="71">
        <f t="shared" si="166"/>
        <v>0</v>
      </c>
      <c r="HW90" s="71"/>
      <c r="HX90" s="140"/>
      <c r="HY90" s="140"/>
      <c r="HZ90" s="140"/>
      <c r="IA90" s="71">
        <f t="shared" si="167"/>
        <v>0</v>
      </c>
      <c r="IB90" s="71">
        <f t="shared" si="168"/>
        <v>0</v>
      </c>
      <c r="IC90" s="138"/>
      <c r="ID90" s="75"/>
      <c r="IE90" s="75">
        <f t="shared" si="169"/>
        <v>0</v>
      </c>
      <c r="IF90" s="75">
        <f t="shared" si="169"/>
        <v>0</v>
      </c>
      <c r="IG90" s="75"/>
      <c r="IH90" s="75"/>
      <c r="II90" s="75">
        <f t="shared" si="170"/>
        <v>0</v>
      </c>
      <c r="IJ90" s="75">
        <f t="shared" si="171"/>
        <v>0</v>
      </c>
      <c r="IK90" s="139"/>
      <c r="IL90" s="141"/>
      <c r="IM90" s="136">
        <f t="shared" si="172"/>
        <v>0</v>
      </c>
      <c r="IN90" s="136">
        <f t="shared" si="173"/>
        <v>0</v>
      </c>
      <c r="IO90" s="114">
        <v>0</v>
      </c>
      <c r="IP90" s="140"/>
      <c r="IQ90" s="136">
        <f t="shared" si="174"/>
        <v>0</v>
      </c>
      <c r="IR90" s="136">
        <f t="shared" si="175"/>
        <v>0</v>
      </c>
      <c r="IS90" s="137"/>
      <c r="IT90" s="137"/>
      <c r="IU90" s="158">
        <f t="shared" si="180"/>
        <v>0</v>
      </c>
      <c r="IV90" s="157">
        <f t="shared" si="181"/>
        <v>0</v>
      </c>
      <c r="IW90" s="158"/>
      <c r="IX90" s="158"/>
      <c r="IY90" s="158">
        <f t="shared" si="176"/>
        <v>0</v>
      </c>
      <c r="IZ90" s="158">
        <f t="shared" si="177"/>
        <v>0</v>
      </c>
      <c r="JA90" s="157"/>
      <c r="JB90" s="157"/>
      <c r="JC90" s="158">
        <f t="shared" si="178"/>
        <v>0</v>
      </c>
      <c r="JD90" s="158">
        <f t="shared" si="179"/>
        <v>0</v>
      </c>
    </row>
    <row r="91" spans="1:264" ht="12.75" customHeight="1">
      <c r="A91" s="117" t="s">
        <v>156</v>
      </c>
      <c r="B91" s="112">
        <v>81</v>
      </c>
      <c r="C91" s="71"/>
      <c r="D91" s="71"/>
      <c r="E91" s="113"/>
      <c r="F91" s="113"/>
      <c r="G91" s="71">
        <f t="shared" si="94"/>
        <v>0</v>
      </c>
      <c r="H91" s="71">
        <f t="shared" si="95"/>
        <v>0</v>
      </c>
      <c r="I91" s="91"/>
      <c r="J91" s="71"/>
      <c r="K91" s="71"/>
      <c r="L91" s="71"/>
      <c r="M91" s="71">
        <f t="shared" si="96"/>
        <v>0</v>
      </c>
      <c r="N91" s="71">
        <f t="shared" si="97"/>
        <v>0</v>
      </c>
      <c r="O91" s="91">
        <v>2.58</v>
      </c>
      <c r="P91" s="71"/>
      <c r="Q91" s="75"/>
      <c r="R91" s="71"/>
      <c r="S91" s="71">
        <f t="shared" si="98"/>
        <v>2.58</v>
      </c>
      <c r="T91" s="71">
        <f t="shared" si="99"/>
        <v>0</v>
      </c>
      <c r="U91" s="91"/>
      <c r="V91" s="71"/>
      <c r="W91" s="75"/>
      <c r="X91" s="75"/>
      <c r="Y91" s="71">
        <f t="shared" si="100"/>
        <v>0</v>
      </c>
      <c r="Z91" s="71">
        <f t="shared" si="101"/>
        <v>0</v>
      </c>
      <c r="AA91" s="71"/>
      <c r="AB91" s="142"/>
      <c r="AC91" s="193"/>
      <c r="AD91" s="71"/>
      <c r="AE91" s="71">
        <f t="shared" si="102"/>
        <v>0</v>
      </c>
      <c r="AF91" s="71">
        <f t="shared" si="103"/>
        <v>0</v>
      </c>
      <c r="AG91" s="91"/>
      <c r="AH91" s="71"/>
      <c r="AI91" s="71"/>
      <c r="AJ91" s="71"/>
      <c r="AK91" s="71">
        <f t="shared" si="104"/>
        <v>0</v>
      </c>
      <c r="AL91" s="71">
        <f t="shared" si="105"/>
        <v>0</v>
      </c>
      <c r="AM91" s="71"/>
      <c r="AN91" s="71"/>
      <c r="AO91" s="113"/>
      <c r="AP91" s="113"/>
      <c r="AQ91" s="71">
        <f t="shared" si="106"/>
        <v>0</v>
      </c>
      <c r="AR91" s="71">
        <f t="shared" si="107"/>
        <v>0</v>
      </c>
      <c r="AS91" s="114">
        <v>15.46</v>
      </c>
      <c r="AT91" s="136"/>
      <c r="AU91" s="75"/>
      <c r="AV91" s="71"/>
      <c r="AW91" s="71">
        <f t="shared" si="108"/>
        <v>15.46</v>
      </c>
      <c r="AX91" s="71">
        <f t="shared" si="109"/>
        <v>0</v>
      </c>
      <c r="AY91" s="125"/>
      <c r="AZ91" s="86"/>
      <c r="BA91" s="86"/>
      <c r="BB91" s="86"/>
      <c r="BC91" s="71">
        <f t="shared" si="110"/>
        <v>0</v>
      </c>
      <c r="BD91" s="71">
        <f t="shared" si="111"/>
        <v>0</v>
      </c>
      <c r="BE91" s="71"/>
      <c r="BF91" s="71"/>
      <c r="BG91" s="75"/>
      <c r="BH91" s="71"/>
      <c r="BI91" s="71">
        <f t="shared" si="112"/>
        <v>0</v>
      </c>
      <c r="BJ91" s="71">
        <f t="shared" si="113"/>
        <v>0</v>
      </c>
      <c r="BK91" s="93"/>
      <c r="BL91" s="93"/>
      <c r="BM91" s="71"/>
      <c r="BN91" s="71"/>
      <c r="BO91" s="71">
        <f t="shared" si="114"/>
        <v>0</v>
      </c>
      <c r="BP91" s="71">
        <f t="shared" si="115"/>
        <v>0</v>
      </c>
      <c r="BQ91" s="71"/>
      <c r="BR91" s="71"/>
      <c r="BS91" s="94"/>
      <c r="BT91" s="94"/>
      <c r="BU91" s="71">
        <f t="shared" si="116"/>
        <v>0</v>
      </c>
      <c r="BV91" s="71">
        <f t="shared" si="117"/>
        <v>0</v>
      </c>
      <c r="BW91" s="276"/>
      <c r="BX91" s="113"/>
      <c r="BY91" s="79"/>
      <c r="BZ91" s="93"/>
      <c r="CA91" s="71">
        <f t="shared" si="118"/>
        <v>0</v>
      </c>
      <c r="CB91" s="71">
        <f t="shared" si="119"/>
        <v>0</v>
      </c>
      <c r="CC91" s="114">
        <v>1.24</v>
      </c>
      <c r="CD91" s="75"/>
      <c r="CE91" s="95"/>
      <c r="CF91" s="95"/>
      <c r="CG91" s="71">
        <f t="shared" si="120"/>
        <v>1.24</v>
      </c>
      <c r="CH91" s="71">
        <f t="shared" si="121"/>
        <v>0</v>
      </c>
      <c r="CI91" s="71"/>
      <c r="CJ91" s="71"/>
      <c r="CK91" s="71"/>
      <c r="CL91" s="71"/>
      <c r="CM91" s="71">
        <f t="shared" si="122"/>
        <v>0</v>
      </c>
      <c r="CN91" s="71">
        <f t="shared" si="123"/>
        <v>0</v>
      </c>
      <c r="CO91" s="91">
        <v>2.06</v>
      </c>
      <c r="CP91" s="71"/>
      <c r="CQ91" s="71"/>
      <c r="CR91" s="71"/>
      <c r="CS91" s="71">
        <f t="shared" si="124"/>
        <v>2.06</v>
      </c>
      <c r="CT91" s="71">
        <f t="shared" si="125"/>
        <v>0</v>
      </c>
      <c r="CU91" s="71"/>
      <c r="CV91" s="71"/>
      <c r="CW91" s="71"/>
      <c r="CX91" s="71"/>
      <c r="CY91" s="71">
        <f t="shared" si="126"/>
        <v>0</v>
      </c>
      <c r="CZ91" s="71">
        <f t="shared" si="127"/>
        <v>0</v>
      </c>
      <c r="DA91" s="114">
        <v>4.12</v>
      </c>
      <c r="DB91" s="113"/>
      <c r="DC91" s="71"/>
      <c r="DD91" s="71"/>
      <c r="DE91" s="71">
        <f t="shared" si="128"/>
        <v>4.12</v>
      </c>
      <c r="DF91" s="71">
        <f t="shared" si="129"/>
        <v>0</v>
      </c>
      <c r="DG91" s="71"/>
      <c r="DH91" s="71"/>
      <c r="DI91" s="93"/>
      <c r="DJ91" s="71"/>
      <c r="DK91" s="71">
        <f t="shared" si="130"/>
        <v>0</v>
      </c>
      <c r="DL91" s="71">
        <f t="shared" si="131"/>
        <v>0</v>
      </c>
      <c r="DM91" s="113"/>
      <c r="DN91" s="113"/>
      <c r="DO91" s="113"/>
      <c r="DP91" s="113"/>
      <c r="DQ91" s="71">
        <f t="shared" si="132"/>
        <v>0</v>
      </c>
      <c r="DR91" s="71">
        <f t="shared" si="133"/>
        <v>0</v>
      </c>
      <c r="DS91" s="91"/>
      <c r="DT91" s="71"/>
      <c r="DU91" s="71"/>
      <c r="DV91" s="94"/>
      <c r="DW91" s="71">
        <f t="shared" si="134"/>
        <v>0</v>
      </c>
      <c r="DX91" s="71">
        <f t="shared" si="135"/>
        <v>0</v>
      </c>
      <c r="DY91" s="115"/>
      <c r="DZ91" s="71"/>
      <c r="EA91" s="71"/>
      <c r="EB91" s="71"/>
      <c r="EC91" s="71">
        <f t="shared" si="136"/>
        <v>0</v>
      </c>
      <c r="ED91" s="71">
        <f t="shared" si="137"/>
        <v>0</v>
      </c>
      <c r="EE91" s="71"/>
      <c r="EF91" s="71"/>
      <c r="EG91" s="96"/>
      <c r="EH91" s="71"/>
      <c r="EI91" s="71">
        <f t="shared" si="138"/>
        <v>0</v>
      </c>
      <c r="EJ91" s="71">
        <f t="shared" si="139"/>
        <v>0</v>
      </c>
      <c r="EK91" s="71"/>
      <c r="EL91" s="71"/>
      <c r="EM91" s="71"/>
      <c r="EN91" s="71"/>
      <c r="EO91" s="71">
        <f t="shared" si="140"/>
        <v>0</v>
      </c>
      <c r="EP91" s="71">
        <f t="shared" si="141"/>
        <v>0</v>
      </c>
      <c r="EQ91" s="71"/>
      <c r="ER91" s="71"/>
      <c r="ES91" s="71"/>
      <c r="ET91" s="71"/>
      <c r="EU91" s="71">
        <f t="shared" si="142"/>
        <v>0</v>
      </c>
      <c r="EV91" s="71">
        <f t="shared" si="143"/>
        <v>0</v>
      </c>
      <c r="EW91" s="91">
        <v>0</v>
      </c>
      <c r="EX91" s="71"/>
      <c r="EY91" s="71"/>
      <c r="EZ91" s="71"/>
      <c r="FA91" s="71">
        <f t="shared" si="144"/>
        <v>0</v>
      </c>
      <c r="FB91" s="71">
        <f t="shared" si="145"/>
        <v>0</v>
      </c>
      <c r="FC91" s="71"/>
      <c r="FD91" s="71"/>
      <c r="FE91" s="71"/>
      <c r="FF91" s="71"/>
      <c r="FG91" s="71">
        <f t="shared" si="146"/>
        <v>0</v>
      </c>
      <c r="FH91" s="71">
        <f t="shared" si="147"/>
        <v>0</v>
      </c>
      <c r="FI91" s="71"/>
      <c r="FJ91" s="71"/>
      <c r="FK91" s="71"/>
      <c r="FL91" s="71"/>
      <c r="FM91" s="71">
        <f t="shared" si="148"/>
        <v>0</v>
      </c>
      <c r="FN91" s="71">
        <f t="shared" si="149"/>
        <v>0</v>
      </c>
      <c r="FO91" s="71"/>
      <c r="FP91" s="71"/>
      <c r="FQ91" s="71"/>
      <c r="FR91" s="71"/>
      <c r="FS91" s="71">
        <f t="shared" si="150"/>
        <v>0</v>
      </c>
      <c r="FT91" s="71">
        <f t="shared" si="151"/>
        <v>0</v>
      </c>
      <c r="FU91" s="71"/>
      <c r="FV91" s="71"/>
      <c r="FW91" s="71"/>
      <c r="FX91" s="71"/>
      <c r="FY91" s="71">
        <f t="shared" si="152"/>
        <v>0</v>
      </c>
      <c r="FZ91" s="71">
        <f t="shared" si="153"/>
        <v>0</v>
      </c>
      <c r="GA91" s="71"/>
      <c r="GB91" s="71"/>
      <c r="GC91" s="71"/>
      <c r="GD91" s="71"/>
      <c r="GE91" s="71">
        <f t="shared" si="154"/>
        <v>0</v>
      </c>
      <c r="GF91" s="71">
        <f t="shared" si="155"/>
        <v>0</v>
      </c>
      <c r="GG91" s="71"/>
      <c r="GH91" s="71"/>
      <c r="GI91" s="71"/>
      <c r="GJ91" s="71"/>
      <c r="GK91" s="71">
        <f t="shared" si="156"/>
        <v>0</v>
      </c>
      <c r="GL91" s="71">
        <f t="shared" si="157"/>
        <v>0</v>
      </c>
      <c r="GM91" s="71"/>
      <c r="GN91" s="71"/>
      <c r="GO91" s="71"/>
      <c r="GP91" s="71"/>
      <c r="GQ91" s="71">
        <f t="shared" si="158"/>
        <v>0</v>
      </c>
      <c r="GR91" s="71">
        <f t="shared" si="159"/>
        <v>0</v>
      </c>
      <c r="GS91" s="71"/>
      <c r="GT91" s="71"/>
      <c r="GU91" s="71"/>
      <c r="GV91" s="71"/>
      <c r="GW91" s="71">
        <f t="shared" si="160"/>
        <v>0</v>
      </c>
      <c r="GX91" s="71">
        <f t="shared" si="160"/>
        <v>0</v>
      </c>
      <c r="GY91" s="71"/>
      <c r="GZ91" s="71"/>
      <c r="HA91" s="71"/>
      <c r="HB91" s="71"/>
      <c r="HC91" s="71">
        <f t="shared" si="161"/>
        <v>0</v>
      </c>
      <c r="HD91" s="71">
        <f t="shared" si="161"/>
        <v>0</v>
      </c>
      <c r="HE91" s="71"/>
      <c r="HF91" s="71"/>
      <c r="HG91" s="71"/>
      <c r="HH91" s="71"/>
      <c r="HI91" s="71">
        <f t="shared" si="162"/>
        <v>0</v>
      </c>
      <c r="HJ91" s="71">
        <f t="shared" si="163"/>
        <v>0</v>
      </c>
      <c r="HK91" s="71"/>
      <c r="HL91" s="71"/>
      <c r="HM91" s="71"/>
      <c r="HN91" s="71"/>
      <c r="HO91" s="71">
        <f t="shared" si="164"/>
        <v>0</v>
      </c>
      <c r="HP91" s="71">
        <f t="shared" si="165"/>
        <v>0</v>
      </c>
      <c r="HQ91" s="71"/>
      <c r="HR91" s="71"/>
      <c r="HS91" s="71"/>
      <c r="HT91" s="71"/>
      <c r="HU91" s="71">
        <f t="shared" si="166"/>
        <v>0</v>
      </c>
      <c r="HV91" s="71">
        <f t="shared" si="166"/>
        <v>0</v>
      </c>
      <c r="HW91" s="71"/>
      <c r="HX91" s="140"/>
      <c r="HY91" s="140"/>
      <c r="HZ91" s="140"/>
      <c r="IA91" s="71">
        <f t="shared" si="167"/>
        <v>0</v>
      </c>
      <c r="IB91" s="71">
        <f t="shared" si="168"/>
        <v>0</v>
      </c>
      <c r="IC91" s="138"/>
      <c r="ID91" s="75"/>
      <c r="IE91" s="75">
        <f t="shared" si="169"/>
        <v>0</v>
      </c>
      <c r="IF91" s="75">
        <f t="shared" si="169"/>
        <v>0</v>
      </c>
      <c r="IG91" s="75"/>
      <c r="IH91" s="75"/>
      <c r="II91" s="75">
        <f t="shared" si="170"/>
        <v>0</v>
      </c>
      <c r="IJ91" s="75">
        <f t="shared" si="171"/>
        <v>0</v>
      </c>
      <c r="IK91" s="139"/>
      <c r="IL91" s="141"/>
      <c r="IM91" s="136">
        <f t="shared" si="172"/>
        <v>0</v>
      </c>
      <c r="IN91" s="136">
        <f t="shared" si="173"/>
        <v>0</v>
      </c>
      <c r="IO91" s="114">
        <v>0</v>
      </c>
      <c r="IP91" s="140"/>
      <c r="IQ91" s="136">
        <f t="shared" si="174"/>
        <v>0</v>
      </c>
      <c r="IR91" s="136">
        <f t="shared" si="175"/>
        <v>0</v>
      </c>
      <c r="IS91" s="137"/>
      <c r="IT91" s="137"/>
      <c r="IU91" s="158">
        <f t="shared" si="180"/>
        <v>0</v>
      </c>
      <c r="IV91" s="157">
        <f t="shared" si="181"/>
        <v>0</v>
      </c>
      <c r="IW91" s="158"/>
      <c r="IX91" s="158"/>
      <c r="IY91" s="158">
        <f t="shared" si="176"/>
        <v>0</v>
      </c>
      <c r="IZ91" s="158">
        <f t="shared" si="177"/>
        <v>0</v>
      </c>
      <c r="JA91" s="157"/>
      <c r="JB91" s="157"/>
      <c r="JC91" s="158">
        <f t="shared" si="178"/>
        <v>0</v>
      </c>
      <c r="JD91" s="158">
        <f t="shared" si="179"/>
        <v>0</v>
      </c>
    </row>
    <row r="92" spans="1:264" ht="12.75" customHeight="1">
      <c r="A92" s="109"/>
      <c r="B92" s="112">
        <v>82</v>
      </c>
      <c r="C92" s="71"/>
      <c r="D92" s="71"/>
      <c r="E92" s="113"/>
      <c r="F92" s="113"/>
      <c r="G92" s="71">
        <f t="shared" si="94"/>
        <v>0</v>
      </c>
      <c r="H92" s="71">
        <f t="shared" si="95"/>
        <v>0</v>
      </c>
      <c r="I92" s="91"/>
      <c r="J92" s="71"/>
      <c r="K92" s="71"/>
      <c r="L92" s="71"/>
      <c r="M92" s="71">
        <f t="shared" si="96"/>
        <v>0</v>
      </c>
      <c r="N92" s="71">
        <f t="shared" si="97"/>
        <v>0</v>
      </c>
      <c r="O92" s="91">
        <v>2.58</v>
      </c>
      <c r="P92" s="71"/>
      <c r="Q92" s="75"/>
      <c r="R92" s="71"/>
      <c r="S92" s="71">
        <f t="shared" si="98"/>
        <v>2.58</v>
      </c>
      <c r="T92" s="71">
        <f t="shared" si="99"/>
        <v>0</v>
      </c>
      <c r="U92" s="91"/>
      <c r="V92" s="71"/>
      <c r="W92" s="75"/>
      <c r="X92" s="75"/>
      <c r="Y92" s="71">
        <f t="shared" si="100"/>
        <v>0</v>
      </c>
      <c r="Z92" s="71">
        <f t="shared" si="101"/>
        <v>0</v>
      </c>
      <c r="AA92" s="71"/>
      <c r="AB92" s="142"/>
      <c r="AC92" s="193"/>
      <c r="AD92" s="71"/>
      <c r="AE92" s="71">
        <f t="shared" si="102"/>
        <v>0</v>
      </c>
      <c r="AF92" s="71">
        <f t="shared" si="103"/>
        <v>0</v>
      </c>
      <c r="AG92" s="91"/>
      <c r="AH92" s="71"/>
      <c r="AI92" s="71"/>
      <c r="AJ92" s="71"/>
      <c r="AK92" s="71">
        <f t="shared" si="104"/>
        <v>0</v>
      </c>
      <c r="AL92" s="71">
        <f t="shared" si="105"/>
        <v>0</v>
      </c>
      <c r="AM92" s="71"/>
      <c r="AN92" s="71"/>
      <c r="AO92" s="113"/>
      <c r="AP92" s="113"/>
      <c r="AQ92" s="71">
        <f t="shared" si="106"/>
        <v>0</v>
      </c>
      <c r="AR92" s="71">
        <f t="shared" si="107"/>
        <v>0</v>
      </c>
      <c r="AS92" s="114">
        <v>15.46</v>
      </c>
      <c r="AT92" s="136"/>
      <c r="AU92" s="75"/>
      <c r="AV92" s="71"/>
      <c r="AW92" s="71">
        <f t="shared" si="108"/>
        <v>15.46</v>
      </c>
      <c r="AX92" s="71">
        <f t="shared" si="109"/>
        <v>0</v>
      </c>
      <c r="AY92" s="125"/>
      <c r="AZ92" s="86"/>
      <c r="BA92" s="86"/>
      <c r="BB92" s="86"/>
      <c r="BC92" s="71">
        <f t="shared" si="110"/>
        <v>0</v>
      </c>
      <c r="BD92" s="71">
        <f t="shared" si="111"/>
        <v>0</v>
      </c>
      <c r="BE92" s="71"/>
      <c r="BF92" s="71"/>
      <c r="BG92" s="75"/>
      <c r="BH92" s="71"/>
      <c r="BI92" s="71">
        <f t="shared" si="112"/>
        <v>0</v>
      </c>
      <c r="BJ92" s="71">
        <f t="shared" si="113"/>
        <v>0</v>
      </c>
      <c r="BK92" s="93"/>
      <c r="BL92" s="93"/>
      <c r="BM92" s="71"/>
      <c r="BN92" s="71"/>
      <c r="BO92" s="71">
        <f t="shared" si="114"/>
        <v>0</v>
      </c>
      <c r="BP92" s="71">
        <f t="shared" si="115"/>
        <v>0</v>
      </c>
      <c r="BQ92" s="71"/>
      <c r="BR92" s="71"/>
      <c r="BS92" s="94"/>
      <c r="BT92" s="94"/>
      <c r="BU92" s="71">
        <f t="shared" si="116"/>
        <v>0</v>
      </c>
      <c r="BV92" s="71">
        <f t="shared" si="117"/>
        <v>0</v>
      </c>
      <c r="BW92" s="276"/>
      <c r="BX92" s="113"/>
      <c r="BY92" s="79"/>
      <c r="BZ92" s="93"/>
      <c r="CA92" s="71">
        <f t="shared" si="118"/>
        <v>0</v>
      </c>
      <c r="CB92" s="71">
        <f t="shared" si="119"/>
        <v>0</v>
      </c>
      <c r="CC92" s="114">
        <v>1.24</v>
      </c>
      <c r="CD92" s="75"/>
      <c r="CE92" s="95"/>
      <c r="CF92" s="95"/>
      <c r="CG92" s="71">
        <f t="shared" si="120"/>
        <v>1.24</v>
      </c>
      <c r="CH92" s="71">
        <f t="shared" si="121"/>
        <v>0</v>
      </c>
      <c r="CI92" s="71"/>
      <c r="CJ92" s="71"/>
      <c r="CK92" s="71"/>
      <c r="CL92" s="71"/>
      <c r="CM92" s="71">
        <f t="shared" si="122"/>
        <v>0</v>
      </c>
      <c r="CN92" s="71">
        <f t="shared" si="123"/>
        <v>0</v>
      </c>
      <c r="CO92" s="91">
        <v>2.06</v>
      </c>
      <c r="CP92" s="71"/>
      <c r="CQ92" s="71"/>
      <c r="CR92" s="71"/>
      <c r="CS92" s="71">
        <f t="shared" si="124"/>
        <v>2.06</v>
      </c>
      <c r="CT92" s="71">
        <f t="shared" si="125"/>
        <v>0</v>
      </c>
      <c r="CU92" s="71"/>
      <c r="CV92" s="71"/>
      <c r="CW92" s="71"/>
      <c r="CX92" s="71"/>
      <c r="CY92" s="71">
        <f t="shared" si="126"/>
        <v>0</v>
      </c>
      <c r="CZ92" s="71">
        <f t="shared" si="127"/>
        <v>0</v>
      </c>
      <c r="DA92" s="114">
        <v>4.12</v>
      </c>
      <c r="DB92" s="113"/>
      <c r="DC92" s="71"/>
      <c r="DD92" s="71"/>
      <c r="DE92" s="71">
        <f t="shared" si="128"/>
        <v>4.12</v>
      </c>
      <c r="DF92" s="71">
        <f t="shared" si="129"/>
        <v>0</v>
      </c>
      <c r="DG92" s="71"/>
      <c r="DH92" s="71"/>
      <c r="DI92" s="93"/>
      <c r="DJ92" s="71"/>
      <c r="DK92" s="71">
        <f t="shared" si="130"/>
        <v>0</v>
      </c>
      <c r="DL92" s="71">
        <f t="shared" si="131"/>
        <v>0</v>
      </c>
      <c r="DM92" s="113"/>
      <c r="DN92" s="113"/>
      <c r="DO92" s="113"/>
      <c r="DP92" s="113"/>
      <c r="DQ92" s="71">
        <f t="shared" si="132"/>
        <v>0</v>
      </c>
      <c r="DR92" s="71">
        <f t="shared" si="133"/>
        <v>0</v>
      </c>
      <c r="DS92" s="91"/>
      <c r="DT92" s="71"/>
      <c r="DU92" s="71"/>
      <c r="DV92" s="94"/>
      <c r="DW92" s="71">
        <f t="shared" si="134"/>
        <v>0</v>
      </c>
      <c r="DX92" s="71">
        <f t="shared" si="135"/>
        <v>0</v>
      </c>
      <c r="DY92" s="115"/>
      <c r="DZ92" s="71"/>
      <c r="EA92" s="71"/>
      <c r="EB92" s="71"/>
      <c r="EC92" s="71">
        <f t="shared" si="136"/>
        <v>0</v>
      </c>
      <c r="ED92" s="71">
        <f t="shared" si="137"/>
        <v>0</v>
      </c>
      <c r="EE92" s="71"/>
      <c r="EF92" s="71"/>
      <c r="EG92" s="96"/>
      <c r="EH92" s="71"/>
      <c r="EI92" s="71">
        <f t="shared" si="138"/>
        <v>0</v>
      </c>
      <c r="EJ92" s="71">
        <f t="shared" si="139"/>
        <v>0</v>
      </c>
      <c r="EK92" s="71"/>
      <c r="EL92" s="71"/>
      <c r="EM92" s="71"/>
      <c r="EN92" s="71"/>
      <c r="EO92" s="71">
        <f t="shared" si="140"/>
        <v>0</v>
      </c>
      <c r="EP92" s="71">
        <f t="shared" si="141"/>
        <v>0</v>
      </c>
      <c r="EQ92" s="71"/>
      <c r="ER92" s="71"/>
      <c r="ES92" s="71"/>
      <c r="ET92" s="71"/>
      <c r="EU92" s="71">
        <f t="shared" si="142"/>
        <v>0</v>
      </c>
      <c r="EV92" s="71">
        <f t="shared" si="143"/>
        <v>0</v>
      </c>
      <c r="EW92" s="91">
        <v>0</v>
      </c>
      <c r="EX92" s="71"/>
      <c r="EY92" s="71"/>
      <c r="EZ92" s="71"/>
      <c r="FA92" s="71">
        <f t="shared" si="144"/>
        <v>0</v>
      </c>
      <c r="FB92" s="71">
        <f t="shared" si="145"/>
        <v>0</v>
      </c>
      <c r="FC92" s="71"/>
      <c r="FD92" s="71"/>
      <c r="FE92" s="71"/>
      <c r="FF92" s="71"/>
      <c r="FG92" s="71">
        <f t="shared" si="146"/>
        <v>0</v>
      </c>
      <c r="FH92" s="71">
        <f t="shared" si="147"/>
        <v>0</v>
      </c>
      <c r="FI92" s="71"/>
      <c r="FJ92" s="71"/>
      <c r="FK92" s="71"/>
      <c r="FL92" s="71"/>
      <c r="FM92" s="71">
        <f t="shared" si="148"/>
        <v>0</v>
      </c>
      <c r="FN92" s="71">
        <f t="shared" si="149"/>
        <v>0</v>
      </c>
      <c r="FO92" s="71"/>
      <c r="FP92" s="71"/>
      <c r="FQ92" s="71"/>
      <c r="FR92" s="71"/>
      <c r="FS92" s="71">
        <f t="shared" si="150"/>
        <v>0</v>
      </c>
      <c r="FT92" s="71">
        <f t="shared" si="151"/>
        <v>0</v>
      </c>
      <c r="FU92" s="71"/>
      <c r="FV92" s="71"/>
      <c r="FW92" s="71"/>
      <c r="FX92" s="71"/>
      <c r="FY92" s="71">
        <f t="shared" si="152"/>
        <v>0</v>
      </c>
      <c r="FZ92" s="71">
        <f t="shared" si="153"/>
        <v>0</v>
      </c>
      <c r="GA92" s="71"/>
      <c r="GB92" s="71"/>
      <c r="GC92" s="71"/>
      <c r="GD92" s="71"/>
      <c r="GE92" s="71">
        <f t="shared" si="154"/>
        <v>0</v>
      </c>
      <c r="GF92" s="71">
        <f t="shared" si="155"/>
        <v>0</v>
      </c>
      <c r="GG92" s="71"/>
      <c r="GH92" s="71"/>
      <c r="GI92" s="71"/>
      <c r="GJ92" s="71"/>
      <c r="GK92" s="71">
        <f t="shared" si="156"/>
        <v>0</v>
      </c>
      <c r="GL92" s="71">
        <f t="shared" si="157"/>
        <v>0</v>
      </c>
      <c r="GM92" s="71"/>
      <c r="GN92" s="71"/>
      <c r="GO92" s="71"/>
      <c r="GP92" s="71"/>
      <c r="GQ92" s="71">
        <f t="shared" si="158"/>
        <v>0</v>
      </c>
      <c r="GR92" s="71">
        <f t="shared" si="159"/>
        <v>0</v>
      </c>
      <c r="GS92" s="71"/>
      <c r="GT92" s="71"/>
      <c r="GU92" s="71"/>
      <c r="GV92" s="71"/>
      <c r="GW92" s="71">
        <f t="shared" si="160"/>
        <v>0</v>
      </c>
      <c r="GX92" s="71">
        <f t="shared" si="160"/>
        <v>0</v>
      </c>
      <c r="GY92" s="71"/>
      <c r="GZ92" s="71"/>
      <c r="HA92" s="71"/>
      <c r="HB92" s="71"/>
      <c r="HC92" s="71">
        <f t="shared" si="161"/>
        <v>0</v>
      </c>
      <c r="HD92" s="71">
        <f t="shared" si="161"/>
        <v>0</v>
      </c>
      <c r="HE92" s="71"/>
      <c r="HF92" s="71"/>
      <c r="HG92" s="71"/>
      <c r="HH92" s="71"/>
      <c r="HI92" s="71">
        <f t="shared" si="162"/>
        <v>0</v>
      </c>
      <c r="HJ92" s="71">
        <f t="shared" si="163"/>
        <v>0</v>
      </c>
      <c r="HK92" s="71"/>
      <c r="HL92" s="71"/>
      <c r="HM92" s="71"/>
      <c r="HN92" s="71"/>
      <c r="HO92" s="71">
        <f t="shared" si="164"/>
        <v>0</v>
      </c>
      <c r="HP92" s="71">
        <f t="shared" si="165"/>
        <v>0</v>
      </c>
      <c r="HQ92" s="71"/>
      <c r="HR92" s="71"/>
      <c r="HS92" s="71"/>
      <c r="HT92" s="71"/>
      <c r="HU92" s="71">
        <f t="shared" si="166"/>
        <v>0</v>
      </c>
      <c r="HV92" s="71">
        <f t="shared" si="166"/>
        <v>0</v>
      </c>
      <c r="HW92" s="71"/>
      <c r="HX92" s="140"/>
      <c r="HY92" s="140"/>
      <c r="HZ92" s="140"/>
      <c r="IA92" s="71">
        <f t="shared" si="167"/>
        <v>0</v>
      </c>
      <c r="IB92" s="71">
        <f t="shared" si="168"/>
        <v>0</v>
      </c>
      <c r="IC92" s="138"/>
      <c r="ID92" s="75"/>
      <c r="IE92" s="75">
        <f t="shared" si="169"/>
        <v>0</v>
      </c>
      <c r="IF92" s="75">
        <f t="shared" si="169"/>
        <v>0</v>
      </c>
      <c r="IG92" s="75"/>
      <c r="IH92" s="75"/>
      <c r="II92" s="75">
        <f t="shared" si="170"/>
        <v>0</v>
      </c>
      <c r="IJ92" s="75">
        <f t="shared" si="171"/>
        <v>0</v>
      </c>
      <c r="IK92" s="139"/>
      <c r="IL92" s="141"/>
      <c r="IM92" s="136">
        <f t="shared" si="172"/>
        <v>0</v>
      </c>
      <c r="IN92" s="136">
        <f t="shared" si="173"/>
        <v>0</v>
      </c>
      <c r="IO92" s="114">
        <v>0</v>
      </c>
      <c r="IP92" s="140"/>
      <c r="IQ92" s="136">
        <f t="shared" si="174"/>
        <v>0</v>
      </c>
      <c r="IR92" s="136">
        <f t="shared" si="175"/>
        <v>0</v>
      </c>
      <c r="IS92" s="137"/>
      <c r="IT92" s="137"/>
      <c r="IU92" s="158">
        <f t="shared" si="180"/>
        <v>0</v>
      </c>
      <c r="IV92" s="157">
        <f t="shared" si="181"/>
        <v>0</v>
      </c>
      <c r="IW92" s="158"/>
      <c r="IX92" s="158"/>
      <c r="IY92" s="158">
        <f t="shared" si="176"/>
        <v>0</v>
      </c>
      <c r="IZ92" s="158">
        <f t="shared" si="177"/>
        <v>0</v>
      </c>
      <c r="JA92" s="157"/>
      <c r="JB92" s="157"/>
      <c r="JC92" s="158">
        <f t="shared" si="178"/>
        <v>0</v>
      </c>
      <c r="JD92" s="158">
        <f t="shared" si="179"/>
        <v>0</v>
      </c>
    </row>
    <row r="93" spans="1:264" ht="12.75" customHeight="1">
      <c r="A93" s="109"/>
      <c r="B93" s="112">
        <v>83</v>
      </c>
      <c r="C93" s="71"/>
      <c r="D93" s="71"/>
      <c r="E93" s="113"/>
      <c r="F93" s="113"/>
      <c r="G93" s="71">
        <f t="shared" si="94"/>
        <v>0</v>
      </c>
      <c r="H93" s="71">
        <f t="shared" si="95"/>
        <v>0</v>
      </c>
      <c r="I93" s="91"/>
      <c r="J93" s="71"/>
      <c r="K93" s="71"/>
      <c r="L93" s="71"/>
      <c r="M93" s="71">
        <f t="shared" si="96"/>
        <v>0</v>
      </c>
      <c r="N93" s="71">
        <f t="shared" si="97"/>
        <v>0</v>
      </c>
      <c r="O93" s="91">
        <v>2.58</v>
      </c>
      <c r="P93" s="71"/>
      <c r="Q93" s="75"/>
      <c r="R93" s="71"/>
      <c r="S93" s="71">
        <f t="shared" si="98"/>
        <v>2.58</v>
      </c>
      <c r="T93" s="71">
        <f t="shared" si="99"/>
        <v>0</v>
      </c>
      <c r="U93" s="91"/>
      <c r="V93" s="71"/>
      <c r="W93" s="75"/>
      <c r="X93" s="75"/>
      <c r="Y93" s="71">
        <f t="shared" si="100"/>
        <v>0</v>
      </c>
      <c r="Z93" s="71">
        <f t="shared" si="101"/>
        <v>0</v>
      </c>
      <c r="AA93" s="71"/>
      <c r="AB93" s="142"/>
      <c r="AC93" s="193"/>
      <c r="AD93" s="71"/>
      <c r="AE93" s="71">
        <f t="shared" si="102"/>
        <v>0</v>
      </c>
      <c r="AF93" s="71">
        <f t="shared" si="103"/>
        <v>0</v>
      </c>
      <c r="AG93" s="91"/>
      <c r="AH93" s="71"/>
      <c r="AI93" s="71"/>
      <c r="AJ93" s="71"/>
      <c r="AK93" s="71">
        <f t="shared" si="104"/>
        <v>0</v>
      </c>
      <c r="AL93" s="71">
        <f t="shared" si="105"/>
        <v>0</v>
      </c>
      <c r="AM93" s="71"/>
      <c r="AN93" s="71"/>
      <c r="AO93" s="113"/>
      <c r="AP93" s="113"/>
      <c r="AQ93" s="71">
        <f t="shared" si="106"/>
        <v>0</v>
      </c>
      <c r="AR93" s="71">
        <f t="shared" si="107"/>
        <v>0</v>
      </c>
      <c r="AS93" s="114">
        <v>15.46</v>
      </c>
      <c r="AT93" s="136"/>
      <c r="AU93" s="75"/>
      <c r="AV93" s="71"/>
      <c r="AW93" s="71">
        <f t="shared" si="108"/>
        <v>15.46</v>
      </c>
      <c r="AX93" s="71">
        <f t="shared" si="109"/>
        <v>0</v>
      </c>
      <c r="AY93" s="125"/>
      <c r="AZ93" s="86"/>
      <c r="BA93" s="86"/>
      <c r="BB93" s="86"/>
      <c r="BC93" s="71">
        <f t="shared" si="110"/>
        <v>0</v>
      </c>
      <c r="BD93" s="71">
        <f t="shared" si="111"/>
        <v>0</v>
      </c>
      <c r="BE93" s="71"/>
      <c r="BF93" s="71"/>
      <c r="BG93" s="75"/>
      <c r="BH93" s="71"/>
      <c r="BI93" s="71">
        <f t="shared" si="112"/>
        <v>0</v>
      </c>
      <c r="BJ93" s="71">
        <f t="shared" si="113"/>
        <v>0</v>
      </c>
      <c r="BK93" s="93"/>
      <c r="BL93" s="93"/>
      <c r="BM93" s="71"/>
      <c r="BN93" s="71"/>
      <c r="BO93" s="71">
        <f t="shared" si="114"/>
        <v>0</v>
      </c>
      <c r="BP93" s="71">
        <f t="shared" si="115"/>
        <v>0</v>
      </c>
      <c r="BQ93" s="71"/>
      <c r="BR93" s="71"/>
      <c r="BS93" s="94"/>
      <c r="BT93" s="94"/>
      <c r="BU93" s="71">
        <f t="shared" si="116"/>
        <v>0</v>
      </c>
      <c r="BV93" s="71">
        <f t="shared" si="117"/>
        <v>0</v>
      </c>
      <c r="BW93" s="276"/>
      <c r="BX93" s="113"/>
      <c r="BY93" s="79"/>
      <c r="BZ93" s="93"/>
      <c r="CA93" s="71">
        <f t="shared" si="118"/>
        <v>0</v>
      </c>
      <c r="CB93" s="71">
        <f t="shared" si="119"/>
        <v>0</v>
      </c>
      <c r="CC93" s="114">
        <v>1.24</v>
      </c>
      <c r="CD93" s="75"/>
      <c r="CE93" s="95"/>
      <c r="CF93" s="95"/>
      <c r="CG93" s="71">
        <f t="shared" si="120"/>
        <v>1.24</v>
      </c>
      <c r="CH93" s="71">
        <f t="shared" si="121"/>
        <v>0</v>
      </c>
      <c r="CI93" s="71"/>
      <c r="CJ93" s="71"/>
      <c r="CK93" s="71"/>
      <c r="CL93" s="71"/>
      <c r="CM93" s="71">
        <f t="shared" si="122"/>
        <v>0</v>
      </c>
      <c r="CN93" s="71">
        <f t="shared" si="123"/>
        <v>0</v>
      </c>
      <c r="CO93" s="91">
        <v>2.06</v>
      </c>
      <c r="CP93" s="71"/>
      <c r="CQ93" s="71"/>
      <c r="CR93" s="71"/>
      <c r="CS93" s="71">
        <f t="shared" si="124"/>
        <v>2.06</v>
      </c>
      <c r="CT93" s="71">
        <f t="shared" si="125"/>
        <v>0</v>
      </c>
      <c r="CU93" s="71"/>
      <c r="CV93" s="71"/>
      <c r="CW93" s="71"/>
      <c r="CX93" s="71"/>
      <c r="CY93" s="71">
        <f t="shared" si="126"/>
        <v>0</v>
      </c>
      <c r="CZ93" s="71">
        <f t="shared" si="127"/>
        <v>0</v>
      </c>
      <c r="DA93" s="114">
        <v>4.12</v>
      </c>
      <c r="DB93" s="113"/>
      <c r="DC93" s="71"/>
      <c r="DD93" s="71"/>
      <c r="DE93" s="71">
        <f t="shared" si="128"/>
        <v>4.12</v>
      </c>
      <c r="DF93" s="71">
        <f t="shared" si="129"/>
        <v>0</v>
      </c>
      <c r="DG93" s="71"/>
      <c r="DH93" s="71"/>
      <c r="DI93" s="93"/>
      <c r="DJ93" s="71"/>
      <c r="DK93" s="71">
        <f t="shared" si="130"/>
        <v>0</v>
      </c>
      <c r="DL93" s="71">
        <f t="shared" si="131"/>
        <v>0</v>
      </c>
      <c r="DM93" s="113"/>
      <c r="DN93" s="113"/>
      <c r="DO93" s="113"/>
      <c r="DP93" s="113"/>
      <c r="DQ93" s="71">
        <f t="shared" si="132"/>
        <v>0</v>
      </c>
      <c r="DR93" s="71">
        <f t="shared" si="133"/>
        <v>0</v>
      </c>
      <c r="DS93" s="91"/>
      <c r="DT93" s="71"/>
      <c r="DU93" s="71"/>
      <c r="DV93" s="94"/>
      <c r="DW93" s="71">
        <f t="shared" si="134"/>
        <v>0</v>
      </c>
      <c r="DX93" s="71">
        <f t="shared" si="135"/>
        <v>0</v>
      </c>
      <c r="DY93" s="115"/>
      <c r="DZ93" s="71"/>
      <c r="EA93" s="71"/>
      <c r="EB93" s="71"/>
      <c r="EC93" s="71">
        <f t="shared" si="136"/>
        <v>0</v>
      </c>
      <c r="ED93" s="71">
        <f t="shared" si="137"/>
        <v>0</v>
      </c>
      <c r="EE93" s="71"/>
      <c r="EF93" s="71"/>
      <c r="EG93" s="96"/>
      <c r="EH93" s="71"/>
      <c r="EI93" s="71">
        <f t="shared" si="138"/>
        <v>0</v>
      </c>
      <c r="EJ93" s="71">
        <f t="shared" si="139"/>
        <v>0</v>
      </c>
      <c r="EK93" s="71"/>
      <c r="EL93" s="71"/>
      <c r="EM93" s="71"/>
      <c r="EN93" s="71"/>
      <c r="EO93" s="71">
        <f t="shared" si="140"/>
        <v>0</v>
      </c>
      <c r="EP93" s="71">
        <f t="shared" si="141"/>
        <v>0</v>
      </c>
      <c r="EQ93" s="71"/>
      <c r="ER93" s="71"/>
      <c r="ES93" s="71"/>
      <c r="ET93" s="71"/>
      <c r="EU93" s="71">
        <f t="shared" si="142"/>
        <v>0</v>
      </c>
      <c r="EV93" s="71">
        <f t="shared" si="143"/>
        <v>0</v>
      </c>
      <c r="EW93" s="91">
        <v>0</v>
      </c>
      <c r="EX93" s="71"/>
      <c r="EY93" s="71"/>
      <c r="EZ93" s="71"/>
      <c r="FA93" s="71">
        <f t="shared" si="144"/>
        <v>0</v>
      </c>
      <c r="FB93" s="71">
        <f t="shared" si="145"/>
        <v>0</v>
      </c>
      <c r="FC93" s="71"/>
      <c r="FD93" s="71"/>
      <c r="FE93" s="71"/>
      <c r="FF93" s="71"/>
      <c r="FG93" s="71">
        <f t="shared" si="146"/>
        <v>0</v>
      </c>
      <c r="FH93" s="71">
        <f t="shared" si="147"/>
        <v>0</v>
      </c>
      <c r="FI93" s="71"/>
      <c r="FJ93" s="71"/>
      <c r="FK93" s="71"/>
      <c r="FL93" s="71"/>
      <c r="FM93" s="71">
        <f t="shared" si="148"/>
        <v>0</v>
      </c>
      <c r="FN93" s="71">
        <f t="shared" si="149"/>
        <v>0</v>
      </c>
      <c r="FO93" s="71"/>
      <c r="FP93" s="71"/>
      <c r="FQ93" s="71"/>
      <c r="FR93" s="71"/>
      <c r="FS93" s="71">
        <f t="shared" si="150"/>
        <v>0</v>
      </c>
      <c r="FT93" s="71">
        <f t="shared" si="151"/>
        <v>0</v>
      </c>
      <c r="FU93" s="71"/>
      <c r="FV93" s="71"/>
      <c r="FW93" s="71"/>
      <c r="FX93" s="71"/>
      <c r="FY93" s="71">
        <f t="shared" si="152"/>
        <v>0</v>
      </c>
      <c r="FZ93" s="71">
        <f t="shared" si="153"/>
        <v>0</v>
      </c>
      <c r="GA93" s="71"/>
      <c r="GB93" s="71"/>
      <c r="GC93" s="71"/>
      <c r="GD93" s="71"/>
      <c r="GE93" s="71">
        <f t="shared" si="154"/>
        <v>0</v>
      </c>
      <c r="GF93" s="71">
        <f t="shared" si="155"/>
        <v>0</v>
      </c>
      <c r="GG93" s="71"/>
      <c r="GH93" s="71"/>
      <c r="GI93" s="71"/>
      <c r="GJ93" s="71"/>
      <c r="GK93" s="71">
        <f t="shared" si="156"/>
        <v>0</v>
      </c>
      <c r="GL93" s="71">
        <f t="shared" si="157"/>
        <v>0</v>
      </c>
      <c r="GM93" s="71"/>
      <c r="GN93" s="71"/>
      <c r="GO93" s="71"/>
      <c r="GP93" s="71"/>
      <c r="GQ93" s="71">
        <f t="shared" si="158"/>
        <v>0</v>
      </c>
      <c r="GR93" s="71">
        <f t="shared" si="159"/>
        <v>0</v>
      </c>
      <c r="GS93" s="71"/>
      <c r="GT93" s="71"/>
      <c r="GU93" s="71"/>
      <c r="GV93" s="71"/>
      <c r="GW93" s="71">
        <f t="shared" si="160"/>
        <v>0</v>
      </c>
      <c r="GX93" s="71">
        <f t="shared" si="160"/>
        <v>0</v>
      </c>
      <c r="GY93" s="71"/>
      <c r="GZ93" s="71"/>
      <c r="HA93" s="71"/>
      <c r="HB93" s="71"/>
      <c r="HC93" s="71">
        <f t="shared" si="161"/>
        <v>0</v>
      </c>
      <c r="HD93" s="71">
        <f t="shared" si="161"/>
        <v>0</v>
      </c>
      <c r="HE93" s="71"/>
      <c r="HF93" s="71"/>
      <c r="HG93" s="71"/>
      <c r="HH93" s="71"/>
      <c r="HI93" s="71">
        <f t="shared" si="162"/>
        <v>0</v>
      </c>
      <c r="HJ93" s="71">
        <f t="shared" si="163"/>
        <v>0</v>
      </c>
      <c r="HK93" s="71"/>
      <c r="HL93" s="71"/>
      <c r="HM93" s="71"/>
      <c r="HN93" s="71"/>
      <c r="HO93" s="71">
        <f t="shared" si="164"/>
        <v>0</v>
      </c>
      <c r="HP93" s="71">
        <f t="shared" si="165"/>
        <v>0</v>
      </c>
      <c r="HQ93" s="71"/>
      <c r="HR93" s="71"/>
      <c r="HS93" s="71"/>
      <c r="HT93" s="71"/>
      <c r="HU93" s="71">
        <f t="shared" si="166"/>
        <v>0</v>
      </c>
      <c r="HV93" s="71">
        <f t="shared" si="166"/>
        <v>0</v>
      </c>
      <c r="HW93" s="71"/>
      <c r="HX93" s="140"/>
      <c r="HY93" s="140"/>
      <c r="HZ93" s="140"/>
      <c r="IA93" s="71">
        <f t="shared" si="167"/>
        <v>0</v>
      </c>
      <c r="IB93" s="71">
        <f t="shared" si="168"/>
        <v>0</v>
      </c>
      <c r="IC93" s="138"/>
      <c r="ID93" s="75"/>
      <c r="IE93" s="75">
        <f t="shared" si="169"/>
        <v>0</v>
      </c>
      <c r="IF93" s="75">
        <f t="shared" si="169"/>
        <v>0</v>
      </c>
      <c r="IG93" s="75"/>
      <c r="IH93" s="75"/>
      <c r="II93" s="75">
        <f t="shared" si="170"/>
        <v>0</v>
      </c>
      <c r="IJ93" s="75">
        <f t="shared" si="171"/>
        <v>0</v>
      </c>
      <c r="IK93" s="139"/>
      <c r="IL93" s="141"/>
      <c r="IM93" s="136">
        <f t="shared" si="172"/>
        <v>0</v>
      </c>
      <c r="IN93" s="136">
        <f t="shared" si="173"/>
        <v>0</v>
      </c>
      <c r="IO93" s="114">
        <v>0</v>
      </c>
      <c r="IP93" s="140"/>
      <c r="IQ93" s="136">
        <f t="shared" si="174"/>
        <v>0</v>
      </c>
      <c r="IR93" s="136">
        <f t="shared" si="175"/>
        <v>0</v>
      </c>
      <c r="IS93" s="137"/>
      <c r="IT93" s="137"/>
      <c r="IU93" s="158">
        <f t="shared" si="180"/>
        <v>0</v>
      </c>
      <c r="IV93" s="157">
        <f t="shared" si="181"/>
        <v>0</v>
      </c>
      <c r="IW93" s="158"/>
      <c r="IX93" s="158"/>
      <c r="IY93" s="158">
        <f t="shared" si="176"/>
        <v>0</v>
      </c>
      <c r="IZ93" s="158">
        <f t="shared" si="177"/>
        <v>0</v>
      </c>
      <c r="JA93" s="157"/>
      <c r="JB93" s="157"/>
      <c r="JC93" s="158">
        <f t="shared" si="178"/>
        <v>0</v>
      </c>
      <c r="JD93" s="158">
        <f t="shared" si="179"/>
        <v>0</v>
      </c>
    </row>
    <row r="94" spans="1:264" ht="12.75" customHeight="1">
      <c r="A94" s="109"/>
      <c r="B94" s="112">
        <v>84</v>
      </c>
      <c r="C94" s="71"/>
      <c r="D94" s="71"/>
      <c r="E94" s="113"/>
      <c r="F94" s="113"/>
      <c r="G94" s="71">
        <f t="shared" si="94"/>
        <v>0</v>
      </c>
      <c r="H94" s="71">
        <f t="shared" si="95"/>
        <v>0</v>
      </c>
      <c r="I94" s="91"/>
      <c r="J94" s="71"/>
      <c r="K94" s="71"/>
      <c r="L94" s="71"/>
      <c r="M94" s="71">
        <f t="shared" si="96"/>
        <v>0</v>
      </c>
      <c r="N94" s="71">
        <f t="shared" si="97"/>
        <v>0</v>
      </c>
      <c r="O94" s="91">
        <v>2.58</v>
      </c>
      <c r="P94" s="71"/>
      <c r="Q94" s="75"/>
      <c r="R94" s="71"/>
      <c r="S94" s="71">
        <f t="shared" si="98"/>
        <v>2.58</v>
      </c>
      <c r="T94" s="71">
        <f t="shared" si="99"/>
        <v>0</v>
      </c>
      <c r="U94" s="91"/>
      <c r="V94" s="71"/>
      <c r="W94" s="75"/>
      <c r="X94" s="75"/>
      <c r="Y94" s="71">
        <f t="shared" si="100"/>
        <v>0</v>
      </c>
      <c r="Z94" s="71">
        <f t="shared" si="101"/>
        <v>0</v>
      </c>
      <c r="AA94" s="71"/>
      <c r="AB94" s="142"/>
      <c r="AC94" s="193"/>
      <c r="AD94" s="71"/>
      <c r="AE94" s="71">
        <f t="shared" si="102"/>
        <v>0</v>
      </c>
      <c r="AF94" s="71">
        <f t="shared" si="103"/>
        <v>0</v>
      </c>
      <c r="AG94" s="91"/>
      <c r="AH94" s="71"/>
      <c r="AI94" s="71"/>
      <c r="AJ94" s="71"/>
      <c r="AK94" s="71">
        <f t="shared" si="104"/>
        <v>0</v>
      </c>
      <c r="AL94" s="71">
        <f t="shared" si="105"/>
        <v>0</v>
      </c>
      <c r="AM94" s="71"/>
      <c r="AN94" s="71"/>
      <c r="AO94" s="113"/>
      <c r="AP94" s="113"/>
      <c r="AQ94" s="71">
        <f t="shared" si="106"/>
        <v>0</v>
      </c>
      <c r="AR94" s="71">
        <f t="shared" si="107"/>
        <v>0</v>
      </c>
      <c r="AS94" s="114">
        <v>15.46</v>
      </c>
      <c r="AT94" s="136"/>
      <c r="AU94" s="75"/>
      <c r="AV94" s="71"/>
      <c r="AW94" s="71">
        <f t="shared" si="108"/>
        <v>15.46</v>
      </c>
      <c r="AX94" s="71">
        <f t="shared" si="109"/>
        <v>0</v>
      </c>
      <c r="AY94" s="125"/>
      <c r="AZ94" s="86"/>
      <c r="BA94" s="86"/>
      <c r="BB94" s="86"/>
      <c r="BC94" s="71">
        <f t="shared" si="110"/>
        <v>0</v>
      </c>
      <c r="BD94" s="71">
        <f t="shared" si="111"/>
        <v>0</v>
      </c>
      <c r="BE94" s="71"/>
      <c r="BF94" s="71"/>
      <c r="BG94" s="75"/>
      <c r="BH94" s="71"/>
      <c r="BI94" s="71">
        <f t="shared" si="112"/>
        <v>0</v>
      </c>
      <c r="BJ94" s="71">
        <f t="shared" si="113"/>
        <v>0</v>
      </c>
      <c r="BK94" s="93"/>
      <c r="BL94" s="93"/>
      <c r="BM94" s="71"/>
      <c r="BN94" s="71"/>
      <c r="BO94" s="71">
        <f t="shared" si="114"/>
        <v>0</v>
      </c>
      <c r="BP94" s="71">
        <f t="shared" si="115"/>
        <v>0</v>
      </c>
      <c r="BQ94" s="71"/>
      <c r="BR94" s="71"/>
      <c r="BS94" s="94"/>
      <c r="BT94" s="94"/>
      <c r="BU94" s="71">
        <f t="shared" si="116"/>
        <v>0</v>
      </c>
      <c r="BV94" s="71">
        <f t="shared" si="117"/>
        <v>0</v>
      </c>
      <c r="BW94" s="276"/>
      <c r="BX94" s="113"/>
      <c r="BY94" s="79"/>
      <c r="BZ94" s="93"/>
      <c r="CA94" s="71">
        <f t="shared" si="118"/>
        <v>0</v>
      </c>
      <c r="CB94" s="71">
        <f t="shared" si="119"/>
        <v>0</v>
      </c>
      <c r="CC94" s="114">
        <v>1.24</v>
      </c>
      <c r="CD94" s="75"/>
      <c r="CE94" s="95"/>
      <c r="CF94" s="95"/>
      <c r="CG94" s="71">
        <f t="shared" si="120"/>
        <v>1.24</v>
      </c>
      <c r="CH94" s="71">
        <f t="shared" si="121"/>
        <v>0</v>
      </c>
      <c r="CI94" s="71"/>
      <c r="CJ94" s="71"/>
      <c r="CK94" s="71"/>
      <c r="CL94" s="71"/>
      <c r="CM94" s="71">
        <f t="shared" si="122"/>
        <v>0</v>
      </c>
      <c r="CN94" s="71">
        <f t="shared" si="123"/>
        <v>0</v>
      </c>
      <c r="CO94" s="91">
        <v>2.06</v>
      </c>
      <c r="CP94" s="71"/>
      <c r="CQ94" s="71"/>
      <c r="CR94" s="71"/>
      <c r="CS94" s="71">
        <f t="shared" si="124"/>
        <v>2.06</v>
      </c>
      <c r="CT94" s="71">
        <f t="shared" si="125"/>
        <v>0</v>
      </c>
      <c r="CU94" s="71"/>
      <c r="CV94" s="71"/>
      <c r="CW94" s="71"/>
      <c r="CX94" s="71"/>
      <c r="CY94" s="71">
        <f t="shared" si="126"/>
        <v>0</v>
      </c>
      <c r="CZ94" s="71">
        <f t="shared" si="127"/>
        <v>0</v>
      </c>
      <c r="DA94" s="114">
        <v>4.12</v>
      </c>
      <c r="DB94" s="113"/>
      <c r="DC94" s="71"/>
      <c r="DD94" s="71"/>
      <c r="DE94" s="71">
        <f t="shared" si="128"/>
        <v>4.12</v>
      </c>
      <c r="DF94" s="71">
        <f t="shared" si="129"/>
        <v>0</v>
      </c>
      <c r="DG94" s="71"/>
      <c r="DH94" s="71"/>
      <c r="DI94" s="93"/>
      <c r="DJ94" s="71"/>
      <c r="DK94" s="71">
        <f t="shared" si="130"/>
        <v>0</v>
      </c>
      <c r="DL94" s="71">
        <f t="shared" si="131"/>
        <v>0</v>
      </c>
      <c r="DM94" s="113"/>
      <c r="DN94" s="113"/>
      <c r="DO94" s="113"/>
      <c r="DP94" s="113"/>
      <c r="DQ94" s="71">
        <f t="shared" si="132"/>
        <v>0</v>
      </c>
      <c r="DR94" s="71">
        <f t="shared" si="133"/>
        <v>0</v>
      </c>
      <c r="DS94" s="91"/>
      <c r="DT94" s="71"/>
      <c r="DU94" s="71"/>
      <c r="DV94" s="94"/>
      <c r="DW94" s="71">
        <f t="shared" si="134"/>
        <v>0</v>
      </c>
      <c r="DX94" s="71">
        <f t="shared" si="135"/>
        <v>0</v>
      </c>
      <c r="DY94" s="115"/>
      <c r="DZ94" s="71"/>
      <c r="EA94" s="71"/>
      <c r="EB94" s="71"/>
      <c r="EC94" s="71">
        <f t="shared" si="136"/>
        <v>0</v>
      </c>
      <c r="ED94" s="71">
        <f t="shared" si="137"/>
        <v>0</v>
      </c>
      <c r="EE94" s="71"/>
      <c r="EF94" s="71"/>
      <c r="EG94" s="96"/>
      <c r="EH94" s="71"/>
      <c r="EI94" s="71">
        <f t="shared" si="138"/>
        <v>0</v>
      </c>
      <c r="EJ94" s="71">
        <f t="shared" si="139"/>
        <v>0</v>
      </c>
      <c r="EK94" s="71"/>
      <c r="EL94" s="71"/>
      <c r="EM94" s="71"/>
      <c r="EN94" s="71"/>
      <c r="EO94" s="71">
        <f t="shared" si="140"/>
        <v>0</v>
      </c>
      <c r="EP94" s="71">
        <f t="shared" si="141"/>
        <v>0</v>
      </c>
      <c r="EQ94" s="71"/>
      <c r="ER94" s="71"/>
      <c r="ES94" s="71"/>
      <c r="ET94" s="71"/>
      <c r="EU94" s="71">
        <f t="shared" si="142"/>
        <v>0</v>
      </c>
      <c r="EV94" s="71">
        <f t="shared" si="143"/>
        <v>0</v>
      </c>
      <c r="EW94" s="91">
        <v>0</v>
      </c>
      <c r="EX94" s="71"/>
      <c r="EY94" s="71"/>
      <c r="EZ94" s="71"/>
      <c r="FA94" s="71">
        <f t="shared" si="144"/>
        <v>0</v>
      </c>
      <c r="FB94" s="71">
        <f t="shared" si="145"/>
        <v>0</v>
      </c>
      <c r="FC94" s="71"/>
      <c r="FD94" s="71"/>
      <c r="FE94" s="71"/>
      <c r="FF94" s="71"/>
      <c r="FG94" s="71">
        <f t="shared" si="146"/>
        <v>0</v>
      </c>
      <c r="FH94" s="71">
        <f t="shared" si="147"/>
        <v>0</v>
      </c>
      <c r="FI94" s="71"/>
      <c r="FJ94" s="71"/>
      <c r="FK94" s="71"/>
      <c r="FL94" s="71"/>
      <c r="FM94" s="71">
        <f t="shared" si="148"/>
        <v>0</v>
      </c>
      <c r="FN94" s="71">
        <f t="shared" si="149"/>
        <v>0</v>
      </c>
      <c r="FO94" s="71"/>
      <c r="FP94" s="71"/>
      <c r="FQ94" s="71"/>
      <c r="FR94" s="71"/>
      <c r="FS94" s="71">
        <f t="shared" si="150"/>
        <v>0</v>
      </c>
      <c r="FT94" s="71">
        <f t="shared" si="151"/>
        <v>0</v>
      </c>
      <c r="FU94" s="71"/>
      <c r="FV94" s="71"/>
      <c r="FW94" s="71"/>
      <c r="FX94" s="71"/>
      <c r="FY94" s="71">
        <f t="shared" si="152"/>
        <v>0</v>
      </c>
      <c r="FZ94" s="71">
        <f t="shared" si="153"/>
        <v>0</v>
      </c>
      <c r="GA94" s="71"/>
      <c r="GB94" s="71"/>
      <c r="GC94" s="71"/>
      <c r="GD94" s="71"/>
      <c r="GE94" s="71">
        <f t="shared" si="154"/>
        <v>0</v>
      </c>
      <c r="GF94" s="71">
        <f t="shared" si="155"/>
        <v>0</v>
      </c>
      <c r="GG94" s="71"/>
      <c r="GH94" s="71"/>
      <c r="GI94" s="71"/>
      <c r="GJ94" s="71"/>
      <c r="GK94" s="71">
        <f t="shared" si="156"/>
        <v>0</v>
      </c>
      <c r="GL94" s="71">
        <f t="shared" si="157"/>
        <v>0</v>
      </c>
      <c r="GM94" s="71"/>
      <c r="GN94" s="71"/>
      <c r="GO94" s="71"/>
      <c r="GP94" s="71"/>
      <c r="GQ94" s="71">
        <f t="shared" si="158"/>
        <v>0</v>
      </c>
      <c r="GR94" s="71">
        <f t="shared" si="159"/>
        <v>0</v>
      </c>
      <c r="GS94" s="71"/>
      <c r="GT94" s="71"/>
      <c r="GU94" s="71"/>
      <c r="GV94" s="71"/>
      <c r="GW94" s="71">
        <f t="shared" si="160"/>
        <v>0</v>
      </c>
      <c r="GX94" s="71">
        <f t="shared" si="160"/>
        <v>0</v>
      </c>
      <c r="GY94" s="71"/>
      <c r="GZ94" s="71"/>
      <c r="HA94" s="71"/>
      <c r="HB94" s="71"/>
      <c r="HC94" s="71">
        <f t="shared" si="161"/>
        <v>0</v>
      </c>
      <c r="HD94" s="71">
        <f t="shared" si="161"/>
        <v>0</v>
      </c>
      <c r="HE94" s="71"/>
      <c r="HF94" s="71"/>
      <c r="HG94" s="71"/>
      <c r="HH94" s="71"/>
      <c r="HI94" s="71">
        <f t="shared" si="162"/>
        <v>0</v>
      </c>
      <c r="HJ94" s="71">
        <f t="shared" si="163"/>
        <v>0</v>
      </c>
      <c r="HK94" s="71"/>
      <c r="HL94" s="71"/>
      <c r="HM94" s="71"/>
      <c r="HN94" s="71"/>
      <c r="HO94" s="71">
        <f t="shared" si="164"/>
        <v>0</v>
      </c>
      <c r="HP94" s="71">
        <f t="shared" si="165"/>
        <v>0</v>
      </c>
      <c r="HQ94" s="71"/>
      <c r="HR94" s="71"/>
      <c r="HS94" s="71"/>
      <c r="HT94" s="71"/>
      <c r="HU94" s="71">
        <f t="shared" si="166"/>
        <v>0</v>
      </c>
      <c r="HV94" s="71">
        <f t="shared" si="166"/>
        <v>0</v>
      </c>
      <c r="HW94" s="71"/>
      <c r="HX94" s="140"/>
      <c r="HY94" s="140"/>
      <c r="HZ94" s="140"/>
      <c r="IA94" s="71">
        <f t="shared" si="167"/>
        <v>0</v>
      </c>
      <c r="IB94" s="71">
        <f t="shared" si="168"/>
        <v>0</v>
      </c>
      <c r="IC94" s="138"/>
      <c r="ID94" s="75"/>
      <c r="IE94" s="75">
        <f t="shared" si="169"/>
        <v>0</v>
      </c>
      <c r="IF94" s="75">
        <f t="shared" si="169"/>
        <v>0</v>
      </c>
      <c r="IG94" s="75"/>
      <c r="IH94" s="75"/>
      <c r="II94" s="75">
        <f t="shared" si="170"/>
        <v>0</v>
      </c>
      <c r="IJ94" s="75">
        <f t="shared" si="171"/>
        <v>0</v>
      </c>
      <c r="IK94" s="139"/>
      <c r="IL94" s="141"/>
      <c r="IM94" s="136">
        <f t="shared" si="172"/>
        <v>0</v>
      </c>
      <c r="IN94" s="136">
        <f t="shared" si="173"/>
        <v>0</v>
      </c>
      <c r="IO94" s="114">
        <v>0</v>
      </c>
      <c r="IP94" s="140"/>
      <c r="IQ94" s="136">
        <f t="shared" si="174"/>
        <v>0</v>
      </c>
      <c r="IR94" s="136">
        <f t="shared" si="175"/>
        <v>0</v>
      </c>
      <c r="IS94" s="137"/>
      <c r="IT94" s="137"/>
      <c r="IU94" s="158">
        <f t="shared" si="180"/>
        <v>0</v>
      </c>
      <c r="IV94" s="157">
        <f t="shared" si="181"/>
        <v>0</v>
      </c>
      <c r="IW94" s="158"/>
      <c r="IX94" s="158"/>
      <c r="IY94" s="158">
        <f t="shared" si="176"/>
        <v>0</v>
      </c>
      <c r="IZ94" s="158">
        <f t="shared" si="177"/>
        <v>0</v>
      </c>
      <c r="JA94" s="157"/>
      <c r="JB94" s="157"/>
      <c r="JC94" s="158">
        <f t="shared" si="178"/>
        <v>0</v>
      </c>
      <c r="JD94" s="158">
        <f t="shared" si="179"/>
        <v>0</v>
      </c>
    </row>
    <row r="95" spans="1:264" ht="12.75" customHeight="1">
      <c r="A95" s="117" t="s">
        <v>157</v>
      </c>
      <c r="B95" s="112">
        <v>85</v>
      </c>
      <c r="C95" s="71"/>
      <c r="D95" s="71"/>
      <c r="E95" s="113"/>
      <c r="F95" s="113"/>
      <c r="G95" s="71">
        <f t="shared" si="94"/>
        <v>0</v>
      </c>
      <c r="H95" s="71">
        <f t="shared" si="95"/>
        <v>0</v>
      </c>
      <c r="I95" s="91"/>
      <c r="J95" s="71"/>
      <c r="K95" s="71"/>
      <c r="L95" s="71"/>
      <c r="M95" s="71">
        <f t="shared" si="96"/>
        <v>0</v>
      </c>
      <c r="N95" s="71">
        <f t="shared" si="97"/>
        <v>0</v>
      </c>
      <c r="O95" s="91">
        <v>2.58</v>
      </c>
      <c r="P95" s="71"/>
      <c r="Q95" s="75"/>
      <c r="R95" s="71"/>
      <c r="S95" s="71">
        <f t="shared" si="98"/>
        <v>2.58</v>
      </c>
      <c r="T95" s="71">
        <f t="shared" si="99"/>
        <v>0</v>
      </c>
      <c r="U95" s="91"/>
      <c r="V95" s="71"/>
      <c r="W95" s="75"/>
      <c r="X95" s="75"/>
      <c r="Y95" s="71">
        <f t="shared" si="100"/>
        <v>0</v>
      </c>
      <c r="Z95" s="71">
        <f t="shared" si="101"/>
        <v>0</v>
      </c>
      <c r="AA95" s="71"/>
      <c r="AB95" s="142"/>
      <c r="AC95" s="193"/>
      <c r="AD95" s="71"/>
      <c r="AE95" s="71">
        <f t="shared" si="102"/>
        <v>0</v>
      </c>
      <c r="AF95" s="71">
        <f t="shared" si="103"/>
        <v>0</v>
      </c>
      <c r="AG95" s="91"/>
      <c r="AH95" s="71"/>
      <c r="AI95" s="71"/>
      <c r="AJ95" s="71"/>
      <c r="AK95" s="71">
        <f t="shared" si="104"/>
        <v>0</v>
      </c>
      <c r="AL95" s="71">
        <f t="shared" si="105"/>
        <v>0</v>
      </c>
      <c r="AM95" s="71"/>
      <c r="AN95" s="71"/>
      <c r="AO95" s="113"/>
      <c r="AP95" s="113"/>
      <c r="AQ95" s="71">
        <f t="shared" si="106"/>
        <v>0</v>
      </c>
      <c r="AR95" s="71">
        <f t="shared" si="107"/>
        <v>0</v>
      </c>
      <c r="AS95" s="114">
        <v>15.46</v>
      </c>
      <c r="AT95" s="136"/>
      <c r="AU95" s="75"/>
      <c r="AV95" s="71"/>
      <c r="AW95" s="71">
        <f t="shared" si="108"/>
        <v>15.46</v>
      </c>
      <c r="AX95" s="71">
        <f t="shared" si="109"/>
        <v>0</v>
      </c>
      <c r="AY95" s="125"/>
      <c r="AZ95" s="86"/>
      <c r="BA95" s="86"/>
      <c r="BB95" s="86"/>
      <c r="BC95" s="71">
        <f t="shared" si="110"/>
        <v>0</v>
      </c>
      <c r="BD95" s="71">
        <f t="shared" si="111"/>
        <v>0</v>
      </c>
      <c r="BE95" s="71"/>
      <c r="BF95" s="71"/>
      <c r="BG95" s="75"/>
      <c r="BH95" s="71"/>
      <c r="BI95" s="71">
        <f t="shared" si="112"/>
        <v>0</v>
      </c>
      <c r="BJ95" s="71">
        <f t="shared" si="113"/>
        <v>0</v>
      </c>
      <c r="BK95" s="93"/>
      <c r="BL95" s="93"/>
      <c r="BM95" s="71"/>
      <c r="BN95" s="71"/>
      <c r="BO95" s="71">
        <f t="shared" si="114"/>
        <v>0</v>
      </c>
      <c r="BP95" s="71">
        <f t="shared" si="115"/>
        <v>0</v>
      </c>
      <c r="BQ95" s="71"/>
      <c r="BR95" s="71"/>
      <c r="BS95" s="94"/>
      <c r="BT95" s="94"/>
      <c r="BU95" s="71">
        <f t="shared" si="116"/>
        <v>0</v>
      </c>
      <c r="BV95" s="71">
        <f t="shared" si="117"/>
        <v>0</v>
      </c>
      <c r="BW95" s="276"/>
      <c r="BX95" s="113"/>
      <c r="BY95" s="79"/>
      <c r="BZ95" s="93"/>
      <c r="CA95" s="71">
        <f t="shared" si="118"/>
        <v>0</v>
      </c>
      <c r="CB95" s="71">
        <f t="shared" si="119"/>
        <v>0</v>
      </c>
      <c r="CC95" s="114">
        <v>1.24</v>
      </c>
      <c r="CD95" s="75"/>
      <c r="CE95" s="95"/>
      <c r="CF95" s="95"/>
      <c r="CG95" s="71">
        <f t="shared" si="120"/>
        <v>1.24</v>
      </c>
      <c r="CH95" s="71">
        <f t="shared" si="121"/>
        <v>0</v>
      </c>
      <c r="CI95" s="71"/>
      <c r="CJ95" s="71"/>
      <c r="CK95" s="71"/>
      <c r="CL95" s="71"/>
      <c r="CM95" s="71">
        <f t="shared" si="122"/>
        <v>0</v>
      </c>
      <c r="CN95" s="71">
        <f t="shared" si="123"/>
        <v>0</v>
      </c>
      <c r="CO95" s="91">
        <v>2.06</v>
      </c>
      <c r="CP95" s="71"/>
      <c r="CQ95" s="71"/>
      <c r="CR95" s="71"/>
      <c r="CS95" s="71">
        <f t="shared" si="124"/>
        <v>2.06</v>
      </c>
      <c r="CT95" s="71">
        <f t="shared" si="125"/>
        <v>0</v>
      </c>
      <c r="CU95" s="71"/>
      <c r="CV95" s="71"/>
      <c r="CW95" s="71"/>
      <c r="CX95" s="71"/>
      <c r="CY95" s="71">
        <f t="shared" si="126"/>
        <v>0</v>
      </c>
      <c r="CZ95" s="71">
        <f t="shared" si="127"/>
        <v>0</v>
      </c>
      <c r="DA95" s="114">
        <v>4.12</v>
      </c>
      <c r="DB95" s="113"/>
      <c r="DC95" s="71"/>
      <c r="DD95" s="71"/>
      <c r="DE95" s="71">
        <f t="shared" si="128"/>
        <v>4.12</v>
      </c>
      <c r="DF95" s="71">
        <f t="shared" si="129"/>
        <v>0</v>
      </c>
      <c r="DG95" s="71"/>
      <c r="DH95" s="71"/>
      <c r="DI95" s="93"/>
      <c r="DJ95" s="71"/>
      <c r="DK95" s="71">
        <f t="shared" si="130"/>
        <v>0</v>
      </c>
      <c r="DL95" s="71">
        <f t="shared" si="131"/>
        <v>0</v>
      </c>
      <c r="DM95" s="113"/>
      <c r="DN95" s="113"/>
      <c r="DO95" s="113"/>
      <c r="DP95" s="113"/>
      <c r="DQ95" s="71">
        <f t="shared" si="132"/>
        <v>0</v>
      </c>
      <c r="DR95" s="71">
        <f t="shared" si="133"/>
        <v>0</v>
      </c>
      <c r="DS95" s="91"/>
      <c r="DT95" s="71"/>
      <c r="DU95" s="71"/>
      <c r="DV95" s="94"/>
      <c r="DW95" s="71">
        <f t="shared" si="134"/>
        <v>0</v>
      </c>
      <c r="DX95" s="71">
        <f t="shared" si="135"/>
        <v>0</v>
      </c>
      <c r="DY95" s="115"/>
      <c r="DZ95" s="71"/>
      <c r="EA95" s="71"/>
      <c r="EB95" s="71"/>
      <c r="EC95" s="71">
        <f t="shared" si="136"/>
        <v>0</v>
      </c>
      <c r="ED95" s="71">
        <f t="shared" si="137"/>
        <v>0</v>
      </c>
      <c r="EE95" s="71"/>
      <c r="EF95" s="71"/>
      <c r="EG95" s="96"/>
      <c r="EH95" s="71"/>
      <c r="EI95" s="71">
        <f t="shared" si="138"/>
        <v>0</v>
      </c>
      <c r="EJ95" s="71">
        <f t="shared" si="139"/>
        <v>0</v>
      </c>
      <c r="EK95" s="71"/>
      <c r="EL95" s="71"/>
      <c r="EM95" s="71"/>
      <c r="EN95" s="71"/>
      <c r="EO95" s="71">
        <f t="shared" si="140"/>
        <v>0</v>
      </c>
      <c r="EP95" s="71">
        <f t="shared" si="141"/>
        <v>0</v>
      </c>
      <c r="EQ95" s="71"/>
      <c r="ER95" s="71"/>
      <c r="ES95" s="71"/>
      <c r="ET95" s="71"/>
      <c r="EU95" s="71">
        <f t="shared" si="142"/>
        <v>0</v>
      </c>
      <c r="EV95" s="71">
        <f t="shared" si="143"/>
        <v>0</v>
      </c>
      <c r="EW95" s="91">
        <v>0</v>
      </c>
      <c r="EX95" s="71"/>
      <c r="EY95" s="71"/>
      <c r="EZ95" s="71"/>
      <c r="FA95" s="71">
        <f t="shared" si="144"/>
        <v>0</v>
      </c>
      <c r="FB95" s="71">
        <f t="shared" si="145"/>
        <v>0</v>
      </c>
      <c r="FC95" s="71"/>
      <c r="FD95" s="71"/>
      <c r="FE95" s="71"/>
      <c r="FF95" s="71"/>
      <c r="FG95" s="71">
        <f t="shared" si="146"/>
        <v>0</v>
      </c>
      <c r="FH95" s="71">
        <f t="shared" si="147"/>
        <v>0</v>
      </c>
      <c r="FI95" s="71"/>
      <c r="FJ95" s="71"/>
      <c r="FK95" s="71"/>
      <c r="FL95" s="71"/>
      <c r="FM95" s="71">
        <f t="shared" si="148"/>
        <v>0</v>
      </c>
      <c r="FN95" s="71">
        <f t="shared" si="149"/>
        <v>0</v>
      </c>
      <c r="FO95" s="71"/>
      <c r="FP95" s="71"/>
      <c r="FQ95" s="71"/>
      <c r="FR95" s="71"/>
      <c r="FS95" s="71">
        <f t="shared" si="150"/>
        <v>0</v>
      </c>
      <c r="FT95" s="71">
        <f t="shared" si="151"/>
        <v>0</v>
      </c>
      <c r="FU95" s="71"/>
      <c r="FV95" s="71"/>
      <c r="FW95" s="71"/>
      <c r="FX95" s="71"/>
      <c r="FY95" s="71">
        <f t="shared" si="152"/>
        <v>0</v>
      </c>
      <c r="FZ95" s="71">
        <f t="shared" si="153"/>
        <v>0</v>
      </c>
      <c r="GA95" s="71"/>
      <c r="GB95" s="71"/>
      <c r="GC95" s="71"/>
      <c r="GD95" s="71"/>
      <c r="GE95" s="71">
        <f t="shared" si="154"/>
        <v>0</v>
      </c>
      <c r="GF95" s="71">
        <f t="shared" si="155"/>
        <v>0</v>
      </c>
      <c r="GG95" s="71"/>
      <c r="GH95" s="71"/>
      <c r="GI95" s="71"/>
      <c r="GJ95" s="71"/>
      <c r="GK95" s="71">
        <f t="shared" si="156"/>
        <v>0</v>
      </c>
      <c r="GL95" s="71">
        <f t="shared" si="157"/>
        <v>0</v>
      </c>
      <c r="GM95" s="71"/>
      <c r="GN95" s="71"/>
      <c r="GO95" s="71"/>
      <c r="GP95" s="71"/>
      <c r="GQ95" s="71">
        <f t="shared" si="158"/>
        <v>0</v>
      </c>
      <c r="GR95" s="71">
        <f t="shared" si="159"/>
        <v>0</v>
      </c>
      <c r="GS95" s="71"/>
      <c r="GT95" s="71"/>
      <c r="GU95" s="71"/>
      <c r="GV95" s="71"/>
      <c r="GW95" s="71">
        <f t="shared" si="160"/>
        <v>0</v>
      </c>
      <c r="GX95" s="71">
        <f t="shared" si="160"/>
        <v>0</v>
      </c>
      <c r="GY95" s="71"/>
      <c r="GZ95" s="71"/>
      <c r="HA95" s="71"/>
      <c r="HB95" s="71"/>
      <c r="HC95" s="71">
        <f t="shared" si="161"/>
        <v>0</v>
      </c>
      <c r="HD95" s="71">
        <f t="shared" si="161"/>
        <v>0</v>
      </c>
      <c r="HE95" s="71"/>
      <c r="HF95" s="71"/>
      <c r="HG95" s="71"/>
      <c r="HH95" s="71"/>
      <c r="HI95" s="71">
        <f t="shared" si="162"/>
        <v>0</v>
      </c>
      <c r="HJ95" s="71">
        <f t="shared" si="163"/>
        <v>0</v>
      </c>
      <c r="HK95" s="71"/>
      <c r="HL95" s="71"/>
      <c r="HM95" s="71"/>
      <c r="HN95" s="71"/>
      <c r="HO95" s="71">
        <f t="shared" si="164"/>
        <v>0</v>
      </c>
      <c r="HP95" s="71">
        <f t="shared" si="165"/>
        <v>0</v>
      </c>
      <c r="HQ95" s="71"/>
      <c r="HR95" s="71"/>
      <c r="HS95" s="71"/>
      <c r="HT95" s="71"/>
      <c r="HU95" s="71">
        <f t="shared" si="166"/>
        <v>0</v>
      </c>
      <c r="HV95" s="71">
        <f t="shared" si="166"/>
        <v>0</v>
      </c>
      <c r="HW95" s="71"/>
      <c r="HX95" s="140"/>
      <c r="HY95" s="140"/>
      <c r="HZ95" s="140"/>
      <c r="IA95" s="71">
        <f t="shared" si="167"/>
        <v>0</v>
      </c>
      <c r="IB95" s="71">
        <f t="shared" si="168"/>
        <v>0</v>
      </c>
      <c r="IC95" s="138"/>
      <c r="ID95" s="75"/>
      <c r="IE95" s="75">
        <f t="shared" si="169"/>
        <v>0</v>
      </c>
      <c r="IF95" s="75">
        <f t="shared" si="169"/>
        <v>0</v>
      </c>
      <c r="IG95" s="75"/>
      <c r="IH95" s="75"/>
      <c r="II95" s="75">
        <f t="shared" si="170"/>
        <v>0</v>
      </c>
      <c r="IJ95" s="75">
        <f t="shared" si="171"/>
        <v>0</v>
      </c>
      <c r="IK95" s="139"/>
      <c r="IL95" s="141"/>
      <c r="IM95" s="136">
        <f t="shared" si="172"/>
        <v>0</v>
      </c>
      <c r="IN95" s="136">
        <f t="shared" si="173"/>
        <v>0</v>
      </c>
      <c r="IO95" s="114">
        <v>0</v>
      </c>
      <c r="IP95" s="140"/>
      <c r="IQ95" s="136">
        <f t="shared" si="174"/>
        <v>0</v>
      </c>
      <c r="IR95" s="136">
        <f t="shared" si="175"/>
        <v>0</v>
      </c>
      <c r="IS95" s="137"/>
      <c r="IT95" s="137"/>
      <c r="IU95" s="158">
        <f t="shared" si="180"/>
        <v>0</v>
      </c>
      <c r="IV95" s="157">
        <f t="shared" si="181"/>
        <v>0</v>
      </c>
      <c r="IW95" s="158"/>
      <c r="IX95" s="158"/>
      <c r="IY95" s="158">
        <f t="shared" si="176"/>
        <v>0</v>
      </c>
      <c r="IZ95" s="158">
        <f t="shared" si="177"/>
        <v>0</v>
      </c>
      <c r="JA95" s="157"/>
      <c r="JB95" s="157"/>
      <c r="JC95" s="158">
        <f t="shared" si="178"/>
        <v>0</v>
      </c>
      <c r="JD95" s="158">
        <f t="shared" si="179"/>
        <v>0</v>
      </c>
    </row>
    <row r="96" spans="1:264" ht="12.75" customHeight="1">
      <c r="A96" s="109"/>
      <c r="B96" s="112">
        <v>86</v>
      </c>
      <c r="C96" s="71"/>
      <c r="D96" s="71"/>
      <c r="E96" s="113"/>
      <c r="F96" s="113"/>
      <c r="G96" s="71">
        <f t="shared" si="94"/>
        <v>0</v>
      </c>
      <c r="H96" s="71">
        <f t="shared" si="95"/>
        <v>0</v>
      </c>
      <c r="I96" s="91"/>
      <c r="J96" s="71"/>
      <c r="K96" s="71"/>
      <c r="L96" s="71"/>
      <c r="M96" s="71">
        <f t="shared" si="96"/>
        <v>0</v>
      </c>
      <c r="N96" s="71">
        <f t="shared" si="97"/>
        <v>0</v>
      </c>
      <c r="O96" s="91">
        <v>2.58</v>
      </c>
      <c r="P96" s="71"/>
      <c r="Q96" s="75"/>
      <c r="R96" s="71"/>
      <c r="S96" s="71">
        <f t="shared" si="98"/>
        <v>2.58</v>
      </c>
      <c r="T96" s="71">
        <f t="shared" si="99"/>
        <v>0</v>
      </c>
      <c r="U96" s="91"/>
      <c r="V96" s="71"/>
      <c r="W96" s="75"/>
      <c r="X96" s="75"/>
      <c r="Y96" s="71">
        <f t="shared" si="100"/>
        <v>0</v>
      </c>
      <c r="Z96" s="71">
        <f t="shared" si="101"/>
        <v>0</v>
      </c>
      <c r="AA96" s="71"/>
      <c r="AB96" s="142"/>
      <c r="AC96" s="193"/>
      <c r="AD96" s="71"/>
      <c r="AE96" s="71">
        <f t="shared" si="102"/>
        <v>0</v>
      </c>
      <c r="AF96" s="71">
        <f t="shared" si="103"/>
        <v>0</v>
      </c>
      <c r="AG96" s="91"/>
      <c r="AH96" s="71"/>
      <c r="AI96" s="71"/>
      <c r="AJ96" s="71"/>
      <c r="AK96" s="71">
        <f t="shared" si="104"/>
        <v>0</v>
      </c>
      <c r="AL96" s="71">
        <f t="shared" si="105"/>
        <v>0</v>
      </c>
      <c r="AM96" s="71"/>
      <c r="AN96" s="71"/>
      <c r="AO96" s="113"/>
      <c r="AP96" s="113"/>
      <c r="AQ96" s="71">
        <f t="shared" si="106"/>
        <v>0</v>
      </c>
      <c r="AR96" s="71">
        <f t="shared" si="107"/>
        <v>0</v>
      </c>
      <c r="AS96" s="114">
        <v>15.46</v>
      </c>
      <c r="AT96" s="136"/>
      <c r="AU96" s="75"/>
      <c r="AV96" s="71"/>
      <c r="AW96" s="71">
        <f t="shared" si="108"/>
        <v>15.46</v>
      </c>
      <c r="AX96" s="71">
        <f t="shared" si="109"/>
        <v>0</v>
      </c>
      <c r="AY96" s="125"/>
      <c r="AZ96" s="86"/>
      <c r="BA96" s="86"/>
      <c r="BB96" s="86"/>
      <c r="BC96" s="71">
        <f t="shared" si="110"/>
        <v>0</v>
      </c>
      <c r="BD96" s="71">
        <f t="shared" si="111"/>
        <v>0</v>
      </c>
      <c r="BE96" s="71"/>
      <c r="BF96" s="71"/>
      <c r="BG96" s="75"/>
      <c r="BH96" s="71"/>
      <c r="BI96" s="71">
        <f t="shared" si="112"/>
        <v>0</v>
      </c>
      <c r="BJ96" s="71">
        <f t="shared" si="113"/>
        <v>0</v>
      </c>
      <c r="BK96" s="93"/>
      <c r="BL96" s="93"/>
      <c r="BM96" s="71"/>
      <c r="BN96" s="71"/>
      <c r="BO96" s="71">
        <f t="shared" si="114"/>
        <v>0</v>
      </c>
      <c r="BP96" s="71">
        <f t="shared" si="115"/>
        <v>0</v>
      </c>
      <c r="BQ96" s="71"/>
      <c r="BR96" s="71"/>
      <c r="BS96" s="94"/>
      <c r="BT96" s="94"/>
      <c r="BU96" s="71">
        <f t="shared" si="116"/>
        <v>0</v>
      </c>
      <c r="BV96" s="71">
        <f t="shared" si="117"/>
        <v>0</v>
      </c>
      <c r="BW96" s="276"/>
      <c r="BX96" s="113"/>
      <c r="BY96" s="79"/>
      <c r="BZ96" s="93"/>
      <c r="CA96" s="71">
        <f t="shared" si="118"/>
        <v>0</v>
      </c>
      <c r="CB96" s="71">
        <f t="shared" si="119"/>
        <v>0</v>
      </c>
      <c r="CC96" s="114">
        <v>1.24</v>
      </c>
      <c r="CD96" s="75"/>
      <c r="CE96" s="95"/>
      <c r="CF96" s="95"/>
      <c r="CG96" s="71">
        <f t="shared" si="120"/>
        <v>1.24</v>
      </c>
      <c r="CH96" s="71">
        <f t="shared" si="121"/>
        <v>0</v>
      </c>
      <c r="CI96" s="71"/>
      <c r="CJ96" s="71"/>
      <c r="CK96" s="71"/>
      <c r="CL96" s="71"/>
      <c r="CM96" s="71">
        <f t="shared" si="122"/>
        <v>0</v>
      </c>
      <c r="CN96" s="71">
        <f t="shared" si="123"/>
        <v>0</v>
      </c>
      <c r="CO96" s="91">
        <v>2.06</v>
      </c>
      <c r="CP96" s="71"/>
      <c r="CQ96" s="71"/>
      <c r="CR96" s="71"/>
      <c r="CS96" s="71">
        <f t="shared" si="124"/>
        <v>2.06</v>
      </c>
      <c r="CT96" s="71">
        <f t="shared" si="125"/>
        <v>0</v>
      </c>
      <c r="CU96" s="71"/>
      <c r="CV96" s="71"/>
      <c r="CW96" s="71"/>
      <c r="CX96" s="71"/>
      <c r="CY96" s="71">
        <f t="shared" si="126"/>
        <v>0</v>
      </c>
      <c r="CZ96" s="71">
        <f t="shared" si="127"/>
        <v>0</v>
      </c>
      <c r="DA96" s="114">
        <v>4.12</v>
      </c>
      <c r="DB96" s="113"/>
      <c r="DC96" s="71"/>
      <c r="DD96" s="71"/>
      <c r="DE96" s="71">
        <f t="shared" si="128"/>
        <v>4.12</v>
      </c>
      <c r="DF96" s="71">
        <f t="shared" si="129"/>
        <v>0</v>
      </c>
      <c r="DG96" s="71"/>
      <c r="DH96" s="71"/>
      <c r="DI96" s="93"/>
      <c r="DJ96" s="71"/>
      <c r="DK96" s="71">
        <f t="shared" si="130"/>
        <v>0</v>
      </c>
      <c r="DL96" s="71">
        <f t="shared" si="131"/>
        <v>0</v>
      </c>
      <c r="DM96" s="113"/>
      <c r="DN96" s="113"/>
      <c r="DO96" s="113"/>
      <c r="DP96" s="113"/>
      <c r="DQ96" s="71">
        <f t="shared" si="132"/>
        <v>0</v>
      </c>
      <c r="DR96" s="71">
        <f t="shared" si="133"/>
        <v>0</v>
      </c>
      <c r="DS96" s="91"/>
      <c r="DT96" s="71"/>
      <c r="DU96" s="71"/>
      <c r="DV96" s="94"/>
      <c r="DW96" s="71">
        <f t="shared" si="134"/>
        <v>0</v>
      </c>
      <c r="DX96" s="71">
        <f t="shared" si="135"/>
        <v>0</v>
      </c>
      <c r="DY96" s="115"/>
      <c r="DZ96" s="71"/>
      <c r="EA96" s="71"/>
      <c r="EB96" s="71"/>
      <c r="EC96" s="71">
        <f t="shared" si="136"/>
        <v>0</v>
      </c>
      <c r="ED96" s="71">
        <f t="shared" si="137"/>
        <v>0</v>
      </c>
      <c r="EE96" s="71"/>
      <c r="EF96" s="71"/>
      <c r="EG96" s="96"/>
      <c r="EH96" s="71"/>
      <c r="EI96" s="71">
        <f t="shared" si="138"/>
        <v>0</v>
      </c>
      <c r="EJ96" s="71">
        <f t="shared" si="139"/>
        <v>0</v>
      </c>
      <c r="EK96" s="71"/>
      <c r="EL96" s="71"/>
      <c r="EM96" s="71"/>
      <c r="EN96" s="71"/>
      <c r="EO96" s="71">
        <f t="shared" si="140"/>
        <v>0</v>
      </c>
      <c r="EP96" s="71">
        <f t="shared" si="141"/>
        <v>0</v>
      </c>
      <c r="EQ96" s="71"/>
      <c r="ER96" s="71"/>
      <c r="ES96" s="71"/>
      <c r="ET96" s="71"/>
      <c r="EU96" s="71">
        <f t="shared" si="142"/>
        <v>0</v>
      </c>
      <c r="EV96" s="71">
        <f t="shared" si="143"/>
        <v>0</v>
      </c>
      <c r="EW96" s="91">
        <v>0</v>
      </c>
      <c r="EX96" s="71"/>
      <c r="EY96" s="71"/>
      <c r="EZ96" s="71"/>
      <c r="FA96" s="71">
        <f t="shared" si="144"/>
        <v>0</v>
      </c>
      <c r="FB96" s="71">
        <f t="shared" si="145"/>
        <v>0</v>
      </c>
      <c r="FC96" s="71"/>
      <c r="FD96" s="71"/>
      <c r="FE96" s="71"/>
      <c r="FF96" s="71"/>
      <c r="FG96" s="71">
        <f t="shared" si="146"/>
        <v>0</v>
      </c>
      <c r="FH96" s="71">
        <f t="shared" si="147"/>
        <v>0</v>
      </c>
      <c r="FI96" s="71"/>
      <c r="FJ96" s="71"/>
      <c r="FK96" s="71"/>
      <c r="FL96" s="71"/>
      <c r="FM96" s="71">
        <f t="shared" si="148"/>
        <v>0</v>
      </c>
      <c r="FN96" s="71">
        <f t="shared" si="149"/>
        <v>0</v>
      </c>
      <c r="FO96" s="71"/>
      <c r="FP96" s="71"/>
      <c r="FQ96" s="71"/>
      <c r="FR96" s="71"/>
      <c r="FS96" s="71">
        <f t="shared" si="150"/>
        <v>0</v>
      </c>
      <c r="FT96" s="71">
        <f t="shared" si="151"/>
        <v>0</v>
      </c>
      <c r="FU96" s="71"/>
      <c r="FV96" s="71"/>
      <c r="FW96" s="71"/>
      <c r="FX96" s="71"/>
      <c r="FY96" s="71">
        <f t="shared" si="152"/>
        <v>0</v>
      </c>
      <c r="FZ96" s="71">
        <f t="shared" si="153"/>
        <v>0</v>
      </c>
      <c r="GA96" s="71"/>
      <c r="GB96" s="71"/>
      <c r="GC96" s="71"/>
      <c r="GD96" s="71"/>
      <c r="GE96" s="71">
        <f t="shared" si="154"/>
        <v>0</v>
      </c>
      <c r="GF96" s="71">
        <f t="shared" si="155"/>
        <v>0</v>
      </c>
      <c r="GG96" s="71"/>
      <c r="GH96" s="71"/>
      <c r="GI96" s="71"/>
      <c r="GJ96" s="71"/>
      <c r="GK96" s="71">
        <f t="shared" si="156"/>
        <v>0</v>
      </c>
      <c r="GL96" s="71">
        <f t="shared" si="157"/>
        <v>0</v>
      </c>
      <c r="GM96" s="71"/>
      <c r="GN96" s="71"/>
      <c r="GO96" s="71"/>
      <c r="GP96" s="71"/>
      <c r="GQ96" s="71">
        <f t="shared" si="158"/>
        <v>0</v>
      </c>
      <c r="GR96" s="71">
        <f t="shared" si="159"/>
        <v>0</v>
      </c>
      <c r="GS96" s="71"/>
      <c r="GT96" s="71"/>
      <c r="GU96" s="71"/>
      <c r="GV96" s="71"/>
      <c r="GW96" s="71">
        <f t="shared" si="160"/>
        <v>0</v>
      </c>
      <c r="GX96" s="71">
        <f t="shared" si="160"/>
        <v>0</v>
      </c>
      <c r="GY96" s="71"/>
      <c r="GZ96" s="71"/>
      <c r="HA96" s="71"/>
      <c r="HB96" s="71"/>
      <c r="HC96" s="71">
        <f t="shared" si="161"/>
        <v>0</v>
      </c>
      <c r="HD96" s="71">
        <f t="shared" si="161"/>
        <v>0</v>
      </c>
      <c r="HE96" s="71"/>
      <c r="HF96" s="71"/>
      <c r="HG96" s="71"/>
      <c r="HH96" s="71"/>
      <c r="HI96" s="71">
        <f t="shared" si="162"/>
        <v>0</v>
      </c>
      <c r="HJ96" s="71">
        <f t="shared" si="163"/>
        <v>0</v>
      </c>
      <c r="HK96" s="71"/>
      <c r="HL96" s="71"/>
      <c r="HM96" s="71"/>
      <c r="HN96" s="71"/>
      <c r="HO96" s="71">
        <f t="shared" si="164"/>
        <v>0</v>
      </c>
      <c r="HP96" s="71">
        <f t="shared" si="165"/>
        <v>0</v>
      </c>
      <c r="HQ96" s="71"/>
      <c r="HR96" s="71"/>
      <c r="HS96" s="71"/>
      <c r="HT96" s="71"/>
      <c r="HU96" s="71">
        <f t="shared" si="166"/>
        <v>0</v>
      </c>
      <c r="HV96" s="71">
        <f t="shared" si="166"/>
        <v>0</v>
      </c>
      <c r="HW96" s="71"/>
      <c r="HX96" s="140"/>
      <c r="HY96" s="140"/>
      <c r="HZ96" s="140"/>
      <c r="IA96" s="71">
        <f t="shared" si="167"/>
        <v>0</v>
      </c>
      <c r="IB96" s="71">
        <f t="shared" si="168"/>
        <v>0</v>
      </c>
      <c r="IC96" s="138"/>
      <c r="ID96" s="75"/>
      <c r="IE96" s="75">
        <f t="shared" si="169"/>
        <v>0</v>
      </c>
      <c r="IF96" s="75">
        <f t="shared" si="169"/>
        <v>0</v>
      </c>
      <c r="IG96" s="75"/>
      <c r="IH96" s="75"/>
      <c r="II96" s="75">
        <f t="shared" si="170"/>
        <v>0</v>
      </c>
      <c r="IJ96" s="75">
        <f t="shared" si="171"/>
        <v>0</v>
      </c>
      <c r="IK96" s="139"/>
      <c r="IL96" s="141"/>
      <c r="IM96" s="136">
        <f t="shared" si="172"/>
        <v>0</v>
      </c>
      <c r="IN96" s="136">
        <f t="shared" si="173"/>
        <v>0</v>
      </c>
      <c r="IO96" s="114">
        <v>0</v>
      </c>
      <c r="IP96" s="140"/>
      <c r="IQ96" s="136">
        <f t="shared" si="174"/>
        <v>0</v>
      </c>
      <c r="IR96" s="136">
        <f t="shared" si="175"/>
        <v>0</v>
      </c>
      <c r="IS96" s="137"/>
      <c r="IT96" s="137"/>
      <c r="IU96" s="158">
        <f t="shared" si="180"/>
        <v>0</v>
      </c>
      <c r="IV96" s="157">
        <f t="shared" si="181"/>
        <v>0</v>
      </c>
      <c r="IW96" s="158"/>
      <c r="IX96" s="158"/>
      <c r="IY96" s="158">
        <f t="shared" si="176"/>
        <v>0</v>
      </c>
      <c r="IZ96" s="158">
        <f t="shared" si="177"/>
        <v>0</v>
      </c>
      <c r="JA96" s="157"/>
      <c r="JB96" s="157"/>
      <c r="JC96" s="158">
        <f t="shared" si="178"/>
        <v>0</v>
      </c>
      <c r="JD96" s="158">
        <f t="shared" si="179"/>
        <v>0</v>
      </c>
    </row>
    <row r="97" spans="1:264" ht="12.75" customHeight="1">
      <c r="A97" s="109"/>
      <c r="B97" s="112">
        <v>87</v>
      </c>
      <c r="C97" s="71"/>
      <c r="D97" s="71"/>
      <c r="E97" s="113"/>
      <c r="F97" s="113"/>
      <c r="G97" s="71">
        <f t="shared" si="94"/>
        <v>0</v>
      </c>
      <c r="H97" s="71">
        <f t="shared" si="95"/>
        <v>0</v>
      </c>
      <c r="I97" s="91"/>
      <c r="J97" s="71"/>
      <c r="K97" s="71"/>
      <c r="L97" s="71"/>
      <c r="M97" s="71">
        <f t="shared" si="96"/>
        <v>0</v>
      </c>
      <c r="N97" s="71">
        <f t="shared" si="97"/>
        <v>0</v>
      </c>
      <c r="O97" s="91">
        <v>2.58</v>
      </c>
      <c r="P97" s="71"/>
      <c r="Q97" s="75"/>
      <c r="R97" s="71"/>
      <c r="S97" s="71">
        <f t="shared" si="98"/>
        <v>2.58</v>
      </c>
      <c r="T97" s="71">
        <f t="shared" si="99"/>
        <v>0</v>
      </c>
      <c r="U97" s="91"/>
      <c r="V97" s="71"/>
      <c r="W97" s="75"/>
      <c r="X97" s="75"/>
      <c r="Y97" s="71">
        <f t="shared" si="100"/>
        <v>0</v>
      </c>
      <c r="Z97" s="71">
        <f t="shared" si="101"/>
        <v>0</v>
      </c>
      <c r="AA97" s="71"/>
      <c r="AB97" s="142"/>
      <c r="AC97" s="193"/>
      <c r="AD97" s="71"/>
      <c r="AE97" s="71">
        <f t="shared" si="102"/>
        <v>0</v>
      </c>
      <c r="AF97" s="71">
        <f t="shared" si="103"/>
        <v>0</v>
      </c>
      <c r="AG97" s="91"/>
      <c r="AH97" s="71"/>
      <c r="AI97" s="71"/>
      <c r="AJ97" s="71"/>
      <c r="AK97" s="71">
        <f t="shared" si="104"/>
        <v>0</v>
      </c>
      <c r="AL97" s="71">
        <f t="shared" si="105"/>
        <v>0</v>
      </c>
      <c r="AM97" s="71"/>
      <c r="AN97" s="71"/>
      <c r="AO97" s="113"/>
      <c r="AP97" s="113"/>
      <c r="AQ97" s="71">
        <f t="shared" si="106"/>
        <v>0</v>
      </c>
      <c r="AR97" s="71">
        <f t="shared" si="107"/>
        <v>0</v>
      </c>
      <c r="AS97" s="114">
        <v>15.46</v>
      </c>
      <c r="AT97" s="136"/>
      <c r="AU97" s="75"/>
      <c r="AV97" s="71"/>
      <c r="AW97" s="71">
        <f t="shared" si="108"/>
        <v>15.46</v>
      </c>
      <c r="AX97" s="71">
        <f t="shared" si="109"/>
        <v>0</v>
      </c>
      <c r="AY97" s="125"/>
      <c r="AZ97" s="86"/>
      <c r="BA97" s="86"/>
      <c r="BB97" s="86"/>
      <c r="BC97" s="71">
        <f t="shared" si="110"/>
        <v>0</v>
      </c>
      <c r="BD97" s="71">
        <f t="shared" si="111"/>
        <v>0</v>
      </c>
      <c r="BE97" s="71"/>
      <c r="BF97" s="71"/>
      <c r="BG97" s="75"/>
      <c r="BH97" s="71"/>
      <c r="BI97" s="71">
        <f t="shared" si="112"/>
        <v>0</v>
      </c>
      <c r="BJ97" s="71">
        <f t="shared" si="113"/>
        <v>0</v>
      </c>
      <c r="BK97" s="93"/>
      <c r="BL97" s="93"/>
      <c r="BM97" s="71"/>
      <c r="BN97" s="71"/>
      <c r="BO97" s="71">
        <f t="shared" si="114"/>
        <v>0</v>
      </c>
      <c r="BP97" s="71">
        <f t="shared" si="115"/>
        <v>0</v>
      </c>
      <c r="BQ97" s="71"/>
      <c r="BR97" s="71"/>
      <c r="BS97" s="94"/>
      <c r="BT97" s="94"/>
      <c r="BU97" s="71">
        <f t="shared" si="116"/>
        <v>0</v>
      </c>
      <c r="BV97" s="71">
        <f t="shared" si="117"/>
        <v>0</v>
      </c>
      <c r="BW97" s="276"/>
      <c r="BX97" s="113"/>
      <c r="BY97" s="79"/>
      <c r="BZ97" s="93"/>
      <c r="CA97" s="71">
        <f t="shared" si="118"/>
        <v>0</v>
      </c>
      <c r="CB97" s="71">
        <f t="shared" si="119"/>
        <v>0</v>
      </c>
      <c r="CC97" s="114">
        <v>1.24</v>
      </c>
      <c r="CD97" s="75"/>
      <c r="CE97" s="95"/>
      <c r="CF97" s="95"/>
      <c r="CG97" s="71">
        <f t="shared" si="120"/>
        <v>1.24</v>
      </c>
      <c r="CH97" s="71">
        <f t="shared" si="121"/>
        <v>0</v>
      </c>
      <c r="CI97" s="71"/>
      <c r="CJ97" s="71"/>
      <c r="CK97" s="71"/>
      <c r="CL97" s="71"/>
      <c r="CM97" s="71">
        <f t="shared" si="122"/>
        <v>0</v>
      </c>
      <c r="CN97" s="71">
        <f t="shared" si="123"/>
        <v>0</v>
      </c>
      <c r="CO97" s="91">
        <v>2.06</v>
      </c>
      <c r="CP97" s="71"/>
      <c r="CQ97" s="71"/>
      <c r="CR97" s="71"/>
      <c r="CS97" s="71">
        <f t="shared" si="124"/>
        <v>2.06</v>
      </c>
      <c r="CT97" s="71">
        <f t="shared" si="125"/>
        <v>0</v>
      </c>
      <c r="CU97" s="71"/>
      <c r="CV97" s="71"/>
      <c r="CW97" s="71"/>
      <c r="CX97" s="71"/>
      <c r="CY97" s="71">
        <f t="shared" si="126"/>
        <v>0</v>
      </c>
      <c r="CZ97" s="71">
        <f t="shared" si="127"/>
        <v>0</v>
      </c>
      <c r="DA97" s="114">
        <v>4.12</v>
      </c>
      <c r="DB97" s="113"/>
      <c r="DC97" s="71"/>
      <c r="DD97" s="71"/>
      <c r="DE97" s="71">
        <f t="shared" si="128"/>
        <v>4.12</v>
      </c>
      <c r="DF97" s="71">
        <f t="shared" si="129"/>
        <v>0</v>
      </c>
      <c r="DG97" s="71"/>
      <c r="DH97" s="71"/>
      <c r="DI97" s="93"/>
      <c r="DJ97" s="71"/>
      <c r="DK97" s="71">
        <f t="shared" si="130"/>
        <v>0</v>
      </c>
      <c r="DL97" s="71">
        <f t="shared" si="131"/>
        <v>0</v>
      </c>
      <c r="DM97" s="113"/>
      <c r="DN97" s="113"/>
      <c r="DO97" s="113"/>
      <c r="DP97" s="113"/>
      <c r="DQ97" s="71">
        <f t="shared" si="132"/>
        <v>0</v>
      </c>
      <c r="DR97" s="71">
        <f t="shared" si="133"/>
        <v>0</v>
      </c>
      <c r="DS97" s="91"/>
      <c r="DT97" s="71"/>
      <c r="DU97" s="71"/>
      <c r="DV97" s="94"/>
      <c r="DW97" s="71">
        <f t="shared" si="134"/>
        <v>0</v>
      </c>
      <c r="DX97" s="71">
        <f t="shared" si="135"/>
        <v>0</v>
      </c>
      <c r="DY97" s="115"/>
      <c r="DZ97" s="71"/>
      <c r="EA97" s="71"/>
      <c r="EB97" s="71"/>
      <c r="EC97" s="71">
        <f t="shared" si="136"/>
        <v>0</v>
      </c>
      <c r="ED97" s="71">
        <f t="shared" si="137"/>
        <v>0</v>
      </c>
      <c r="EE97" s="71"/>
      <c r="EF97" s="71"/>
      <c r="EG97" s="96"/>
      <c r="EH97" s="71"/>
      <c r="EI97" s="71">
        <f t="shared" si="138"/>
        <v>0</v>
      </c>
      <c r="EJ97" s="71">
        <f t="shared" si="139"/>
        <v>0</v>
      </c>
      <c r="EK97" s="71"/>
      <c r="EL97" s="71"/>
      <c r="EM97" s="71"/>
      <c r="EN97" s="71"/>
      <c r="EO97" s="71">
        <f t="shared" si="140"/>
        <v>0</v>
      </c>
      <c r="EP97" s="71">
        <f t="shared" si="141"/>
        <v>0</v>
      </c>
      <c r="EQ97" s="71"/>
      <c r="ER97" s="71"/>
      <c r="ES97" s="71"/>
      <c r="ET97" s="71"/>
      <c r="EU97" s="71">
        <f t="shared" si="142"/>
        <v>0</v>
      </c>
      <c r="EV97" s="71">
        <f t="shared" si="143"/>
        <v>0</v>
      </c>
      <c r="EW97" s="91">
        <v>0</v>
      </c>
      <c r="EX97" s="71"/>
      <c r="EY97" s="71"/>
      <c r="EZ97" s="71"/>
      <c r="FA97" s="71">
        <f t="shared" si="144"/>
        <v>0</v>
      </c>
      <c r="FB97" s="71">
        <f t="shared" si="145"/>
        <v>0</v>
      </c>
      <c r="FC97" s="71"/>
      <c r="FD97" s="71"/>
      <c r="FE97" s="71"/>
      <c r="FF97" s="71"/>
      <c r="FG97" s="71">
        <f t="shared" si="146"/>
        <v>0</v>
      </c>
      <c r="FH97" s="71">
        <f t="shared" si="147"/>
        <v>0</v>
      </c>
      <c r="FI97" s="71"/>
      <c r="FJ97" s="71"/>
      <c r="FK97" s="71"/>
      <c r="FL97" s="71"/>
      <c r="FM97" s="71">
        <f t="shared" si="148"/>
        <v>0</v>
      </c>
      <c r="FN97" s="71">
        <f t="shared" si="149"/>
        <v>0</v>
      </c>
      <c r="FO97" s="71"/>
      <c r="FP97" s="71"/>
      <c r="FQ97" s="71"/>
      <c r="FR97" s="71"/>
      <c r="FS97" s="71">
        <f t="shared" si="150"/>
        <v>0</v>
      </c>
      <c r="FT97" s="71">
        <f t="shared" si="151"/>
        <v>0</v>
      </c>
      <c r="FU97" s="71"/>
      <c r="FV97" s="71"/>
      <c r="FW97" s="71"/>
      <c r="FX97" s="71"/>
      <c r="FY97" s="71">
        <f t="shared" si="152"/>
        <v>0</v>
      </c>
      <c r="FZ97" s="71">
        <f t="shared" si="153"/>
        <v>0</v>
      </c>
      <c r="GA97" s="71"/>
      <c r="GB97" s="71"/>
      <c r="GC97" s="71"/>
      <c r="GD97" s="71"/>
      <c r="GE97" s="71">
        <f t="shared" si="154"/>
        <v>0</v>
      </c>
      <c r="GF97" s="71">
        <f t="shared" si="155"/>
        <v>0</v>
      </c>
      <c r="GG97" s="71"/>
      <c r="GH97" s="71"/>
      <c r="GI97" s="71"/>
      <c r="GJ97" s="71"/>
      <c r="GK97" s="71">
        <f t="shared" si="156"/>
        <v>0</v>
      </c>
      <c r="GL97" s="71">
        <f t="shared" si="157"/>
        <v>0</v>
      </c>
      <c r="GM97" s="71"/>
      <c r="GN97" s="71"/>
      <c r="GO97" s="71"/>
      <c r="GP97" s="71"/>
      <c r="GQ97" s="71">
        <f t="shared" si="158"/>
        <v>0</v>
      </c>
      <c r="GR97" s="71">
        <f t="shared" si="159"/>
        <v>0</v>
      </c>
      <c r="GS97" s="71"/>
      <c r="GT97" s="71"/>
      <c r="GU97" s="71"/>
      <c r="GV97" s="71"/>
      <c r="GW97" s="71">
        <f t="shared" si="160"/>
        <v>0</v>
      </c>
      <c r="GX97" s="71">
        <f t="shared" si="160"/>
        <v>0</v>
      </c>
      <c r="GY97" s="71"/>
      <c r="GZ97" s="71"/>
      <c r="HA97" s="71"/>
      <c r="HB97" s="71"/>
      <c r="HC97" s="71">
        <f t="shared" si="161"/>
        <v>0</v>
      </c>
      <c r="HD97" s="71">
        <f t="shared" si="161"/>
        <v>0</v>
      </c>
      <c r="HE97" s="71"/>
      <c r="HF97" s="71"/>
      <c r="HG97" s="71"/>
      <c r="HH97" s="71"/>
      <c r="HI97" s="71">
        <f t="shared" si="162"/>
        <v>0</v>
      </c>
      <c r="HJ97" s="71">
        <f t="shared" si="163"/>
        <v>0</v>
      </c>
      <c r="HK97" s="71"/>
      <c r="HL97" s="71"/>
      <c r="HM97" s="71"/>
      <c r="HN97" s="71"/>
      <c r="HO97" s="71">
        <f t="shared" si="164"/>
        <v>0</v>
      </c>
      <c r="HP97" s="71">
        <f t="shared" si="165"/>
        <v>0</v>
      </c>
      <c r="HQ97" s="71"/>
      <c r="HR97" s="71"/>
      <c r="HS97" s="71"/>
      <c r="HT97" s="71"/>
      <c r="HU97" s="71">
        <f t="shared" si="166"/>
        <v>0</v>
      </c>
      <c r="HV97" s="71">
        <f t="shared" si="166"/>
        <v>0</v>
      </c>
      <c r="HW97" s="71"/>
      <c r="HX97" s="140"/>
      <c r="HY97" s="140"/>
      <c r="HZ97" s="140"/>
      <c r="IA97" s="71">
        <f t="shared" si="167"/>
        <v>0</v>
      </c>
      <c r="IB97" s="71">
        <f t="shared" si="168"/>
        <v>0</v>
      </c>
      <c r="IC97" s="138"/>
      <c r="ID97" s="75"/>
      <c r="IE97" s="75">
        <f t="shared" si="169"/>
        <v>0</v>
      </c>
      <c r="IF97" s="75">
        <f t="shared" si="169"/>
        <v>0</v>
      </c>
      <c r="IG97" s="75"/>
      <c r="IH97" s="75"/>
      <c r="II97" s="75">
        <f t="shared" si="170"/>
        <v>0</v>
      </c>
      <c r="IJ97" s="75">
        <f t="shared" si="171"/>
        <v>0</v>
      </c>
      <c r="IK97" s="139"/>
      <c r="IL97" s="141"/>
      <c r="IM97" s="136">
        <f t="shared" si="172"/>
        <v>0</v>
      </c>
      <c r="IN97" s="136">
        <f t="shared" si="173"/>
        <v>0</v>
      </c>
      <c r="IO97" s="114">
        <v>0</v>
      </c>
      <c r="IP97" s="140"/>
      <c r="IQ97" s="136">
        <f t="shared" si="174"/>
        <v>0</v>
      </c>
      <c r="IR97" s="136">
        <f t="shared" si="175"/>
        <v>0</v>
      </c>
      <c r="IS97" s="137"/>
      <c r="IT97" s="137"/>
      <c r="IU97" s="158">
        <f t="shared" si="180"/>
        <v>0</v>
      </c>
      <c r="IV97" s="157">
        <f t="shared" si="181"/>
        <v>0</v>
      </c>
      <c r="IW97" s="158"/>
      <c r="IX97" s="158"/>
      <c r="IY97" s="158">
        <f t="shared" si="176"/>
        <v>0</v>
      </c>
      <c r="IZ97" s="158">
        <f t="shared" si="177"/>
        <v>0</v>
      </c>
      <c r="JA97" s="157"/>
      <c r="JB97" s="157"/>
      <c r="JC97" s="158">
        <f t="shared" si="178"/>
        <v>0</v>
      </c>
      <c r="JD97" s="158">
        <f t="shared" si="179"/>
        <v>0</v>
      </c>
    </row>
    <row r="98" spans="1:264" ht="12.75" customHeight="1">
      <c r="A98" s="109"/>
      <c r="B98" s="112">
        <v>88</v>
      </c>
      <c r="C98" s="71"/>
      <c r="D98" s="71"/>
      <c r="E98" s="113"/>
      <c r="F98" s="113"/>
      <c r="G98" s="71">
        <f t="shared" si="94"/>
        <v>0</v>
      </c>
      <c r="H98" s="71">
        <f t="shared" si="95"/>
        <v>0</v>
      </c>
      <c r="I98" s="91"/>
      <c r="J98" s="71"/>
      <c r="K98" s="71"/>
      <c r="L98" s="71"/>
      <c r="M98" s="71">
        <f t="shared" si="96"/>
        <v>0</v>
      </c>
      <c r="N98" s="71">
        <f t="shared" si="97"/>
        <v>0</v>
      </c>
      <c r="O98" s="91">
        <v>2.58</v>
      </c>
      <c r="P98" s="71"/>
      <c r="Q98" s="75"/>
      <c r="R98" s="71"/>
      <c r="S98" s="71">
        <f t="shared" si="98"/>
        <v>2.58</v>
      </c>
      <c r="T98" s="71">
        <f t="shared" si="99"/>
        <v>0</v>
      </c>
      <c r="U98" s="91"/>
      <c r="V98" s="71"/>
      <c r="W98" s="75"/>
      <c r="X98" s="75"/>
      <c r="Y98" s="71">
        <f t="shared" si="100"/>
        <v>0</v>
      </c>
      <c r="Z98" s="71">
        <f t="shared" si="101"/>
        <v>0</v>
      </c>
      <c r="AA98" s="71"/>
      <c r="AB98" s="142"/>
      <c r="AC98" s="193"/>
      <c r="AD98" s="71"/>
      <c r="AE98" s="71">
        <f t="shared" si="102"/>
        <v>0</v>
      </c>
      <c r="AF98" s="71">
        <f t="shared" si="103"/>
        <v>0</v>
      </c>
      <c r="AG98" s="91"/>
      <c r="AH98" s="71"/>
      <c r="AI98" s="71"/>
      <c r="AJ98" s="71"/>
      <c r="AK98" s="71">
        <f t="shared" si="104"/>
        <v>0</v>
      </c>
      <c r="AL98" s="71">
        <f t="shared" si="105"/>
        <v>0</v>
      </c>
      <c r="AM98" s="71"/>
      <c r="AN98" s="71"/>
      <c r="AO98" s="113"/>
      <c r="AP98" s="113"/>
      <c r="AQ98" s="71">
        <f t="shared" si="106"/>
        <v>0</v>
      </c>
      <c r="AR98" s="71">
        <f t="shared" si="107"/>
        <v>0</v>
      </c>
      <c r="AS98" s="114">
        <v>15.46</v>
      </c>
      <c r="AT98" s="136"/>
      <c r="AU98" s="75"/>
      <c r="AV98" s="71"/>
      <c r="AW98" s="71">
        <f t="shared" si="108"/>
        <v>15.46</v>
      </c>
      <c r="AX98" s="71">
        <f t="shared" si="109"/>
        <v>0</v>
      </c>
      <c r="AY98" s="125"/>
      <c r="AZ98" s="86"/>
      <c r="BA98" s="86"/>
      <c r="BB98" s="86"/>
      <c r="BC98" s="71">
        <f t="shared" si="110"/>
        <v>0</v>
      </c>
      <c r="BD98" s="71">
        <f t="shared" si="111"/>
        <v>0</v>
      </c>
      <c r="BE98" s="71"/>
      <c r="BF98" s="71"/>
      <c r="BG98" s="75"/>
      <c r="BH98" s="71"/>
      <c r="BI98" s="71">
        <f t="shared" si="112"/>
        <v>0</v>
      </c>
      <c r="BJ98" s="71">
        <f t="shared" si="113"/>
        <v>0</v>
      </c>
      <c r="BK98" s="93"/>
      <c r="BL98" s="93"/>
      <c r="BM98" s="71"/>
      <c r="BN98" s="71"/>
      <c r="BO98" s="71">
        <f t="shared" si="114"/>
        <v>0</v>
      </c>
      <c r="BP98" s="71">
        <f t="shared" si="115"/>
        <v>0</v>
      </c>
      <c r="BQ98" s="71"/>
      <c r="BR98" s="71"/>
      <c r="BS98" s="94"/>
      <c r="BT98" s="94"/>
      <c r="BU98" s="71">
        <f t="shared" si="116"/>
        <v>0</v>
      </c>
      <c r="BV98" s="71">
        <f t="shared" si="117"/>
        <v>0</v>
      </c>
      <c r="BW98" s="276"/>
      <c r="BX98" s="113"/>
      <c r="BY98" s="79"/>
      <c r="BZ98" s="93"/>
      <c r="CA98" s="71">
        <f t="shared" si="118"/>
        <v>0</v>
      </c>
      <c r="CB98" s="71">
        <f t="shared" si="119"/>
        <v>0</v>
      </c>
      <c r="CC98" s="114">
        <v>1.24</v>
      </c>
      <c r="CD98" s="75"/>
      <c r="CE98" s="95"/>
      <c r="CF98" s="95"/>
      <c r="CG98" s="71">
        <f t="shared" si="120"/>
        <v>1.24</v>
      </c>
      <c r="CH98" s="71">
        <f t="shared" si="121"/>
        <v>0</v>
      </c>
      <c r="CI98" s="71"/>
      <c r="CJ98" s="71"/>
      <c r="CK98" s="71"/>
      <c r="CL98" s="71"/>
      <c r="CM98" s="71">
        <f t="shared" si="122"/>
        <v>0</v>
      </c>
      <c r="CN98" s="71">
        <f t="shared" si="123"/>
        <v>0</v>
      </c>
      <c r="CO98" s="91">
        <v>2.06</v>
      </c>
      <c r="CP98" s="71"/>
      <c r="CQ98" s="71"/>
      <c r="CR98" s="71"/>
      <c r="CS98" s="71">
        <f t="shared" si="124"/>
        <v>2.06</v>
      </c>
      <c r="CT98" s="71">
        <f t="shared" si="125"/>
        <v>0</v>
      </c>
      <c r="CU98" s="71"/>
      <c r="CV98" s="71"/>
      <c r="CW98" s="71"/>
      <c r="CX98" s="71"/>
      <c r="CY98" s="71">
        <f t="shared" si="126"/>
        <v>0</v>
      </c>
      <c r="CZ98" s="71">
        <f t="shared" si="127"/>
        <v>0</v>
      </c>
      <c r="DA98" s="114">
        <v>4.12</v>
      </c>
      <c r="DB98" s="113"/>
      <c r="DC98" s="71"/>
      <c r="DD98" s="71"/>
      <c r="DE98" s="71">
        <f t="shared" si="128"/>
        <v>4.12</v>
      </c>
      <c r="DF98" s="71">
        <f t="shared" si="129"/>
        <v>0</v>
      </c>
      <c r="DG98" s="71"/>
      <c r="DH98" s="71"/>
      <c r="DI98" s="93"/>
      <c r="DJ98" s="71"/>
      <c r="DK98" s="71">
        <f t="shared" si="130"/>
        <v>0</v>
      </c>
      <c r="DL98" s="71">
        <f t="shared" si="131"/>
        <v>0</v>
      </c>
      <c r="DM98" s="113"/>
      <c r="DN98" s="113"/>
      <c r="DO98" s="113"/>
      <c r="DP98" s="113"/>
      <c r="DQ98" s="71">
        <f t="shared" si="132"/>
        <v>0</v>
      </c>
      <c r="DR98" s="71">
        <f t="shared" si="133"/>
        <v>0</v>
      </c>
      <c r="DS98" s="91"/>
      <c r="DT98" s="71"/>
      <c r="DU98" s="71"/>
      <c r="DV98" s="94"/>
      <c r="DW98" s="71">
        <f t="shared" si="134"/>
        <v>0</v>
      </c>
      <c r="DX98" s="71">
        <f t="shared" si="135"/>
        <v>0</v>
      </c>
      <c r="DY98" s="115"/>
      <c r="DZ98" s="71"/>
      <c r="EA98" s="71"/>
      <c r="EB98" s="71"/>
      <c r="EC98" s="71">
        <f t="shared" si="136"/>
        <v>0</v>
      </c>
      <c r="ED98" s="71">
        <f t="shared" si="137"/>
        <v>0</v>
      </c>
      <c r="EE98" s="71"/>
      <c r="EF98" s="71"/>
      <c r="EG98" s="96"/>
      <c r="EH98" s="71"/>
      <c r="EI98" s="71">
        <f t="shared" si="138"/>
        <v>0</v>
      </c>
      <c r="EJ98" s="71">
        <f t="shared" si="139"/>
        <v>0</v>
      </c>
      <c r="EK98" s="71"/>
      <c r="EL98" s="71"/>
      <c r="EM98" s="71"/>
      <c r="EN98" s="71"/>
      <c r="EO98" s="71">
        <f t="shared" si="140"/>
        <v>0</v>
      </c>
      <c r="EP98" s="71">
        <f t="shared" si="141"/>
        <v>0</v>
      </c>
      <c r="EQ98" s="71"/>
      <c r="ER98" s="71"/>
      <c r="ES98" s="71"/>
      <c r="ET98" s="71"/>
      <c r="EU98" s="71">
        <f t="shared" si="142"/>
        <v>0</v>
      </c>
      <c r="EV98" s="71">
        <f t="shared" si="143"/>
        <v>0</v>
      </c>
      <c r="EW98" s="91">
        <v>0</v>
      </c>
      <c r="EX98" s="71"/>
      <c r="EY98" s="71"/>
      <c r="EZ98" s="71"/>
      <c r="FA98" s="71">
        <f t="shared" si="144"/>
        <v>0</v>
      </c>
      <c r="FB98" s="71">
        <f t="shared" si="145"/>
        <v>0</v>
      </c>
      <c r="FC98" s="71"/>
      <c r="FD98" s="71"/>
      <c r="FE98" s="71"/>
      <c r="FF98" s="71"/>
      <c r="FG98" s="71">
        <f t="shared" si="146"/>
        <v>0</v>
      </c>
      <c r="FH98" s="71">
        <f t="shared" si="147"/>
        <v>0</v>
      </c>
      <c r="FI98" s="71"/>
      <c r="FJ98" s="71"/>
      <c r="FK98" s="71"/>
      <c r="FL98" s="71"/>
      <c r="FM98" s="71">
        <f t="shared" si="148"/>
        <v>0</v>
      </c>
      <c r="FN98" s="71">
        <f t="shared" si="149"/>
        <v>0</v>
      </c>
      <c r="FO98" s="71"/>
      <c r="FP98" s="71"/>
      <c r="FQ98" s="71"/>
      <c r="FR98" s="71"/>
      <c r="FS98" s="71">
        <f t="shared" si="150"/>
        <v>0</v>
      </c>
      <c r="FT98" s="71">
        <f t="shared" si="151"/>
        <v>0</v>
      </c>
      <c r="FU98" s="71"/>
      <c r="FV98" s="71"/>
      <c r="FW98" s="71"/>
      <c r="FX98" s="71"/>
      <c r="FY98" s="71">
        <f t="shared" si="152"/>
        <v>0</v>
      </c>
      <c r="FZ98" s="71">
        <f t="shared" si="153"/>
        <v>0</v>
      </c>
      <c r="GA98" s="71"/>
      <c r="GB98" s="71"/>
      <c r="GC98" s="71"/>
      <c r="GD98" s="71"/>
      <c r="GE98" s="71">
        <f t="shared" si="154"/>
        <v>0</v>
      </c>
      <c r="GF98" s="71">
        <f t="shared" si="155"/>
        <v>0</v>
      </c>
      <c r="GG98" s="71"/>
      <c r="GH98" s="71"/>
      <c r="GI98" s="71"/>
      <c r="GJ98" s="71"/>
      <c r="GK98" s="71">
        <f t="shared" si="156"/>
        <v>0</v>
      </c>
      <c r="GL98" s="71">
        <f t="shared" si="157"/>
        <v>0</v>
      </c>
      <c r="GM98" s="71"/>
      <c r="GN98" s="71"/>
      <c r="GO98" s="71"/>
      <c r="GP98" s="71"/>
      <c r="GQ98" s="71">
        <f t="shared" si="158"/>
        <v>0</v>
      </c>
      <c r="GR98" s="71">
        <f t="shared" si="159"/>
        <v>0</v>
      </c>
      <c r="GS98" s="71"/>
      <c r="GT98" s="71"/>
      <c r="GU98" s="71"/>
      <c r="GV98" s="71"/>
      <c r="GW98" s="71">
        <f t="shared" si="160"/>
        <v>0</v>
      </c>
      <c r="GX98" s="71">
        <f t="shared" si="160"/>
        <v>0</v>
      </c>
      <c r="GY98" s="71"/>
      <c r="GZ98" s="71"/>
      <c r="HA98" s="71"/>
      <c r="HB98" s="71"/>
      <c r="HC98" s="71">
        <f t="shared" si="161"/>
        <v>0</v>
      </c>
      <c r="HD98" s="71">
        <f t="shared" si="161"/>
        <v>0</v>
      </c>
      <c r="HE98" s="71"/>
      <c r="HF98" s="71"/>
      <c r="HG98" s="71"/>
      <c r="HH98" s="71"/>
      <c r="HI98" s="71">
        <f t="shared" si="162"/>
        <v>0</v>
      </c>
      <c r="HJ98" s="71">
        <f t="shared" si="163"/>
        <v>0</v>
      </c>
      <c r="HK98" s="71"/>
      <c r="HL98" s="71"/>
      <c r="HM98" s="71"/>
      <c r="HN98" s="71"/>
      <c r="HO98" s="71">
        <f t="shared" si="164"/>
        <v>0</v>
      </c>
      <c r="HP98" s="71">
        <f t="shared" si="165"/>
        <v>0</v>
      </c>
      <c r="HQ98" s="71"/>
      <c r="HR98" s="71"/>
      <c r="HS98" s="71"/>
      <c r="HT98" s="71"/>
      <c r="HU98" s="71">
        <f t="shared" si="166"/>
        <v>0</v>
      </c>
      <c r="HV98" s="71">
        <f t="shared" si="166"/>
        <v>0</v>
      </c>
      <c r="HW98" s="71"/>
      <c r="HX98" s="140"/>
      <c r="HY98" s="140"/>
      <c r="HZ98" s="140"/>
      <c r="IA98" s="71">
        <f t="shared" si="167"/>
        <v>0</v>
      </c>
      <c r="IB98" s="71">
        <f t="shared" si="168"/>
        <v>0</v>
      </c>
      <c r="IC98" s="138"/>
      <c r="ID98" s="75"/>
      <c r="IE98" s="75">
        <f t="shared" si="169"/>
        <v>0</v>
      </c>
      <c r="IF98" s="75">
        <f t="shared" si="169"/>
        <v>0</v>
      </c>
      <c r="IG98" s="75"/>
      <c r="IH98" s="75"/>
      <c r="II98" s="75">
        <f t="shared" si="170"/>
        <v>0</v>
      </c>
      <c r="IJ98" s="75">
        <f t="shared" si="171"/>
        <v>0</v>
      </c>
      <c r="IK98" s="139"/>
      <c r="IL98" s="141"/>
      <c r="IM98" s="136">
        <f t="shared" si="172"/>
        <v>0</v>
      </c>
      <c r="IN98" s="136">
        <f t="shared" si="173"/>
        <v>0</v>
      </c>
      <c r="IO98" s="114">
        <v>0</v>
      </c>
      <c r="IP98" s="140"/>
      <c r="IQ98" s="136">
        <f t="shared" si="174"/>
        <v>0</v>
      </c>
      <c r="IR98" s="136">
        <f t="shared" si="175"/>
        <v>0</v>
      </c>
      <c r="IS98" s="137"/>
      <c r="IT98" s="137"/>
      <c r="IU98" s="158">
        <f t="shared" si="180"/>
        <v>0</v>
      </c>
      <c r="IV98" s="157">
        <f t="shared" si="181"/>
        <v>0</v>
      </c>
      <c r="IW98" s="158"/>
      <c r="IX98" s="158"/>
      <c r="IY98" s="158">
        <f t="shared" si="176"/>
        <v>0</v>
      </c>
      <c r="IZ98" s="158">
        <f t="shared" si="177"/>
        <v>0</v>
      </c>
      <c r="JA98" s="157"/>
      <c r="JB98" s="157"/>
      <c r="JC98" s="158">
        <f t="shared" si="178"/>
        <v>0</v>
      </c>
      <c r="JD98" s="158">
        <f t="shared" si="179"/>
        <v>0</v>
      </c>
    </row>
    <row r="99" spans="1:264" ht="12.75" customHeight="1">
      <c r="A99" s="117" t="s">
        <v>158</v>
      </c>
      <c r="B99" s="112">
        <v>89</v>
      </c>
      <c r="C99" s="71"/>
      <c r="D99" s="71"/>
      <c r="E99" s="113"/>
      <c r="F99" s="113"/>
      <c r="G99" s="71">
        <f t="shared" si="94"/>
        <v>0</v>
      </c>
      <c r="H99" s="71">
        <f t="shared" si="95"/>
        <v>0</v>
      </c>
      <c r="I99" s="91"/>
      <c r="J99" s="71"/>
      <c r="K99" s="71"/>
      <c r="L99" s="71"/>
      <c r="M99" s="71">
        <f t="shared" si="96"/>
        <v>0</v>
      </c>
      <c r="N99" s="71">
        <f t="shared" si="97"/>
        <v>0</v>
      </c>
      <c r="O99" s="91">
        <v>2.58</v>
      </c>
      <c r="P99" s="71"/>
      <c r="Q99" s="75"/>
      <c r="R99" s="71"/>
      <c r="S99" s="71">
        <f t="shared" si="98"/>
        <v>2.58</v>
      </c>
      <c r="T99" s="71">
        <f t="shared" si="99"/>
        <v>0</v>
      </c>
      <c r="U99" s="91"/>
      <c r="V99" s="71"/>
      <c r="W99" s="75"/>
      <c r="X99" s="75"/>
      <c r="Y99" s="71">
        <f t="shared" si="100"/>
        <v>0</v>
      </c>
      <c r="Z99" s="71">
        <f t="shared" si="101"/>
        <v>0</v>
      </c>
      <c r="AA99" s="71"/>
      <c r="AB99" s="142"/>
      <c r="AC99" s="193"/>
      <c r="AD99" s="71"/>
      <c r="AE99" s="71">
        <f t="shared" si="102"/>
        <v>0</v>
      </c>
      <c r="AF99" s="71">
        <f t="shared" si="103"/>
        <v>0</v>
      </c>
      <c r="AG99" s="91"/>
      <c r="AH99" s="71"/>
      <c r="AI99" s="71"/>
      <c r="AJ99" s="71"/>
      <c r="AK99" s="71">
        <f t="shared" si="104"/>
        <v>0</v>
      </c>
      <c r="AL99" s="71">
        <f t="shared" si="105"/>
        <v>0</v>
      </c>
      <c r="AM99" s="71"/>
      <c r="AN99" s="71"/>
      <c r="AO99" s="113"/>
      <c r="AP99" s="113"/>
      <c r="AQ99" s="71">
        <f t="shared" si="106"/>
        <v>0</v>
      </c>
      <c r="AR99" s="71">
        <f t="shared" si="107"/>
        <v>0</v>
      </c>
      <c r="AS99" s="114">
        <v>15.46</v>
      </c>
      <c r="AT99" s="136"/>
      <c r="AU99" s="75"/>
      <c r="AV99" s="71"/>
      <c r="AW99" s="71">
        <f t="shared" si="108"/>
        <v>15.46</v>
      </c>
      <c r="AX99" s="71">
        <f t="shared" si="109"/>
        <v>0</v>
      </c>
      <c r="AY99" s="125"/>
      <c r="AZ99" s="86"/>
      <c r="BA99" s="86"/>
      <c r="BB99" s="86"/>
      <c r="BC99" s="71">
        <f t="shared" si="110"/>
        <v>0</v>
      </c>
      <c r="BD99" s="71">
        <f t="shared" si="111"/>
        <v>0</v>
      </c>
      <c r="BE99" s="71"/>
      <c r="BF99" s="71"/>
      <c r="BG99" s="75"/>
      <c r="BH99" s="71"/>
      <c r="BI99" s="71">
        <f t="shared" si="112"/>
        <v>0</v>
      </c>
      <c r="BJ99" s="71">
        <f t="shared" si="113"/>
        <v>0</v>
      </c>
      <c r="BK99" s="93"/>
      <c r="BL99" s="93"/>
      <c r="BM99" s="71"/>
      <c r="BN99" s="71"/>
      <c r="BO99" s="71">
        <f t="shared" si="114"/>
        <v>0</v>
      </c>
      <c r="BP99" s="71">
        <f t="shared" si="115"/>
        <v>0</v>
      </c>
      <c r="BQ99" s="71"/>
      <c r="BR99" s="71"/>
      <c r="BS99" s="94"/>
      <c r="BT99" s="94"/>
      <c r="BU99" s="71">
        <f t="shared" si="116"/>
        <v>0</v>
      </c>
      <c r="BV99" s="71">
        <f t="shared" si="117"/>
        <v>0</v>
      </c>
      <c r="BW99" s="276"/>
      <c r="BX99" s="113"/>
      <c r="BY99" s="79"/>
      <c r="BZ99" s="93"/>
      <c r="CA99" s="71">
        <f t="shared" si="118"/>
        <v>0</v>
      </c>
      <c r="CB99" s="71">
        <f t="shared" si="119"/>
        <v>0</v>
      </c>
      <c r="CC99" s="114">
        <v>1.24</v>
      </c>
      <c r="CD99" s="75"/>
      <c r="CE99" s="95"/>
      <c r="CF99" s="95"/>
      <c r="CG99" s="71">
        <f t="shared" si="120"/>
        <v>1.24</v>
      </c>
      <c r="CH99" s="71">
        <f t="shared" si="121"/>
        <v>0</v>
      </c>
      <c r="CI99" s="71"/>
      <c r="CJ99" s="71"/>
      <c r="CK99" s="71"/>
      <c r="CL99" s="71"/>
      <c r="CM99" s="71">
        <f t="shared" si="122"/>
        <v>0</v>
      </c>
      <c r="CN99" s="71">
        <f t="shared" si="123"/>
        <v>0</v>
      </c>
      <c r="CO99" s="91">
        <v>2.06</v>
      </c>
      <c r="CP99" s="71"/>
      <c r="CQ99" s="71"/>
      <c r="CR99" s="71"/>
      <c r="CS99" s="71">
        <f t="shared" si="124"/>
        <v>2.06</v>
      </c>
      <c r="CT99" s="71">
        <f t="shared" si="125"/>
        <v>0</v>
      </c>
      <c r="CU99" s="71"/>
      <c r="CV99" s="71"/>
      <c r="CW99" s="71"/>
      <c r="CX99" s="71"/>
      <c r="CY99" s="71">
        <f t="shared" si="126"/>
        <v>0</v>
      </c>
      <c r="CZ99" s="71">
        <f t="shared" si="127"/>
        <v>0</v>
      </c>
      <c r="DA99" s="114">
        <v>4.12</v>
      </c>
      <c r="DB99" s="113"/>
      <c r="DC99" s="71"/>
      <c r="DD99" s="71"/>
      <c r="DE99" s="71">
        <f t="shared" si="128"/>
        <v>4.12</v>
      </c>
      <c r="DF99" s="71">
        <f t="shared" si="129"/>
        <v>0</v>
      </c>
      <c r="DG99" s="71"/>
      <c r="DH99" s="71"/>
      <c r="DI99" s="93"/>
      <c r="DJ99" s="71"/>
      <c r="DK99" s="71">
        <f t="shared" si="130"/>
        <v>0</v>
      </c>
      <c r="DL99" s="71">
        <f t="shared" si="131"/>
        <v>0</v>
      </c>
      <c r="DM99" s="113"/>
      <c r="DN99" s="113"/>
      <c r="DO99" s="113"/>
      <c r="DP99" s="113"/>
      <c r="DQ99" s="71">
        <f t="shared" si="132"/>
        <v>0</v>
      </c>
      <c r="DR99" s="71">
        <f t="shared" si="133"/>
        <v>0</v>
      </c>
      <c r="DS99" s="91"/>
      <c r="DT99" s="71"/>
      <c r="DU99" s="71"/>
      <c r="DV99" s="94"/>
      <c r="DW99" s="71">
        <f t="shared" si="134"/>
        <v>0</v>
      </c>
      <c r="DX99" s="71">
        <f t="shared" si="135"/>
        <v>0</v>
      </c>
      <c r="DY99" s="115"/>
      <c r="DZ99" s="71"/>
      <c r="EA99" s="71"/>
      <c r="EB99" s="71"/>
      <c r="EC99" s="71">
        <f t="shared" si="136"/>
        <v>0</v>
      </c>
      <c r="ED99" s="71">
        <f t="shared" si="137"/>
        <v>0</v>
      </c>
      <c r="EE99" s="71"/>
      <c r="EF99" s="71"/>
      <c r="EG99" s="96"/>
      <c r="EH99" s="71"/>
      <c r="EI99" s="71">
        <f t="shared" si="138"/>
        <v>0</v>
      </c>
      <c r="EJ99" s="71">
        <f t="shared" si="139"/>
        <v>0</v>
      </c>
      <c r="EK99" s="71"/>
      <c r="EL99" s="71"/>
      <c r="EM99" s="71"/>
      <c r="EN99" s="71"/>
      <c r="EO99" s="71">
        <f t="shared" si="140"/>
        <v>0</v>
      </c>
      <c r="EP99" s="71">
        <f t="shared" si="141"/>
        <v>0</v>
      </c>
      <c r="EQ99" s="71"/>
      <c r="ER99" s="71"/>
      <c r="ES99" s="71"/>
      <c r="ET99" s="71"/>
      <c r="EU99" s="71">
        <f t="shared" si="142"/>
        <v>0</v>
      </c>
      <c r="EV99" s="71">
        <f t="shared" si="143"/>
        <v>0</v>
      </c>
      <c r="EW99" s="91">
        <v>0</v>
      </c>
      <c r="EX99" s="71"/>
      <c r="EY99" s="71"/>
      <c r="EZ99" s="71"/>
      <c r="FA99" s="71">
        <f t="shared" si="144"/>
        <v>0</v>
      </c>
      <c r="FB99" s="71">
        <f t="shared" si="145"/>
        <v>0</v>
      </c>
      <c r="FC99" s="71"/>
      <c r="FD99" s="71"/>
      <c r="FE99" s="71"/>
      <c r="FF99" s="71"/>
      <c r="FG99" s="71">
        <f t="shared" si="146"/>
        <v>0</v>
      </c>
      <c r="FH99" s="71">
        <f t="shared" si="147"/>
        <v>0</v>
      </c>
      <c r="FI99" s="71"/>
      <c r="FJ99" s="71"/>
      <c r="FK99" s="71"/>
      <c r="FL99" s="71"/>
      <c r="FM99" s="71">
        <f t="shared" si="148"/>
        <v>0</v>
      </c>
      <c r="FN99" s="71">
        <f t="shared" si="149"/>
        <v>0</v>
      </c>
      <c r="FO99" s="71"/>
      <c r="FP99" s="71"/>
      <c r="FQ99" s="71"/>
      <c r="FR99" s="71"/>
      <c r="FS99" s="71">
        <f t="shared" si="150"/>
        <v>0</v>
      </c>
      <c r="FT99" s="71">
        <f t="shared" si="151"/>
        <v>0</v>
      </c>
      <c r="FU99" s="71"/>
      <c r="FV99" s="71"/>
      <c r="FW99" s="71"/>
      <c r="FX99" s="71"/>
      <c r="FY99" s="71">
        <f t="shared" si="152"/>
        <v>0</v>
      </c>
      <c r="FZ99" s="71">
        <f t="shared" si="153"/>
        <v>0</v>
      </c>
      <c r="GA99" s="71"/>
      <c r="GB99" s="71"/>
      <c r="GC99" s="71"/>
      <c r="GD99" s="71"/>
      <c r="GE99" s="71">
        <f t="shared" si="154"/>
        <v>0</v>
      </c>
      <c r="GF99" s="71">
        <f t="shared" si="155"/>
        <v>0</v>
      </c>
      <c r="GG99" s="71"/>
      <c r="GH99" s="71"/>
      <c r="GI99" s="71"/>
      <c r="GJ99" s="71"/>
      <c r="GK99" s="71">
        <f t="shared" si="156"/>
        <v>0</v>
      </c>
      <c r="GL99" s="71">
        <f t="shared" si="157"/>
        <v>0</v>
      </c>
      <c r="GM99" s="71"/>
      <c r="GN99" s="71"/>
      <c r="GO99" s="71"/>
      <c r="GP99" s="71"/>
      <c r="GQ99" s="71">
        <f t="shared" si="158"/>
        <v>0</v>
      </c>
      <c r="GR99" s="71">
        <f t="shared" si="159"/>
        <v>0</v>
      </c>
      <c r="GS99" s="71"/>
      <c r="GT99" s="71"/>
      <c r="GU99" s="71"/>
      <c r="GV99" s="71"/>
      <c r="GW99" s="71">
        <f t="shared" si="160"/>
        <v>0</v>
      </c>
      <c r="GX99" s="71">
        <f t="shared" si="160"/>
        <v>0</v>
      </c>
      <c r="GY99" s="71"/>
      <c r="GZ99" s="71"/>
      <c r="HA99" s="71"/>
      <c r="HB99" s="71"/>
      <c r="HC99" s="71">
        <f t="shared" si="161"/>
        <v>0</v>
      </c>
      <c r="HD99" s="71">
        <f t="shared" si="161"/>
        <v>0</v>
      </c>
      <c r="HE99" s="71"/>
      <c r="HF99" s="71"/>
      <c r="HG99" s="71"/>
      <c r="HH99" s="71"/>
      <c r="HI99" s="71">
        <f t="shared" si="162"/>
        <v>0</v>
      </c>
      <c r="HJ99" s="71">
        <f t="shared" si="163"/>
        <v>0</v>
      </c>
      <c r="HK99" s="71"/>
      <c r="HL99" s="71"/>
      <c r="HM99" s="71"/>
      <c r="HN99" s="71"/>
      <c r="HO99" s="71">
        <f t="shared" si="164"/>
        <v>0</v>
      </c>
      <c r="HP99" s="71">
        <f t="shared" si="165"/>
        <v>0</v>
      </c>
      <c r="HQ99" s="71"/>
      <c r="HR99" s="71"/>
      <c r="HS99" s="71"/>
      <c r="HT99" s="71"/>
      <c r="HU99" s="71">
        <f t="shared" si="166"/>
        <v>0</v>
      </c>
      <c r="HV99" s="71">
        <f t="shared" si="166"/>
        <v>0</v>
      </c>
      <c r="HW99" s="71"/>
      <c r="HX99" s="140"/>
      <c r="HY99" s="140"/>
      <c r="HZ99" s="140"/>
      <c r="IA99" s="71">
        <f t="shared" si="167"/>
        <v>0</v>
      </c>
      <c r="IB99" s="71">
        <f t="shared" si="168"/>
        <v>0</v>
      </c>
      <c r="IC99" s="138"/>
      <c r="ID99" s="75"/>
      <c r="IE99" s="75">
        <f t="shared" si="169"/>
        <v>0</v>
      </c>
      <c r="IF99" s="75">
        <f t="shared" si="169"/>
        <v>0</v>
      </c>
      <c r="IG99" s="75"/>
      <c r="IH99" s="75"/>
      <c r="II99" s="75">
        <f t="shared" si="170"/>
        <v>0</v>
      </c>
      <c r="IJ99" s="75">
        <f t="shared" si="171"/>
        <v>0</v>
      </c>
      <c r="IK99" s="139"/>
      <c r="IL99" s="141"/>
      <c r="IM99" s="136">
        <f t="shared" si="172"/>
        <v>0</v>
      </c>
      <c r="IN99" s="136">
        <f t="shared" si="173"/>
        <v>0</v>
      </c>
      <c r="IO99" s="114">
        <v>0</v>
      </c>
      <c r="IP99" s="140"/>
      <c r="IQ99" s="136">
        <f t="shared" si="174"/>
        <v>0</v>
      </c>
      <c r="IR99" s="136">
        <f t="shared" si="175"/>
        <v>0</v>
      </c>
      <c r="IS99" s="137"/>
      <c r="IT99" s="137"/>
      <c r="IU99" s="158">
        <f t="shared" si="180"/>
        <v>0</v>
      </c>
      <c r="IV99" s="157">
        <f t="shared" si="181"/>
        <v>0</v>
      </c>
      <c r="IW99" s="158"/>
      <c r="IX99" s="158"/>
      <c r="IY99" s="158">
        <f t="shared" si="176"/>
        <v>0</v>
      </c>
      <c r="IZ99" s="158">
        <f t="shared" si="177"/>
        <v>0</v>
      </c>
      <c r="JA99" s="157"/>
      <c r="JB99" s="157"/>
      <c r="JC99" s="158">
        <f t="shared" si="178"/>
        <v>0</v>
      </c>
      <c r="JD99" s="158">
        <f t="shared" si="179"/>
        <v>0</v>
      </c>
    </row>
    <row r="100" spans="1:264" ht="12.75" customHeight="1">
      <c r="A100" s="109"/>
      <c r="B100" s="112">
        <v>90</v>
      </c>
      <c r="C100" s="71"/>
      <c r="D100" s="71"/>
      <c r="E100" s="113"/>
      <c r="F100" s="113"/>
      <c r="G100" s="71">
        <f t="shared" si="94"/>
        <v>0</v>
      </c>
      <c r="H100" s="71">
        <f t="shared" si="95"/>
        <v>0</v>
      </c>
      <c r="I100" s="91"/>
      <c r="J100" s="71"/>
      <c r="K100" s="71"/>
      <c r="L100" s="71"/>
      <c r="M100" s="71">
        <f t="shared" si="96"/>
        <v>0</v>
      </c>
      <c r="N100" s="71">
        <f t="shared" si="97"/>
        <v>0</v>
      </c>
      <c r="O100" s="91">
        <v>2.58</v>
      </c>
      <c r="P100" s="71"/>
      <c r="Q100" s="75"/>
      <c r="R100" s="71"/>
      <c r="S100" s="71">
        <f t="shared" si="98"/>
        <v>2.58</v>
      </c>
      <c r="T100" s="71">
        <f t="shared" si="99"/>
        <v>0</v>
      </c>
      <c r="U100" s="91"/>
      <c r="V100" s="71"/>
      <c r="W100" s="75"/>
      <c r="X100" s="75"/>
      <c r="Y100" s="71">
        <f t="shared" si="100"/>
        <v>0</v>
      </c>
      <c r="Z100" s="71">
        <f t="shared" si="101"/>
        <v>0</v>
      </c>
      <c r="AA100" s="71"/>
      <c r="AB100" s="142"/>
      <c r="AC100" s="193"/>
      <c r="AD100" s="71"/>
      <c r="AE100" s="71">
        <f t="shared" si="102"/>
        <v>0</v>
      </c>
      <c r="AF100" s="71">
        <f t="shared" si="103"/>
        <v>0</v>
      </c>
      <c r="AG100" s="91"/>
      <c r="AH100" s="71"/>
      <c r="AI100" s="71"/>
      <c r="AJ100" s="71"/>
      <c r="AK100" s="71">
        <f t="shared" si="104"/>
        <v>0</v>
      </c>
      <c r="AL100" s="71">
        <f t="shared" si="105"/>
        <v>0</v>
      </c>
      <c r="AM100" s="71"/>
      <c r="AN100" s="71"/>
      <c r="AO100" s="113"/>
      <c r="AP100" s="113"/>
      <c r="AQ100" s="71">
        <f t="shared" si="106"/>
        <v>0</v>
      </c>
      <c r="AR100" s="71">
        <f t="shared" si="107"/>
        <v>0</v>
      </c>
      <c r="AS100" s="114">
        <v>15.46</v>
      </c>
      <c r="AT100" s="136"/>
      <c r="AU100" s="75"/>
      <c r="AV100" s="71"/>
      <c r="AW100" s="71">
        <f t="shared" si="108"/>
        <v>15.46</v>
      </c>
      <c r="AX100" s="71">
        <f t="shared" si="109"/>
        <v>0</v>
      </c>
      <c r="AY100" s="125"/>
      <c r="AZ100" s="86"/>
      <c r="BA100" s="86"/>
      <c r="BB100" s="86"/>
      <c r="BC100" s="71">
        <f t="shared" si="110"/>
        <v>0</v>
      </c>
      <c r="BD100" s="71">
        <f t="shared" si="111"/>
        <v>0</v>
      </c>
      <c r="BE100" s="71"/>
      <c r="BF100" s="71"/>
      <c r="BG100" s="75"/>
      <c r="BH100" s="71"/>
      <c r="BI100" s="71">
        <f t="shared" si="112"/>
        <v>0</v>
      </c>
      <c r="BJ100" s="71">
        <f t="shared" si="113"/>
        <v>0</v>
      </c>
      <c r="BK100" s="93"/>
      <c r="BL100" s="93"/>
      <c r="BM100" s="71"/>
      <c r="BN100" s="71"/>
      <c r="BO100" s="71">
        <f t="shared" si="114"/>
        <v>0</v>
      </c>
      <c r="BP100" s="71">
        <f t="shared" si="115"/>
        <v>0</v>
      </c>
      <c r="BQ100" s="71"/>
      <c r="BR100" s="71"/>
      <c r="BS100" s="94"/>
      <c r="BT100" s="94"/>
      <c r="BU100" s="71">
        <f t="shared" si="116"/>
        <v>0</v>
      </c>
      <c r="BV100" s="71">
        <f t="shared" si="117"/>
        <v>0</v>
      </c>
      <c r="BW100" s="276"/>
      <c r="BX100" s="113"/>
      <c r="BY100" s="79"/>
      <c r="BZ100" s="93"/>
      <c r="CA100" s="71">
        <f t="shared" si="118"/>
        <v>0</v>
      </c>
      <c r="CB100" s="71">
        <f t="shared" si="119"/>
        <v>0</v>
      </c>
      <c r="CC100" s="114">
        <v>1.24</v>
      </c>
      <c r="CD100" s="75"/>
      <c r="CE100" s="95"/>
      <c r="CF100" s="95"/>
      <c r="CG100" s="71">
        <f t="shared" si="120"/>
        <v>1.24</v>
      </c>
      <c r="CH100" s="71">
        <f t="shared" si="121"/>
        <v>0</v>
      </c>
      <c r="CI100" s="71"/>
      <c r="CJ100" s="71"/>
      <c r="CK100" s="71"/>
      <c r="CL100" s="71"/>
      <c r="CM100" s="71">
        <f t="shared" si="122"/>
        <v>0</v>
      </c>
      <c r="CN100" s="71">
        <f t="shared" si="123"/>
        <v>0</v>
      </c>
      <c r="CO100" s="91">
        <v>2.06</v>
      </c>
      <c r="CP100" s="71"/>
      <c r="CQ100" s="71"/>
      <c r="CR100" s="71"/>
      <c r="CS100" s="71">
        <f t="shared" si="124"/>
        <v>2.06</v>
      </c>
      <c r="CT100" s="71">
        <f t="shared" si="125"/>
        <v>0</v>
      </c>
      <c r="CU100" s="71"/>
      <c r="CV100" s="71"/>
      <c r="CW100" s="71"/>
      <c r="CX100" s="71"/>
      <c r="CY100" s="71">
        <f t="shared" si="126"/>
        <v>0</v>
      </c>
      <c r="CZ100" s="71">
        <f t="shared" si="127"/>
        <v>0</v>
      </c>
      <c r="DA100" s="114">
        <v>4.12</v>
      </c>
      <c r="DB100" s="113"/>
      <c r="DC100" s="71"/>
      <c r="DD100" s="71"/>
      <c r="DE100" s="71">
        <f t="shared" si="128"/>
        <v>4.12</v>
      </c>
      <c r="DF100" s="71">
        <f t="shared" si="129"/>
        <v>0</v>
      </c>
      <c r="DG100" s="71"/>
      <c r="DH100" s="71"/>
      <c r="DI100" s="93"/>
      <c r="DJ100" s="71"/>
      <c r="DK100" s="71">
        <f t="shared" si="130"/>
        <v>0</v>
      </c>
      <c r="DL100" s="71">
        <f t="shared" si="131"/>
        <v>0</v>
      </c>
      <c r="DM100" s="113"/>
      <c r="DN100" s="113"/>
      <c r="DO100" s="113"/>
      <c r="DP100" s="113"/>
      <c r="DQ100" s="71">
        <f t="shared" si="132"/>
        <v>0</v>
      </c>
      <c r="DR100" s="71">
        <f t="shared" si="133"/>
        <v>0</v>
      </c>
      <c r="DS100" s="91"/>
      <c r="DT100" s="71"/>
      <c r="DU100" s="71"/>
      <c r="DV100" s="94"/>
      <c r="DW100" s="71">
        <f t="shared" si="134"/>
        <v>0</v>
      </c>
      <c r="DX100" s="71">
        <f t="shared" si="135"/>
        <v>0</v>
      </c>
      <c r="DY100" s="115"/>
      <c r="DZ100" s="71"/>
      <c r="EA100" s="71"/>
      <c r="EB100" s="71"/>
      <c r="EC100" s="71">
        <f t="shared" si="136"/>
        <v>0</v>
      </c>
      <c r="ED100" s="71">
        <f t="shared" si="137"/>
        <v>0</v>
      </c>
      <c r="EE100" s="71"/>
      <c r="EF100" s="71"/>
      <c r="EG100" s="96"/>
      <c r="EH100" s="71"/>
      <c r="EI100" s="71">
        <f t="shared" si="138"/>
        <v>0</v>
      </c>
      <c r="EJ100" s="71">
        <f t="shared" si="139"/>
        <v>0</v>
      </c>
      <c r="EK100" s="71"/>
      <c r="EL100" s="71"/>
      <c r="EM100" s="71"/>
      <c r="EN100" s="71"/>
      <c r="EO100" s="71">
        <f t="shared" si="140"/>
        <v>0</v>
      </c>
      <c r="EP100" s="71">
        <f t="shared" si="141"/>
        <v>0</v>
      </c>
      <c r="EQ100" s="71"/>
      <c r="ER100" s="71"/>
      <c r="ES100" s="71"/>
      <c r="ET100" s="71"/>
      <c r="EU100" s="71">
        <f t="shared" si="142"/>
        <v>0</v>
      </c>
      <c r="EV100" s="71">
        <f t="shared" si="143"/>
        <v>0</v>
      </c>
      <c r="EW100" s="91">
        <v>0</v>
      </c>
      <c r="EX100" s="71"/>
      <c r="EY100" s="71"/>
      <c r="EZ100" s="71"/>
      <c r="FA100" s="71">
        <f t="shared" si="144"/>
        <v>0</v>
      </c>
      <c r="FB100" s="71">
        <f t="shared" si="145"/>
        <v>0</v>
      </c>
      <c r="FC100" s="71"/>
      <c r="FD100" s="71"/>
      <c r="FE100" s="71"/>
      <c r="FF100" s="71"/>
      <c r="FG100" s="71">
        <f t="shared" si="146"/>
        <v>0</v>
      </c>
      <c r="FH100" s="71">
        <f t="shared" si="147"/>
        <v>0</v>
      </c>
      <c r="FI100" s="71"/>
      <c r="FJ100" s="71"/>
      <c r="FK100" s="71"/>
      <c r="FL100" s="71"/>
      <c r="FM100" s="71">
        <f t="shared" si="148"/>
        <v>0</v>
      </c>
      <c r="FN100" s="71">
        <f t="shared" si="149"/>
        <v>0</v>
      </c>
      <c r="FO100" s="71"/>
      <c r="FP100" s="71"/>
      <c r="FQ100" s="71"/>
      <c r="FR100" s="71"/>
      <c r="FS100" s="71">
        <f t="shared" si="150"/>
        <v>0</v>
      </c>
      <c r="FT100" s="71">
        <f t="shared" si="151"/>
        <v>0</v>
      </c>
      <c r="FU100" s="71"/>
      <c r="FV100" s="71"/>
      <c r="FW100" s="71"/>
      <c r="FX100" s="71"/>
      <c r="FY100" s="71">
        <f t="shared" si="152"/>
        <v>0</v>
      </c>
      <c r="FZ100" s="71">
        <f t="shared" si="153"/>
        <v>0</v>
      </c>
      <c r="GA100" s="71"/>
      <c r="GB100" s="71"/>
      <c r="GC100" s="71"/>
      <c r="GD100" s="71"/>
      <c r="GE100" s="71">
        <f t="shared" si="154"/>
        <v>0</v>
      </c>
      <c r="GF100" s="71">
        <f t="shared" si="155"/>
        <v>0</v>
      </c>
      <c r="GG100" s="71"/>
      <c r="GH100" s="71"/>
      <c r="GI100" s="71"/>
      <c r="GJ100" s="71"/>
      <c r="GK100" s="71">
        <f t="shared" si="156"/>
        <v>0</v>
      </c>
      <c r="GL100" s="71">
        <f t="shared" si="157"/>
        <v>0</v>
      </c>
      <c r="GM100" s="71"/>
      <c r="GN100" s="71"/>
      <c r="GO100" s="71"/>
      <c r="GP100" s="71"/>
      <c r="GQ100" s="71">
        <f t="shared" si="158"/>
        <v>0</v>
      </c>
      <c r="GR100" s="71">
        <f t="shared" si="159"/>
        <v>0</v>
      </c>
      <c r="GS100" s="71"/>
      <c r="GT100" s="71"/>
      <c r="GU100" s="71"/>
      <c r="GV100" s="71"/>
      <c r="GW100" s="71">
        <f t="shared" si="160"/>
        <v>0</v>
      </c>
      <c r="GX100" s="71">
        <f t="shared" si="160"/>
        <v>0</v>
      </c>
      <c r="GY100" s="71"/>
      <c r="GZ100" s="71"/>
      <c r="HA100" s="71"/>
      <c r="HB100" s="71"/>
      <c r="HC100" s="71">
        <f t="shared" si="161"/>
        <v>0</v>
      </c>
      <c r="HD100" s="71">
        <f t="shared" si="161"/>
        <v>0</v>
      </c>
      <c r="HE100" s="71"/>
      <c r="HF100" s="71"/>
      <c r="HG100" s="71"/>
      <c r="HH100" s="71"/>
      <c r="HI100" s="71">
        <f t="shared" si="162"/>
        <v>0</v>
      </c>
      <c r="HJ100" s="71">
        <f t="shared" si="163"/>
        <v>0</v>
      </c>
      <c r="HK100" s="71"/>
      <c r="HL100" s="71"/>
      <c r="HM100" s="71"/>
      <c r="HN100" s="71"/>
      <c r="HO100" s="71">
        <f t="shared" si="164"/>
        <v>0</v>
      </c>
      <c r="HP100" s="71">
        <f t="shared" si="165"/>
        <v>0</v>
      </c>
      <c r="HQ100" s="71"/>
      <c r="HR100" s="71"/>
      <c r="HS100" s="71"/>
      <c r="HT100" s="71"/>
      <c r="HU100" s="71">
        <f t="shared" si="166"/>
        <v>0</v>
      </c>
      <c r="HV100" s="71">
        <f t="shared" si="166"/>
        <v>0</v>
      </c>
      <c r="HW100" s="71"/>
      <c r="HX100" s="140"/>
      <c r="HY100" s="140"/>
      <c r="HZ100" s="140"/>
      <c r="IA100" s="71">
        <f t="shared" si="167"/>
        <v>0</v>
      </c>
      <c r="IB100" s="71">
        <f t="shared" si="168"/>
        <v>0</v>
      </c>
      <c r="IC100" s="138"/>
      <c r="ID100" s="75"/>
      <c r="IE100" s="75">
        <f t="shared" si="169"/>
        <v>0</v>
      </c>
      <c r="IF100" s="75">
        <f t="shared" si="169"/>
        <v>0</v>
      </c>
      <c r="IG100" s="75"/>
      <c r="IH100" s="75"/>
      <c r="II100" s="75">
        <f t="shared" si="170"/>
        <v>0</v>
      </c>
      <c r="IJ100" s="75">
        <f t="shared" si="171"/>
        <v>0</v>
      </c>
      <c r="IK100" s="139"/>
      <c r="IL100" s="141"/>
      <c r="IM100" s="136">
        <f t="shared" si="172"/>
        <v>0</v>
      </c>
      <c r="IN100" s="136">
        <f t="shared" si="173"/>
        <v>0</v>
      </c>
      <c r="IO100" s="114">
        <v>0</v>
      </c>
      <c r="IP100" s="140"/>
      <c r="IQ100" s="136">
        <f t="shared" si="174"/>
        <v>0</v>
      </c>
      <c r="IR100" s="136">
        <f t="shared" si="175"/>
        <v>0</v>
      </c>
      <c r="IS100" s="137"/>
      <c r="IT100" s="137"/>
      <c r="IU100" s="158">
        <f t="shared" si="180"/>
        <v>0</v>
      </c>
      <c r="IV100" s="157">
        <f t="shared" si="181"/>
        <v>0</v>
      </c>
      <c r="IW100" s="158"/>
      <c r="IX100" s="158"/>
      <c r="IY100" s="158">
        <f t="shared" si="176"/>
        <v>0</v>
      </c>
      <c r="IZ100" s="158">
        <f t="shared" si="177"/>
        <v>0</v>
      </c>
      <c r="JA100" s="157"/>
      <c r="JB100" s="157"/>
      <c r="JC100" s="158">
        <f t="shared" si="178"/>
        <v>0</v>
      </c>
      <c r="JD100" s="158">
        <f t="shared" si="179"/>
        <v>0</v>
      </c>
    </row>
    <row r="101" spans="1:264" ht="12.75" customHeight="1">
      <c r="A101" s="109"/>
      <c r="B101" s="112">
        <v>91</v>
      </c>
      <c r="C101" s="71"/>
      <c r="D101" s="71"/>
      <c r="E101" s="113"/>
      <c r="F101" s="113"/>
      <c r="G101" s="71">
        <f t="shared" si="94"/>
        <v>0</v>
      </c>
      <c r="H101" s="71">
        <f t="shared" si="95"/>
        <v>0</v>
      </c>
      <c r="I101" s="91"/>
      <c r="J101" s="71"/>
      <c r="K101" s="71"/>
      <c r="L101" s="71"/>
      <c r="M101" s="71">
        <f t="shared" si="96"/>
        <v>0</v>
      </c>
      <c r="N101" s="71">
        <f t="shared" si="97"/>
        <v>0</v>
      </c>
      <c r="O101" s="91">
        <v>2.58</v>
      </c>
      <c r="P101" s="71"/>
      <c r="Q101" s="75"/>
      <c r="R101" s="71"/>
      <c r="S101" s="71">
        <f t="shared" si="98"/>
        <v>2.58</v>
      </c>
      <c r="T101" s="71">
        <f t="shared" si="99"/>
        <v>0</v>
      </c>
      <c r="U101" s="91"/>
      <c r="V101" s="71"/>
      <c r="W101" s="75"/>
      <c r="X101" s="75"/>
      <c r="Y101" s="71">
        <f t="shared" si="100"/>
        <v>0</v>
      </c>
      <c r="Z101" s="71">
        <f t="shared" si="101"/>
        <v>0</v>
      </c>
      <c r="AA101" s="71"/>
      <c r="AB101" s="142"/>
      <c r="AC101" s="193"/>
      <c r="AD101" s="71"/>
      <c r="AE101" s="71">
        <f t="shared" si="102"/>
        <v>0</v>
      </c>
      <c r="AF101" s="71">
        <f t="shared" si="103"/>
        <v>0</v>
      </c>
      <c r="AG101" s="91"/>
      <c r="AH101" s="71"/>
      <c r="AI101" s="71"/>
      <c r="AJ101" s="71"/>
      <c r="AK101" s="71">
        <f t="shared" si="104"/>
        <v>0</v>
      </c>
      <c r="AL101" s="71">
        <f t="shared" si="105"/>
        <v>0</v>
      </c>
      <c r="AM101" s="71"/>
      <c r="AN101" s="71"/>
      <c r="AO101" s="113"/>
      <c r="AP101" s="113"/>
      <c r="AQ101" s="71">
        <f t="shared" si="106"/>
        <v>0</v>
      </c>
      <c r="AR101" s="71">
        <f t="shared" si="107"/>
        <v>0</v>
      </c>
      <c r="AS101" s="114">
        <v>15.46</v>
      </c>
      <c r="AT101" s="136"/>
      <c r="AU101" s="75"/>
      <c r="AV101" s="71"/>
      <c r="AW101" s="71">
        <f t="shared" si="108"/>
        <v>15.46</v>
      </c>
      <c r="AX101" s="71">
        <f t="shared" si="109"/>
        <v>0</v>
      </c>
      <c r="AY101" s="125"/>
      <c r="AZ101" s="86"/>
      <c r="BA101" s="86"/>
      <c r="BB101" s="86"/>
      <c r="BC101" s="71">
        <f t="shared" si="110"/>
        <v>0</v>
      </c>
      <c r="BD101" s="71">
        <f t="shared" si="111"/>
        <v>0</v>
      </c>
      <c r="BE101" s="71"/>
      <c r="BF101" s="71"/>
      <c r="BG101" s="75"/>
      <c r="BH101" s="71"/>
      <c r="BI101" s="71">
        <f t="shared" si="112"/>
        <v>0</v>
      </c>
      <c r="BJ101" s="71">
        <f t="shared" si="113"/>
        <v>0</v>
      </c>
      <c r="BK101" s="93"/>
      <c r="BL101" s="93"/>
      <c r="BM101" s="71"/>
      <c r="BN101" s="71"/>
      <c r="BO101" s="71">
        <f t="shared" si="114"/>
        <v>0</v>
      </c>
      <c r="BP101" s="71">
        <f t="shared" si="115"/>
        <v>0</v>
      </c>
      <c r="BQ101" s="71"/>
      <c r="BR101" s="71"/>
      <c r="BS101" s="94"/>
      <c r="BT101" s="94"/>
      <c r="BU101" s="71">
        <f t="shared" si="116"/>
        <v>0</v>
      </c>
      <c r="BV101" s="71">
        <f t="shared" si="117"/>
        <v>0</v>
      </c>
      <c r="BW101" s="276"/>
      <c r="BX101" s="113"/>
      <c r="BY101" s="79"/>
      <c r="BZ101" s="93"/>
      <c r="CA101" s="71">
        <f t="shared" si="118"/>
        <v>0</v>
      </c>
      <c r="CB101" s="71">
        <f t="shared" si="119"/>
        <v>0</v>
      </c>
      <c r="CC101" s="114">
        <v>1.24</v>
      </c>
      <c r="CD101" s="75"/>
      <c r="CE101" s="95"/>
      <c r="CF101" s="95"/>
      <c r="CG101" s="71">
        <f t="shared" si="120"/>
        <v>1.24</v>
      </c>
      <c r="CH101" s="71">
        <f t="shared" si="121"/>
        <v>0</v>
      </c>
      <c r="CI101" s="71"/>
      <c r="CJ101" s="71"/>
      <c r="CK101" s="71"/>
      <c r="CL101" s="71"/>
      <c r="CM101" s="71">
        <f t="shared" si="122"/>
        <v>0</v>
      </c>
      <c r="CN101" s="71">
        <f t="shared" si="123"/>
        <v>0</v>
      </c>
      <c r="CO101" s="91">
        <v>2.06</v>
      </c>
      <c r="CP101" s="71"/>
      <c r="CQ101" s="71"/>
      <c r="CR101" s="71"/>
      <c r="CS101" s="71">
        <f t="shared" si="124"/>
        <v>2.06</v>
      </c>
      <c r="CT101" s="71">
        <f t="shared" si="125"/>
        <v>0</v>
      </c>
      <c r="CU101" s="71"/>
      <c r="CV101" s="71"/>
      <c r="CW101" s="71"/>
      <c r="CX101" s="71"/>
      <c r="CY101" s="71">
        <f t="shared" si="126"/>
        <v>0</v>
      </c>
      <c r="CZ101" s="71">
        <f t="shared" si="127"/>
        <v>0</v>
      </c>
      <c r="DA101" s="114">
        <v>4.12</v>
      </c>
      <c r="DB101" s="113"/>
      <c r="DC101" s="71"/>
      <c r="DD101" s="71"/>
      <c r="DE101" s="71">
        <f t="shared" si="128"/>
        <v>4.12</v>
      </c>
      <c r="DF101" s="71">
        <f t="shared" si="129"/>
        <v>0</v>
      </c>
      <c r="DG101" s="71"/>
      <c r="DH101" s="71"/>
      <c r="DI101" s="93"/>
      <c r="DJ101" s="71"/>
      <c r="DK101" s="71">
        <f t="shared" si="130"/>
        <v>0</v>
      </c>
      <c r="DL101" s="71">
        <f t="shared" si="131"/>
        <v>0</v>
      </c>
      <c r="DM101" s="113"/>
      <c r="DN101" s="113"/>
      <c r="DO101" s="113"/>
      <c r="DP101" s="113"/>
      <c r="DQ101" s="71">
        <f t="shared" si="132"/>
        <v>0</v>
      </c>
      <c r="DR101" s="71">
        <f t="shared" si="133"/>
        <v>0</v>
      </c>
      <c r="DS101" s="91"/>
      <c r="DT101" s="71"/>
      <c r="DU101" s="71"/>
      <c r="DV101" s="94"/>
      <c r="DW101" s="71">
        <f t="shared" si="134"/>
        <v>0</v>
      </c>
      <c r="DX101" s="71">
        <f t="shared" si="135"/>
        <v>0</v>
      </c>
      <c r="DY101" s="115"/>
      <c r="DZ101" s="71"/>
      <c r="EA101" s="71"/>
      <c r="EB101" s="71"/>
      <c r="EC101" s="71">
        <f t="shared" si="136"/>
        <v>0</v>
      </c>
      <c r="ED101" s="71">
        <f t="shared" si="137"/>
        <v>0</v>
      </c>
      <c r="EE101" s="71"/>
      <c r="EF101" s="71"/>
      <c r="EG101" s="96"/>
      <c r="EH101" s="71"/>
      <c r="EI101" s="71">
        <f t="shared" si="138"/>
        <v>0</v>
      </c>
      <c r="EJ101" s="71">
        <f t="shared" si="139"/>
        <v>0</v>
      </c>
      <c r="EK101" s="71"/>
      <c r="EL101" s="71"/>
      <c r="EM101" s="71"/>
      <c r="EN101" s="71"/>
      <c r="EO101" s="71">
        <f t="shared" si="140"/>
        <v>0</v>
      </c>
      <c r="EP101" s="71">
        <f t="shared" si="141"/>
        <v>0</v>
      </c>
      <c r="EQ101" s="71"/>
      <c r="ER101" s="71"/>
      <c r="ES101" s="71"/>
      <c r="ET101" s="71"/>
      <c r="EU101" s="71">
        <f t="shared" si="142"/>
        <v>0</v>
      </c>
      <c r="EV101" s="71">
        <f t="shared" si="143"/>
        <v>0</v>
      </c>
      <c r="EW101" s="91">
        <v>0</v>
      </c>
      <c r="EX101" s="71"/>
      <c r="EY101" s="71"/>
      <c r="EZ101" s="71"/>
      <c r="FA101" s="71">
        <f t="shared" si="144"/>
        <v>0</v>
      </c>
      <c r="FB101" s="71">
        <f t="shared" si="145"/>
        <v>0</v>
      </c>
      <c r="FC101" s="71"/>
      <c r="FD101" s="71"/>
      <c r="FE101" s="71"/>
      <c r="FF101" s="71"/>
      <c r="FG101" s="71">
        <f t="shared" si="146"/>
        <v>0</v>
      </c>
      <c r="FH101" s="71">
        <f t="shared" si="147"/>
        <v>0</v>
      </c>
      <c r="FI101" s="71"/>
      <c r="FJ101" s="71"/>
      <c r="FK101" s="71"/>
      <c r="FL101" s="71"/>
      <c r="FM101" s="71">
        <f t="shared" si="148"/>
        <v>0</v>
      </c>
      <c r="FN101" s="71">
        <f t="shared" si="149"/>
        <v>0</v>
      </c>
      <c r="FO101" s="71"/>
      <c r="FP101" s="71"/>
      <c r="FQ101" s="71"/>
      <c r="FR101" s="71"/>
      <c r="FS101" s="71">
        <f t="shared" si="150"/>
        <v>0</v>
      </c>
      <c r="FT101" s="71">
        <f t="shared" si="151"/>
        <v>0</v>
      </c>
      <c r="FU101" s="71"/>
      <c r="FV101" s="71"/>
      <c r="FW101" s="71"/>
      <c r="FX101" s="71"/>
      <c r="FY101" s="71">
        <f t="shared" si="152"/>
        <v>0</v>
      </c>
      <c r="FZ101" s="71">
        <f t="shared" si="153"/>
        <v>0</v>
      </c>
      <c r="GA101" s="71"/>
      <c r="GB101" s="71"/>
      <c r="GC101" s="71"/>
      <c r="GD101" s="71"/>
      <c r="GE101" s="71">
        <f t="shared" si="154"/>
        <v>0</v>
      </c>
      <c r="GF101" s="71">
        <f t="shared" si="155"/>
        <v>0</v>
      </c>
      <c r="GG101" s="71"/>
      <c r="GH101" s="71"/>
      <c r="GI101" s="71"/>
      <c r="GJ101" s="71"/>
      <c r="GK101" s="71">
        <f t="shared" si="156"/>
        <v>0</v>
      </c>
      <c r="GL101" s="71">
        <f t="shared" si="157"/>
        <v>0</v>
      </c>
      <c r="GM101" s="71"/>
      <c r="GN101" s="71"/>
      <c r="GO101" s="71"/>
      <c r="GP101" s="71"/>
      <c r="GQ101" s="71">
        <f t="shared" si="158"/>
        <v>0</v>
      </c>
      <c r="GR101" s="71">
        <f t="shared" si="159"/>
        <v>0</v>
      </c>
      <c r="GS101" s="71"/>
      <c r="GT101" s="71"/>
      <c r="GU101" s="71"/>
      <c r="GV101" s="71"/>
      <c r="GW101" s="71">
        <f t="shared" si="160"/>
        <v>0</v>
      </c>
      <c r="GX101" s="71">
        <f t="shared" si="160"/>
        <v>0</v>
      </c>
      <c r="GY101" s="71"/>
      <c r="GZ101" s="71"/>
      <c r="HA101" s="71"/>
      <c r="HB101" s="71"/>
      <c r="HC101" s="71">
        <f t="shared" si="161"/>
        <v>0</v>
      </c>
      <c r="HD101" s="71">
        <f t="shared" si="161"/>
        <v>0</v>
      </c>
      <c r="HE101" s="71"/>
      <c r="HF101" s="71"/>
      <c r="HG101" s="71"/>
      <c r="HH101" s="71"/>
      <c r="HI101" s="71">
        <f t="shared" si="162"/>
        <v>0</v>
      </c>
      <c r="HJ101" s="71">
        <f t="shared" si="163"/>
        <v>0</v>
      </c>
      <c r="HK101" s="71"/>
      <c r="HL101" s="71"/>
      <c r="HM101" s="71"/>
      <c r="HN101" s="71"/>
      <c r="HO101" s="71">
        <f t="shared" si="164"/>
        <v>0</v>
      </c>
      <c r="HP101" s="71">
        <f t="shared" si="165"/>
        <v>0</v>
      </c>
      <c r="HQ101" s="71"/>
      <c r="HR101" s="71"/>
      <c r="HS101" s="71"/>
      <c r="HT101" s="71"/>
      <c r="HU101" s="71">
        <f t="shared" si="166"/>
        <v>0</v>
      </c>
      <c r="HV101" s="71">
        <f t="shared" si="166"/>
        <v>0</v>
      </c>
      <c r="HW101" s="71"/>
      <c r="HX101" s="140"/>
      <c r="HY101" s="140"/>
      <c r="HZ101" s="140"/>
      <c r="IA101" s="71">
        <f t="shared" si="167"/>
        <v>0</v>
      </c>
      <c r="IB101" s="71">
        <f t="shared" si="168"/>
        <v>0</v>
      </c>
      <c r="IC101" s="138"/>
      <c r="ID101" s="75"/>
      <c r="IE101" s="75">
        <f t="shared" si="169"/>
        <v>0</v>
      </c>
      <c r="IF101" s="75">
        <f t="shared" si="169"/>
        <v>0</v>
      </c>
      <c r="IG101" s="75"/>
      <c r="IH101" s="75"/>
      <c r="II101" s="75">
        <f t="shared" si="170"/>
        <v>0</v>
      </c>
      <c r="IJ101" s="75">
        <f t="shared" si="171"/>
        <v>0</v>
      </c>
      <c r="IK101" s="139"/>
      <c r="IL101" s="141"/>
      <c r="IM101" s="136">
        <f t="shared" si="172"/>
        <v>0</v>
      </c>
      <c r="IN101" s="136">
        <f t="shared" si="173"/>
        <v>0</v>
      </c>
      <c r="IO101" s="114">
        <v>0</v>
      </c>
      <c r="IP101" s="140"/>
      <c r="IQ101" s="136">
        <f t="shared" si="174"/>
        <v>0</v>
      </c>
      <c r="IR101" s="136">
        <f t="shared" si="175"/>
        <v>0</v>
      </c>
      <c r="IS101" s="137"/>
      <c r="IT101" s="137"/>
      <c r="IU101" s="158">
        <f t="shared" si="180"/>
        <v>0</v>
      </c>
      <c r="IV101" s="157">
        <f t="shared" si="181"/>
        <v>0</v>
      </c>
      <c r="IW101" s="158"/>
      <c r="IX101" s="158"/>
      <c r="IY101" s="158">
        <f t="shared" si="176"/>
        <v>0</v>
      </c>
      <c r="IZ101" s="158">
        <f t="shared" si="177"/>
        <v>0</v>
      </c>
      <c r="JA101" s="157"/>
      <c r="JB101" s="157"/>
      <c r="JC101" s="158">
        <f t="shared" si="178"/>
        <v>0</v>
      </c>
      <c r="JD101" s="158">
        <f t="shared" si="179"/>
        <v>0</v>
      </c>
    </row>
    <row r="102" spans="1:264" ht="12.75" customHeight="1">
      <c r="A102" s="109"/>
      <c r="B102" s="112">
        <v>92</v>
      </c>
      <c r="C102" s="71"/>
      <c r="D102" s="71"/>
      <c r="E102" s="113"/>
      <c r="F102" s="113"/>
      <c r="G102" s="71">
        <f t="shared" si="94"/>
        <v>0</v>
      </c>
      <c r="H102" s="71">
        <f t="shared" si="95"/>
        <v>0</v>
      </c>
      <c r="I102" s="91"/>
      <c r="J102" s="71"/>
      <c r="K102" s="71"/>
      <c r="L102" s="71"/>
      <c r="M102" s="71">
        <f t="shared" si="96"/>
        <v>0</v>
      </c>
      <c r="N102" s="71">
        <f t="shared" si="97"/>
        <v>0</v>
      </c>
      <c r="O102" s="91">
        <v>2.58</v>
      </c>
      <c r="P102" s="71"/>
      <c r="Q102" s="75"/>
      <c r="R102" s="71"/>
      <c r="S102" s="71">
        <f t="shared" si="98"/>
        <v>2.58</v>
      </c>
      <c r="T102" s="71">
        <f t="shared" si="99"/>
        <v>0</v>
      </c>
      <c r="U102" s="91"/>
      <c r="V102" s="71"/>
      <c r="W102" s="75"/>
      <c r="X102" s="75"/>
      <c r="Y102" s="71">
        <f t="shared" si="100"/>
        <v>0</v>
      </c>
      <c r="Z102" s="71">
        <f t="shared" si="101"/>
        <v>0</v>
      </c>
      <c r="AA102" s="71"/>
      <c r="AB102" s="142"/>
      <c r="AC102" s="193"/>
      <c r="AD102" s="71"/>
      <c r="AE102" s="71">
        <f t="shared" si="102"/>
        <v>0</v>
      </c>
      <c r="AF102" s="71">
        <f t="shared" si="103"/>
        <v>0</v>
      </c>
      <c r="AG102" s="91"/>
      <c r="AH102" s="71"/>
      <c r="AI102" s="71"/>
      <c r="AJ102" s="71"/>
      <c r="AK102" s="71">
        <f t="shared" si="104"/>
        <v>0</v>
      </c>
      <c r="AL102" s="71">
        <f t="shared" si="105"/>
        <v>0</v>
      </c>
      <c r="AM102" s="71"/>
      <c r="AN102" s="71"/>
      <c r="AO102" s="113"/>
      <c r="AP102" s="113"/>
      <c r="AQ102" s="71">
        <f t="shared" si="106"/>
        <v>0</v>
      </c>
      <c r="AR102" s="71">
        <f t="shared" si="107"/>
        <v>0</v>
      </c>
      <c r="AS102" s="114">
        <v>15.46</v>
      </c>
      <c r="AT102" s="136"/>
      <c r="AU102" s="75"/>
      <c r="AV102" s="71"/>
      <c r="AW102" s="71">
        <f t="shared" si="108"/>
        <v>15.46</v>
      </c>
      <c r="AX102" s="71">
        <f t="shared" si="109"/>
        <v>0</v>
      </c>
      <c r="AY102" s="125"/>
      <c r="AZ102" s="86"/>
      <c r="BA102" s="86"/>
      <c r="BB102" s="86"/>
      <c r="BC102" s="71">
        <f t="shared" si="110"/>
        <v>0</v>
      </c>
      <c r="BD102" s="71">
        <f t="shared" si="111"/>
        <v>0</v>
      </c>
      <c r="BE102" s="71"/>
      <c r="BF102" s="71"/>
      <c r="BG102" s="75"/>
      <c r="BH102" s="71"/>
      <c r="BI102" s="71">
        <f t="shared" si="112"/>
        <v>0</v>
      </c>
      <c r="BJ102" s="71">
        <f t="shared" si="113"/>
        <v>0</v>
      </c>
      <c r="BK102" s="93"/>
      <c r="BL102" s="93"/>
      <c r="BM102" s="71"/>
      <c r="BN102" s="71"/>
      <c r="BO102" s="71">
        <f t="shared" si="114"/>
        <v>0</v>
      </c>
      <c r="BP102" s="71">
        <f t="shared" si="115"/>
        <v>0</v>
      </c>
      <c r="BQ102" s="71"/>
      <c r="BR102" s="71"/>
      <c r="BS102" s="94"/>
      <c r="BT102" s="94"/>
      <c r="BU102" s="71">
        <f t="shared" si="116"/>
        <v>0</v>
      </c>
      <c r="BV102" s="71">
        <f t="shared" si="117"/>
        <v>0</v>
      </c>
      <c r="BW102" s="276"/>
      <c r="BX102" s="113"/>
      <c r="BY102" s="79"/>
      <c r="BZ102" s="93"/>
      <c r="CA102" s="71">
        <f t="shared" si="118"/>
        <v>0</v>
      </c>
      <c r="CB102" s="71">
        <f t="shared" si="119"/>
        <v>0</v>
      </c>
      <c r="CC102" s="114">
        <v>1.24</v>
      </c>
      <c r="CD102" s="75"/>
      <c r="CE102" s="95"/>
      <c r="CF102" s="95"/>
      <c r="CG102" s="71">
        <f t="shared" si="120"/>
        <v>1.24</v>
      </c>
      <c r="CH102" s="71">
        <f t="shared" si="121"/>
        <v>0</v>
      </c>
      <c r="CI102" s="71"/>
      <c r="CJ102" s="71"/>
      <c r="CK102" s="71"/>
      <c r="CL102" s="71"/>
      <c r="CM102" s="71">
        <f t="shared" si="122"/>
        <v>0</v>
      </c>
      <c r="CN102" s="71">
        <f t="shared" si="123"/>
        <v>0</v>
      </c>
      <c r="CO102" s="91">
        <v>2.06</v>
      </c>
      <c r="CP102" s="71"/>
      <c r="CQ102" s="71"/>
      <c r="CR102" s="71"/>
      <c r="CS102" s="71">
        <f t="shared" si="124"/>
        <v>2.06</v>
      </c>
      <c r="CT102" s="71">
        <f t="shared" si="125"/>
        <v>0</v>
      </c>
      <c r="CU102" s="71"/>
      <c r="CV102" s="71"/>
      <c r="CW102" s="71"/>
      <c r="CX102" s="71"/>
      <c r="CY102" s="71">
        <f t="shared" si="126"/>
        <v>0</v>
      </c>
      <c r="CZ102" s="71">
        <f t="shared" si="127"/>
        <v>0</v>
      </c>
      <c r="DA102" s="114">
        <v>4.12</v>
      </c>
      <c r="DB102" s="113"/>
      <c r="DC102" s="71"/>
      <c r="DD102" s="71"/>
      <c r="DE102" s="71">
        <f t="shared" si="128"/>
        <v>4.12</v>
      </c>
      <c r="DF102" s="71">
        <f t="shared" si="129"/>
        <v>0</v>
      </c>
      <c r="DG102" s="71"/>
      <c r="DH102" s="71"/>
      <c r="DI102" s="93"/>
      <c r="DJ102" s="71"/>
      <c r="DK102" s="71">
        <f t="shared" si="130"/>
        <v>0</v>
      </c>
      <c r="DL102" s="71">
        <f t="shared" si="131"/>
        <v>0</v>
      </c>
      <c r="DM102" s="113"/>
      <c r="DN102" s="113"/>
      <c r="DO102" s="113"/>
      <c r="DP102" s="113"/>
      <c r="DQ102" s="71">
        <f t="shared" si="132"/>
        <v>0</v>
      </c>
      <c r="DR102" s="71">
        <f t="shared" si="133"/>
        <v>0</v>
      </c>
      <c r="DS102" s="91"/>
      <c r="DT102" s="71"/>
      <c r="DU102" s="71"/>
      <c r="DV102" s="94"/>
      <c r="DW102" s="71">
        <f t="shared" si="134"/>
        <v>0</v>
      </c>
      <c r="DX102" s="71">
        <f t="shared" si="135"/>
        <v>0</v>
      </c>
      <c r="DY102" s="115"/>
      <c r="DZ102" s="71"/>
      <c r="EA102" s="71"/>
      <c r="EB102" s="71"/>
      <c r="EC102" s="71">
        <f t="shared" si="136"/>
        <v>0</v>
      </c>
      <c r="ED102" s="71">
        <f t="shared" si="137"/>
        <v>0</v>
      </c>
      <c r="EE102" s="71"/>
      <c r="EF102" s="71"/>
      <c r="EG102" s="96"/>
      <c r="EH102" s="71"/>
      <c r="EI102" s="71">
        <f t="shared" si="138"/>
        <v>0</v>
      </c>
      <c r="EJ102" s="71">
        <f t="shared" si="139"/>
        <v>0</v>
      </c>
      <c r="EK102" s="71"/>
      <c r="EL102" s="71"/>
      <c r="EM102" s="71"/>
      <c r="EN102" s="71"/>
      <c r="EO102" s="71">
        <f t="shared" si="140"/>
        <v>0</v>
      </c>
      <c r="EP102" s="71">
        <f t="shared" si="141"/>
        <v>0</v>
      </c>
      <c r="EQ102" s="71"/>
      <c r="ER102" s="71"/>
      <c r="ES102" s="71"/>
      <c r="ET102" s="71"/>
      <c r="EU102" s="71">
        <f t="shared" si="142"/>
        <v>0</v>
      </c>
      <c r="EV102" s="71">
        <f t="shared" si="143"/>
        <v>0</v>
      </c>
      <c r="EW102" s="91">
        <v>0</v>
      </c>
      <c r="EX102" s="71"/>
      <c r="EY102" s="71"/>
      <c r="EZ102" s="71"/>
      <c r="FA102" s="71">
        <f t="shared" si="144"/>
        <v>0</v>
      </c>
      <c r="FB102" s="71">
        <f t="shared" si="145"/>
        <v>0</v>
      </c>
      <c r="FC102" s="71"/>
      <c r="FD102" s="71"/>
      <c r="FE102" s="71"/>
      <c r="FF102" s="71"/>
      <c r="FG102" s="71">
        <f t="shared" si="146"/>
        <v>0</v>
      </c>
      <c r="FH102" s="71">
        <f t="shared" si="147"/>
        <v>0</v>
      </c>
      <c r="FI102" s="71"/>
      <c r="FJ102" s="71"/>
      <c r="FK102" s="71"/>
      <c r="FL102" s="71"/>
      <c r="FM102" s="71">
        <f t="shared" si="148"/>
        <v>0</v>
      </c>
      <c r="FN102" s="71">
        <f t="shared" si="149"/>
        <v>0</v>
      </c>
      <c r="FO102" s="71"/>
      <c r="FP102" s="71"/>
      <c r="FQ102" s="71"/>
      <c r="FR102" s="71"/>
      <c r="FS102" s="71">
        <f t="shared" si="150"/>
        <v>0</v>
      </c>
      <c r="FT102" s="71">
        <f t="shared" si="151"/>
        <v>0</v>
      </c>
      <c r="FU102" s="71"/>
      <c r="FV102" s="71"/>
      <c r="FW102" s="71"/>
      <c r="FX102" s="71"/>
      <c r="FY102" s="71">
        <f t="shared" si="152"/>
        <v>0</v>
      </c>
      <c r="FZ102" s="71">
        <f t="shared" si="153"/>
        <v>0</v>
      </c>
      <c r="GA102" s="71"/>
      <c r="GB102" s="71"/>
      <c r="GC102" s="71"/>
      <c r="GD102" s="71"/>
      <c r="GE102" s="71">
        <f t="shared" si="154"/>
        <v>0</v>
      </c>
      <c r="GF102" s="71">
        <f t="shared" si="155"/>
        <v>0</v>
      </c>
      <c r="GG102" s="71"/>
      <c r="GH102" s="71"/>
      <c r="GI102" s="71"/>
      <c r="GJ102" s="71"/>
      <c r="GK102" s="71">
        <f t="shared" si="156"/>
        <v>0</v>
      </c>
      <c r="GL102" s="71">
        <f t="shared" si="157"/>
        <v>0</v>
      </c>
      <c r="GM102" s="71"/>
      <c r="GN102" s="71"/>
      <c r="GO102" s="71"/>
      <c r="GP102" s="71"/>
      <c r="GQ102" s="71">
        <f t="shared" si="158"/>
        <v>0</v>
      </c>
      <c r="GR102" s="71">
        <f t="shared" si="159"/>
        <v>0</v>
      </c>
      <c r="GS102" s="71"/>
      <c r="GT102" s="71"/>
      <c r="GU102" s="71"/>
      <c r="GV102" s="71"/>
      <c r="GW102" s="71">
        <f t="shared" si="160"/>
        <v>0</v>
      </c>
      <c r="GX102" s="71">
        <f t="shared" si="160"/>
        <v>0</v>
      </c>
      <c r="GY102" s="71"/>
      <c r="GZ102" s="71"/>
      <c r="HA102" s="71"/>
      <c r="HB102" s="71"/>
      <c r="HC102" s="71">
        <f t="shared" si="161"/>
        <v>0</v>
      </c>
      <c r="HD102" s="71">
        <f t="shared" si="161"/>
        <v>0</v>
      </c>
      <c r="HE102" s="71"/>
      <c r="HF102" s="71"/>
      <c r="HG102" s="71"/>
      <c r="HH102" s="71"/>
      <c r="HI102" s="71">
        <f t="shared" si="162"/>
        <v>0</v>
      </c>
      <c r="HJ102" s="71">
        <f t="shared" si="163"/>
        <v>0</v>
      </c>
      <c r="HK102" s="71"/>
      <c r="HL102" s="71"/>
      <c r="HM102" s="71"/>
      <c r="HN102" s="71"/>
      <c r="HO102" s="71">
        <f t="shared" si="164"/>
        <v>0</v>
      </c>
      <c r="HP102" s="71">
        <f t="shared" si="165"/>
        <v>0</v>
      </c>
      <c r="HQ102" s="71"/>
      <c r="HR102" s="71"/>
      <c r="HS102" s="71"/>
      <c r="HT102" s="71"/>
      <c r="HU102" s="71">
        <f t="shared" si="166"/>
        <v>0</v>
      </c>
      <c r="HV102" s="71">
        <f t="shared" si="166"/>
        <v>0</v>
      </c>
      <c r="HW102" s="71"/>
      <c r="HX102" s="140"/>
      <c r="HY102" s="140"/>
      <c r="HZ102" s="140"/>
      <c r="IA102" s="71">
        <f t="shared" si="167"/>
        <v>0</v>
      </c>
      <c r="IB102" s="71">
        <f t="shared" si="168"/>
        <v>0</v>
      </c>
      <c r="IC102" s="138"/>
      <c r="ID102" s="75"/>
      <c r="IE102" s="75">
        <f t="shared" si="169"/>
        <v>0</v>
      </c>
      <c r="IF102" s="75">
        <f t="shared" si="169"/>
        <v>0</v>
      </c>
      <c r="IG102" s="75"/>
      <c r="IH102" s="75"/>
      <c r="II102" s="75">
        <f t="shared" si="170"/>
        <v>0</v>
      </c>
      <c r="IJ102" s="75">
        <f t="shared" si="171"/>
        <v>0</v>
      </c>
      <c r="IK102" s="139"/>
      <c r="IL102" s="141"/>
      <c r="IM102" s="136">
        <f t="shared" si="172"/>
        <v>0</v>
      </c>
      <c r="IN102" s="136">
        <f t="shared" si="173"/>
        <v>0</v>
      </c>
      <c r="IO102" s="114">
        <v>0</v>
      </c>
      <c r="IP102" s="140"/>
      <c r="IQ102" s="136">
        <f t="shared" si="174"/>
        <v>0</v>
      </c>
      <c r="IR102" s="136">
        <f t="shared" si="175"/>
        <v>0</v>
      </c>
      <c r="IS102" s="137"/>
      <c r="IT102" s="137"/>
      <c r="IU102" s="158">
        <f t="shared" si="180"/>
        <v>0</v>
      </c>
      <c r="IV102" s="157">
        <f t="shared" si="181"/>
        <v>0</v>
      </c>
      <c r="IW102" s="158"/>
      <c r="IX102" s="158"/>
      <c r="IY102" s="158">
        <f t="shared" si="176"/>
        <v>0</v>
      </c>
      <c r="IZ102" s="158">
        <f t="shared" si="177"/>
        <v>0</v>
      </c>
      <c r="JA102" s="157"/>
      <c r="JB102" s="157"/>
      <c r="JC102" s="158">
        <f t="shared" si="178"/>
        <v>0</v>
      </c>
      <c r="JD102" s="158">
        <f t="shared" si="179"/>
        <v>0</v>
      </c>
    </row>
    <row r="103" spans="1:264" ht="12.75" customHeight="1">
      <c r="A103" s="117" t="s">
        <v>159</v>
      </c>
      <c r="B103" s="112">
        <v>93</v>
      </c>
      <c r="C103" s="71"/>
      <c r="D103" s="71"/>
      <c r="E103" s="113"/>
      <c r="F103" s="113"/>
      <c r="G103" s="71">
        <f t="shared" si="94"/>
        <v>0</v>
      </c>
      <c r="H103" s="71">
        <f t="shared" si="95"/>
        <v>0</v>
      </c>
      <c r="I103" s="91"/>
      <c r="J103" s="71"/>
      <c r="K103" s="71"/>
      <c r="L103" s="71"/>
      <c r="M103" s="71">
        <f t="shared" si="96"/>
        <v>0</v>
      </c>
      <c r="N103" s="71">
        <f t="shared" si="97"/>
        <v>0</v>
      </c>
      <c r="O103" s="91">
        <v>2.58</v>
      </c>
      <c r="P103" s="71"/>
      <c r="Q103" s="75"/>
      <c r="R103" s="71"/>
      <c r="S103" s="71">
        <f t="shared" si="98"/>
        <v>2.58</v>
      </c>
      <c r="T103" s="71">
        <f t="shared" si="99"/>
        <v>0</v>
      </c>
      <c r="U103" s="91"/>
      <c r="V103" s="71"/>
      <c r="W103" s="75"/>
      <c r="X103" s="75"/>
      <c r="Y103" s="71">
        <f t="shared" si="100"/>
        <v>0</v>
      </c>
      <c r="Z103" s="71">
        <f t="shared" si="101"/>
        <v>0</v>
      </c>
      <c r="AA103" s="71"/>
      <c r="AB103" s="142"/>
      <c r="AC103" s="193"/>
      <c r="AD103" s="71"/>
      <c r="AE103" s="71">
        <f t="shared" si="102"/>
        <v>0</v>
      </c>
      <c r="AF103" s="71">
        <f t="shared" si="103"/>
        <v>0</v>
      </c>
      <c r="AG103" s="91"/>
      <c r="AH103" s="71"/>
      <c r="AI103" s="71"/>
      <c r="AJ103" s="71"/>
      <c r="AK103" s="71">
        <f t="shared" si="104"/>
        <v>0</v>
      </c>
      <c r="AL103" s="71">
        <f t="shared" si="105"/>
        <v>0</v>
      </c>
      <c r="AM103" s="71"/>
      <c r="AN103" s="71"/>
      <c r="AO103" s="113"/>
      <c r="AP103" s="113"/>
      <c r="AQ103" s="71">
        <f t="shared" si="106"/>
        <v>0</v>
      </c>
      <c r="AR103" s="71">
        <f t="shared" si="107"/>
        <v>0</v>
      </c>
      <c r="AS103" s="114">
        <v>15.46</v>
      </c>
      <c r="AT103" s="136"/>
      <c r="AU103" s="75"/>
      <c r="AV103" s="71"/>
      <c r="AW103" s="71">
        <f t="shared" si="108"/>
        <v>15.46</v>
      </c>
      <c r="AX103" s="71">
        <f t="shared" si="109"/>
        <v>0</v>
      </c>
      <c r="AY103" s="125"/>
      <c r="AZ103" s="86"/>
      <c r="BA103" s="86"/>
      <c r="BB103" s="86"/>
      <c r="BC103" s="71">
        <f t="shared" si="110"/>
        <v>0</v>
      </c>
      <c r="BD103" s="71">
        <f t="shared" si="111"/>
        <v>0</v>
      </c>
      <c r="BE103" s="71"/>
      <c r="BF103" s="71"/>
      <c r="BG103" s="75"/>
      <c r="BH103" s="71"/>
      <c r="BI103" s="71">
        <f t="shared" si="112"/>
        <v>0</v>
      </c>
      <c r="BJ103" s="71">
        <f t="shared" si="113"/>
        <v>0</v>
      </c>
      <c r="BK103" s="93"/>
      <c r="BL103" s="93"/>
      <c r="BM103" s="71"/>
      <c r="BN103" s="71"/>
      <c r="BO103" s="71">
        <f t="shared" si="114"/>
        <v>0</v>
      </c>
      <c r="BP103" s="71">
        <f t="shared" si="115"/>
        <v>0</v>
      </c>
      <c r="BQ103" s="71"/>
      <c r="BR103" s="71"/>
      <c r="BS103" s="94"/>
      <c r="BT103" s="94"/>
      <c r="BU103" s="71">
        <f t="shared" si="116"/>
        <v>0</v>
      </c>
      <c r="BV103" s="71">
        <f t="shared" si="117"/>
        <v>0</v>
      </c>
      <c r="BW103" s="276"/>
      <c r="BX103" s="113"/>
      <c r="BY103" s="79"/>
      <c r="BZ103" s="93"/>
      <c r="CA103" s="71">
        <f t="shared" si="118"/>
        <v>0</v>
      </c>
      <c r="CB103" s="71">
        <f t="shared" si="119"/>
        <v>0</v>
      </c>
      <c r="CC103" s="114">
        <v>1.24</v>
      </c>
      <c r="CD103" s="75"/>
      <c r="CE103" s="95"/>
      <c r="CF103" s="95"/>
      <c r="CG103" s="71">
        <f t="shared" si="120"/>
        <v>1.24</v>
      </c>
      <c r="CH103" s="71">
        <f t="shared" si="121"/>
        <v>0</v>
      </c>
      <c r="CI103" s="71"/>
      <c r="CJ103" s="71"/>
      <c r="CK103" s="71"/>
      <c r="CL103" s="71"/>
      <c r="CM103" s="71">
        <f t="shared" si="122"/>
        <v>0</v>
      </c>
      <c r="CN103" s="71">
        <f t="shared" si="123"/>
        <v>0</v>
      </c>
      <c r="CO103" s="91">
        <v>2.06</v>
      </c>
      <c r="CP103" s="71"/>
      <c r="CQ103" s="71"/>
      <c r="CR103" s="71"/>
      <c r="CS103" s="71">
        <f t="shared" si="124"/>
        <v>2.06</v>
      </c>
      <c r="CT103" s="71">
        <f t="shared" si="125"/>
        <v>0</v>
      </c>
      <c r="CU103" s="71"/>
      <c r="CV103" s="71"/>
      <c r="CW103" s="71"/>
      <c r="CX103" s="71"/>
      <c r="CY103" s="71">
        <f t="shared" si="126"/>
        <v>0</v>
      </c>
      <c r="CZ103" s="71">
        <f t="shared" si="127"/>
        <v>0</v>
      </c>
      <c r="DA103" s="114">
        <v>4.12</v>
      </c>
      <c r="DB103" s="113"/>
      <c r="DC103" s="71"/>
      <c r="DD103" s="71"/>
      <c r="DE103" s="71">
        <f t="shared" si="128"/>
        <v>4.12</v>
      </c>
      <c r="DF103" s="71">
        <f t="shared" si="129"/>
        <v>0</v>
      </c>
      <c r="DG103" s="71"/>
      <c r="DH103" s="71"/>
      <c r="DI103" s="93"/>
      <c r="DJ103" s="71"/>
      <c r="DK103" s="71">
        <f t="shared" si="130"/>
        <v>0</v>
      </c>
      <c r="DL103" s="71">
        <f t="shared" si="131"/>
        <v>0</v>
      </c>
      <c r="DM103" s="113"/>
      <c r="DN103" s="113"/>
      <c r="DO103" s="113"/>
      <c r="DP103" s="113"/>
      <c r="DQ103" s="71">
        <f t="shared" si="132"/>
        <v>0</v>
      </c>
      <c r="DR103" s="71">
        <f t="shared" si="133"/>
        <v>0</v>
      </c>
      <c r="DS103" s="91"/>
      <c r="DT103" s="71"/>
      <c r="DU103" s="71"/>
      <c r="DV103" s="94"/>
      <c r="DW103" s="71">
        <f t="shared" si="134"/>
        <v>0</v>
      </c>
      <c r="DX103" s="71">
        <f t="shared" si="135"/>
        <v>0</v>
      </c>
      <c r="DY103" s="115"/>
      <c r="DZ103" s="71"/>
      <c r="EA103" s="71"/>
      <c r="EB103" s="71"/>
      <c r="EC103" s="71">
        <f t="shared" si="136"/>
        <v>0</v>
      </c>
      <c r="ED103" s="71">
        <f t="shared" si="137"/>
        <v>0</v>
      </c>
      <c r="EE103" s="71"/>
      <c r="EF103" s="71"/>
      <c r="EG103" s="96"/>
      <c r="EH103" s="71"/>
      <c r="EI103" s="71">
        <f t="shared" si="138"/>
        <v>0</v>
      </c>
      <c r="EJ103" s="71">
        <f t="shared" si="139"/>
        <v>0</v>
      </c>
      <c r="EK103" s="71"/>
      <c r="EL103" s="71"/>
      <c r="EM103" s="71"/>
      <c r="EN103" s="71"/>
      <c r="EO103" s="71">
        <f t="shared" si="140"/>
        <v>0</v>
      </c>
      <c r="EP103" s="71">
        <f t="shared" si="141"/>
        <v>0</v>
      </c>
      <c r="EQ103" s="71"/>
      <c r="ER103" s="71"/>
      <c r="ES103" s="71"/>
      <c r="ET103" s="71"/>
      <c r="EU103" s="71">
        <f t="shared" si="142"/>
        <v>0</v>
      </c>
      <c r="EV103" s="71">
        <f t="shared" si="143"/>
        <v>0</v>
      </c>
      <c r="EW103" s="91">
        <v>0</v>
      </c>
      <c r="EX103" s="71"/>
      <c r="EY103" s="71"/>
      <c r="EZ103" s="71"/>
      <c r="FA103" s="71">
        <f t="shared" si="144"/>
        <v>0</v>
      </c>
      <c r="FB103" s="71">
        <f t="shared" si="145"/>
        <v>0</v>
      </c>
      <c r="FC103" s="71"/>
      <c r="FD103" s="71"/>
      <c r="FE103" s="71"/>
      <c r="FF103" s="71"/>
      <c r="FG103" s="71">
        <f t="shared" si="146"/>
        <v>0</v>
      </c>
      <c r="FH103" s="71">
        <f t="shared" si="147"/>
        <v>0</v>
      </c>
      <c r="FI103" s="71"/>
      <c r="FJ103" s="71"/>
      <c r="FK103" s="71"/>
      <c r="FL103" s="71"/>
      <c r="FM103" s="71">
        <f t="shared" si="148"/>
        <v>0</v>
      </c>
      <c r="FN103" s="71">
        <f t="shared" si="149"/>
        <v>0</v>
      </c>
      <c r="FO103" s="71"/>
      <c r="FP103" s="71"/>
      <c r="FQ103" s="71"/>
      <c r="FR103" s="71"/>
      <c r="FS103" s="71">
        <f t="shared" si="150"/>
        <v>0</v>
      </c>
      <c r="FT103" s="71">
        <f t="shared" si="151"/>
        <v>0</v>
      </c>
      <c r="FU103" s="71"/>
      <c r="FV103" s="71"/>
      <c r="FW103" s="71"/>
      <c r="FX103" s="71"/>
      <c r="FY103" s="71">
        <f t="shared" si="152"/>
        <v>0</v>
      </c>
      <c r="FZ103" s="71">
        <f t="shared" si="153"/>
        <v>0</v>
      </c>
      <c r="GA103" s="71"/>
      <c r="GB103" s="71"/>
      <c r="GC103" s="71"/>
      <c r="GD103" s="71"/>
      <c r="GE103" s="71">
        <f t="shared" si="154"/>
        <v>0</v>
      </c>
      <c r="GF103" s="71">
        <f t="shared" si="155"/>
        <v>0</v>
      </c>
      <c r="GG103" s="71"/>
      <c r="GH103" s="71"/>
      <c r="GI103" s="71"/>
      <c r="GJ103" s="71"/>
      <c r="GK103" s="71">
        <f t="shared" si="156"/>
        <v>0</v>
      </c>
      <c r="GL103" s="71">
        <f t="shared" si="157"/>
        <v>0</v>
      </c>
      <c r="GM103" s="71"/>
      <c r="GN103" s="71"/>
      <c r="GO103" s="71"/>
      <c r="GP103" s="71"/>
      <c r="GQ103" s="71">
        <f t="shared" si="158"/>
        <v>0</v>
      </c>
      <c r="GR103" s="71">
        <f t="shared" si="159"/>
        <v>0</v>
      </c>
      <c r="GS103" s="71"/>
      <c r="GT103" s="71"/>
      <c r="GU103" s="71"/>
      <c r="GV103" s="71"/>
      <c r="GW103" s="71">
        <f t="shared" si="160"/>
        <v>0</v>
      </c>
      <c r="GX103" s="71">
        <f t="shared" si="160"/>
        <v>0</v>
      </c>
      <c r="GY103" s="71"/>
      <c r="GZ103" s="71"/>
      <c r="HA103" s="71"/>
      <c r="HB103" s="71"/>
      <c r="HC103" s="71">
        <f t="shared" si="161"/>
        <v>0</v>
      </c>
      <c r="HD103" s="71">
        <f t="shared" si="161"/>
        <v>0</v>
      </c>
      <c r="HE103" s="71"/>
      <c r="HF103" s="71"/>
      <c r="HG103" s="71"/>
      <c r="HH103" s="71"/>
      <c r="HI103" s="71">
        <f t="shared" si="162"/>
        <v>0</v>
      </c>
      <c r="HJ103" s="71">
        <f t="shared" si="163"/>
        <v>0</v>
      </c>
      <c r="HK103" s="71"/>
      <c r="HL103" s="71"/>
      <c r="HM103" s="71"/>
      <c r="HN103" s="71"/>
      <c r="HO103" s="71">
        <f t="shared" si="164"/>
        <v>0</v>
      </c>
      <c r="HP103" s="71">
        <f t="shared" si="165"/>
        <v>0</v>
      </c>
      <c r="HQ103" s="71"/>
      <c r="HR103" s="71"/>
      <c r="HS103" s="71"/>
      <c r="HT103" s="71"/>
      <c r="HU103" s="71">
        <f t="shared" si="166"/>
        <v>0</v>
      </c>
      <c r="HV103" s="71">
        <f t="shared" si="166"/>
        <v>0</v>
      </c>
      <c r="HW103" s="71"/>
      <c r="HX103" s="140"/>
      <c r="HY103" s="140"/>
      <c r="HZ103" s="140"/>
      <c r="IA103" s="71">
        <f t="shared" si="167"/>
        <v>0</v>
      </c>
      <c r="IB103" s="71">
        <f t="shared" si="168"/>
        <v>0</v>
      </c>
      <c r="IC103" s="138"/>
      <c r="ID103" s="75"/>
      <c r="IE103" s="75">
        <f t="shared" si="169"/>
        <v>0</v>
      </c>
      <c r="IF103" s="75">
        <f t="shared" si="169"/>
        <v>0</v>
      </c>
      <c r="IG103" s="75"/>
      <c r="IH103" s="75"/>
      <c r="II103" s="75">
        <f t="shared" si="170"/>
        <v>0</v>
      </c>
      <c r="IJ103" s="75">
        <f t="shared" si="171"/>
        <v>0</v>
      </c>
      <c r="IK103" s="139"/>
      <c r="IL103" s="141"/>
      <c r="IM103" s="136">
        <f t="shared" si="172"/>
        <v>0</v>
      </c>
      <c r="IN103" s="136">
        <f t="shared" si="173"/>
        <v>0</v>
      </c>
      <c r="IO103" s="114">
        <v>0</v>
      </c>
      <c r="IP103" s="140"/>
      <c r="IQ103" s="136">
        <f t="shared" si="174"/>
        <v>0</v>
      </c>
      <c r="IR103" s="136">
        <f t="shared" si="175"/>
        <v>0</v>
      </c>
      <c r="IS103" s="137"/>
      <c r="IT103" s="137"/>
      <c r="IU103" s="158">
        <f t="shared" si="180"/>
        <v>0</v>
      </c>
      <c r="IV103" s="157">
        <f t="shared" si="181"/>
        <v>0</v>
      </c>
      <c r="IW103" s="158"/>
      <c r="IX103" s="158"/>
      <c r="IY103" s="158">
        <f t="shared" si="176"/>
        <v>0</v>
      </c>
      <c r="IZ103" s="158">
        <f t="shared" si="177"/>
        <v>0</v>
      </c>
      <c r="JA103" s="157"/>
      <c r="JB103" s="157"/>
      <c r="JC103" s="158">
        <f t="shared" si="178"/>
        <v>0</v>
      </c>
      <c r="JD103" s="158">
        <f t="shared" si="179"/>
        <v>0</v>
      </c>
    </row>
    <row r="104" spans="1:264" ht="12.75" customHeight="1">
      <c r="A104" s="109"/>
      <c r="B104" s="112">
        <v>94</v>
      </c>
      <c r="C104" s="71"/>
      <c r="D104" s="71"/>
      <c r="E104" s="113"/>
      <c r="F104" s="113"/>
      <c r="G104" s="71">
        <f t="shared" si="94"/>
        <v>0</v>
      </c>
      <c r="H104" s="71">
        <f t="shared" si="95"/>
        <v>0</v>
      </c>
      <c r="I104" s="91"/>
      <c r="J104" s="71"/>
      <c r="K104" s="71"/>
      <c r="L104" s="71"/>
      <c r="M104" s="71">
        <f t="shared" si="96"/>
        <v>0</v>
      </c>
      <c r="N104" s="71">
        <f t="shared" si="97"/>
        <v>0</v>
      </c>
      <c r="O104" s="91">
        <v>2.58</v>
      </c>
      <c r="P104" s="71"/>
      <c r="Q104" s="75"/>
      <c r="R104" s="71"/>
      <c r="S104" s="71">
        <f t="shared" si="98"/>
        <v>2.58</v>
      </c>
      <c r="T104" s="71">
        <f t="shared" si="99"/>
        <v>0</v>
      </c>
      <c r="U104" s="91"/>
      <c r="V104" s="71"/>
      <c r="W104" s="75"/>
      <c r="X104" s="75"/>
      <c r="Y104" s="71">
        <f t="shared" si="100"/>
        <v>0</v>
      </c>
      <c r="Z104" s="71">
        <f t="shared" si="101"/>
        <v>0</v>
      </c>
      <c r="AA104" s="71"/>
      <c r="AB104" s="142"/>
      <c r="AC104" s="193"/>
      <c r="AD104" s="71"/>
      <c r="AE104" s="71">
        <f t="shared" si="102"/>
        <v>0</v>
      </c>
      <c r="AF104" s="71">
        <f t="shared" si="103"/>
        <v>0</v>
      </c>
      <c r="AG104" s="91"/>
      <c r="AH104" s="71"/>
      <c r="AI104" s="71"/>
      <c r="AJ104" s="71"/>
      <c r="AK104" s="71">
        <f t="shared" si="104"/>
        <v>0</v>
      </c>
      <c r="AL104" s="71">
        <f t="shared" si="105"/>
        <v>0</v>
      </c>
      <c r="AM104" s="71"/>
      <c r="AN104" s="71"/>
      <c r="AO104" s="113"/>
      <c r="AP104" s="113"/>
      <c r="AQ104" s="71">
        <f t="shared" si="106"/>
        <v>0</v>
      </c>
      <c r="AR104" s="71">
        <f t="shared" si="107"/>
        <v>0</v>
      </c>
      <c r="AS104" s="114">
        <v>15.46</v>
      </c>
      <c r="AT104" s="136"/>
      <c r="AU104" s="75"/>
      <c r="AV104" s="71"/>
      <c r="AW104" s="71">
        <f t="shared" si="108"/>
        <v>15.46</v>
      </c>
      <c r="AX104" s="71">
        <f t="shared" si="109"/>
        <v>0</v>
      </c>
      <c r="AY104" s="125"/>
      <c r="AZ104" s="86"/>
      <c r="BA104" s="86"/>
      <c r="BB104" s="86"/>
      <c r="BC104" s="71">
        <f t="shared" si="110"/>
        <v>0</v>
      </c>
      <c r="BD104" s="71">
        <f t="shared" si="111"/>
        <v>0</v>
      </c>
      <c r="BE104" s="71"/>
      <c r="BF104" s="71"/>
      <c r="BG104" s="75"/>
      <c r="BH104" s="71"/>
      <c r="BI104" s="71">
        <f t="shared" si="112"/>
        <v>0</v>
      </c>
      <c r="BJ104" s="71">
        <f t="shared" si="113"/>
        <v>0</v>
      </c>
      <c r="BK104" s="93"/>
      <c r="BL104" s="93"/>
      <c r="BM104" s="71"/>
      <c r="BN104" s="71"/>
      <c r="BO104" s="71">
        <f t="shared" si="114"/>
        <v>0</v>
      </c>
      <c r="BP104" s="71">
        <f t="shared" si="115"/>
        <v>0</v>
      </c>
      <c r="BQ104" s="71"/>
      <c r="BR104" s="71"/>
      <c r="BS104" s="94"/>
      <c r="BT104" s="94"/>
      <c r="BU104" s="71">
        <f t="shared" si="116"/>
        <v>0</v>
      </c>
      <c r="BV104" s="71">
        <f t="shared" si="117"/>
        <v>0</v>
      </c>
      <c r="BW104" s="276"/>
      <c r="BX104" s="113"/>
      <c r="BY104" s="79"/>
      <c r="BZ104" s="93"/>
      <c r="CA104" s="71">
        <f t="shared" si="118"/>
        <v>0</v>
      </c>
      <c r="CB104" s="71">
        <f t="shared" si="119"/>
        <v>0</v>
      </c>
      <c r="CC104" s="114">
        <v>1.24</v>
      </c>
      <c r="CD104" s="75"/>
      <c r="CE104" s="95"/>
      <c r="CF104" s="95"/>
      <c r="CG104" s="71">
        <f t="shared" si="120"/>
        <v>1.24</v>
      </c>
      <c r="CH104" s="71">
        <f t="shared" si="121"/>
        <v>0</v>
      </c>
      <c r="CI104" s="71"/>
      <c r="CJ104" s="71"/>
      <c r="CK104" s="71"/>
      <c r="CL104" s="71"/>
      <c r="CM104" s="71">
        <f t="shared" si="122"/>
        <v>0</v>
      </c>
      <c r="CN104" s="71">
        <f t="shared" si="123"/>
        <v>0</v>
      </c>
      <c r="CO104" s="91">
        <v>2.06</v>
      </c>
      <c r="CP104" s="71"/>
      <c r="CQ104" s="71"/>
      <c r="CR104" s="71"/>
      <c r="CS104" s="71">
        <f t="shared" si="124"/>
        <v>2.06</v>
      </c>
      <c r="CT104" s="71">
        <f t="shared" si="125"/>
        <v>0</v>
      </c>
      <c r="CU104" s="71"/>
      <c r="CV104" s="71"/>
      <c r="CW104" s="71"/>
      <c r="CX104" s="71"/>
      <c r="CY104" s="71">
        <f t="shared" si="126"/>
        <v>0</v>
      </c>
      <c r="CZ104" s="71">
        <f t="shared" si="127"/>
        <v>0</v>
      </c>
      <c r="DA104" s="114">
        <v>4.12</v>
      </c>
      <c r="DB104" s="113"/>
      <c r="DC104" s="71"/>
      <c r="DD104" s="71"/>
      <c r="DE104" s="71">
        <f t="shared" si="128"/>
        <v>4.12</v>
      </c>
      <c r="DF104" s="71">
        <f t="shared" si="129"/>
        <v>0</v>
      </c>
      <c r="DG104" s="71"/>
      <c r="DH104" s="71"/>
      <c r="DI104" s="93"/>
      <c r="DJ104" s="71"/>
      <c r="DK104" s="71">
        <f t="shared" si="130"/>
        <v>0</v>
      </c>
      <c r="DL104" s="71">
        <f t="shared" si="131"/>
        <v>0</v>
      </c>
      <c r="DM104" s="113"/>
      <c r="DN104" s="113"/>
      <c r="DO104" s="113"/>
      <c r="DP104" s="113"/>
      <c r="DQ104" s="71">
        <f t="shared" si="132"/>
        <v>0</v>
      </c>
      <c r="DR104" s="71">
        <f t="shared" si="133"/>
        <v>0</v>
      </c>
      <c r="DS104" s="91"/>
      <c r="DT104" s="71"/>
      <c r="DU104" s="71"/>
      <c r="DV104" s="94"/>
      <c r="DW104" s="71">
        <f t="shared" si="134"/>
        <v>0</v>
      </c>
      <c r="DX104" s="71">
        <f t="shared" si="135"/>
        <v>0</v>
      </c>
      <c r="DY104" s="115"/>
      <c r="DZ104" s="71"/>
      <c r="EA104" s="71"/>
      <c r="EB104" s="71"/>
      <c r="EC104" s="71">
        <f t="shared" si="136"/>
        <v>0</v>
      </c>
      <c r="ED104" s="71">
        <f t="shared" si="137"/>
        <v>0</v>
      </c>
      <c r="EE104" s="71"/>
      <c r="EF104" s="71"/>
      <c r="EG104" s="96"/>
      <c r="EH104" s="71"/>
      <c r="EI104" s="71">
        <f t="shared" si="138"/>
        <v>0</v>
      </c>
      <c r="EJ104" s="71">
        <f t="shared" si="139"/>
        <v>0</v>
      </c>
      <c r="EK104" s="71"/>
      <c r="EL104" s="71"/>
      <c r="EM104" s="71"/>
      <c r="EN104" s="71"/>
      <c r="EO104" s="71">
        <f t="shared" si="140"/>
        <v>0</v>
      </c>
      <c r="EP104" s="71">
        <f t="shared" si="141"/>
        <v>0</v>
      </c>
      <c r="EQ104" s="71"/>
      <c r="ER104" s="71"/>
      <c r="ES104" s="71"/>
      <c r="ET104" s="71"/>
      <c r="EU104" s="71">
        <f t="shared" si="142"/>
        <v>0</v>
      </c>
      <c r="EV104" s="71">
        <f t="shared" si="143"/>
        <v>0</v>
      </c>
      <c r="EW104" s="91">
        <v>0</v>
      </c>
      <c r="EX104" s="71"/>
      <c r="EY104" s="71"/>
      <c r="EZ104" s="71"/>
      <c r="FA104" s="71">
        <f t="shared" si="144"/>
        <v>0</v>
      </c>
      <c r="FB104" s="71">
        <f t="shared" si="145"/>
        <v>0</v>
      </c>
      <c r="FC104" s="71"/>
      <c r="FD104" s="71"/>
      <c r="FE104" s="71"/>
      <c r="FF104" s="71"/>
      <c r="FG104" s="71">
        <f t="shared" si="146"/>
        <v>0</v>
      </c>
      <c r="FH104" s="71">
        <f t="shared" si="147"/>
        <v>0</v>
      </c>
      <c r="FI104" s="71"/>
      <c r="FJ104" s="71"/>
      <c r="FK104" s="71"/>
      <c r="FL104" s="71"/>
      <c r="FM104" s="71">
        <f t="shared" si="148"/>
        <v>0</v>
      </c>
      <c r="FN104" s="71">
        <f t="shared" si="149"/>
        <v>0</v>
      </c>
      <c r="FO104" s="71"/>
      <c r="FP104" s="71"/>
      <c r="FQ104" s="71"/>
      <c r="FR104" s="71"/>
      <c r="FS104" s="71">
        <f t="shared" si="150"/>
        <v>0</v>
      </c>
      <c r="FT104" s="71">
        <f t="shared" si="151"/>
        <v>0</v>
      </c>
      <c r="FU104" s="71"/>
      <c r="FV104" s="71"/>
      <c r="FW104" s="71"/>
      <c r="FX104" s="71"/>
      <c r="FY104" s="71">
        <f t="shared" si="152"/>
        <v>0</v>
      </c>
      <c r="FZ104" s="71">
        <f t="shared" si="153"/>
        <v>0</v>
      </c>
      <c r="GA104" s="71"/>
      <c r="GB104" s="71"/>
      <c r="GC104" s="71"/>
      <c r="GD104" s="71"/>
      <c r="GE104" s="71">
        <f t="shared" si="154"/>
        <v>0</v>
      </c>
      <c r="GF104" s="71">
        <f t="shared" si="155"/>
        <v>0</v>
      </c>
      <c r="GG104" s="71"/>
      <c r="GH104" s="71"/>
      <c r="GI104" s="71"/>
      <c r="GJ104" s="71"/>
      <c r="GK104" s="71">
        <f t="shared" si="156"/>
        <v>0</v>
      </c>
      <c r="GL104" s="71">
        <f t="shared" si="157"/>
        <v>0</v>
      </c>
      <c r="GM104" s="71"/>
      <c r="GN104" s="71"/>
      <c r="GO104" s="71"/>
      <c r="GP104" s="71"/>
      <c r="GQ104" s="71">
        <f t="shared" si="158"/>
        <v>0</v>
      </c>
      <c r="GR104" s="71">
        <f t="shared" si="159"/>
        <v>0</v>
      </c>
      <c r="GS104" s="71"/>
      <c r="GT104" s="71"/>
      <c r="GU104" s="71"/>
      <c r="GV104" s="71"/>
      <c r="GW104" s="71">
        <f t="shared" si="160"/>
        <v>0</v>
      </c>
      <c r="GX104" s="71">
        <f t="shared" si="160"/>
        <v>0</v>
      </c>
      <c r="GY104" s="71"/>
      <c r="GZ104" s="71"/>
      <c r="HA104" s="71"/>
      <c r="HB104" s="71"/>
      <c r="HC104" s="71">
        <f t="shared" si="161"/>
        <v>0</v>
      </c>
      <c r="HD104" s="71">
        <f t="shared" si="161"/>
        <v>0</v>
      </c>
      <c r="HE104" s="71"/>
      <c r="HF104" s="71"/>
      <c r="HG104" s="71"/>
      <c r="HH104" s="71"/>
      <c r="HI104" s="71">
        <f t="shared" si="162"/>
        <v>0</v>
      </c>
      <c r="HJ104" s="71">
        <f t="shared" si="163"/>
        <v>0</v>
      </c>
      <c r="HK104" s="71"/>
      <c r="HL104" s="71"/>
      <c r="HM104" s="71"/>
      <c r="HN104" s="71"/>
      <c r="HO104" s="71">
        <f t="shared" si="164"/>
        <v>0</v>
      </c>
      <c r="HP104" s="71">
        <f t="shared" si="165"/>
        <v>0</v>
      </c>
      <c r="HQ104" s="71"/>
      <c r="HR104" s="71"/>
      <c r="HS104" s="71"/>
      <c r="HT104" s="71"/>
      <c r="HU104" s="71">
        <f t="shared" si="166"/>
        <v>0</v>
      </c>
      <c r="HV104" s="71">
        <f t="shared" si="166"/>
        <v>0</v>
      </c>
      <c r="HW104" s="71"/>
      <c r="HX104" s="140"/>
      <c r="HY104" s="140"/>
      <c r="HZ104" s="140"/>
      <c r="IA104" s="71">
        <f t="shared" si="167"/>
        <v>0</v>
      </c>
      <c r="IB104" s="71">
        <f t="shared" si="168"/>
        <v>0</v>
      </c>
      <c r="IC104" s="138"/>
      <c r="ID104" s="75"/>
      <c r="IE104" s="75">
        <f t="shared" si="169"/>
        <v>0</v>
      </c>
      <c r="IF104" s="75">
        <f t="shared" si="169"/>
        <v>0</v>
      </c>
      <c r="IG104" s="75"/>
      <c r="IH104" s="75"/>
      <c r="II104" s="75">
        <f t="shared" si="170"/>
        <v>0</v>
      </c>
      <c r="IJ104" s="75">
        <f t="shared" si="171"/>
        <v>0</v>
      </c>
      <c r="IK104" s="139"/>
      <c r="IL104" s="141"/>
      <c r="IM104" s="136">
        <f t="shared" si="172"/>
        <v>0</v>
      </c>
      <c r="IN104" s="136">
        <f t="shared" si="173"/>
        <v>0</v>
      </c>
      <c r="IO104" s="114">
        <v>0</v>
      </c>
      <c r="IP104" s="140"/>
      <c r="IQ104" s="136">
        <f t="shared" si="174"/>
        <v>0</v>
      </c>
      <c r="IR104" s="136">
        <f t="shared" si="175"/>
        <v>0</v>
      </c>
      <c r="IS104" s="137"/>
      <c r="IT104" s="137"/>
      <c r="IU104" s="158">
        <f t="shared" si="180"/>
        <v>0</v>
      </c>
      <c r="IV104" s="157">
        <f t="shared" si="181"/>
        <v>0</v>
      </c>
      <c r="IW104" s="158"/>
      <c r="IX104" s="158"/>
      <c r="IY104" s="158">
        <f t="shared" si="176"/>
        <v>0</v>
      </c>
      <c r="IZ104" s="158">
        <f t="shared" si="177"/>
        <v>0</v>
      </c>
      <c r="JA104" s="157"/>
      <c r="JB104" s="157"/>
      <c r="JC104" s="158">
        <f t="shared" si="178"/>
        <v>0</v>
      </c>
      <c r="JD104" s="158">
        <f t="shared" si="179"/>
        <v>0</v>
      </c>
    </row>
    <row r="105" spans="1:264" ht="12.75" customHeight="1">
      <c r="A105" s="109"/>
      <c r="B105" s="112">
        <v>95</v>
      </c>
      <c r="C105" s="71"/>
      <c r="D105" s="71"/>
      <c r="E105" s="113"/>
      <c r="F105" s="113"/>
      <c r="G105" s="71">
        <f t="shared" si="94"/>
        <v>0</v>
      </c>
      <c r="H105" s="71">
        <f t="shared" si="95"/>
        <v>0</v>
      </c>
      <c r="I105" s="91"/>
      <c r="J105" s="71"/>
      <c r="K105" s="71"/>
      <c r="L105" s="71"/>
      <c r="M105" s="71">
        <f t="shared" si="96"/>
        <v>0</v>
      </c>
      <c r="N105" s="71">
        <f t="shared" si="97"/>
        <v>0</v>
      </c>
      <c r="O105" s="91">
        <v>2.58</v>
      </c>
      <c r="P105" s="71"/>
      <c r="Q105" s="75"/>
      <c r="R105" s="71"/>
      <c r="S105" s="71">
        <f t="shared" si="98"/>
        <v>2.58</v>
      </c>
      <c r="T105" s="71">
        <f t="shared" si="99"/>
        <v>0</v>
      </c>
      <c r="U105" s="91"/>
      <c r="V105" s="71"/>
      <c r="W105" s="75"/>
      <c r="X105" s="75"/>
      <c r="Y105" s="71">
        <f t="shared" si="100"/>
        <v>0</v>
      </c>
      <c r="Z105" s="71">
        <f t="shared" si="101"/>
        <v>0</v>
      </c>
      <c r="AA105" s="71"/>
      <c r="AB105" s="142"/>
      <c r="AC105" s="193"/>
      <c r="AD105" s="71"/>
      <c r="AE105" s="71">
        <f t="shared" si="102"/>
        <v>0</v>
      </c>
      <c r="AF105" s="71">
        <f t="shared" si="103"/>
        <v>0</v>
      </c>
      <c r="AG105" s="91"/>
      <c r="AH105" s="71"/>
      <c r="AI105" s="71"/>
      <c r="AJ105" s="71"/>
      <c r="AK105" s="71">
        <f t="shared" si="104"/>
        <v>0</v>
      </c>
      <c r="AL105" s="71">
        <f t="shared" si="105"/>
        <v>0</v>
      </c>
      <c r="AM105" s="71"/>
      <c r="AN105" s="71"/>
      <c r="AO105" s="113"/>
      <c r="AP105" s="113"/>
      <c r="AQ105" s="71">
        <f t="shared" si="106"/>
        <v>0</v>
      </c>
      <c r="AR105" s="71">
        <f t="shared" si="107"/>
        <v>0</v>
      </c>
      <c r="AS105" s="114">
        <v>15.46</v>
      </c>
      <c r="AT105" s="136"/>
      <c r="AU105" s="75"/>
      <c r="AV105" s="71"/>
      <c r="AW105" s="71">
        <f t="shared" si="108"/>
        <v>15.46</v>
      </c>
      <c r="AX105" s="71">
        <f t="shared" si="109"/>
        <v>0</v>
      </c>
      <c r="AY105" s="125"/>
      <c r="AZ105" s="86"/>
      <c r="BA105" s="86"/>
      <c r="BB105" s="86"/>
      <c r="BC105" s="71">
        <f t="shared" si="110"/>
        <v>0</v>
      </c>
      <c r="BD105" s="71">
        <f t="shared" si="111"/>
        <v>0</v>
      </c>
      <c r="BE105" s="71"/>
      <c r="BF105" s="71"/>
      <c r="BG105" s="75"/>
      <c r="BH105" s="71"/>
      <c r="BI105" s="71">
        <f t="shared" si="112"/>
        <v>0</v>
      </c>
      <c r="BJ105" s="71">
        <f t="shared" si="113"/>
        <v>0</v>
      </c>
      <c r="BK105" s="93"/>
      <c r="BL105" s="93"/>
      <c r="BM105" s="71"/>
      <c r="BN105" s="71"/>
      <c r="BO105" s="71">
        <f t="shared" si="114"/>
        <v>0</v>
      </c>
      <c r="BP105" s="71">
        <f t="shared" si="115"/>
        <v>0</v>
      </c>
      <c r="BQ105" s="71"/>
      <c r="BR105" s="71"/>
      <c r="BS105" s="94"/>
      <c r="BT105" s="94"/>
      <c r="BU105" s="71">
        <f t="shared" si="116"/>
        <v>0</v>
      </c>
      <c r="BV105" s="71">
        <f t="shared" si="117"/>
        <v>0</v>
      </c>
      <c r="BW105" s="276"/>
      <c r="BX105" s="113"/>
      <c r="BY105" s="79"/>
      <c r="BZ105" s="93"/>
      <c r="CA105" s="71">
        <f t="shared" si="118"/>
        <v>0</v>
      </c>
      <c r="CB105" s="71">
        <f t="shared" si="119"/>
        <v>0</v>
      </c>
      <c r="CC105" s="114">
        <v>1.24</v>
      </c>
      <c r="CD105" s="75"/>
      <c r="CE105" s="95"/>
      <c r="CF105" s="95"/>
      <c r="CG105" s="71">
        <f t="shared" si="120"/>
        <v>1.24</v>
      </c>
      <c r="CH105" s="71">
        <f t="shared" si="121"/>
        <v>0</v>
      </c>
      <c r="CI105" s="71"/>
      <c r="CJ105" s="71"/>
      <c r="CK105" s="71"/>
      <c r="CL105" s="71"/>
      <c r="CM105" s="71">
        <f t="shared" si="122"/>
        <v>0</v>
      </c>
      <c r="CN105" s="71">
        <f t="shared" si="123"/>
        <v>0</v>
      </c>
      <c r="CO105" s="91">
        <v>2.06</v>
      </c>
      <c r="CP105" s="71"/>
      <c r="CQ105" s="71"/>
      <c r="CR105" s="71"/>
      <c r="CS105" s="71">
        <f t="shared" si="124"/>
        <v>2.06</v>
      </c>
      <c r="CT105" s="71">
        <f t="shared" si="125"/>
        <v>0</v>
      </c>
      <c r="CU105" s="71"/>
      <c r="CV105" s="71"/>
      <c r="CW105" s="71"/>
      <c r="CX105" s="71"/>
      <c r="CY105" s="71">
        <f t="shared" si="126"/>
        <v>0</v>
      </c>
      <c r="CZ105" s="71">
        <f t="shared" si="127"/>
        <v>0</v>
      </c>
      <c r="DA105" s="114">
        <v>4.12</v>
      </c>
      <c r="DB105" s="113"/>
      <c r="DC105" s="71"/>
      <c r="DD105" s="71"/>
      <c r="DE105" s="71">
        <f t="shared" si="128"/>
        <v>4.12</v>
      </c>
      <c r="DF105" s="71">
        <f t="shared" si="129"/>
        <v>0</v>
      </c>
      <c r="DG105" s="71"/>
      <c r="DH105" s="71"/>
      <c r="DI105" s="93"/>
      <c r="DJ105" s="71"/>
      <c r="DK105" s="71">
        <f t="shared" si="130"/>
        <v>0</v>
      </c>
      <c r="DL105" s="71">
        <f t="shared" si="131"/>
        <v>0</v>
      </c>
      <c r="DM105" s="113"/>
      <c r="DN105" s="113"/>
      <c r="DO105" s="113"/>
      <c r="DP105" s="113"/>
      <c r="DQ105" s="71">
        <f t="shared" si="132"/>
        <v>0</v>
      </c>
      <c r="DR105" s="71">
        <f t="shared" si="133"/>
        <v>0</v>
      </c>
      <c r="DS105" s="91"/>
      <c r="DT105" s="71"/>
      <c r="DU105" s="71"/>
      <c r="DV105" s="94"/>
      <c r="DW105" s="71">
        <f t="shared" si="134"/>
        <v>0</v>
      </c>
      <c r="DX105" s="71">
        <f t="shared" si="135"/>
        <v>0</v>
      </c>
      <c r="DY105" s="115"/>
      <c r="DZ105" s="71"/>
      <c r="EA105" s="71"/>
      <c r="EB105" s="71"/>
      <c r="EC105" s="71">
        <f t="shared" si="136"/>
        <v>0</v>
      </c>
      <c r="ED105" s="71">
        <f t="shared" si="137"/>
        <v>0</v>
      </c>
      <c r="EE105" s="71"/>
      <c r="EF105" s="71"/>
      <c r="EG105" s="96"/>
      <c r="EH105" s="71"/>
      <c r="EI105" s="71">
        <f t="shared" si="138"/>
        <v>0</v>
      </c>
      <c r="EJ105" s="71">
        <f t="shared" si="139"/>
        <v>0</v>
      </c>
      <c r="EK105" s="71"/>
      <c r="EL105" s="71"/>
      <c r="EM105" s="71"/>
      <c r="EN105" s="71"/>
      <c r="EO105" s="71">
        <f t="shared" si="140"/>
        <v>0</v>
      </c>
      <c r="EP105" s="71">
        <f t="shared" si="141"/>
        <v>0</v>
      </c>
      <c r="EQ105" s="71"/>
      <c r="ER105" s="71"/>
      <c r="ES105" s="71"/>
      <c r="ET105" s="71"/>
      <c r="EU105" s="71">
        <f t="shared" si="142"/>
        <v>0</v>
      </c>
      <c r="EV105" s="71">
        <f t="shared" si="143"/>
        <v>0</v>
      </c>
      <c r="EW105" s="91">
        <v>0</v>
      </c>
      <c r="EX105" s="71"/>
      <c r="EY105" s="71"/>
      <c r="EZ105" s="71"/>
      <c r="FA105" s="71">
        <f t="shared" si="144"/>
        <v>0</v>
      </c>
      <c r="FB105" s="71">
        <f t="shared" si="145"/>
        <v>0</v>
      </c>
      <c r="FC105" s="71"/>
      <c r="FD105" s="71"/>
      <c r="FE105" s="71"/>
      <c r="FF105" s="71"/>
      <c r="FG105" s="71">
        <f t="shared" si="146"/>
        <v>0</v>
      </c>
      <c r="FH105" s="71">
        <f t="shared" si="147"/>
        <v>0</v>
      </c>
      <c r="FI105" s="71"/>
      <c r="FJ105" s="71"/>
      <c r="FK105" s="71"/>
      <c r="FL105" s="71"/>
      <c r="FM105" s="71">
        <f t="shared" si="148"/>
        <v>0</v>
      </c>
      <c r="FN105" s="71">
        <f t="shared" si="149"/>
        <v>0</v>
      </c>
      <c r="FO105" s="71"/>
      <c r="FP105" s="71"/>
      <c r="FQ105" s="71"/>
      <c r="FR105" s="71"/>
      <c r="FS105" s="71">
        <f t="shared" si="150"/>
        <v>0</v>
      </c>
      <c r="FT105" s="71">
        <f t="shared" si="151"/>
        <v>0</v>
      </c>
      <c r="FU105" s="71"/>
      <c r="FV105" s="71"/>
      <c r="FW105" s="71"/>
      <c r="FX105" s="71"/>
      <c r="FY105" s="71">
        <f t="shared" si="152"/>
        <v>0</v>
      </c>
      <c r="FZ105" s="71">
        <f t="shared" si="153"/>
        <v>0</v>
      </c>
      <c r="GA105" s="71"/>
      <c r="GB105" s="71"/>
      <c r="GC105" s="71"/>
      <c r="GD105" s="71"/>
      <c r="GE105" s="71">
        <f t="shared" si="154"/>
        <v>0</v>
      </c>
      <c r="GF105" s="71">
        <f t="shared" si="155"/>
        <v>0</v>
      </c>
      <c r="GG105" s="71"/>
      <c r="GH105" s="71"/>
      <c r="GI105" s="71"/>
      <c r="GJ105" s="71"/>
      <c r="GK105" s="71">
        <f t="shared" si="156"/>
        <v>0</v>
      </c>
      <c r="GL105" s="71">
        <f t="shared" si="157"/>
        <v>0</v>
      </c>
      <c r="GM105" s="71"/>
      <c r="GN105" s="71"/>
      <c r="GO105" s="71"/>
      <c r="GP105" s="71"/>
      <c r="GQ105" s="71">
        <f t="shared" si="158"/>
        <v>0</v>
      </c>
      <c r="GR105" s="71">
        <f t="shared" si="159"/>
        <v>0</v>
      </c>
      <c r="GS105" s="71"/>
      <c r="GT105" s="71"/>
      <c r="GU105" s="71"/>
      <c r="GV105" s="71"/>
      <c r="GW105" s="71">
        <f t="shared" si="160"/>
        <v>0</v>
      </c>
      <c r="GX105" s="71">
        <f t="shared" si="160"/>
        <v>0</v>
      </c>
      <c r="GY105" s="71"/>
      <c r="GZ105" s="71"/>
      <c r="HA105" s="71"/>
      <c r="HB105" s="71"/>
      <c r="HC105" s="71">
        <f t="shared" si="161"/>
        <v>0</v>
      </c>
      <c r="HD105" s="71">
        <f t="shared" si="161"/>
        <v>0</v>
      </c>
      <c r="HE105" s="71"/>
      <c r="HF105" s="71"/>
      <c r="HG105" s="71"/>
      <c r="HH105" s="71"/>
      <c r="HI105" s="71">
        <f t="shared" si="162"/>
        <v>0</v>
      </c>
      <c r="HJ105" s="71">
        <f t="shared" si="163"/>
        <v>0</v>
      </c>
      <c r="HK105" s="71"/>
      <c r="HL105" s="71"/>
      <c r="HM105" s="71"/>
      <c r="HN105" s="71"/>
      <c r="HO105" s="71">
        <f t="shared" si="164"/>
        <v>0</v>
      </c>
      <c r="HP105" s="71">
        <f t="shared" si="165"/>
        <v>0</v>
      </c>
      <c r="HQ105" s="71"/>
      <c r="HR105" s="71"/>
      <c r="HS105" s="71"/>
      <c r="HT105" s="71"/>
      <c r="HU105" s="71">
        <f t="shared" si="166"/>
        <v>0</v>
      </c>
      <c r="HV105" s="71">
        <f t="shared" si="166"/>
        <v>0</v>
      </c>
      <c r="HW105" s="71"/>
      <c r="HX105" s="140"/>
      <c r="HY105" s="140"/>
      <c r="HZ105" s="140"/>
      <c r="IA105" s="71">
        <f t="shared" si="167"/>
        <v>0</v>
      </c>
      <c r="IB105" s="71">
        <f t="shared" si="168"/>
        <v>0</v>
      </c>
      <c r="IC105" s="138"/>
      <c r="ID105" s="75"/>
      <c r="IE105" s="75">
        <f t="shared" si="169"/>
        <v>0</v>
      </c>
      <c r="IF105" s="75">
        <f t="shared" si="169"/>
        <v>0</v>
      </c>
      <c r="IG105" s="75"/>
      <c r="IH105" s="75"/>
      <c r="II105" s="75">
        <f t="shared" si="170"/>
        <v>0</v>
      </c>
      <c r="IJ105" s="75">
        <f t="shared" si="171"/>
        <v>0</v>
      </c>
      <c r="IK105" s="139"/>
      <c r="IL105" s="141"/>
      <c r="IM105" s="136">
        <f t="shared" si="172"/>
        <v>0</v>
      </c>
      <c r="IN105" s="136">
        <f t="shared" si="173"/>
        <v>0</v>
      </c>
      <c r="IO105" s="114">
        <v>0</v>
      </c>
      <c r="IP105" s="140"/>
      <c r="IQ105" s="136">
        <f t="shared" si="174"/>
        <v>0</v>
      </c>
      <c r="IR105" s="136">
        <f t="shared" si="175"/>
        <v>0</v>
      </c>
      <c r="IS105" s="137"/>
      <c r="IT105" s="137"/>
      <c r="IU105" s="158">
        <f t="shared" si="180"/>
        <v>0</v>
      </c>
      <c r="IV105" s="157">
        <f t="shared" si="181"/>
        <v>0</v>
      </c>
      <c r="IW105" s="158"/>
      <c r="IX105" s="158"/>
      <c r="IY105" s="158">
        <f t="shared" si="176"/>
        <v>0</v>
      </c>
      <c r="IZ105" s="158">
        <f t="shared" si="177"/>
        <v>0</v>
      </c>
      <c r="JA105" s="157"/>
      <c r="JB105" s="157"/>
      <c r="JC105" s="158">
        <f t="shared" si="178"/>
        <v>0</v>
      </c>
      <c r="JD105" s="158">
        <f t="shared" si="179"/>
        <v>0</v>
      </c>
    </row>
    <row r="106" spans="1:264" ht="12.75" customHeight="1">
      <c r="A106" s="109"/>
      <c r="B106" s="112">
        <v>96</v>
      </c>
      <c r="C106" s="71"/>
      <c r="D106" s="71"/>
      <c r="E106" s="113"/>
      <c r="F106" s="113"/>
      <c r="G106" s="71">
        <f t="shared" si="94"/>
        <v>0</v>
      </c>
      <c r="H106" s="71">
        <f t="shared" si="95"/>
        <v>0</v>
      </c>
      <c r="I106" s="91"/>
      <c r="J106" s="71"/>
      <c r="K106" s="71"/>
      <c r="L106" s="71"/>
      <c r="M106" s="71">
        <f t="shared" si="96"/>
        <v>0</v>
      </c>
      <c r="N106" s="71">
        <f t="shared" si="97"/>
        <v>0</v>
      </c>
      <c r="O106" s="91">
        <v>2.58</v>
      </c>
      <c r="P106" s="71"/>
      <c r="Q106" s="75"/>
      <c r="R106" s="71"/>
      <c r="S106" s="71">
        <f t="shared" si="98"/>
        <v>2.58</v>
      </c>
      <c r="T106" s="71">
        <f t="shared" si="99"/>
        <v>0</v>
      </c>
      <c r="U106" s="91"/>
      <c r="V106" s="71"/>
      <c r="W106" s="75"/>
      <c r="X106" s="75"/>
      <c r="Y106" s="71">
        <f t="shared" si="100"/>
        <v>0</v>
      </c>
      <c r="Z106" s="71">
        <f t="shared" si="101"/>
        <v>0</v>
      </c>
      <c r="AA106" s="71"/>
      <c r="AB106" s="142"/>
      <c r="AC106" s="193"/>
      <c r="AD106" s="71"/>
      <c r="AE106" s="71">
        <f t="shared" si="102"/>
        <v>0</v>
      </c>
      <c r="AF106" s="71">
        <f t="shared" si="103"/>
        <v>0</v>
      </c>
      <c r="AG106" s="91"/>
      <c r="AH106" s="71"/>
      <c r="AI106" s="71"/>
      <c r="AJ106" s="71"/>
      <c r="AK106" s="71">
        <f t="shared" si="104"/>
        <v>0</v>
      </c>
      <c r="AL106" s="71">
        <f t="shared" si="105"/>
        <v>0</v>
      </c>
      <c r="AM106" s="71"/>
      <c r="AN106" s="71"/>
      <c r="AO106" s="113"/>
      <c r="AP106" s="113"/>
      <c r="AQ106" s="71">
        <f t="shared" si="106"/>
        <v>0</v>
      </c>
      <c r="AR106" s="71">
        <f t="shared" si="107"/>
        <v>0</v>
      </c>
      <c r="AS106" s="114">
        <v>15.46</v>
      </c>
      <c r="AT106" s="136"/>
      <c r="AU106" s="75"/>
      <c r="AV106" s="71"/>
      <c r="AW106" s="71">
        <f t="shared" si="108"/>
        <v>15.46</v>
      </c>
      <c r="AX106" s="71">
        <f t="shared" si="109"/>
        <v>0</v>
      </c>
      <c r="AY106" s="125"/>
      <c r="AZ106" s="86"/>
      <c r="BA106" s="86"/>
      <c r="BB106" s="86"/>
      <c r="BC106" s="71">
        <f t="shared" si="110"/>
        <v>0</v>
      </c>
      <c r="BD106" s="71">
        <f t="shared" si="111"/>
        <v>0</v>
      </c>
      <c r="BE106" s="71"/>
      <c r="BF106" s="71"/>
      <c r="BG106" s="75"/>
      <c r="BH106" s="71"/>
      <c r="BI106" s="71">
        <f t="shared" si="112"/>
        <v>0</v>
      </c>
      <c r="BJ106" s="71">
        <f t="shared" si="113"/>
        <v>0</v>
      </c>
      <c r="BK106" s="93"/>
      <c r="BL106" s="93"/>
      <c r="BM106" s="71"/>
      <c r="BN106" s="71"/>
      <c r="BO106" s="71">
        <f t="shared" si="114"/>
        <v>0</v>
      </c>
      <c r="BP106" s="71">
        <f t="shared" si="115"/>
        <v>0</v>
      </c>
      <c r="BQ106" s="71"/>
      <c r="BR106" s="71"/>
      <c r="BS106" s="94"/>
      <c r="BT106" s="94"/>
      <c r="BU106" s="71">
        <f t="shared" si="116"/>
        <v>0</v>
      </c>
      <c r="BV106" s="71">
        <f t="shared" si="117"/>
        <v>0</v>
      </c>
      <c r="BW106" s="276"/>
      <c r="BX106" s="113"/>
      <c r="BY106" s="79"/>
      <c r="BZ106" s="93"/>
      <c r="CA106" s="71">
        <f t="shared" si="118"/>
        <v>0</v>
      </c>
      <c r="CB106" s="71">
        <f t="shared" si="119"/>
        <v>0</v>
      </c>
      <c r="CC106" s="114">
        <v>1.24</v>
      </c>
      <c r="CD106" s="75"/>
      <c r="CE106" s="95"/>
      <c r="CF106" s="95"/>
      <c r="CG106" s="71">
        <f t="shared" si="120"/>
        <v>1.24</v>
      </c>
      <c r="CH106" s="71">
        <f t="shared" si="121"/>
        <v>0</v>
      </c>
      <c r="CI106" s="71"/>
      <c r="CJ106" s="71"/>
      <c r="CK106" s="71"/>
      <c r="CL106" s="71"/>
      <c r="CM106" s="71">
        <f t="shared" si="122"/>
        <v>0</v>
      </c>
      <c r="CN106" s="71">
        <f t="shared" si="123"/>
        <v>0</v>
      </c>
      <c r="CO106" s="91">
        <v>2.06</v>
      </c>
      <c r="CP106" s="71"/>
      <c r="CQ106" s="71"/>
      <c r="CR106" s="71"/>
      <c r="CS106" s="71">
        <f t="shared" si="124"/>
        <v>2.06</v>
      </c>
      <c r="CT106" s="71">
        <f t="shared" si="125"/>
        <v>0</v>
      </c>
      <c r="CU106" s="71"/>
      <c r="CV106" s="71"/>
      <c r="CW106" s="71"/>
      <c r="CX106" s="71"/>
      <c r="CY106" s="71">
        <f t="shared" si="126"/>
        <v>0</v>
      </c>
      <c r="CZ106" s="71">
        <f t="shared" si="127"/>
        <v>0</v>
      </c>
      <c r="DA106" s="114">
        <v>4.12</v>
      </c>
      <c r="DB106" s="113"/>
      <c r="DC106" s="71"/>
      <c r="DD106" s="71"/>
      <c r="DE106" s="71">
        <f t="shared" si="128"/>
        <v>4.12</v>
      </c>
      <c r="DF106" s="71">
        <f t="shared" si="129"/>
        <v>0</v>
      </c>
      <c r="DG106" s="71"/>
      <c r="DH106" s="71"/>
      <c r="DI106" s="93"/>
      <c r="DJ106" s="71"/>
      <c r="DK106" s="71">
        <f t="shared" si="130"/>
        <v>0</v>
      </c>
      <c r="DL106" s="71">
        <f t="shared" si="131"/>
        <v>0</v>
      </c>
      <c r="DM106" s="113"/>
      <c r="DN106" s="113"/>
      <c r="DO106" s="113"/>
      <c r="DP106" s="113"/>
      <c r="DQ106" s="71">
        <f t="shared" si="132"/>
        <v>0</v>
      </c>
      <c r="DR106" s="71">
        <f t="shared" si="133"/>
        <v>0</v>
      </c>
      <c r="DS106" s="91"/>
      <c r="DT106" s="71"/>
      <c r="DU106" s="71"/>
      <c r="DV106" s="94"/>
      <c r="DW106" s="71">
        <f t="shared" si="134"/>
        <v>0</v>
      </c>
      <c r="DX106" s="71">
        <f t="shared" si="135"/>
        <v>0</v>
      </c>
      <c r="DY106" s="115"/>
      <c r="DZ106" s="71"/>
      <c r="EA106" s="71"/>
      <c r="EB106" s="71"/>
      <c r="EC106" s="71">
        <f t="shared" si="136"/>
        <v>0</v>
      </c>
      <c r="ED106" s="71">
        <f t="shared" si="137"/>
        <v>0</v>
      </c>
      <c r="EE106" s="71"/>
      <c r="EF106" s="71"/>
      <c r="EG106" s="96"/>
      <c r="EH106" s="71"/>
      <c r="EI106" s="71">
        <f t="shared" si="138"/>
        <v>0</v>
      </c>
      <c r="EJ106" s="71">
        <f t="shared" si="139"/>
        <v>0</v>
      </c>
      <c r="EK106" s="71"/>
      <c r="EL106" s="71"/>
      <c r="EM106" s="71"/>
      <c r="EN106" s="71"/>
      <c r="EO106" s="71">
        <f t="shared" si="140"/>
        <v>0</v>
      </c>
      <c r="EP106" s="71">
        <f t="shared" si="141"/>
        <v>0</v>
      </c>
      <c r="EQ106" s="71"/>
      <c r="ER106" s="71"/>
      <c r="ES106" s="71"/>
      <c r="ET106" s="71"/>
      <c r="EU106" s="71">
        <f t="shared" si="142"/>
        <v>0</v>
      </c>
      <c r="EV106" s="71">
        <f t="shared" si="143"/>
        <v>0</v>
      </c>
      <c r="EW106" s="91">
        <v>0</v>
      </c>
      <c r="EX106" s="71"/>
      <c r="EY106" s="71"/>
      <c r="EZ106" s="71"/>
      <c r="FA106" s="71">
        <f t="shared" si="144"/>
        <v>0</v>
      </c>
      <c r="FB106" s="71">
        <f t="shared" si="145"/>
        <v>0</v>
      </c>
      <c r="FC106" s="71"/>
      <c r="FD106" s="71"/>
      <c r="FE106" s="71"/>
      <c r="FF106" s="71"/>
      <c r="FG106" s="71">
        <f t="shared" si="146"/>
        <v>0</v>
      </c>
      <c r="FH106" s="71">
        <f t="shared" si="147"/>
        <v>0</v>
      </c>
      <c r="FI106" s="71"/>
      <c r="FJ106" s="71"/>
      <c r="FK106" s="71"/>
      <c r="FL106" s="71"/>
      <c r="FM106" s="71">
        <f t="shared" si="148"/>
        <v>0</v>
      </c>
      <c r="FN106" s="71">
        <f t="shared" si="149"/>
        <v>0</v>
      </c>
      <c r="FO106" s="71"/>
      <c r="FP106" s="71"/>
      <c r="FQ106" s="71"/>
      <c r="FR106" s="71"/>
      <c r="FS106" s="71">
        <f t="shared" si="150"/>
        <v>0</v>
      </c>
      <c r="FT106" s="71">
        <f t="shared" si="151"/>
        <v>0</v>
      </c>
      <c r="FU106" s="71"/>
      <c r="FV106" s="71"/>
      <c r="FW106" s="71"/>
      <c r="FX106" s="71"/>
      <c r="FY106" s="71">
        <f t="shared" si="152"/>
        <v>0</v>
      </c>
      <c r="FZ106" s="71">
        <f t="shared" si="153"/>
        <v>0</v>
      </c>
      <c r="GA106" s="71"/>
      <c r="GB106" s="71"/>
      <c r="GC106" s="71"/>
      <c r="GD106" s="71"/>
      <c r="GE106" s="71">
        <f t="shared" si="154"/>
        <v>0</v>
      </c>
      <c r="GF106" s="71">
        <f t="shared" si="155"/>
        <v>0</v>
      </c>
      <c r="GG106" s="71"/>
      <c r="GH106" s="71"/>
      <c r="GI106" s="71"/>
      <c r="GJ106" s="71"/>
      <c r="GK106" s="71">
        <f t="shared" si="156"/>
        <v>0</v>
      </c>
      <c r="GL106" s="71">
        <f t="shared" si="157"/>
        <v>0</v>
      </c>
      <c r="GM106" s="71"/>
      <c r="GN106" s="71"/>
      <c r="GO106" s="71"/>
      <c r="GP106" s="71"/>
      <c r="GQ106" s="71">
        <f t="shared" si="158"/>
        <v>0</v>
      </c>
      <c r="GR106" s="71">
        <f t="shared" si="159"/>
        <v>0</v>
      </c>
      <c r="GS106" s="71"/>
      <c r="GT106" s="71"/>
      <c r="GU106" s="71"/>
      <c r="GV106" s="71"/>
      <c r="GW106" s="71">
        <f t="shared" si="160"/>
        <v>0</v>
      </c>
      <c r="GX106" s="71">
        <f t="shared" si="160"/>
        <v>0</v>
      </c>
      <c r="GY106" s="71"/>
      <c r="GZ106" s="71"/>
      <c r="HA106" s="71"/>
      <c r="HB106" s="71"/>
      <c r="HC106" s="71">
        <f t="shared" si="161"/>
        <v>0</v>
      </c>
      <c r="HD106" s="71">
        <f t="shared" si="161"/>
        <v>0</v>
      </c>
      <c r="HE106" s="71"/>
      <c r="HF106" s="71"/>
      <c r="HG106" s="71"/>
      <c r="HH106" s="71"/>
      <c r="HI106" s="71">
        <f t="shared" si="162"/>
        <v>0</v>
      </c>
      <c r="HJ106" s="71">
        <f t="shared" si="163"/>
        <v>0</v>
      </c>
      <c r="HK106" s="71"/>
      <c r="HL106" s="71"/>
      <c r="HM106" s="71"/>
      <c r="HN106" s="71"/>
      <c r="HO106" s="71">
        <f t="shared" si="164"/>
        <v>0</v>
      </c>
      <c r="HP106" s="71">
        <f t="shared" si="165"/>
        <v>0</v>
      </c>
      <c r="HQ106" s="71"/>
      <c r="HR106" s="71"/>
      <c r="HS106" s="71"/>
      <c r="HT106" s="71"/>
      <c r="HU106" s="71">
        <f t="shared" ref="HU106:HV106" si="182">HQ106+HS106</f>
        <v>0</v>
      </c>
      <c r="HV106" s="71">
        <f t="shared" si="182"/>
        <v>0</v>
      </c>
      <c r="HW106" s="71"/>
      <c r="HX106" s="140"/>
      <c r="HY106" s="140"/>
      <c r="HZ106" s="140"/>
      <c r="IA106" s="71">
        <f t="shared" si="167"/>
        <v>0</v>
      </c>
      <c r="IB106" s="71">
        <f t="shared" si="168"/>
        <v>0</v>
      </c>
      <c r="IC106" s="138"/>
      <c r="ID106" s="75"/>
      <c r="IE106" s="75">
        <f t="shared" si="169"/>
        <v>0</v>
      </c>
      <c r="IF106" s="75">
        <f t="shared" si="169"/>
        <v>0</v>
      </c>
      <c r="IG106" s="75"/>
      <c r="IH106" s="75"/>
      <c r="II106" s="75">
        <f t="shared" si="170"/>
        <v>0</v>
      </c>
      <c r="IJ106" s="75">
        <f t="shared" si="171"/>
        <v>0</v>
      </c>
      <c r="IK106" s="139"/>
      <c r="IL106" s="141"/>
      <c r="IM106" s="136">
        <f t="shared" si="172"/>
        <v>0</v>
      </c>
      <c r="IN106" s="136">
        <f t="shared" si="173"/>
        <v>0</v>
      </c>
      <c r="IO106" s="114">
        <v>0</v>
      </c>
      <c r="IP106" s="140"/>
      <c r="IQ106" s="136">
        <f t="shared" si="174"/>
        <v>0</v>
      </c>
      <c r="IR106" s="136">
        <f t="shared" si="175"/>
        <v>0</v>
      </c>
      <c r="IS106" s="137"/>
      <c r="IT106" s="137"/>
      <c r="IU106" s="158">
        <f t="shared" si="180"/>
        <v>0</v>
      </c>
      <c r="IV106" s="157">
        <f t="shared" si="181"/>
        <v>0</v>
      </c>
      <c r="IW106" s="158"/>
      <c r="IX106" s="158"/>
      <c r="IY106" s="158">
        <f t="shared" si="176"/>
        <v>0</v>
      </c>
      <c r="IZ106" s="158">
        <f t="shared" si="177"/>
        <v>0</v>
      </c>
      <c r="JA106" s="157"/>
      <c r="JB106" s="157"/>
      <c r="JC106" s="158">
        <f t="shared" si="178"/>
        <v>0</v>
      </c>
      <c r="JD106" s="158">
        <f t="shared" si="179"/>
        <v>0</v>
      </c>
    </row>
    <row r="107" spans="1:264" ht="12.75" customHeight="1">
      <c r="A107" s="89" t="s">
        <v>129</v>
      </c>
      <c r="B107" s="118"/>
      <c r="C107" s="143">
        <f>MAX(C11:C106)</f>
        <v>0</v>
      </c>
      <c r="D107" s="143">
        <f t="shared" ref="D107:BO107" si="183">MAX(D11:D106)</f>
        <v>0</v>
      </c>
      <c r="E107" s="143">
        <f t="shared" si="183"/>
        <v>0</v>
      </c>
      <c r="F107" s="143">
        <f t="shared" si="183"/>
        <v>0</v>
      </c>
      <c r="G107" s="143">
        <f t="shared" si="183"/>
        <v>0</v>
      </c>
      <c r="H107" s="143">
        <f t="shared" si="183"/>
        <v>0</v>
      </c>
      <c r="I107" s="143">
        <f t="shared" si="183"/>
        <v>0</v>
      </c>
      <c r="J107" s="143">
        <f t="shared" si="183"/>
        <v>0</v>
      </c>
      <c r="K107" s="143">
        <f t="shared" si="183"/>
        <v>0</v>
      </c>
      <c r="L107" s="143">
        <f t="shared" si="183"/>
        <v>0</v>
      </c>
      <c r="M107" s="143">
        <f t="shared" si="183"/>
        <v>0</v>
      </c>
      <c r="N107" s="143">
        <f t="shared" si="183"/>
        <v>0</v>
      </c>
      <c r="O107" s="143">
        <f t="shared" si="183"/>
        <v>2.58</v>
      </c>
      <c r="P107" s="143">
        <f t="shared" si="183"/>
        <v>0</v>
      </c>
      <c r="Q107" s="143">
        <f t="shared" si="183"/>
        <v>0</v>
      </c>
      <c r="R107" s="143">
        <f t="shared" si="183"/>
        <v>0</v>
      </c>
      <c r="S107" s="143">
        <f t="shared" si="183"/>
        <v>2.58</v>
      </c>
      <c r="T107" s="143">
        <f t="shared" si="183"/>
        <v>0</v>
      </c>
      <c r="U107" s="143">
        <f t="shared" si="183"/>
        <v>0</v>
      </c>
      <c r="V107" s="143">
        <f t="shared" si="183"/>
        <v>0</v>
      </c>
      <c r="W107" s="143">
        <f t="shared" si="183"/>
        <v>0</v>
      </c>
      <c r="X107" s="143">
        <f t="shared" si="183"/>
        <v>0</v>
      </c>
      <c r="Y107" s="143">
        <f t="shared" si="183"/>
        <v>0</v>
      </c>
      <c r="Z107" s="143">
        <f t="shared" si="183"/>
        <v>0</v>
      </c>
      <c r="AA107" s="143">
        <f t="shared" si="183"/>
        <v>0</v>
      </c>
      <c r="AB107" s="143">
        <f t="shared" si="183"/>
        <v>0</v>
      </c>
      <c r="AC107" s="143">
        <f t="shared" si="183"/>
        <v>0</v>
      </c>
      <c r="AD107" s="143">
        <f t="shared" si="183"/>
        <v>0</v>
      </c>
      <c r="AE107" s="143">
        <f t="shared" si="183"/>
        <v>0</v>
      </c>
      <c r="AF107" s="143">
        <f t="shared" si="183"/>
        <v>0</v>
      </c>
      <c r="AG107" s="143">
        <f t="shared" si="183"/>
        <v>0</v>
      </c>
      <c r="AH107" s="143">
        <f t="shared" si="183"/>
        <v>0</v>
      </c>
      <c r="AI107" s="143">
        <f t="shared" si="183"/>
        <v>0</v>
      </c>
      <c r="AJ107" s="143">
        <f t="shared" si="183"/>
        <v>0</v>
      </c>
      <c r="AK107" s="143">
        <f t="shared" si="183"/>
        <v>0</v>
      </c>
      <c r="AL107" s="143">
        <f t="shared" si="183"/>
        <v>0</v>
      </c>
      <c r="AM107" s="143">
        <f t="shared" si="183"/>
        <v>0</v>
      </c>
      <c r="AN107" s="143">
        <f t="shared" si="183"/>
        <v>0</v>
      </c>
      <c r="AO107" s="143">
        <f t="shared" si="183"/>
        <v>0</v>
      </c>
      <c r="AP107" s="143">
        <f t="shared" si="183"/>
        <v>0</v>
      </c>
      <c r="AQ107" s="143">
        <f t="shared" si="183"/>
        <v>0</v>
      </c>
      <c r="AR107" s="143">
        <f t="shared" si="183"/>
        <v>0</v>
      </c>
      <c r="AS107" s="143">
        <f t="shared" si="183"/>
        <v>15.46</v>
      </c>
      <c r="AT107" s="143">
        <f t="shared" si="183"/>
        <v>0</v>
      </c>
      <c r="AU107" s="143">
        <f t="shared" si="183"/>
        <v>0</v>
      </c>
      <c r="AV107" s="143">
        <f t="shared" si="183"/>
        <v>0</v>
      </c>
      <c r="AW107" s="143">
        <f t="shared" si="183"/>
        <v>15.46</v>
      </c>
      <c r="AX107" s="143">
        <f t="shared" si="183"/>
        <v>0</v>
      </c>
      <c r="AY107" s="143">
        <f t="shared" si="183"/>
        <v>0</v>
      </c>
      <c r="AZ107" s="143">
        <f t="shared" si="183"/>
        <v>0</v>
      </c>
      <c r="BA107" s="143">
        <f t="shared" si="183"/>
        <v>0</v>
      </c>
      <c r="BB107" s="143">
        <f t="shared" si="183"/>
        <v>0</v>
      </c>
      <c r="BC107" s="143">
        <f t="shared" si="183"/>
        <v>0</v>
      </c>
      <c r="BD107" s="143">
        <f t="shared" si="183"/>
        <v>0</v>
      </c>
      <c r="BE107" s="143">
        <f t="shared" si="183"/>
        <v>0</v>
      </c>
      <c r="BF107" s="143">
        <f t="shared" si="183"/>
        <v>0</v>
      </c>
      <c r="BG107" s="143">
        <f t="shared" si="183"/>
        <v>0</v>
      </c>
      <c r="BH107" s="143">
        <f t="shared" si="183"/>
        <v>0</v>
      </c>
      <c r="BI107" s="143">
        <f t="shared" si="183"/>
        <v>0</v>
      </c>
      <c r="BJ107" s="143">
        <f t="shared" si="183"/>
        <v>0</v>
      </c>
      <c r="BK107" s="143">
        <f t="shared" si="183"/>
        <v>0</v>
      </c>
      <c r="BL107" s="143">
        <f t="shared" si="183"/>
        <v>0</v>
      </c>
      <c r="BM107" s="143">
        <f t="shared" si="183"/>
        <v>0</v>
      </c>
      <c r="BN107" s="143">
        <f t="shared" si="183"/>
        <v>0</v>
      </c>
      <c r="BO107" s="143">
        <f t="shared" si="183"/>
        <v>0</v>
      </c>
      <c r="BP107" s="143">
        <f t="shared" ref="BP107:EA107" si="184">MAX(BP11:BP106)</f>
        <v>0</v>
      </c>
      <c r="BQ107" s="143">
        <f t="shared" si="184"/>
        <v>0</v>
      </c>
      <c r="BR107" s="143">
        <f t="shared" si="184"/>
        <v>0</v>
      </c>
      <c r="BS107" s="143">
        <f t="shared" si="184"/>
        <v>0</v>
      </c>
      <c r="BT107" s="143">
        <f t="shared" si="184"/>
        <v>0</v>
      </c>
      <c r="BU107" s="143">
        <f t="shared" si="184"/>
        <v>0</v>
      </c>
      <c r="BV107" s="143">
        <f t="shared" si="184"/>
        <v>0</v>
      </c>
      <c r="BW107" s="143">
        <f>MAX(BW11:BW106)</f>
        <v>0</v>
      </c>
      <c r="BX107" s="143">
        <f>MAX(BX11:BX106)</f>
        <v>0</v>
      </c>
      <c r="BY107" s="143">
        <f t="shared" si="184"/>
        <v>0</v>
      </c>
      <c r="BZ107" s="143">
        <f t="shared" si="184"/>
        <v>0</v>
      </c>
      <c r="CA107" s="143">
        <f t="shared" si="184"/>
        <v>0</v>
      </c>
      <c r="CB107" s="143">
        <f t="shared" si="184"/>
        <v>0</v>
      </c>
      <c r="CC107" s="143">
        <f t="shared" si="184"/>
        <v>1.44</v>
      </c>
      <c r="CD107" s="143">
        <f t="shared" si="184"/>
        <v>0</v>
      </c>
      <c r="CE107" s="143">
        <f t="shared" si="184"/>
        <v>0</v>
      </c>
      <c r="CF107" s="143">
        <f t="shared" si="184"/>
        <v>0</v>
      </c>
      <c r="CG107" s="143">
        <f t="shared" si="184"/>
        <v>1.44</v>
      </c>
      <c r="CH107" s="143">
        <f t="shared" si="184"/>
        <v>0</v>
      </c>
      <c r="CI107" s="143">
        <f t="shared" si="184"/>
        <v>0</v>
      </c>
      <c r="CJ107" s="143">
        <f t="shared" si="184"/>
        <v>0</v>
      </c>
      <c r="CK107" s="143">
        <f t="shared" si="184"/>
        <v>0</v>
      </c>
      <c r="CL107" s="143">
        <f t="shared" si="184"/>
        <v>0</v>
      </c>
      <c r="CM107" s="143">
        <f t="shared" si="184"/>
        <v>0</v>
      </c>
      <c r="CN107" s="143">
        <f t="shared" si="184"/>
        <v>0</v>
      </c>
      <c r="CO107" s="143">
        <f t="shared" si="184"/>
        <v>2.06</v>
      </c>
      <c r="CP107" s="143">
        <f t="shared" si="184"/>
        <v>0</v>
      </c>
      <c r="CQ107" s="143">
        <f t="shared" si="184"/>
        <v>0</v>
      </c>
      <c r="CR107" s="143">
        <f t="shared" si="184"/>
        <v>0</v>
      </c>
      <c r="CS107" s="143">
        <f t="shared" si="184"/>
        <v>2.06</v>
      </c>
      <c r="CT107" s="143">
        <f t="shared" si="184"/>
        <v>0</v>
      </c>
      <c r="CU107" s="143">
        <f t="shared" si="184"/>
        <v>0</v>
      </c>
      <c r="CV107" s="143">
        <f t="shared" si="184"/>
        <v>0</v>
      </c>
      <c r="CW107" s="143">
        <f t="shared" si="184"/>
        <v>0</v>
      </c>
      <c r="CX107" s="143">
        <f t="shared" si="184"/>
        <v>0</v>
      </c>
      <c r="CY107" s="143">
        <f t="shared" si="184"/>
        <v>0</v>
      </c>
      <c r="CZ107" s="143">
        <f t="shared" si="184"/>
        <v>0</v>
      </c>
      <c r="DA107" s="143">
        <f t="shared" ref="DA107" si="185">MAX(DA11:DA106)</f>
        <v>10.31</v>
      </c>
      <c r="DB107" s="143">
        <f t="shared" si="184"/>
        <v>0</v>
      </c>
      <c r="DC107" s="143">
        <f t="shared" si="184"/>
        <v>0</v>
      </c>
      <c r="DD107" s="143">
        <f t="shared" si="184"/>
        <v>0</v>
      </c>
      <c r="DE107" s="143">
        <f t="shared" si="184"/>
        <v>10.31</v>
      </c>
      <c r="DF107" s="143">
        <f t="shared" si="184"/>
        <v>0</v>
      </c>
      <c r="DG107" s="143">
        <f t="shared" si="184"/>
        <v>0</v>
      </c>
      <c r="DH107" s="143">
        <f t="shared" si="184"/>
        <v>0</v>
      </c>
      <c r="DI107" s="143">
        <f t="shared" si="184"/>
        <v>0</v>
      </c>
      <c r="DJ107" s="143">
        <f t="shared" si="184"/>
        <v>0</v>
      </c>
      <c r="DK107" s="143">
        <f t="shared" si="184"/>
        <v>0</v>
      </c>
      <c r="DL107" s="143">
        <f t="shared" si="184"/>
        <v>0</v>
      </c>
      <c r="DM107" s="143">
        <f t="shared" si="184"/>
        <v>0</v>
      </c>
      <c r="DN107" s="143">
        <f t="shared" si="184"/>
        <v>0</v>
      </c>
      <c r="DO107" s="143">
        <f t="shared" si="184"/>
        <v>0</v>
      </c>
      <c r="DP107" s="143">
        <f t="shared" si="184"/>
        <v>0</v>
      </c>
      <c r="DQ107" s="143">
        <f t="shared" si="184"/>
        <v>0</v>
      </c>
      <c r="DR107" s="143">
        <f t="shared" si="184"/>
        <v>0</v>
      </c>
      <c r="DS107" s="143">
        <f t="shared" si="184"/>
        <v>0</v>
      </c>
      <c r="DT107" s="143">
        <f t="shared" si="184"/>
        <v>0</v>
      </c>
      <c r="DU107" s="143">
        <f t="shared" si="184"/>
        <v>0</v>
      </c>
      <c r="DV107" s="143">
        <f t="shared" si="184"/>
        <v>0</v>
      </c>
      <c r="DW107" s="143">
        <f t="shared" si="184"/>
        <v>0</v>
      </c>
      <c r="DX107" s="143">
        <f t="shared" si="184"/>
        <v>0</v>
      </c>
      <c r="DY107" s="143">
        <f t="shared" si="184"/>
        <v>0</v>
      </c>
      <c r="DZ107" s="143">
        <f t="shared" si="184"/>
        <v>0</v>
      </c>
      <c r="EA107" s="143">
        <f t="shared" si="184"/>
        <v>0</v>
      </c>
      <c r="EB107" s="143">
        <f t="shared" ref="EB107:GM107" si="186">MAX(EB11:EB106)</f>
        <v>0</v>
      </c>
      <c r="EC107" s="143">
        <f t="shared" si="186"/>
        <v>0</v>
      </c>
      <c r="ED107" s="143">
        <f t="shared" si="186"/>
        <v>0</v>
      </c>
      <c r="EE107" s="143">
        <f t="shared" si="186"/>
        <v>0</v>
      </c>
      <c r="EF107" s="143">
        <f t="shared" si="186"/>
        <v>0</v>
      </c>
      <c r="EG107" s="143">
        <f t="shared" si="186"/>
        <v>0</v>
      </c>
      <c r="EH107" s="143">
        <f t="shared" si="186"/>
        <v>0</v>
      </c>
      <c r="EI107" s="143">
        <f t="shared" si="186"/>
        <v>0</v>
      </c>
      <c r="EJ107" s="143">
        <f t="shared" si="186"/>
        <v>0</v>
      </c>
      <c r="EK107" s="143">
        <f t="shared" si="186"/>
        <v>0</v>
      </c>
      <c r="EL107" s="143">
        <f t="shared" si="186"/>
        <v>0</v>
      </c>
      <c r="EM107" s="143">
        <f t="shared" si="186"/>
        <v>0</v>
      </c>
      <c r="EN107" s="143">
        <f t="shared" si="186"/>
        <v>0</v>
      </c>
      <c r="EO107" s="143">
        <f t="shared" si="186"/>
        <v>0</v>
      </c>
      <c r="EP107" s="143">
        <f t="shared" si="186"/>
        <v>0</v>
      </c>
      <c r="EQ107" s="143">
        <f t="shared" si="186"/>
        <v>0</v>
      </c>
      <c r="ER107" s="143">
        <f t="shared" si="186"/>
        <v>0</v>
      </c>
      <c r="ES107" s="143">
        <f t="shared" si="186"/>
        <v>0</v>
      </c>
      <c r="ET107" s="143">
        <f t="shared" si="186"/>
        <v>0</v>
      </c>
      <c r="EU107" s="143">
        <f t="shared" si="186"/>
        <v>0</v>
      </c>
      <c r="EV107" s="143">
        <f t="shared" si="186"/>
        <v>0</v>
      </c>
      <c r="EW107" s="143">
        <f t="shared" si="186"/>
        <v>44.33</v>
      </c>
      <c r="EX107" s="143">
        <f t="shared" si="186"/>
        <v>0</v>
      </c>
      <c r="EY107" s="143">
        <f t="shared" si="186"/>
        <v>0</v>
      </c>
      <c r="EZ107" s="143">
        <f t="shared" si="186"/>
        <v>0</v>
      </c>
      <c r="FA107" s="143">
        <f t="shared" si="186"/>
        <v>44.33</v>
      </c>
      <c r="FB107" s="143">
        <f t="shared" si="186"/>
        <v>0</v>
      </c>
      <c r="FC107" s="143">
        <f t="shared" si="186"/>
        <v>0</v>
      </c>
      <c r="FD107" s="143">
        <f t="shared" si="186"/>
        <v>0</v>
      </c>
      <c r="FE107" s="143">
        <f t="shared" si="186"/>
        <v>0</v>
      </c>
      <c r="FF107" s="143">
        <f t="shared" si="186"/>
        <v>0</v>
      </c>
      <c r="FG107" s="143">
        <f t="shared" si="186"/>
        <v>0</v>
      </c>
      <c r="FH107" s="143">
        <f t="shared" si="186"/>
        <v>0</v>
      </c>
      <c r="FI107" s="143">
        <f t="shared" si="186"/>
        <v>0</v>
      </c>
      <c r="FJ107" s="143">
        <f t="shared" si="186"/>
        <v>0</v>
      </c>
      <c r="FK107" s="143">
        <f t="shared" si="186"/>
        <v>0</v>
      </c>
      <c r="FL107" s="143">
        <f t="shared" si="186"/>
        <v>0</v>
      </c>
      <c r="FM107" s="143">
        <f t="shared" si="186"/>
        <v>0</v>
      </c>
      <c r="FN107" s="143">
        <f t="shared" si="186"/>
        <v>0</v>
      </c>
      <c r="FO107" s="143">
        <f t="shared" si="186"/>
        <v>0</v>
      </c>
      <c r="FP107" s="143">
        <f t="shared" si="186"/>
        <v>0</v>
      </c>
      <c r="FQ107" s="143">
        <f t="shared" si="186"/>
        <v>0</v>
      </c>
      <c r="FR107" s="143">
        <f t="shared" si="186"/>
        <v>0</v>
      </c>
      <c r="FS107" s="143">
        <f t="shared" si="186"/>
        <v>0</v>
      </c>
      <c r="FT107" s="143">
        <f t="shared" si="186"/>
        <v>0</v>
      </c>
      <c r="FU107" s="143">
        <f t="shared" si="186"/>
        <v>0</v>
      </c>
      <c r="FV107" s="143">
        <f t="shared" si="186"/>
        <v>0</v>
      </c>
      <c r="FW107" s="143">
        <f t="shared" si="186"/>
        <v>0</v>
      </c>
      <c r="FX107" s="143">
        <f t="shared" si="186"/>
        <v>0</v>
      </c>
      <c r="FY107" s="143">
        <f t="shared" si="186"/>
        <v>0</v>
      </c>
      <c r="FZ107" s="143">
        <f t="shared" si="186"/>
        <v>0</v>
      </c>
      <c r="GA107" s="143">
        <f t="shared" si="186"/>
        <v>0</v>
      </c>
      <c r="GB107" s="143">
        <f t="shared" si="186"/>
        <v>0</v>
      </c>
      <c r="GC107" s="143">
        <f t="shared" si="186"/>
        <v>0</v>
      </c>
      <c r="GD107" s="143">
        <f t="shared" si="186"/>
        <v>0</v>
      </c>
      <c r="GE107" s="143">
        <f t="shared" si="186"/>
        <v>0</v>
      </c>
      <c r="GF107" s="143">
        <f t="shared" si="186"/>
        <v>0</v>
      </c>
      <c r="GG107" s="143">
        <f t="shared" si="186"/>
        <v>0</v>
      </c>
      <c r="GH107" s="143">
        <f t="shared" si="186"/>
        <v>0</v>
      </c>
      <c r="GI107" s="143">
        <f t="shared" si="186"/>
        <v>0</v>
      </c>
      <c r="GJ107" s="143">
        <f t="shared" si="186"/>
        <v>0</v>
      </c>
      <c r="GK107" s="143">
        <f t="shared" si="186"/>
        <v>0</v>
      </c>
      <c r="GL107" s="143">
        <f t="shared" si="186"/>
        <v>0</v>
      </c>
      <c r="GM107" s="143">
        <f t="shared" si="186"/>
        <v>0</v>
      </c>
      <c r="GN107" s="143">
        <f t="shared" ref="GN107:IU107" si="187">MAX(GN11:GN106)</f>
        <v>0</v>
      </c>
      <c r="GO107" s="143">
        <f t="shared" si="187"/>
        <v>0</v>
      </c>
      <c r="GP107" s="143">
        <f t="shared" si="187"/>
        <v>0</v>
      </c>
      <c r="GQ107" s="143">
        <f t="shared" si="187"/>
        <v>0</v>
      </c>
      <c r="GR107" s="143">
        <f t="shared" si="187"/>
        <v>0</v>
      </c>
      <c r="GS107" s="143">
        <f t="shared" si="187"/>
        <v>0</v>
      </c>
      <c r="GT107" s="143">
        <f t="shared" si="187"/>
        <v>0</v>
      </c>
      <c r="GU107" s="143">
        <f t="shared" si="187"/>
        <v>0</v>
      </c>
      <c r="GV107" s="143">
        <f t="shared" si="187"/>
        <v>0</v>
      </c>
      <c r="GW107" s="143">
        <f t="shared" si="187"/>
        <v>0</v>
      </c>
      <c r="GX107" s="143">
        <f t="shared" si="187"/>
        <v>0</v>
      </c>
      <c r="GY107" s="143">
        <f t="shared" si="187"/>
        <v>0</v>
      </c>
      <c r="GZ107" s="143">
        <f t="shared" si="187"/>
        <v>0</v>
      </c>
      <c r="HA107" s="143">
        <f t="shared" si="187"/>
        <v>0</v>
      </c>
      <c r="HB107" s="143">
        <f t="shared" si="187"/>
        <v>0</v>
      </c>
      <c r="HC107" s="143">
        <f t="shared" si="187"/>
        <v>0</v>
      </c>
      <c r="HD107" s="143">
        <f t="shared" si="187"/>
        <v>0</v>
      </c>
      <c r="HE107" s="143">
        <f t="shared" si="187"/>
        <v>0</v>
      </c>
      <c r="HF107" s="143">
        <f t="shared" si="187"/>
        <v>0</v>
      </c>
      <c r="HG107" s="143">
        <f t="shared" si="187"/>
        <v>0</v>
      </c>
      <c r="HH107" s="143">
        <f t="shared" si="187"/>
        <v>0</v>
      </c>
      <c r="HI107" s="143">
        <f t="shared" si="187"/>
        <v>0</v>
      </c>
      <c r="HJ107" s="143">
        <f t="shared" si="187"/>
        <v>0</v>
      </c>
      <c r="HK107" s="143">
        <f t="shared" si="187"/>
        <v>0</v>
      </c>
      <c r="HL107" s="143">
        <f t="shared" si="187"/>
        <v>0</v>
      </c>
      <c r="HM107" s="143">
        <f t="shared" si="187"/>
        <v>0</v>
      </c>
      <c r="HN107" s="143">
        <f t="shared" si="187"/>
        <v>0</v>
      </c>
      <c r="HO107" s="143">
        <f t="shared" si="187"/>
        <v>0</v>
      </c>
      <c r="HP107" s="143">
        <f t="shared" si="187"/>
        <v>0</v>
      </c>
      <c r="HQ107" s="143">
        <f t="shared" si="187"/>
        <v>0</v>
      </c>
      <c r="HR107" s="143">
        <f t="shared" si="187"/>
        <v>0</v>
      </c>
      <c r="HS107" s="143">
        <f t="shared" si="187"/>
        <v>0</v>
      </c>
      <c r="HT107" s="143">
        <f t="shared" si="187"/>
        <v>0</v>
      </c>
      <c r="HU107" s="143">
        <f t="shared" si="187"/>
        <v>0</v>
      </c>
      <c r="HV107" s="143">
        <f t="shared" si="187"/>
        <v>0</v>
      </c>
      <c r="HW107" s="143">
        <f t="shared" si="187"/>
        <v>0</v>
      </c>
      <c r="HX107" s="143">
        <f t="shared" si="187"/>
        <v>0</v>
      </c>
      <c r="HY107" s="143">
        <f t="shared" si="187"/>
        <v>0</v>
      </c>
      <c r="HZ107" s="143">
        <f t="shared" si="187"/>
        <v>0</v>
      </c>
      <c r="IA107" s="143">
        <f t="shared" si="187"/>
        <v>0</v>
      </c>
      <c r="IB107" s="143">
        <f t="shared" si="187"/>
        <v>0</v>
      </c>
      <c r="IC107" s="143">
        <f t="shared" si="187"/>
        <v>0</v>
      </c>
      <c r="ID107" s="143">
        <f t="shared" si="187"/>
        <v>0</v>
      </c>
      <c r="IE107" s="143">
        <f t="shared" si="187"/>
        <v>0</v>
      </c>
      <c r="IF107" s="143">
        <f t="shared" si="187"/>
        <v>0</v>
      </c>
      <c r="IG107" s="143">
        <f t="shared" si="187"/>
        <v>0</v>
      </c>
      <c r="IH107" s="143">
        <f t="shared" si="187"/>
        <v>0</v>
      </c>
      <c r="II107" s="143">
        <f t="shared" si="187"/>
        <v>0</v>
      </c>
      <c r="IJ107" s="143">
        <f t="shared" si="187"/>
        <v>0</v>
      </c>
      <c r="IK107" s="143">
        <f t="shared" si="187"/>
        <v>0</v>
      </c>
      <c r="IL107" s="143">
        <f t="shared" si="187"/>
        <v>0</v>
      </c>
      <c r="IM107" s="143">
        <f t="shared" si="187"/>
        <v>0</v>
      </c>
      <c r="IN107" s="143">
        <f t="shared" si="187"/>
        <v>0</v>
      </c>
      <c r="IO107" s="143">
        <f t="shared" si="187"/>
        <v>6.19</v>
      </c>
      <c r="IP107" s="143">
        <f t="shared" si="187"/>
        <v>0</v>
      </c>
      <c r="IQ107" s="143">
        <f t="shared" si="187"/>
        <v>6.19</v>
      </c>
      <c r="IR107" s="143">
        <f t="shared" si="187"/>
        <v>0</v>
      </c>
      <c r="IS107" s="143">
        <f t="shared" si="187"/>
        <v>0</v>
      </c>
      <c r="IT107" s="143">
        <f t="shared" si="187"/>
        <v>0</v>
      </c>
      <c r="IU107" s="143">
        <f t="shared" si="187"/>
        <v>0</v>
      </c>
      <c r="IV107" s="143">
        <f t="shared" ref="IV107:IZ107" si="188">MAX(IV11:IV106)</f>
        <v>0</v>
      </c>
      <c r="IW107" s="143">
        <f t="shared" si="188"/>
        <v>0</v>
      </c>
      <c r="IX107" s="143">
        <f t="shared" si="188"/>
        <v>0</v>
      </c>
      <c r="IY107" s="143">
        <f t="shared" si="188"/>
        <v>0</v>
      </c>
      <c r="IZ107" s="143">
        <f t="shared" si="188"/>
        <v>0</v>
      </c>
      <c r="JA107" s="143">
        <f t="shared" ref="JA107:JD107" si="189">MAX(JA11:JA106)</f>
        <v>0</v>
      </c>
      <c r="JB107" s="143">
        <f t="shared" si="189"/>
        <v>0</v>
      </c>
      <c r="JC107" s="143">
        <f t="shared" si="189"/>
        <v>0</v>
      </c>
      <c r="JD107" s="143">
        <f t="shared" si="189"/>
        <v>0</v>
      </c>
    </row>
    <row r="108" spans="1:264" ht="12.75" customHeight="1">
      <c r="A108" s="89" t="s">
        <v>130</v>
      </c>
      <c r="B108" s="118"/>
      <c r="C108" s="143">
        <f>MIN(C11:C106)</f>
        <v>0</v>
      </c>
      <c r="D108" s="143">
        <f t="shared" ref="D108:BO108" si="190">MIN(D11:D106)</f>
        <v>0</v>
      </c>
      <c r="E108" s="143">
        <f t="shared" si="190"/>
        <v>0</v>
      </c>
      <c r="F108" s="143">
        <f t="shared" si="190"/>
        <v>0</v>
      </c>
      <c r="G108" s="143">
        <f t="shared" si="190"/>
        <v>0</v>
      </c>
      <c r="H108" s="143">
        <f t="shared" si="190"/>
        <v>0</v>
      </c>
      <c r="I108" s="143">
        <f t="shared" si="190"/>
        <v>0</v>
      </c>
      <c r="J108" s="143">
        <f t="shared" si="190"/>
        <v>0</v>
      </c>
      <c r="K108" s="143">
        <f t="shared" si="190"/>
        <v>0</v>
      </c>
      <c r="L108" s="143">
        <f t="shared" si="190"/>
        <v>0</v>
      </c>
      <c r="M108" s="143">
        <f t="shared" si="190"/>
        <v>0</v>
      </c>
      <c r="N108" s="143">
        <f t="shared" si="190"/>
        <v>0</v>
      </c>
      <c r="O108" s="143">
        <f t="shared" si="190"/>
        <v>2.58</v>
      </c>
      <c r="P108" s="143">
        <f t="shared" si="190"/>
        <v>0</v>
      </c>
      <c r="Q108" s="143">
        <f t="shared" si="190"/>
        <v>0</v>
      </c>
      <c r="R108" s="143">
        <f t="shared" si="190"/>
        <v>0</v>
      </c>
      <c r="S108" s="143">
        <f t="shared" si="190"/>
        <v>2.58</v>
      </c>
      <c r="T108" s="143">
        <f t="shared" si="190"/>
        <v>0</v>
      </c>
      <c r="U108" s="143">
        <f t="shared" si="190"/>
        <v>0</v>
      </c>
      <c r="V108" s="143">
        <f t="shared" si="190"/>
        <v>0</v>
      </c>
      <c r="W108" s="143">
        <f t="shared" si="190"/>
        <v>0</v>
      </c>
      <c r="X108" s="143">
        <f t="shared" si="190"/>
        <v>0</v>
      </c>
      <c r="Y108" s="143">
        <f t="shared" si="190"/>
        <v>0</v>
      </c>
      <c r="Z108" s="143">
        <f t="shared" si="190"/>
        <v>0</v>
      </c>
      <c r="AA108" s="143">
        <f t="shared" si="190"/>
        <v>0</v>
      </c>
      <c r="AB108" s="143">
        <f t="shared" si="190"/>
        <v>0</v>
      </c>
      <c r="AC108" s="143">
        <f t="shared" si="190"/>
        <v>0</v>
      </c>
      <c r="AD108" s="143">
        <f t="shared" si="190"/>
        <v>0</v>
      </c>
      <c r="AE108" s="143">
        <f t="shared" si="190"/>
        <v>0</v>
      </c>
      <c r="AF108" s="143">
        <f t="shared" si="190"/>
        <v>0</v>
      </c>
      <c r="AG108" s="143">
        <f t="shared" si="190"/>
        <v>0</v>
      </c>
      <c r="AH108" s="143">
        <f t="shared" si="190"/>
        <v>0</v>
      </c>
      <c r="AI108" s="143">
        <f t="shared" si="190"/>
        <v>0</v>
      </c>
      <c r="AJ108" s="143">
        <f t="shared" si="190"/>
        <v>0</v>
      </c>
      <c r="AK108" s="143">
        <f t="shared" si="190"/>
        <v>0</v>
      </c>
      <c r="AL108" s="143">
        <f t="shared" si="190"/>
        <v>0</v>
      </c>
      <c r="AM108" s="143">
        <f t="shared" si="190"/>
        <v>0</v>
      </c>
      <c r="AN108" s="143">
        <f t="shared" si="190"/>
        <v>0</v>
      </c>
      <c r="AO108" s="143">
        <f t="shared" si="190"/>
        <v>0</v>
      </c>
      <c r="AP108" s="143">
        <f t="shared" si="190"/>
        <v>0</v>
      </c>
      <c r="AQ108" s="143">
        <f t="shared" si="190"/>
        <v>0</v>
      </c>
      <c r="AR108" s="143">
        <f t="shared" si="190"/>
        <v>0</v>
      </c>
      <c r="AS108" s="143">
        <f t="shared" si="190"/>
        <v>0</v>
      </c>
      <c r="AT108" s="143">
        <f t="shared" si="190"/>
        <v>0</v>
      </c>
      <c r="AU108" s="143">
        <f t="shared" si="190"/>
        <v>0</v>
      </c>
      <c r="AV108" s="143">
        <f t="shared" si="190"/>
        <v>0</v>
      </c>
      <c r="AW108" s="143">
        <f t="shared" si="190"/>
        <v>0</v>
      </c>
      <c r="AX108" s="143">
        <f t="shared" si="190"/>
        <v>0</v>
      </c>
      <c r="AY108" s="143">
        <f t="shared" si="190"/>
        <v>0</v>
      </c>
      <c r="AZ108" s="143">
        <f t="shared" si="190"/>
        <v>0</v>
      </c>
      <c r="BA108" s="143">
        <f t="shared" si="190"/>
        <v>0</v>
      </c>
      <c r="BB108" s="143">
        <f t="shared" si="190"/>
        <v>0</v>
      </c>
      <c r="BC108" s="143">
        <f t="shared" si="190"/>
        <v>0</v>
      </c>
      <c r="BD108" s="143">
        <f t="shared" si="190"/>
        <v>0</v>
      </c>
      <c r="BE108" s="143">
        <f t="shared" si="190"/>
        <v>0</v>
      </c>
      <c r="BF108" s="143">
        <f t="shared" si="190"/>
        <v>0</v>
      </c>
      <c r="BG108" s="143">
        <f t="shared" si="190"/>
        <v>0</v>
      </c>
      <c r="BH108" s="143">
        <f t="shared" si="190"/>
        <v>0</v>
      </c>
      <c r="BI108" s="143">
        <f t="shared" si="190"/>
        <v>0</v>
      </c>
      <c r="BJ108" s="143">
        <f t="shared" si="190"/>
        <v>0</v>
      </c>
      <c r="BK108" s="143">
        <f t="shared" si="190"/>
        <v>0</v>
      </c>
      <c r="BL108" s="143">
        <f t="shared" si="190"/>
        <v>0</v>
      </c>
      <c r="BM108" s="143">
        <f t="shared" si="190"/>
        <v>0</v>
      </c>
      <c r="BN108" s="143">
        <f t="shared" si="190"/>
        <v>0</v>
      </c>
      <c r="BO108" s="143">
        <f t="shared" si="190"/>
        <v>0</v>
      </c>
      <c r="BP108" s="143">
        <f t="shared" ref="BP108:EA108" si="191">MIN(BP11:BP106)</f>
        <v>0</v>
      </c>
      <c r="BQ108" s="143">
        <f t="shared" si="191"/>
        <v>0</v>
      </c>
      <c r="BR108" s="143">
        <f t="shared" si="191"/>
        <v>0</v>
      </c>
      <c r="BS108" s="143">
        <f t="shared" si="191"/>
        <v>0</v>
      </c>
      <c r="BT108" s="143">
        <f t="shared" si="191"/>
        <v>0</v>
      </c>
      <c r="BU108" s="143">
        <f t="shared" si="191"/>
        <v>0</v>
      </c>
      <c r="BV108" s="143">
        <f t="shared" si="191"/>
        <v>0</v>
      </c>
      <c r="BW108" s="143">
        <f>MIN(BW11:BW106)</f>
        <v>0</v>
      </c>
      <c r="BX108" s="143">
        <f t="shared" si="191"/>
        <v>0</v>
      </c>
      <c r="BY108" s="143">
        <f t="shared" si="191"/>
        <v>0</v>
      </c>
      <c r="BZ108" s="143">
        <f t="shared" si="191"/>
        <v>0</v>
      </c>
      <c r="CA108" s="143">
        <f t="shared" si="191"/>
        <v>0</v>
      </c>
      <c r="CB108" s="143">
        <f t="shared" si="191"/>
        <v>0</v>
      </c>
      <c r="CC108" s="143">
        <f t="shared" si="191"/>
        <v>1.24</v>
      </c>
      <c r="CD108" s="143">
        <f t="shared" si="191"/>
        <v>0</v>
      </c>
      <c r="CE108" s="143">
        <f t="shared" si="191"/>
        <v>0</v>
      </c>
      <c r="CF108" s="143">
        <f t="shared" si="191"/>
        <v>0</v>
      </c>
      <c r="CG108" s="143">
        <f t="shared" si="191"/>
        <v>1.24</v>
      </c>
      <c r="CH108" s="143">
        <f t="shared" si="191"/>
        <v>0</v>
      </c>
      <c r="CI108" s="143">
        <f t="shared" si="191"/>
        <v>0</v>
      </c>
      <c r="CJ108" s="143">
        <f t="shared" si="191"/>
        <v>0</v>
      </c>
      <c r="CK108" s="143">
        <f t="shared" si="191"/>
        <v>0</v>
      </c>
      <c r="CL108" s="143">
        <f t="shared" si="191"/>
        <v>0</v>
      </c>
      <c r="CM108" s="143">
        <f t="shared" si="191"/>
        <v>0</v>
      </c>
      <c r="CN108" s="143">
        <f t="shared" si="191"/>
        <v>0</v>
      </c>
      <c r="CO108" s="143">
        <f t="shared" si="191"/>
        <v>1.03</v>
      </c>
      <c r="CP108" s="143">
        <f t="shared" si="191"/>
        <v>0</v>
      </c>
      <c r="CQ108" s="143">
        <f t="shared" si="191"/>
        <v>0</v>
      </c>
      <c r="CR108" s="143">
        <f t="shared" si="191"/>
        <v>0</v>
      </c>
      <c r="CS108" s="143">
        <f t="shared" si="191"/>
        <v>1.03</v>
      </c>
      <c r="CT108" s="143">
        <f t="shared" si="191"/>
        <v>0</v>
      </c>
      <c r="CU108" s="143">
        <f t="shared" si="191"/>
        <v>0</v>
      </c>
      <c r="CV108" s="143">
        <f t="shared" si="191"/>
        <v>0</v>
      </c>
      <c r="CW108" s="143">
        <f t="shared" si="191"/>
        <v>0</v>
      </c>
      <c r="CX108" s="143">
        <f t="shared" si="191"/>
        <v>0</v>
      </c>
      <c r="CY108" s="143">
        <f t="shared" si="191"/>
        <v>0</v>
      </c>
      <c r="CZ108" s="143">
        <f t="shared" si="191"/>
        <v>0</v>
      </c>
      <c r="DA108" s="143">
        <f t="shared" ref="DA108" si="192">MIN(DA11:DA106)</f>
        <v>4.12</v>
      </c>
      <c r="DB108" s="143">
        <f t="shared" si="191"/>
        <v>0</v>
      </c>
      <c r="DC108" s="143">
        <f t="shared" si="191"/>
        <v>0</v>
      </c>
      <c r="DD108" s="143">
        <f t="shared" si="191"/>
        <v>0</v>
      </c>
      <c r="DE108" s="143">
        <f t="shared" si="191"/>
        <v>4.12</v>
      </c>
      <c r="DF108" s="143">
        <f t="shared" si="191"/>
        <v>0</v>
      </c>
      <c r="DG108" s="143">
        <f t="shared" si="191"/>
        <v>0</v>
      </c>
      <c r="DH108" s="143">
        <f t="shared" si="191"/>
        <v>0</v>
      </c>
      <c r="DI108" s="143">
        <f t="shared" si="191"/>
        <v>0</v>
      </c>
      <c r="DJ108" s="143">
        <f t="shared" si="191"/>
        <v>0</v>
      </c>
      <c r="DK108" s="143">
        <f t="shared" si="191"/>
        <v>0</v>
      </c>
      <c r="DL108" s="143">
        <f t="shared" si="191"/>
        <v>0</v>
      </c>
      <c r="DM108" s="143">
        <f t="shared" si="191"/>
        <v>0</v>
      </c>
      <c r="DN108" s="143">
        <f t="shared" si="191"/>
        <v>0</v>
      </c>
      <c r="DO108" s="143">
        <f t="shared" si="191"/>
        <v>0</v>
      </c>
      <c r="DP108" s="143">
        <f t="shared" si="191"/>
        <v>0</v>
      </c>
      <c r="DQ108" s="143">
        <f t="shared" si="191"/>
        <v>0</v>
      </c>
      <c r="DR108" s="143">
        <f t="shared" si="191"/>
        <v>0</v>
      </c>
      <c r="DS108" s="143">
        <f t="shared" si="191"/>
        <v>0</v>
      </c>
      <c r="DT108" s="143">
        <f t="shared" si="191"/>
        <v>0</v>
      </c>
      <c r="DU108" s="143">
        <f t="shared" si="191"/>
        <v>0</v>
      </c>
      <c r="DV108" s="143">
        <f t="shared" si="191"/>
        <v>0</v>
      </c>
      <c r="DW108" s="143">
        <f t="shared" si="191"/>
        <v>0</v>
      </c>
      <c r="DX108" s="143">
        <f t="shared" si="191"/>
        <v>0</v>
      </c>
      <c r="DY108" s="143">
        <f t="shared" si="191"/>
        <v>0</v>
      </c>
      <c r="DZ108" s="143">
        <f t="shared" si="191"/>
        <v>0</v>
      </c>
      <c r="EA108" s="143">
        <f t="shared" si="191"/>
        <v>0</v>
      </c>
      <c r="EB108" s="143">
        <f t="shared" ref="EB108:GM108" si="193">MIN(EB11:EB106)</f>
        <v>0</v>
      </c>
      <c r="EC108" s="143">
        <f t="shared" si="193"/>
        <v>0</v>
      </c>
      <c r="ED108" s="143">
        <f t="shared" si="193"/>
        <v>0</v>
      </c>
      <c r="EE108" s="143">
        <f t="shared" si="193"/>
        <v>0</v>
      </c>
      <c r="EF108" s="143">
        <f t="shared" si="193"/>
        <v>0</v>
      </c>
      <c r="EG108" s="143">
        <f t="shared" si="193"/>
        <v>0</v>
      </c>
      <c r="EH108" s="143">
        <f t="shared" si="193"/>
        <v>0</v>
      </c>
      <c r="EI108" s="143">
        <f t="shared" si="193"/>
        <v>0</v>
      </c>
      <c r="EJ108" s="143">
        <f t="shared" si="193"/>
        <v>0</v>
      </c>
      <c r="EK108" s="143">
        <f t="shared" si="193"/>
        <v>0</v>
      </c>
      <c r="EL108" s="143">
        <f t="shared" si="193"/>
        <v>0</v>
      </c>
      <c r="EM108" s="143">
        <f t="shared" si="193"/>
        <v>0</v>
      </c>
      <c r="EN108" s="143">
        <f t="shared" si="193"/>
        <v>0</v>
      </c>
      <c r="EO108" s="143">
        <f t="shared" si="193"/>
        <v>0</v>
      </c>
      <c r="EP108" s="143">
        <f t="shared" si="193"/>
        <v>0</v>
      </c>
      <c r="EQ108" s="143">
        <f t="shared" si="193"/>
        <v>0</v>
      </c>
      <c r="ER108" s="143">
        <f t="shared" si="193"/>
        <v>0</v>
      </c>
      <c r="ES108" s="143">
        <f t="shared" si="193"/>
        <v>0</v>
      </c>
      <c r="ET108" s="143">
        <f t="shared" si="193"/>
        <v>0</v>
      </c>
      <c r="EU108" s="143">
        <f t="shared" si="193"/>
        <v>0</v>
      </c>
      <c r="EV108" s="143">
        <f t="shared" si="193"/>
        <v>0</v>
      </c>
      <c r="EW108" s="143">
        <f t="shared" si="193"/>
        <v>0</v>
      </c>
      <c r="EX108" s="143">
        <f t="shared" si="193"/>
        <v>0</v>
      </c>
      <c r="EY108" s="143">
        <f t="shared" si="193"/>
        <v>0</v>
      </c>
      <c r="EZ108" s="143">
        <f t="shared" si="193"/>
        <v>0</v>
      </c>
      <c r="FA108" s="143">
        <f t="shared" si="193"/>
        <v>0</v>
      </c>
      <c r="FB108" s="143">
        <f t="shared" si="193"/>
        <v>0</v>
      </c>
      <c r="FC108" s="143">
        <f t="shared" si="193"/>
        <v>0</v>
      </c>
      <c r="FD108" s="143">
        <f t="shared" si="193"/>
        <v>0</v>
      </c>
      <c r="FE108" s="143">
        <f t="shared" si="193"/>
        <v>0</v>
      </c>
      <c r="FF108" s="143">
        <f t="shared" si="193"/>
        <v>0</v>
      </c>
      <c r="FG108" s="143">
        <f t="shared" si="193"/>
        <v>0</v>
      </c>
      <c r="FH108" s="143">
        <f t="shared" si="193"/>
        <v>0</v>
      </c>
      <c r="FI108" s="143">
        <f t="shared" si="193"/>
        <v>0</v>
      </c>
      <c r="FJ108" s="143">
        <f t="shared" si="193"/>
        <v>0</v>
      </c>
      <c r="FK108" s="143">
        <f t="shared" si="193"/>
        <v>0</v>
      </c>
      <c r="FL108" s="143">
        <f t="shared" si="193"/>
        <v>0</v>
      </c>
      <c r="FM108" s="143">
        <f t="shared" si="193"/>
        <v>0</v>
      </c>
      <c r="FN108" s="143">
        <f t="shared" si="193"/>
        <v>0</v>
      </c>
      <c r="FO108" s="143">
        <f t="shared" si="193"/>
        <v>0</v>
      </c>
      <c r="FP108" s="143">
        <f t="shared" si="193"/>
        <v>0</v>
      </c>
      <c r="FQ108" s="143">
        <f t="shared" si="193"/>
        <v>0</v>
      </c>
      <c r="FR108" s="143">
        <f t="shared" si="193"/>
        <v>0</v>
      </c>
      <c r="FS108" s="143">
        <f t="shared" si="193"/>
        <v>0</v>
      </c>
      <c r="FT108" s="143">
        <f t="shared" si="193"/>
        <v>0</v>
      </c>
      <c r="FU108" s="143">
        <f t="shared" si="193"/>
        <v>0</v>
      </c>
      <c r="FV108" s="143">
        <f t="shared" si="193"/>
        <v>0</v>
      </c>
      <c r="FW108" s="143">
        <f t="shared" si="193"/>
        <v>0</v>
      </c>
      <c r="FX108" s="143">
        <f t="shared" si="193"/>
        <v>0</v>
      </c>
      <c r="FY108" s="143">
        <f t="shared" si="193"/>
        <v>0</v>
      </c>
      <c r="FZ108" s="143">
        <f t="shared" si="193"/>
        <v>0</v>
      </c>
      <c r="GA108" s="143">
        <f t="shared" si="193"/>
        <v>0</v>
      </c>
      <c r="GB108" s="143">
        <f t="shared" si="193"/>
        <v>0</v>
      </c>
      <c r="GC108" s="143">
        <f t="shared" si="193"/>
        <v>0</v>
      </c>
      <c r="GD108" s="143">
        <f t="shared" si="193"/>
        <v>0</v>
      </c>
      <c r="GE108" s="143">
        <f t="shared" si="193"/>
        <v>0</v>
      </c>
      <c r="GF108" s="143">
        <f t="shared" si="193"/>
        <v>0</v>
      </c>
      <c r="GG108" s="143">
        <f t="shared" si="193"/>
        <v>0</v>
      </c>
      <c r="GH108" s="143">
        <f t="shared" si="193"/>
        <v>0</v>
      </c>
      <c r="GI108" s="143">
        <f t="shared" si="193"/>
        <v>0</v>
      </c>
      <c r="GJ108" s="143">
        <f t="shared" si="193"/>
        <v>0</v>
      </c>
      <c r="GK108" s="143">
        <f t="shared" si="193"/>
        <v>0</v>
      </c>
      <c r="GL108" s="143">
        <f t="shared" si="193"/>
        <v>0</v>
      </c>
      <c r="GM108" s="143">
        <f t="shared" si="193"/>
        <v>0</v>
      </c>
      <c r="GN108" s="143">
        <f t="shared" ref="GN108:IU108" si="194">MIN(GN11:GN106)</f>
        <v>0</v>
      </c>
      <c r="GO108" s="143">
        <f t="shared" si="194"/>
        <v>0</v>
      </c>
      <c r="GP108" s="143">
        <f t="shared" si="194"/>
        <v>0</v>
      </c>
      <c r="GQ108" s="143">
        <f t="shared" si="194"/>
        <v>0</v>
      </c>
      <c r="GR108" s="143">
        <f t="shared" si="194"/>
        <v>0</v>
      </c>
      <c r="GS108" s="143">
        <f t="shared" si="194"/>
        <v>0</v>
      </c>
      <c r="GT108" s="143">
        <f t="shared" si="194"/>
        <v>0</v>
      </c>
      <c r="GU108" s="143">
        <f t="shared" si="194"/>
        <v>0</v>
      </c>
      <c r="GV108" s="143">
        <f t="shared" si="194"/>
        <v>0</v>
      </c>
      <c r="GW108" s="143">
        <f t="shared" si="194"/>
        <v>0</v>
      </c>
      <c r="GX108" s="143">
        <f t="shared" si="194"/>
        <v>0</v>
      </c>
      <c r="GY108" s="143">
        <f t="shared" si="194"/>
        <v>0</v>
      </c>
      <c r="GZ108" s="143">
        <f t="shared" si="194"/>
        <v>0</v>
      </c>
      <c r="HA108" s="143">
        <f t="shared" si="194"/>
        <v>0</v>
      </c>
      <c r="HB108" s="143">
        <f t="shared" si="194"/>
        <v>0</v>
      </c>
      <c r="HC108" s="143">
        <f t="shared" si="194"/>
        <v>0</v>
      </c>
      <c r="HD108" s="143">
        <f t="shared" si="194"/>
        <v>0</v>
      </c>
      <c r="HE108" s="143">
        <f t="shared" si="194"/>
        <v>0</v>
      </c>
      <c r="HF108" s="143">
        <f t="shared" si="194"/>
        <v>0</v>
      </c>
      <c r="HG108" s="143">
        <f t="shared" si="194"/>
        <v>0</v>
      </c>
      <c r="HH108" s="143">
        <f t="shared" si="194"/>
        <v>0</v>
      </c>
      <c r="HI108" s="143">
        <f t="shared" si="194"/>
        <v>0</v>
      </c>
      <c r="HJ108" s="143">
        <f t="shared" si="194"/>
        <v>0</v>
      </c>
      <c r="HK108" s="143">
        <f t="shared" si="194"/>
        <v>0</v>
      </c>
      <c r="HL108" s="143">
        <f t="shared" si="194"/>
        <v>0</v>
      </c>
      <c r="HM108" s="143">
        <f t="shared" si="194"/>
        <v>0</v>
      </c>
      <c r="HN108" s="143">
        <f t="shared" si="194"/>
        <v>0</v>
      </c>
      <c r="HO108" s="143">
        <f t="shared" si="194"/>
        <v>0</v>
      </c>
      <c r="HP108" s="143">
        <f t="shared" si="194"/>
        <v>0</v>
      </c>
      <c r="HQ108" s="143">
        <f t="shared" si="194"/>
        <v>0</v>
      </c>
      <c r="HR108" s="143">
        <f t="shared" si="194"/>
        <v>0</v>
      </c>
      <c r="HS108" s="143">
        <f t="shared" si="194"/>
        <v>0</v>
      </c>
      <c r="HT108" s="143">
        <f t="shared" si="194"/>
        <v>0</v>
      </c>
      <c r="HU108" s="143">
        <f t="shared" si="194"/>
        <v>0</v>
      </c>
      <c r="HV108" s="143">
        <f t="shared" si="194"/>
        <v>0</v>
      </c>
      <c r="HW108" s="143">
        <f t="shared" si="194"/>
        <v>0</v>
      </c>
      <c r="HX108" s="143">
        <f t="shared" si="194"/>
        <v>0</v>
      </c>
      <c r="HY108" s="143">
        <f t="shared" si="194"/>
        <v>0</v>
      </c>
      <c r="HZ108" s="143">
        <f t="shared" si="194"/>
        <v>0</v>
      </c>
      <c r="IA108" s="143">
        <f t="shared" si="194"/>
        <v>0</v>
      </c>
      <c r="IB108" s="143">
        <f t="shared" si="194"/>
        <v>0</v>
      </c>
      <c r="IC108" s="143">
        <f t="shared" si="194"/>
        <v>0</v>
      </c>
      <c r="ID108" s="143">
        <f t="shared" si="194"/>
        <v>0</v>
      </c>
      <c r="IE108" s="143">
        <f t="shared" si="194"/>
        <v>0</v>
      </c>
      <c r="IF108" s="143">
        <f t="shared" si="194"/>
        <v>0</v>
      </c>
      <c r="IG108" s="143">
        <f t="shared" si="194"/>
        <v>0</v>
      </c>
      <c r="IH108" s="143">
        <f t="shared" si="194"/>
        <v>0</v>
      </c>
      <c r="II108" s="143">
        <f t="shared" si="194"/>
        <v>0</v>
      </c>
      <c r="IJ108" s="143">
        <f t="shared" si="194"/>
        <v>0</v>
      </c>
      <c r="IK108" s="143">
        <f t="shared" si="194"/>
        <v>0</v>
      </c>
      <c r="IL108" s="143">
        <f t="shared" si="194"/>
        <v>0</v>
      </c>
      <c r="IM108" s="143">
        <f t="shared" si="194"/>
        <v>0</v>
      </c>
      <c r="IN108" s="143">
        <f t="shared" si="194"/>
        <v>0</v>
      </c>
      <c r="IO108" s="143">
        <f t="shared" si="194"/>
        <v>0</v>
      </c>
      <c r="IP108" s="143">
        <f t="shared" si="194"/>
        <v>0</v>
      </c>
      <c r="IQ108" s="143">
        <f t="shared" si="194"/>
        <v>0</v>
      </c>
      <c r="IR108" s="143">
        <f t="shared" si="194"/>
        <v>0</v>
      </c>
      <c r="IS108" s="143">
        <f t="shared" si="194"/>
        <v>0</v>
      </c>
      <c r="IT108" s="143">
        <f t="shared" si="194"/>
        <v>0</v>
      </c>
      <c r="IU108" s="143">
        <f t="shared" si="194"/>
        <v>0</v>
      </c>
      <c r="IV108" s="143">
        <f t="shared" ref="IV108:IZ108" si="195">MIN(IV11:IV106)</f>
        <v>0</v>
      </c>
      <c r="IW108" s="143">
        <f t="shared" si="195"/>
        <v>0</v>
      </c>
      <c r="IX108" s="143">
        <f t="shared" si="195"/>
        <v>0</v>
      </c>
      <c r="IY108" s="143">
        <f t="shared" si="195"/>
        <v>0</v>
      </c>
      <c r="IZ108" s="143">
        <f t="shared" si="195"/>
        <v>0</v>
      </c>
      <c r="JA108" s="143">
        <f t="shared" ref="JA108:JD108" si="196">MIN(JA11:JA106)</f>
        <v>0</v>
      </c>
      <c r="JB108" s="143">
        <f t="shared" si="196"/>
        <v>0</v>
      </c>
      <c r="JC108" s="143">
        <f t="shared" si="196"/>
        <v>0</v>
      </c>
      <c r="JD108" s="143">
        <f t="shared" si="196"/>
        <v>0</v>
      </c>
    </row>
    <row r="109" spans="1:264" ht="12.75" customHeight="1">
      <c r="A109" s="89" t="s">
        <v>160</v>
      </c>
      <c r="B109" s="118"/>
      <c r="C109" s="143" t="e">
        <f>AVERAGE(C11:C106)</f>
        <v>#DIV/0!</v>
      </c>
      <c r="D109" s="143" t="e">
        <f t="shared" ref="D109:BO109" si="197">AVERAGE(D11:D106)</f>
        <v>#DIV/0!</v>
      </c>
      <c r="E109" s="143" t="e">
        <f t="shared" si="197"/>
        <v>#DIV/0!</v>
      </c>
      <c r="F109" s="143" t="e">
        <f t="shared" si="197"/>
        <v>#DIV/0!</v>
      </c>
      <c r="G109" s="143">
        <f t="shared" si="197"/>
        <v>0</v>
      </c>
      <c r="H109" s="143">
        <f t="shared" si="197"/>
        <v>0</v>
      </c>
      <c r="I109" s="143" t="e">
        <f t="shared" si="197"/>
        <v>#DIV/0!</v>
      </c>
      <c r="J109" s="143" t="e">
        <f t="shared" si="197"/>
        <v>#DIV/0!</v>
      </c>
      <c r="K109" s="143" t="e">
        <f t="shared" si="197"/>
        <v>#DIV/0!</v>
      </c>
      <c r="L109" s="143" t="e">
        <f t="shared" si="197"/>
        <v>#DIV/0!</v>
      </c>
      <c r="M109" s="143">
        <f t="shared" si="197"/>
        <v>0</v>
      </c>
      <c r="N109" s="143">
        <f t="shared" si="197"/>
        <v>0</v>
      </c>
      <c r="O109" s="143">
        <f t="shared" si="197"/>
        <v>2.5800000000000054</v>
      </c>
      <c r="P109" s="143" t="e">
        <f t="shared" si="197"/>
        <v>#DIV/0!</v>
      </c>
      <c r="Q109" s="143" t="e">
        <f t="shared" si="197"/>
        <v>#DIV/0!</v>
      </c>
      <c r="R109" s="143" t="e">
        <f t="shared" si="197"/>
        <v>#DIV/0!</v>
      </c>
      <c r="S109" s="143">
        <f t="shared" si="197"/>
        <v>2.5800000000000054</v>
      </c>
      <c r="T109" s="143">
        <f t="shared" si="197"/>
        <v>0</v>
      </c>
      <c r="U109" s="143" t="e">
        <f t="shared" si="197"/>
        <v>#DIV/0!</v>
      </c>
      <c r="V109" s="143" t="e">
        <f t="shared" si="197"/>
        <v>#DIV/0!</v>
      </c>
      <c r="W109" s="143" t="e">
        <f t="shared" si="197"/>
        <v>#DIV/0!</v>
      </c>
      <c r="X109" s="143" t="e">
        <f t="shared" si="197"/>
        <v>#DIV/0!</v>
      </c>
      <c r="Y109" s="143">
        <f t="shared" si="197"/>
        <v>0</v>
      </c>
      <c r="Z109" s="143">
        <f t="shared" si="197"/>
        <v>0</v>
      </c>
      <c r="AA109" s="143" t="e">
        <f t="shared" si="197"/>
        <v>#DIV/0!</v>
      </c>
      <c r="AB109" s="143" t="e">
        <f t="shared" si="197"/>
        <v>#DIV/0!</v>
      </c>
      <c r="AC109" s="143" t="e">
        <f t="shared" si="197"/>
        <v>#DIV/0!</v>
      </c>
      <c r="AD109" s="143" t="e">
        <f t="shared" si="197"/>
        <v>#DIV/0!</v>
      </c>
      <c r="AE109" s="143">
        <f t="shared" si="197"/>
        <v>0</v>
      </c>
      <c r="AF109" s="143">
        <f t="shared" si="197"/>
        <v>0</v>
      </c>
      <c r="AG109" s="143" t="e">
        <f t="shared" si="197"/>
        <v>#DIV/0!</v>
      </c>
      <c r="AH109" s="143" t="e">
        <f t="shared" si="197"/>
        <v>#DIV/0!</v>
      </c>
      <c r="AI109" s="143" t="e">
        <f t="shared" si="197"/>
        <v>#DIV/0!</v>
      </c>
      <c r="AJ109" s="143" t="e">
        <f t="shared" si="197"/>
        <v>#DIV/0!</v>
      </c>
      <c r="AK109" s="143">
        <f t="shared" si="197"/>
        <v>0</v>
      </c>
      <c r="AL109" s="143">
        <f t="shared" si="197"/>
        <v>0</v>
      </c>
      <c r="AM109" s="143" t="e">
        <f t="shared" si="197"/>
        <v>#DIV/0!</v>
      </c>
      <c r="AN109" s="143" t="e">
        <f t="shared" si="197"/>
        <v>#DIV/0!</v>
      </c>
      <c r="AO109" s="143" t="e">
        <f t="shared" si="197"/>
        <v>#DIV/0!</v>
      </c>
      <c r="AP109" s="143" t="e">
        <f t="shared" si="197"/>
        <v>#DIV/0!</v>
      </c>
      <c r="AQ109" s="143">
        <f t="shared" si="197"/>
        <v>0</v>
      </c>
      <c r="AR109" s="143">
        <f t="shared" si="197"/>
        <v>0</v>
      </c>
      <c r="AS109" s="143">
        <f t="shared" si="197"/>
        <v>3.2208333333333337</v>
      </c>
      <c r="AT109" s="143" t="e">
        <f t="shared" si="197"/>
        <v>#DIV/0!</v>
      </c>
      <c r="AU109" s="143" t="e">
        <f t="shared" si="197"/>
        <v>#DIV/0!</v>
      </c>
      <c r="AV109" s="143" t="e">
        <f t="shared" si="197"/>
        <v>#DIV/0!</v>
      </c>
      <c r="AW109" s="143">
        <f t="shared" si="197"/>
        <v>3.2208333333333337</v>
      </c>
      <c r="AX109" s="143">
        <f t="shared" si="197"/>
        <v>0</v>
      </c>
      <c r="AY109" s="143" t="e">
        <f t="shared" si="197"/>
        <v>#DIV/0!</v>
      </c>
      <c r="AZ109" s="143" t="e">
        <f t="shared" si="197"/>
        <v>#DIV/0!</v>
      </c>
      <c r="BA109" s="143" t="e">
        <f t="shared" si="197"/>
        <v>#DIV/0!</v>
      </c>
      <c r="BB109" s="143" t="e">
        <f t="shared" si="197"/>
        <v>#DIV/0!</v>
      </c>
      <c r="BC109" s="143">
        <f t="shared" si="197"/>
        <v>0</v>
      </c>
      <c r="BD109" s="143">
        <f t="shared" si="197"/>
        <v>0</v>
      </c>
      <c r="BE109" s="143" t="e">
        <f t="shared" si="197"/>
        <v>#DIV/0!</v>
      </c>
      <c r="BF109" s="143" t="e">
        <f t="shared" si="197"/>
        <v>#DIV/0!</v>
      </c>
      <c r="BG109" s="143" t="e">
        <f t="shared" si="197"/>
        <v>#DIV/0!</v>
      </c>
      <c r="BH109" s="143" t="e">
        <f t="shared" si="197"/>
        <v>#DIV/0!</v>
      </c>
      <c r="BI109" s="143">
        <f t="shared" si="197"/>
        <v>0</v>
      </c>
      <c r="BJ109" s="143">
        <f t="shared" si="197"/>
        <v>0</v>
      </c>
      <c r="BK109" s="143" t="e">
        <f t="shared" si="197"/>
        <v>#DIV/0!</v>
      </c>
      <c r="BL109" s="143" t="e">
        <f t="shared" si="197"/>
        <v>#DIV/0!</v>
      </c>
      <c r="BM109" s="143" t="e">
        <f t="shared" si="197"/>
        <v>#DIV/0!</v>
      </c>
      <c r="BN109" s="143" t="e">
        <f t="shared" si="197"/>
        <v>#DIV/0!</v>
      </c>
      <c r="BO109" s="143">
        <f t="shared" si="197"/>
        <v>0</v>
      </c>
      <c r="BP109" s="143">
        <f t="shared" ref="BP109:EA109" si="198">AVERAGE(BP11:BP106)</f>
        <v>0</v>
      </c>
      <c r="BQ109" s="143" t="e">
        <f t="shared" si="198"/>
        <v>#DIV/0!</v>
      </c>
      <c r="BR109" s="143" t="e">
        <f t="shared" si="198"/>
        <v>#DIV/0!</v>
      </c>
      <c r="BS109" s="143" t="e">
        <f t="shared" si="198"/>
        <v>#DIV/0!</v>
      </c>
      <c r="BT109" s="143" t="e">
        <f t="shared" si="198"/>
        <v>#DIV/0!</v>
      </c>
      <c r="BU109" s="143">
        <f t="shared" si="198"/>
        <v>0</v>
      </c>
      <c r="BV109" s="143">
        <f t="shared" si="198"/>
        <v>0</v>
      </c>
      <c r="BW109" s="143" t="e" cm="1">
        <f t="array" aca="1" ref="BW109" ca="1">AVER(BW11:BW106)</f>
        <v>#NAME?</v>
      </c>
      <c r="BX109" s="143" t="e">
        <f t="shared" si="198"/>
        <v>#DIV/0!</v>
      </c>
      <c r="BY109" s="143" t="e">
        <f t="shared" si="198"/>
        <v>#DIV/0!</v>
      </c>
      <c r="BZ109" s="143" t="e">
        <f t="shared" si="198"/>
        <v>#DIV/0!</v>
      </c>
      <c r="CA109" s="143">
        <f t="shared" si="198"/>
        <v>0</v>
      </c>
      <c r="CB109" s="143">
        <f t="shared" si="198"/>
        <v>0</v>
      </c>
      <c r="CC109" s="143">
        <f t="shared" si="198"/>
        <v>1.3399999999999974</v>
      </c>
      <c r="CD109" s="143" t="e">
        <f t="shared" si="198"/>
        <v>#DIV/0!</v>
      </c>
      <c r="CE109" s="143" t="e">
        <f t="shared" si="198"/>
        <v>#DIV/0!</v>
      </c>
      <c r="CF109" s="143" t="e">
        <f t="shared" si="198"/>
        <v>#DIV/0!</v>
      </c>
      <c r="CG109" s="143">
        <f t="shared" si="198"/>
        <v>1.3399999999999974</v>
      </c>
      <c r="CH109" s="143">
        <f t="shared" si="198"/>
        <v>0</v>
      </c>
      <c r="CI109" s="143" t="e">
        <f t="shared" si="198"/>
        <v>#DIV/0!</v>
      </c>
      <c r="CJ109" s="143" t="e">
        <f t="shared" si="198"/>
        <v>#DIV/0!</v>
      </c>
      <c r="CK109" s="143" t="e">
        <f t="shared" si="198"/>
        <v>#DIV/0!</v>
      </c>
      <c r="CL109" s="143" t="e">
        <f t="shared" si="198"/>
        <v>#DIV/0!</v>
      </c>
      <c r="CM109" s="143">
        <f t="shared" si="198"/>
        <v>0</v>
      </c>
      <c r="CN109" s="143">
        <f t="shared" si="198"/>
        <v>0</v>
      </c>
      <c r="CO109" s="143">
        <f t="shared" si="198"/>
        <v>1.5879166666666678</v>
      </c>
      <c r="CP109" s="143" t="e">
        <f t="shared" si="198"/>
        <v>#DIV/0!</v>
      </c>
      <c r="CQ109" s="143" t="e">
        <f t="shared" si="198"/>
        <v>#DIV/0!</v>
      </c>
      <c r="CR109" s="143" t="e">
        <f t="shared" si="198"/>
        <v>#DIV/0!</v>
      </c>
      <c r="CS109" s="143">
        <f t="shared" si="198"/>
        <v>1.5879166666666678</v>
      </c>
      <c r="CT109" s="143">
        <f t="shared" si="198"/>
        <v>0</v>
      </c>
      <c r="CU109" s="143" t="e">
        <f t="shared" si="198"/>
        <v>#DIV/0!</v>
      </c>
      <c r="CV109" s="143" t="e">
        <f t="shared" si="198"/>
        <v>#DIV/0!</v>
      </c>
      <c r="CW109" s="143" t="e">
        <f t="shared" si="198"/>
        <v>#DIV/0!</v>
      </c>
      <c r="CX109" s="143" t="e">
        <f t="shared" si="198"/>
        <v>#DIV/0!</v>
      </c>
      <c r="CY109" s="143">
        <f t="shared" si="198"/>
        <v>0</v>
      </c>
      <c r="CZ109" s="143">
        <f t="shared" si="198"/>
        <v>0</v>
      </c>
      <c r="DA109" s="143">
        <f t="shared" ref="DA109" si="199">AVERAGE(DA11:DA106)</f>
        <v>4.6787500000000017</v>
      </c>
      <c r="DB109" s="143" t="e">
        <f t="shared" si="198"/>
        <v>#DIV/0!</v>
      </c>
      <c r="DC109" s="143" t="e">
        <f t="shared" si="198"/>
        <v>#DIV/0!</v>
      </c>
      <c r="DD109" s="143" t="e">
        <f t="shared" si="198"/>
        <v>#DIV/0!</v>
      </c>
      <c r="DE109" s="143">
        <f t="shared" si="198"/>
        <v>4.6787500000000017</v>
      </c>
      <c r="DF109" s="143">
        <f t="shared" si="198"/>
        <v>0</v>
      </c>
      <c r="DG109" s="143" t="e">
        <f t="shared" si="198"/>
        <v>#DIV/0!</v>
      </c>
      <c r="DH109" s="143" t="e">
        <f t="shared" si="198"/>
        <v>#DIV/0!</v>
      </c>
      <c r="DI109" s="143" t="e">
        <f t="shared" si="198"/>
        <v>#DIV/0!</v>
      </c>
      <c r="DJ109" s="143" t="e">
        <f t="shared" si="198"/>
        <v>#DIV/0!</v>
      </c>
      <c r="DK109" s="143">
        <f t="shared" si="198"/>
        <v>0</v>
      </c>
      <c r="DL109" s="143">
        <f t="shared" si="198"/>
        <v>0</v>
      </c>
      <c r="DM109" s="143" t="e">
        <f t="shared" si="198"/>
        <v>#DIV/0!</v>
      </c>
      <c r="DN109" s="143" t="e">
        <f t="shared" si="198"/>
        <v>#DIV/0!</v>
      </c>
      <c r="DO109" s="143" t="e">
        <f t="shared" si="198"/>
        <v>#DIV/0!</v>
      </c>
      <c r="DP109" s="143" t="e">
        <f t="shared" si="198"/>
        <v>#DIV/0!</v>
      </c>
      <c r="DQ109" s="143">
        <f t="shared" si="198"/>
        <v>0</v>
      </c>
      <c r="DR109" s="143">
        <f t="shared" si="198"/>
        <v>0</v>
      </c>
      <c r="DS109" s="143" t="e">
        <f t="shared" si="198"/>
        <v>#DIV/0!</v>
      </c>
      <c r="DT109" s="143" t="e">
        <f t="shared" si="198"/>
        <v>#DIV/0!</v>
      </c>
      <c r="DU109" s="143" t="e">
        <f t="shared" si="198"/>
        <v>#DIV/0!</v>
      </c>
      <c r="DV109" s="143" t="e">
        <f t="shared" si="198"/>
        <v>#DIV/0!</v>
      </c>
      <c r="DW109" s="143">
        <f t="shared" si="198"/>
        <v>0</v>
      </c>
      <c r="DX109" s="143">
        <f t="shared" si="198"/>
        <v>0</v>
      </c>
      <c r="DY109" s="143" t="e">
        <f t="shared" si="198"/>
        <v>#DIV/0!</v>
      </c>
      <c r="DZ109" s="143" t="e">
        <f t="shared" si="198"/>
        <v>#DIV/0!</v>
      </c>
      <c r="EA109" s="143" t="e">
        <f t="shared" si="198"/>
        <v>#DIV/0!</v>
      </c>
      <c r="EB109" s="143" t="e">
        <f t="shared" ref="EB109:GM109" si="200">AVERAGE(EB11:EB106)</f>
        <v>#DIV/0!</v>
      </c>
      <c r="EC109" s="143">
        <f t="shared" si="200"/>
        <v>0</v>
      </c>
      <c r="ED109" s="143">
        <f t="shared" si="200"/>
        <v>0</v>
      </c>
      <c r="EE109" s="143" t="e">
        <f t="shared" si="200"/>
        <v>#DIV/0!</v>
      </c>
      <c r="EF109" s="143" t="e">
        <f t="shared" si="200"/>
        <v>#DIV/0!</v>
      </c>
      <c r="EG109" s="143" t="e">
        <f t="shared" si="200"/>
        <v>#DIV/0!</v>
      </c>
      <c r="EH109" s="143" t="e">
        <f t="shared" si="200"/>
        <v>#DIV/0!</v>
      </c>
      <c r="EI109" s="143">
        <f t="shared" si="200"/>
        <v>0</v>
      </c>
      <c r="EJ109" s="143">
        <f t="shared" si="200"/>
        <v>0</v>
      </c>
      <c r="EK109" s="143" t="e">
        <f t="shared" si="200"/>
        <v>#DIV/0!</v>
      </c>
      <c r="EL109" s="143" t="e">
        <f t="shared" si="200"/>
        <v>#DIV/0!</v>
      </c>
      <c r="EM109" s="143" t="e">
        <f t="shared" si="200"/>
        <v>#DIV/0!</v>
      </c>
      <c r="EN109" s="143" t="e">
        <f t="shared" si="200"/>
        <v>#DIV/0!</v>
      </c>
      <c r="EO109" s="143">
        <f t="shared" si="200"/>
        <v>0</v>
      </c>
      <c r="EP109" s="143">
        <f t="shared" si="200"/>
        <v>0</v>
      </c>
      <c r="EQ109" s="143" t="e">
        <f t="shared" si="200"/>
        <v>#DIV/0!</v>
      </c>
      <c r="ER109" s="143" t="e">
        <f t="shared" si="200"/>
        <v>#DIV/0!</v>
      </c>
      <c r="ES109" s="143" t="e">
        <f t="shared" si="200"/>
        <v>#DIV/0!</v>
      </c>
      <c r="ET109" s="143" t="e">
        <f t="shared" si="200"/>
        <v>#DIV/0!</v>
      </c>
      <c r="EU109" s="143">
        <f t="shared" si="200"/>
        <v>0</v>
      </c>
      <c r="EV109" s="143">
        <f t="shared" si="200"/>
        <v>0</v>
      </c>
      <c r="EW109" s="143">
        <f t="shared" si="200"/>
        <v>18.342916666666643</v>
      </c>
      <c r="EX109" s="143" t="e">
        <f t="shared" si="200"/>
        <v>#DIV/0!</v>
      </c>
      <c r="EY109" s="143" t="e">
        <f t="shared" si="200"/>
        <v>#DIV/0!</v>
      </c>
      <c r="EZ109" s="143" t="e">
        <f t="shared" si="200"/>
        <v>#DIV/0!</v>
      </c>
      <c r="FA109" s="143">
        <f t="shared" si="200"/>
        <v>18.342916666666643</v>
      </c>
      <c r="FB109" s="143">
        <f t="shared" si="200"/>
        <v>0</v>
      </c>
      <c r="FC109" s="143" t="e">
        <f t="shared" si="200"/>
        <v>#DIV/0!</v>
      </c>
      <c r="FD109" s="143" t="e">
        <f t="shared" si="200"/>
        <v>#DIV/0!</v>
      </c>
      <c r="FE109" s="143" t="e">
        <f t="shared" si="200"/>
        <v>#DIV/0!</v>
      </c>
      <c r="FF109" s="143" t="e">
        <f t="shared" si="200"/>
        <v>#DIV/0!</v>
      </c>
      <c r="FG109" s="143">
        <f t="shared" si="200"/>
        <v>0</v>
      </c>
      <c r="FH109" s="143">
        <f t="shared" si="200"/>
        <v>0</v>
      </c>
      <c r="FI109" s="143" t="e">
        <f t="shared" si="200"/>
        <v>#DIV/0!</v>
      </c>
      <c r="FJ109" s="143" t="e">
        <f t="shared" si="200"/>
        <v>#DIV/0!</v>
      </c>
      <c r="FK109" s="143" t="e">
        <f t="shared" si="200"/>
        <v>#DIV/0!</v>
      </c>
      <c r="FL109" s="143" t="e">
        <f t="shared" si="200"/>
        <v>#DIV/0!</v>
      </c>
      <c r="FM109" s="143">
        <f t="shared" si="200"/>
        <v>0</v>
      </c>
      <c r="FN109" s="143">
        <f t="shared" si="200"/>
        <v>0</v>
      </c>
      <c r="FO109" s="143" t="e">
        <f t="shared" si="200"/>
        <v>#DIV/0!</v>
      </c>
      <c r="FP109" s="143" t="e">
        <f t="shared" si="200"/>
        <v>#DIV/0!</v>
      </c>
      <c r="FQ109" s="143" t="e">
        <f t="shared" si="200"/>
        <v>#DIV/0!</v>
      </c>
      <c r="FR109" s="143" t="e">
        <f t="shared" si="200"/>
        <v>#DIV/0!</v>
      </c>
      <c r="FS109" s="143">
        <f t="shared" si="200"/>
        <v>0</v>
      </c>
      <c r="FT109" s="143">
        <f t="shared" si="200"/>
        <v>0</v>
      </c>
      <c r="FU109" s="143" t="e">
        <f t="shared" si="200"/>
        <v>#DIV/0!</v>
      </c>
      <c r="FV109" s="143" t="e">
        <f t="shared" si="200"/>
        <v>#DIV/0!</v>
      </c>
      <c r="FW109" s="143" t="e">
        <f t="shared" si="200"/>
        <v>#DIV/0!</v>
      </c>
      <c r="FX109" s="143" t="e">
        <f t="shared" si="200"/>
        <v>#DIV/0!</v>
      </c>
      <c r="FY109" s="143">
        <f t="shared" si="200"/>
        <v>0</v>
      </c>
      <c r="FZ109" s="143">
        <f t="shared" si="200"/>
        <v>0</v>
      </c>
      <c r="GA109" s="143" t="e">
        <f t="shared" si="200"/>
        <v>#DIV/0!</v>
      </c>
      <c r="GB109" s="143" t="e">
        <f t="shared" si="200"/>
        <v>#DIV/0!</v>
      </c>
      <c r="GC109" s="143" t="e">
        <f t="shared" si="200"/>
        <v>#DIV/0!</v>
      </c>
      <c r="GD109" s="143" t="e">
        <f t="shared" si="200"/>
        <v>#DIV/0!</v>
      </c>
      <c r="GE109" s="143">
        <f t="shared" si="200"/>
        <v>0</v>
      </c>
      <c r="GF109" s="143">
        <f t="shared" si="200"/>
        <v>0</v>
      </c>
      <c r="GG109" s="143" t="e">
        <f t="shared" si="200"/>
        <v>#DIV/0!</v>
      </c>
      <c r="GH109" s="143" t="e">
        <f t="shared" si="200"/>
        <v>#DIV/0!</v>
      </c>
      <c r="GI109" s="143" t="e">
        <f t="shared" si="200"/>
        <v>#DIV/0!</v>
      </c>
      <c r="GJ109" s="143" t="e">
        <f t="shared" si="200"/>
        <v>#DIV/0!</v>
      </c>
      <c r="GK109" s="143">
        <f t="shared" si="200"/>
        <v>0</v>
      </c>
      <c r="GL109" s="143">
        <f t="shared" si="200"/>
        <v>0</v>
      </c>
      <c r="GM109" s="143" t="e">
        <f t="shared" si="200"/>
        <v>#DIV/0!</v>
      </c>
      <c r="GN109" s="143" t="e">
        <f t="shared" ref="GN109:IU109" si="201">AVERAGE(GN11:GN106)</f>
        <v>#DIV/0!</v>
      </c>
      <c r="GO109" s="143" t="e">
        <f t="shared" si="201"/>
        <v>#DIV/0!</v>
      </c>
      <c r="GP109" s="143" t="e">
        <f t="shared" si="201"/>
        <v>#DIV/0!</v>
      </c>
      <c r="GQ109" s="143">
        <f t="shared" si="201"/>
        <v>0</v>
      </c>
      <c r="GR109" s="143">
        <f t="shared" si="201"/>
        <v>0</v>
      </c>
      <c r="GS109" s="143" t="e">
        <f t="shared" si="201"/>
        <v>#DIV/0!</v>
      </c>
      <c r="GT109" s="143" t="e">
        <f t="shared" si="201"/>
        <v>#DIV/0!</v>
      </c>
      <c r="GU109" s="143" t="e">
        <f t="shared" si="201"/>
        <v>#DIV/0!</v>
      </c>
      <c r="GV109" s="143" t="e">
        <f t="shared" si="201"/>
        <v>#DIV/0!</v>
      </c>
      <c r="GW109" s="143">
        <f t="shared" si="201"/>
        <v>0</v>
      </c>
      <c r="GX109" s="143">
        <f t="shared" si="201"/>
        <v>0</v>
      </c>
      <c r="GY109" s="143" t="e">
        <f t="shared" si="201"/>
        <v>#DIV/0!</v>
      </c>
      <c r="GZ109" s="143" t="e">
        <f t="shared" si="201"/>
        <v>#DIV/0!</v>
      </c>
      <c r="HA109" s="143" t="e">
        <f t="shared" si="201"/>
        <v>#DIV/0!</v>
      </c>
      <c r="HB109" s="143" t="e">
        <f t="shared" si="201"/>
        <v>#DIV/0!</v>
      </c>
      <c r="HC109" s="143">
        <f t="shared" si="201"/>
        <v>0</v>
      </c>
      <c r="HD109" s="143">
        <f t="shared" si="201"/>
        <v>0</v>
      </c>
      <c r="HE109" s="143" t="e">
        <f t="shared" si="201"/>
        <v>#DIV/0!</v>
      </c>
      <c r="HF109" s="143" t="e">
        <f t="shared" si="201"/>
        <v>#DIV/0!</v>
      </c>
      <c r="HG109" s="143" t="e">
        <f t="shared" si="201"/>
        <v>#DIV/0!</v>
      </c>
      <c r="HH109" s="143" t="e">
        <f t="shared" si="201"/>
        <v>#DIV/0!</v>
      </c>
      <c r="HI109" s="143">
        <f t="shared" si="201"/>
        <v>0</v>
      </c>
      <c r="HJ109" s="143">
        <f t="shared" si="201"/>
        <v>0</v>
      </c>
      <c r="HK109" s="143" t="e">
        <f t="shared" si="201"/>
        <v>#DIV/0!</v>
      </c>
      <c r="HL109" s="143" t="e">
        <f t="shared" si="201"/>
        <v>#DIV/0!</v>
      </c>
      <c r="HM109" s="143" t="e">
        <f t="shared" si="201"/>
        <v>#DIV/0!</v>
      </c>
      <c r="HN109" s="143" t="e">
        <f t="shared" si="201"/>
        <v>#DIV/0!</v>
      </c>
      <c r="HO109" s="143">
        <f t="shared" si="201"/>
        <v>0</v>
      </c>
      <c r="HP109" s="143">
        <f t="shared" si="201"/>
        <v>0</v>
      </c>
      <c r="HQ109" s="143" t="e">
        <f t="shared" si="201"/>
        <v>#DIV/0!</v>
      </c>
      <c r="HR109" s="143" t="e">
        <f t="shared" si="201"/>
        <v>#DIV/0!</v>
      </c>
      <c r="HS109" s="143" t="e">
        <f t="shared" si="201"/>
        <v>#DIV/0!</v>
      </c>
      <c r="HT109" s="143" t="e">
        <f t="shared" si="201"/>
        <v>#DIV/0!</v>
      </c>
      <c r="HU109" s="143">
        <f t="shared" si="201"/>
        <v>0</v>
      </c>
      <c r="HV109" s="143">
        <f t="shared" si="201"/>
        <v>0</v>
      </c>
      <c r="HW109" s="143" t="e">
        <f t="shared" si="201"/>
        <v>#DIV/0!</v>
      </c>
      <c r="HX109" s="143" t="e">
        <f t="shared" si="201"/>
        <v>#DIV/0!</v>
      </c>
      <c r="HY109" s="143" t="e">
        <f t="shared" si="201"/>
        <v>#DIV/0!</v>
      </c>
      <c r="HZ109" s="143" t="e">
        <f t="shared" si="201"/>
        <v>#DIV/0!</v>
      </c>
      <c r="IA109" s="143">
        <f t="shared" si="201"/>
        <v>0</v>
      </c>
      <c r="IB109" s="143">
        <f t="shared" si="201"/>
        <v>0</v>
      </c>
      <c r="IC109" s="143" t="e">
        <f t="shared" si="201"/>
        <v>#DIV/0!</v>
      </c>
      <c r="ID109" s="143" t="e">
        <f t="shared" si="201"/>
        <v>#DIV/0!</v>
      </c>
      <c r="IE109" s="143">
        <f t="shared" si="201"/>
        <v>0</v>
      </c>
      <c r="IF109" s="143">
        <f t="shared" si="201"/>
        <v>0</v>
      </c>
      <c r="IG109" s="143" t="e">
        <f t="shared" si="201"/>
        <v>#DIV/0!</v>
      </c>
      <c r="IH109" s="143" t="e">
        <f t="shared" si="201"/>
        <v>#DIV/0!</v>
      </c>
      <c r="II109" s="143">
        <f t="shared" si="201"/>
        <v>0</v>
      </c>
      <c r="IJ109" s="143">
        <f t="shared" si="201"/>
        <v>0</v>
      </c>
      <c r="IK109" s="143" t="e">
        <f t="shared" si="201"/>
        <v>#DIV/0!</v>
      </c>
      <c r="IL109" s="143" t="e">
        <f t="shared" si="201"/>
        <v>#DIV/0!</v>
      </c>
      <c r="IM109" s="143">
        <f t="shared" si="201"/>
        <v>0</v>
      </c>
      <c r="IN109" s="143">
        <f t="shared" si="201"/>
        <v>0</v>
      </c>
      <c r="IO109" s="143">
        <f t="shared" si="201"/>
        <v>1.8054166666666662</v>
      </c>
      <c r="IP109" s="143" t="e">
        <f t="shared" si="201"/>
        <v>#DIV/0!</v>
      </c>
      <c r="IQ109" s="143">
        <f t="shared" si="201"/>
        <v>1.8054166666666662</v>
      </c>
      <c r="IR109" s="143">
        <f t="shared" si="201"/>
        <v>0</v>
      </c>
      <c r="IS109" s="143" t="e">
        <f t="shared" si="201"/>
        <v>#DIV/0!</v>
      </c>
      <c r="IT109" s="143" t="e">
        <f t="shared" si="201"/>
        <v>#DIV/0!</v>
      </c>
      <c r="IU109" s="143">
        <f t="shared" si="201"/>
        <v>0</v>
      </c>
      <c r="IV109" s="143">
        <f t="shared" ref="IV109:IZ109" si="202">AVERAGE(IV11:IV106)</f>
        <v>0</v>
      </c>
      <c r="IW109" s="143" t="e">
        <f t="shared" si="202"/>
        <v>#DIV/0!</v>
      </c>
      <c r="IX109" s="143" t="e">
        <f t="shared" si="202"/>
        <v>#DIV/0!</v>
      </c>
      <c r="IY109" s="143">
        <f t="shared" si="202"/>
        <v>0</v>
      </c>
      <c r="IZ109" s="143">
        <f t="shared" si="202"/>
        <v>0</v>
      </c>
      <c r="JA109" s="143" t="e">
        <f t="shared" ref="JA109:JD109" si="203">AVERAGE(JA11:JA106)</f>
        <v>#DIV/0!</v>
      </c>
      <c r="JB109" s="143" t="e">
        <f t="shared" si="203"/>
        <v>#DIV/0!</v>
      </c>
      <c r="JC109" s="143">
        <f t="shared" si="203"/>
        <v>0</v>
      </c>
      <c r="JD109" s="143">
        <f t="shared" si="203"/>
        <v>0</v>
      </c>
    </row>
    <row r="110" spans="1:264" ht="12.75" customHeight="1">
      <c r="AB110" s="144"/>
      <c r="AC110" s="119"/>
    </row>
    <row r="112" spans="1:264" ht="21.75" customHeight="1">
      <c r="I112" s="524" t="s">
        <v>136</v>
      </c>
      <c r="J112" s="524"/>
      <c r="K112" s="524"/>
      <c r="L112" s="524"/>
      <c r="M112" s="524"/>
      <c r="N112" s="524"/>
      <c r="O112" s="524"/>
      <c r="P112" s="524"/>
      <c r="Q112" s="524"/>
      <c r="R112" s="524"/>
      <c r="S112" s="524"/>
      <c r="T112" s="524"/>
      <c r="U112" s="379"/>
      <c r="V112" s="379"/>
    </row>
    <row r="113" spans="9:22" ht="21.75" customHeight="1">
      <c r="I113" s="523" t="s">
        <v>179</v>
      </c>
      <c r="J113" s="523"/>
      <c r="K113" s="524"/>
      <c r="L113" s="524"/>
      <c r="M113" s="523" t="s">
        <v>180</v>
      </c>
      <c r="N113" s="523"/>
      <c r="O113" s="523"/>
      <c r="P113" s="523"/>
      <c r="Q113" s="523"/>
      <c r="R113" s="523"/>
      <c r="S113" s="523"/>
      <c r="T113" s="523"/>
      <c r="U113" s="121"/>
      <c r="V113" s="121"/>
    </row>
  </sheetData>
  <mergeCells count="183">
    <mergeCell ref="JA8:JD8"/>
    <mergeCell ref="JA9:JB9"/>
    <mergeCell ref="JC9:JD9"/>
    <mergeCell ref="R4:S4"/>
    <mergeCell ref="T6:AE6"/>
    <mergeCell ref="W9:X9"/>
    <mergeCell ref="DM8:DR8"/>
    <mergeCell ref="DS8:DX8"/>
    <mergeCell ref="DY8:ED8"/>
    <mergeCell ref="EE8:EJ8"/>
    <mergeCell ref="AC9:AD9"/>
    <mergeCell ref="AE9:AF9"/>
    <mergeCell ref="AG9:AH9"/>
    <mergeCell ref="AI9:AJ9"/>
    <mergeCell ref="AS8:AX8"/>
    <mergeCell ref="AY8:BD8"/>
    <mergeCell ref="BE8:BJ8"/>
    <mergeCell ref="DG8:DL8"/>
    <mergeCell ref="BO9:BP9"/>
    <mergeCell ref="BA9:BB9"/>
    <mergeCell ref="CU9:CV9"/>
    <mergeCell ref="CU8:CZ8"/>
    <mergeCell ref="CW9:CX9"/>
    <mergeCell ref="BK8:BP8"/>
    <mergeCell ref="DO9:DP9"/>
    <mergeCell ref="CK9:CL9"/>
    <mergeCell ref="FC8:FH8"/>
    <mergeCell ref="FC9:FD9"/>
    <mergeCell ref="FE9:FF9"/>
    <mergeCell ref="FG9:FH9"/>
    <mergeCell ref="C8:H8"/>
    <mergeCell ref="I8:N8"/>
    <mergeCell ref="O8:T8"/>
    <mergeCell ref="U8:Z8"/>
    <mergeCell ref="AA8:AF8"/>
    <mergeCell ref="AG8:AL8"/>
    <mergeCell ref="AY9:AZ9"/>
    <mergeCell ref="AK9:AL9"/>
    <mergeCell ref="AM9:AN9"/>
    <mergeCell ref="AO9:AP9"/>
    <mergeCell ref="AM8:AR8"/>
    <mergeCell ref="Y9:Z9"/>
    <mergeCell ref="AA9:AB9"/>
    <mergeCell ref="S9:T9"/>
    <mergeCell ref="U9:V9"/>
    <mergeCell ref="AS9:AT9"/>
    <mergeCell ref="C9:D9"/>
    <mergeCell ref="E9:F9"/>
    <mergeCell ref="G9:H9"/>
    <mergeCell ref="EQ8:EV8"/>
    <mergeCell ref="ES9:ET9"/>
    <mergeCell ref="DY9:DZ9"/>
    <mergeCell ref="EA9:EB9"/>
    <mergeCell ref="EC9:ED9"/>
    <mergeCell ref="EE9:EF9"/>
    <mergeCell ref="EG9:EH9"/>
    <mergeCell ref="EK8:EP8"/>
    <mergeCell ref="BQ8:BV8"/>
    <mergeCell ref="BW8:CB8"/>
    <mergeCell ref="CC8:CH8"/>
    <mergeCell ref="CI8:CN8"/>
    <mergeCell ref="DI9:DJ9"/>
    <mergeCell ref="CI9:CJ9"/>
    <mergeCell ref="EO9:EP9"/>
    <mergeCell ref="EQ9:ER9"/>
    <mergeCell ref="EI9:EJ9"/>
    <mergeCell ref="EK9:EL9"/>
    <mergeCell ref="EM9:EN9"/>
    <mergeCell ref="DW9:DX9"/>
    <mergeCell ref="DQ9:DR9"/>
    <mergeCell ref="DS9:DT9"/>
    <mergeCell ref="CO8:CT8"/>
    <mergeCell ref="DA8:DF8"/>
    <mergeCell ref="DM9:DN9"/>
    <mergeCell ref="I113:J113"/>
    <mergeCell ref="K113:L113"/>
    <mergeCell ref="M113:T113"/>
    <mergeCell ref="K9:L9"/>
    <mergeCell ref="M9:N9"/>
    <mergeCell ref="O9:P9"/>
    <mergeCell ref="Q9:R9"/>
    <mergeCell ref="AU9:AV9"/>
    <mergeCell ref="AW9:AX9"/>
    <mergeCell ref="I112:T112"/>
    <mergeCell ref="AQ9:AR9"/>
    <mergeCell ref="I9:J9"/>
    <mergeCell ref="BC9:BD9"/>
    <mergeCell ref="BE9:BF9"/>
    <mergeCell ref="BG9:BH9"/>
    <mergeCell ref="DA9:DB9"/>
    <mergeCell ref="DC9:DD9"/>
    <mergeCell ref="CE9:CF9"/>
    <mergeCell ref="CQ9:CR9"/>
    <mergeCell ref="DK9:DL9"/>
    <mergeCell ref="BU9:BV9"/>
    <mergeCell ref="CM9:CN9"/>
    <mergeCell ref="CO9:CP9"/>
    <mergeCell ref="BW9:BX9"/>
    <mergeCell ref="BY9:BZ9"/>
    <mergeCell ref="CA9:CB9"/>
    <mergeCell ref="CC9:CD9"/>
    <mergeCell ref="DE9:DF9"/>
    <mergeCell ref="DG9:DH9"/>
    <mergeCell ref="BQ9:BR9"/>
    <mergeCell ref="BS9:BT9"/>
    <mergeCell ref="CG9:CH9"/>
    <mergeCell ref="CS9:CT9"/>
    <mergeCell ref="EU9:EV9"/>
    <mergeCell ref="BI9:BJ9"/>
    <mergeCell ref="BK9:BL9"/>
    <mergeCell ref="BM9:BN9"/>
    <mergeCell ref="DU9:DV9"/>
    <mergeCell ref="CY9:CZ9"/>
    <mergeCell ref="HK8:HP8"/>
    <mergeCell ref="HK9:HL9"/>
    <mergeCell ref="HM9:HN9"/>
    <mergeCell ref="HO9:HP9"/>
    <mergeCell ref="HE8:HJ8"/>
    <mergeCell ref="HE9:HF9"/>
    <mergeCell ref="HG9:HH9"/>
    <mergeCell ref="EW9:EX9"/>
    <mergeCell ref="EY9:EZ9"/>
    <mergeCell ref="EW8:FB8"/>
    <mergeCell ref="FA9:FB9"/>
    <mergeCell ref="GG8:GL8"/>
    <mergeCell ref="GG9:GH9"/>
    <mergeCell ref="GI9:GJ9"/>
    <mergeCell ref="GK9:GL9"/>
    <mergeCell ref="GA8:GF8"/>
    <mergeCell ref="GM8:GR8"/>
    <mergeCell ref="GM9:GN9"/>
    <mergeCell ref="GO9:GP9"/>
    <mergeCell ref="GQ9:GR9"/>
    <mergeCell ref="FY9:FZ9"/>
    <mergeCell ref="GA9:GB9"/>
    <mergeCell ref="GC9:GD9"/>
    <mergeCell ref="GE9:GF9"/>
    <mergeCell ref="FI8:FN8"/>
    <mergeCell ref="FM9:FN9"/>
    <mergeCell ref="FU8:FZ8"/>
    <mergeCell ref="FU9:FV9"/>
    <mergeCell ref="FW9:FX9"/>
    <mergeCell ref="FS9:FT9"/>
    <mergeCell ref="FO8:FT8"/>
    <mergeCell ref="FO9:FP9"/>
    <mergeCell ref="FQ9:FR9"/>
    <mergeCell ref="FI9:FJ9"/>
    <mergeCell ref="FK9:FL9"/>
    <mergeCell ref="HQ8:HV8"/>
    <mergeCell ref="HQ9:HR9"/>
    <mergeCell ref="HS9:HT9"/>
    <mergeCell ref="HU9:HV9"/>
    <mergeCell ref="IC8:IF8"/>
    <mergeCell ref="IC9:ID9"/>
    <mergeCell ref="IE9:IF9"/>
    <mergeCell ref="GS8:GX8"/>
    <mergeCell ref="GS9:GT9"/>
    <mergeCell ref="GU9:GV9"/>
    <mergeCell ref="GW9:GX9"/>
    <mergeCell ref="HI9:HJ9"/>
    <mergeCell ref="GY8:HD8"/>
    <mergeCell ref="GY9:GZ9"/>
    <mergeCell ref="HA9:HB9"/>
    <mergeCell ref="HC9:HD9"/>
    <mergeCell ref="IG8:IJ8"/>
    <mergeCell ref="IG9:IH9"/>
    <mergeCell ref="II9:IJ9"/>
    <mergeCell ref="IO8:IR8"/>
    <mergeCell ref="IO9:IP9"/>
    <mergeCell ref="IQ9:IR9"/>
    <mergeCell ref="HW8:IB8"/>
    <mergeCell ref="HW9:HX9"/>
    <mergeCell ref="HY9:HZ9"/>
    <mergeCell ref="IA9:IB9"/>
    <mergeCell ref="IW8:IZ8"/>
    <mergeCell ref="IW9:IX9"/>
    <mergeCell ref="IY9:IZ9"/>
    <mergeCell ref="IS8:IV8"/>
    <mergeCell ref="IS9:IT9"/>
    <mergeCell ref="IU9:IV9"/>
    <mergeCell ref="IK8:IN8"/>
    <mergeCell ref="IK9:IL9"/>
    <mergeCell ref="IM9:IN9"/>
  </mergeCells>
  <conditionalFormatting sqref="DI11:DI106">
    <cfRule type="cellIs" dxfId="1" priority="1" stopIfTrue="1" operator="greaterThan">
      <formula>0</formula>
    </cfRule>
  </conditionalFormatting>
  <hyperlinks>
    <hyperlink ref="AT1" r:id="rId1" display="eporl.ccr@essar.com;sridhar.paravada@essar.com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JX113"/>
  <sheetViews>
    <sheetView tabSelected="1" zoomScale="120" zoomScaleNormal="120" workbookViewId="0">
      <pane xSplit="2" ySplit="10" topLeftCell="GR71" activePane="bottomRight" state="frozen"/>
      <selection pane="topRight" activeCell="C1" sqref="C1"/>
      <selection pane="bottomLeft" activeCell="A11" sqref="A11"/>
      <selection pane="bottomRight" activeCell="HI1" sqref="HI1:HI1048576"/>
    </sheetView>
  </sheetViews>
  <sheetFormatPr defaultColWidth="6.42578125" defaultRowHeight="15"/>
  <cols>
    <col min="1" max="2" width="6.42578125" style="173"/>
    <col min="3" max="8" width="6.42578125" style="167"/>
    <col min="9" max="9" width="10.5703125" style="167" customWidth="1"/>
    <col min="10" max="200" width="6.42578125" style="167"/>
    <col min="201" max="204" width="6.42578125" style="167" customWidth="1"/>
    <col min="205" max="240" width="6.42578125" style="167"/>
    <col min="241" max="244" width="6.42578125" style="174"/>
    <col min="245" max="248" width="6.42578125" style="235"/>
    <col min="249" max="16384" width="6.42578125" style="167"/>
  </cols>
  <sheetData>
    <row r="1" spans="1:284" s="173" customFormat="1" ht="12.75" customHeight="1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EQ1" s="167"/>
      <c r="ER1" s="167"/>
      <c r="ES1" s="167"/>
      <c r="ET1" s="167"/>
      <c r="EU1" s="167"/>
      <c r="EV1" s="167"/>
      <c r="EW1" s="167"/>
      <c r="EX1" s="167"/>
      <c r="EY1" s="167"/>
      <c r="EZ1" s="167"/>
      <c r="FA1" s="167"/>
      <c r="FB1" s="167"/>
      <c r="FC1" s="167"/>
      <c r="FD1" s="167"/>
      <c r="FE1" s="167"/>
      <c r="FF1" s="167"/>
      <c r="FG1" s="167"/>
      <c r="FH1" s="167"/>
      <c r="FI1" s="167"/>
      <c r="FJ1" s="167"/>
      <c r="FK1" s="167"/>
      <c r="FL1" s="167"/>
      <c r="FM1" s="167"/>
      <c r="FN1" s="167"/>
      <c r="FO1" s="167"/>
      <c r="FP1" s="167"/>
      <c r="FQ1" s="167"/>
      <c r="FR1" s="167"/>
      <c r="FS1" s="167"/>
      <c r="FT1" s="167"/>
      <c r="FU1" s="167"/>
      <c r="FV1" s="167"/>
      <c r="FW1" s="167"/>
      <c r="FX1" s="167"/>
      <c r="FY1" s="167"/>
      <c r="FZ1" s="167"/>
      <c r="GA1" s="167"/>
      <c r="GB1" s="167"/>
      <c r="GC1" s="167"/>
    </row>
    <row r="2" spans="1:284" s="173" customFormat="1" ht="12.75" customHeight="1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EQ2" s="167"/>
      <c r="ER2" s="167"/>
      <c r="ES2" s="167"/>
      <c r="ET2" s="167"/>
      <c r="EU2" s="167"/>
      <c r="EV2" s="167"/>
      <c r="EW2" s="167"/>
      <c r="EX2" s="167"/>
      <c r="EY2" s="167"/>
      <c r="EZ2" s="167"/>
      <c r="FA2" s="167"/>
      <c r="FB2" s="167"/>
      <c r="FC2" s="167"/>
      <c r="FD2" s="167"/>
      <c r="FE2" s="167"/>
      <c r="FF2" s="167"/>
      <c r="FG2" s="167"/>
      <c r="FH2" s="167"/>
      <c r="FI2" s="167"/>
      <c r="FJ2" s="167"/>
      <c r="FK2" s="167"/>
      <c r="FL2" s="167"/>
      <c r="FM2" s="167"/>
      <c r="FN2" s="167"/>
      <c r="FO2" s="167"/>
      <c r="FP2" s="167"/>
      <c r="FQ2" s="167"/>
      <c r="FR2" s="167"/>
      <c r="FS2" s="167"/>
      <c r="FT2" s="167"/>
      <c r="FU2" s="167"/>
      <c r="FV2" s="167"/>
      <c r="FW2" s="167"/>
      <c r="FX2" s="167"/>
      <c r="FY2" s="167"/>
      <c r="FZ2" s="167"/>
      <c r="GA2" s="167"/>
      <c r="GB2" s="167"/>
      <c r="GC2" s="167"/>
    </row>
    <row r="3" spans="1:284" s="173" customFormat="1" ht="12.75" customHeight="1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EQ3" s="167"/>
      <c r="ER3" s="167"/>
      <c r="ES3" s="167"/>
      <c r="ET3" s="167"/>
      <c r="EU3" s="167"/>
      <c r="EV3" s="167"/>
      <c r="EW3" s="167"/>
      <c r="EX3" s="167"/>
      <c r="EY3" s="167"/>
      <c r="EZ3" s="167"/>
      <c r="FA3" s="167"/>
      <c r="FB3" s="167"/>
      <c r="FC3" s="167"/>
      <c r="FD3" s="167"/>
      <c r="FE3" s="167"/>
      <c r="FF3" s="167"/>
      <c r="FG3" s="167"/>
      <c r="FH3" s="167"/>
      <c r="FI3" s="167"/>
      <c r="FJ3" s="167"/>
      <c r="FK3" s="167"/>
      <c r="FL3" s="167"/>
      <c r="FM3" s="167"/>
      <c r="FN3" s="167"/>
      <c r="FO3" s="167"/>
      <c r="FP3" s="167"/>
      <c r="FQ3" s="167"/>
      <c r="FR3" s="167"/>
      <c r="FS3" s="167"/>
      <c r="FT3" s="167"/>
      <c r="FU3" s="167"/>
      <c r="FV3" s="167"/>
      <c r="FW3" s="167"/>
      <c r="FX3" s="167"/>
      <c r="FY3" s="167"/>
      <c r="FZ3" s="167"/>
      <c r="GA3" s="167"/>
      <c r="GB3" s="167"/>
      <c r="GC3" s="167"/>
    </row>
    <row r="4" spans="1:284" s="173" customFormat="1" ht="12.75" customHeight="1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12.08.2026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554" t="str">
        <f>'CGP SCHEDULE'!$AG$5</f>
        <v>23:30</v>
      </c>
      <c r="S4" s="554"/>
      <c r="T4" s="175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DD4" s="173" t="s">
        <v>145</v>
      </c>
      <c r="EQ4" s="167"/>
      <c r="ER4" s="167"/>
      <c r="ES4" s="167"/>
      <c r="ET4" s="167"/>
      <c r="EU4" s="167"/>
      <c r="EV4" s="167"/>
      <c r="EW4" s="167"/>
      <c r="EX4" s="167"/>
      <c r="EY4" s="167"/>
      <c r="EZ4" s="167"/>
      <c r="FA4" s="167"/>
      <c r="FB4" s="167"/>
      <c r="FC4" s="167"/>
      <c r="FD4" s="167"/>
      <c r="FE4" s="167"/>
      <c r="FF4" s="167"/>
      <c r="FG4" s="167"/>
      <c r="FH4" s="167"/>
      <c r="FI4" s="167"/>
      <c r="FJ4" s="167"/>
      <c r="FK4" s="167"/>
      <c r="FL4" s="167"/>
      <c r="FM4" s="167"/>
      <c r="FN4" s="167"/>
      <c r="FO4" s="167"/>
      <c r="FP4" s="167"/>
      <c r="FQ4" s="167"/>
      <c r="FR4" s="167"/>
      <c r="FS4" s="167"/>
      <c r="FT4" s="167"/>
      <c r="FU4" s="167"/>
      <c r="FV4" s="167"/>
      <c r="FW4" s="167"/>
      <c r="FX4" s="167"/>
      <c r="FY4" s="167"/>
      <c r="FZ4" s="167"/>
      <c r="GA4" s="167"/>
      <c r="GB4" s="167"/>
      <c r="GC4" s="167"/>
    </row>
    <row r="5" spans="1:284" s="173" customFormat="1" ht="12.75" customHeight="1" thickBo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BC5" s="167"/>
      <c r="EQ5" s="167"/>
      <c r="ER5" s="167"/>
      <c r="ES5" s="167"/>
      <c r="ET5" s="167"/>
      <c r="EU5" s="167"/>
      <c r="EV5" s="167"/>
      <c r="EW5" s="167"/>
      <c r="EX5" s="167"/>
      <c r="EY5" s="167"/>
      <c r="EZ5" s="167"/>
      <c r="FA5" s="167"/>
      <c r="FB5" s="167"/>
      <c r="FC5" s="167"/>
      <c r="FD5" s="167"/>
      <c r="FE5" s="167"/>
      <c r="FF5" s="167"/>
      <c r="FG5" s="167"/>
      <c r="FH5" s="167"/>
      <c r="FI5" s="167"/>
      <c r="FJ5" s="167"/>
      <c r="FK5" s="167"/>
      <c r="FL5" s="167"/>
      <c r="FM5" s="167"/>
      <c r="FN5" s="167"/>
      <c r="FO5" s="167"/>
      <c r="FP5" s="167"/>
      <c r="FQ5" s="167"/>
      <c r="FR5" s="167"/>
      <c r="FS5" s="167"/>
      <c r="FT5" s="167"/>
      <c r="FU5" s="167"/>
      <c r="FV5" s="167"/>
      <c r="FW5" s="167"/>
      <c r="FX5" s="167"/>
      <c r="FY5" s="167"/>
      <c r="FZ5" s="167"/>
      <c r="GA5" s="167"/>
      <c r="GB5" s="167"/>
      <c r="GC5" s="167"/>
    </row>
    <row r="6" spans="1:284" s="173" customFormat="1" ht="12.75" customHeight="1" thickBot="1">
      <c r="A6" s="108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555" t="str">
        <f>'CGP SCHEDULE'!AG7</f>
        <v>Revision-1</v>
      </c>
      <c r="U6" s="556"/>
      <c r="V6" s="556"/>
      <c r="W6" s="556"/>
      <c r="X6" s="556"/>
      <c r="Y6" s="556"/>
      <c r="Z6" s="556"/>
      <c r="AA6" s="556"/>
      <c r="AB6" s="556"/>
      <c r="AC6" s="556"/>
      <c r="AD6" s="556"/>
      <c r="AE6" s="557"/>
      <c r="AF6" s="151"/>
      <c r="AG6" s="151"/>
      <c r="AH6" s="151"/>
      <c r="AI6" s="151"/>
      <c r="AJ6" s="151"/>
      <c r="AK6" s="151"/>
      <c r="AL6" s="151"/>
      <c r="AM6" s="151"/>
      <c r="AN6" s="151"/>
      <c r="AO6" s="151"/>
      <c r="AP6" s="151"/>
      <c r="AQ6" s="151"/>
      <c r="AR6" s="151"/>
      <c r="AS6" s="151"/>
      <c r="AT6" s="151"/>
      <c r="AU6" s="151"/>
      <c r="AV6" s="151"/>
      <c r="AW6" s="151"/>
      <c r="AX6" s="151"/>
      <c r="AY6" s="151"/>
      <c r="AZ6" s="151"/>
      <c r="BA6" s="151"/>
      <c r="BB6" s="151"/>
      <c r="BC6" s="151"/>
      <c r="BD6" s="151"/>
      <c r="BE6" s="151"/>
      <c r="BF6" s="151"/>
      <c r="BG6" s="151"/>
      <c r="BH6" s="151"/>
      <c r="BI6" s="82"/>
      <c r="BJ6" s="151"/>
      <c r="BK6" s="151"/>
      <c r="BL6" s="151"/>
      <c r="BM6" s="151"/>
      <c r="BN6" s="151"/>
      <c r="BO6" s="151"/>
      <c r="BP6" s="151"/>
      <c r="BQ6" s="151"/>
      <c r="BR6" s="151"/>
      <c r="BS6" s="151"/>
      <c r="BT6" s="151"/>
      <c r="BU6" s="151"/>
      <c r="BV6" s="151"/>
      <c r="BW6" s="151"/>
      <c r="BX6" s="151"/>
      <c r="BY6" s="151"/>
      <c r="BZ6" s="151"/>
      <c r="CA6" s="151"/>
      <c r="CB6" s="151"/>
      <c r="CC6" s="151"/>
      <c r="CD6" s="151"/>
      <c r="CE6" s="151"/>
      <c r="CF6" s="151"/>
      <c r="CG6" s="151"/>
      <c r="CH6" s="151"/>
      <c r="CI6" s="151"/>
      <c r="CJ6" s="151"/>
      <c r="CK6" s="151"/>
      <c r="CL6" s="151"/>
      <c r="CM6" s="151"/>
      <c r="CN6" s="151"/>
      <c r="CO6" s="151"/>
      <c r="CP6" s="151"/>
      <c r="CQ6" s="151"/>
      <c r="CR6" s="151"/>
      <c r="CS6" s="151"/>
      <c r="CT6" s="151"/>
      <c r="CU6" s="151"/>
      <c r="CV6" s="151"/>
      <c r="CW6" s="151"/>
      <c r="CX6" s="151"/>
      <c r="CY6" s="151"/>
      <c r="CZ6" s="151"/>
      <c r="DA6" s="151"/>
      <c r="DB6" s="151"/>
      <c r="DC6" s="151"/>
      <c r="DD6" s="151"/>
      <c r="DE6" s="151"/>
      <c r="DF6" s="151"/>
      <c r="DG6" s="151"/>
      <c r="DH6" s="151"/>
      <c r="DI6" s="151"/>
      <c r="DJ6" s="151"/>
      <c r="DK6" s="151"/>
      <c r="DL6" s="151"/>
      <c r="DM6" s="151"/>
      <c r="DN6" s="151"/>
      <c r="DO6" s="151"/>
      <c r="DP6" s="151"/>
      <c r="DQ6" s="151"/>
      <c r="DR6" s="151"/>
      <c r="DS6" s="151"/>
      <c r="DT6" s="151"/>
      <c r="DU6" s="151"/>
      <c r="DV6" s="151"/>
      <c r="DW6" s="151"/>
      <c r="DX6" s="151"/>
      <c r="DY6" s="151"/>
      <c r="DZ6" s="151"/>
      <c r="EA6" s="151"/>
      <c r="EB6" s="151"/>
      <c r="EC6" s="151"/>
      <c r="ED6" s="151"/>
      <c r="EE6" s="151"/>
      <c r="EF6" s="151"/>
      <c r="EG6" s="151"/>
      <c r="EH6" s="151"/>
      <c r="EI6" s="151"/>
      <c r="EJ6" s="151"/>
      <c r="EK6" s="151"/>
      <c r="EL6" s="151"/>
      <c r="EM6" s="151"/>
      <c r="EN6" s="151"/>
      <c r="EO6" s="151"/>
      <c r="EP6" s="151"/>
      <c r="EQ6" s="82"/>
      <c r="ER6" s="82"/>
      <c r="ES6" s="82"/>
      <c r="ET6" s="82"/>
      <c r="EU6" s="82"/>
      <c r="EV6" s="82"/>
      <c r="EW6" s="82"/>
      <c r="EX6" s="82"/>
      <c r="EY6" s="82"/>
      <c r="EZ6" s="82"/>
      <c r="FA6" s="82"/>
      <c r="FB6" s="82"/>
      <c r="FC6" s="82"/>
      <c r="FD6" s="82"/>
      <c r="FE6" s="82"/>
      <c r="FF6" s="82"/>
      <c r="FG6" s="82"/>
      <c r="FH6" s="82"/>
      <c r="FI6" s="82"/>
      <c r="FJ6" s="82"/>
      <c r="FK6" s="82"/>
      <c r="FL6" s="82"/>
      <c r="FM6" s="82"/>
      <c r="FN6" s="82"/>
      <c r="FO6" s="82"/>
      <c r="FP6" s="82"/>
      <c r="FQ6" s="82"/>
      <c r="FR6" s="82"/>
      <c r="FS6" s="82"/>
      <c r="FT6" s="82"/>
      <c r="FU6" s="82"/>
      <c r="FV6" s="82"/>
      <c r="FW6" s="82"/>
      <c r="FX6" s="82"/>
      <c r="FY6" s="82"/>
      <c r="FZ6" s="82"/>
      <c r="GA6" s="82"/>
      <c r="GB6" s="82"/>
      <c r="GC6" s="82"/>
      <c r="GD6" s="151"/>
      <c r="GE6" s="151"/>
      <c r="GF6" s="151"/>
      <c r="GG6" s="151"/>
      <c r="GH6" s="151"/>
      <c r="GI6" s="151"/>
      <c r="GJ6" s="151"/>
      <c r="GK6" s="151"/>
      <c r="GL6" s="151"/>
      <c r="GM6" s="151"/>
      <c r="GN6" s="151"/>
      <c r="GO6" s="151"/>
      <c r="GP6" s="151"/>
      <c r="GQ6" s="151"/>
      <c r="GR6" s="151"/>
      <c r="GS6" s="151"/>
      <c r="GT6" s="151"/>
      <c r="GU6" s="151"/>
      <c r="GV6" s="151"/>
      <c r="GW6" s="151"/>
      <c r="GX6" s="151"/>
      <c r="GY6" s="151"/>
      <c r="GZ6" s="151"/>
    </row>
    <row r="7" spans="1:284" s="201" customFormat="1" ht="15.75" customHeight="1">
      <c r="A7" s="161"/>
      <c r="B7" s="160"/>
      <c r="C7" s="161"/>
      <c r="D7" s="161"/>
      <c r="E7" s="161"/>
      <c r="F7" s="161"/>
      <c r="G7" s="161"/>
      <c r="H7" s="107" t="s">
        <v>30</v>
      </c>
      <c r="I7" s="108"/>
      <c r="J7" s="108" t="str">
        <f>'CGP SCHEDULE'!O8</f>
        <v>12.08.2026</v>
      </c>
      <c r="K7" s="161"/>
      <c r="L7" s="161"/>
      <c r="M7" s="160"/>
      <c r="N7" s="160"/>
      <c r="O7" s="160"/>
      <c r="P7" s="160"/>
      <c r="Q7" s="160"/>
      <c r="R7" s="160"/>
      <c r="S7" s="160"/>
      <c r="T7" s="160"/>
      <c r="U7" s="107"/>
      <c r="V7" s="107"/>
      <c r="W7" s="107"/>
      <c r="X7" s="107"/>
      <c r="Y7" s="107"/>
      <c r="Z7" s="107"/>
      <c r="AA7" s="160"/>
      <c r="AB7" s="160"/>
      <c r="AC7" s="160"/>
      <c r="AD7" s="160"/>
      <c r="AE7" s="160"/>
      <c r="AF7" s="168"/>
      <c r="AG7" s="168"/>
      <c r="AH7" s="168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  <c r="AT7" s="168"/>
      <c r="AU7" s="168"/>
      <c r="AV7" s="168"/>
      <c r="AW7" s="168"/>
      <c r="AX7" s="168"/>
      <c r="AY7" s="168"/>
      <c r="AZ7" s="168"/>
      <c r="BA7" s="168"/>
      <c r="BB7" s="168"/>
      <c r="BC7" s="168"/>
      <c r="BD7" s="168"/>
      <c r="BE7" s="168"/>
      <c r="BF7" s="168"/>
      <c r="BG7" s="168"/>
      <c r="BH7" s="168"/>
      <c r="BI7" s="168"/>
      <c r="BJ7" s="168"/>
      <c r="BK7" s="168"/>
      <c r="BL7" s="168"/>
      <c r="BM7" s="168"/>
      <c r="BN7" s="168"/>
      <c r="BO7" s="168"/>
      <c r="BP7" s="168"/>
      <c r="BQ7" s="168"/>
      <c r="BR7" s="168"/>
      <c r="BS7" s="168"/>
      <c r="BT7" s="168"/>
      <c r="BU7" s="168"/>
      <c r="BV7" s="168"/>
      <c r="BW7" s="168"/>
      <c r="BX7" s="168"/>
      <c r="BY7" s="168"/>
      <c r="BZ7" s="168"/>
      <c r="CA7" s="168"/>
      <c r="CB7" s="168"/>
      <c r="CC7" s="168"/>
      <c r="CD7" s="168"/>
      <c r="CE7" s="168"/>
      <c r="CF7" s="168"/>
      <c r="CG7" s="168"/>
      <c r="CH7" s="168"/>
      <c r="CI7" s="168"/>
      <c r="CJ7" s="168"/>
      <c r="CK7" s="168"/>
      <c r="CL7" s="168"/>
      <c r="CM7" s="168"/>
      <c r="CN7" s="168"/>
      <c r="CO7" s="168"/>
      <c r="CP7" s="168"/>
      <c r="CQ7" s="168"/>
      <c r="CR7" s="168"/>
      <c r="CS7" s="168"/>
      <c r="CT7" s="168"/>
      <c r="CU7" s="168"/>
      <c r="CV7" s="168"/>
      <c r="CW7" s="168"/>
      <c r="CX7" s="168"/>
      <c r="CY7" s="168"/>
      <c r="CZ7" s="168"/>
      <c r="DA7" s="168"/>
      <c r="DB7" s="168"/>
      <c r="DC7" s="168"/>
      <c r="DD7" s="168"/>
      <c r="DE7" s="168"/>
      <c r="DF7" s="168"/>
      <c r="DG7" s="168"/>
      <c r="DH7" s="168"/>
      <c r="DI7" s="168"/>
      <c r="DJ7" s="168"/>
      <c r="DK7" s="168"/>
      <c r="DL7" s="168"/>
      <c r="DM7" s="168"/>
      <c r="DN7" s="168"/>
      <c r="DO7" s="168"/>
      <c r="DP7" s="168"/>
      <c r="DQ7" s="168"/>
      <c r="DR7" s="168"/>
      <c r="DS7" s="168"/>
      <c r="DT7" s="168"/>
      <c r="DU7" s="168"/>
      <c r="DV7" s="168"/>
      <c r="DW7" s="168"/>
      <c r="DX7" s="168"/>
      <c r="DY7" s="168"/>
      <c r="DZ7" s="168"/>
      <c r="EA7" s="168"/>
      <c r="EB7" s="168"/>
      <c r="EC7" s="168"/>
      <c r="ED7" s="168"/>
      <c r="EE7" s="168"/>
      <c r="EF7" s="168"/>
      <c r="EG7" s="168"/>
      <c r="EH7" s="168"/>
      <c r="EI7" s="168"/>
      <c r="EJ7" s="168"/>
      <c r="EK7" s="168"/>
      <c r="EL7" s="168"/>
      <c r="EM7" s="168"/>
      <c r="EN7" s="168"/>
      <c r="EO7" s="168"/>
      <c r="EP7" s="168"/>
      <c r="EQ7" s="82"/>
      <c r="ER7" s="82"/>
      <c r="ES7" s="82"/>
      <c r="ET7" s="82"/>
      <c r="EU7" s="82"/>
      <c r="EV7" s="82"/>
      <c r="EW7" s="82"/>
      <c r="EX7" s="82"/>
      <c r="EY7" s="82"/>
      <c r="EZ7" s="82"/>
      <c r="FA7" s="82"/>
      <c r="FB7" s="82"/>
      <c r="FC7" s="82"/>
      <c r="FD7" s="82"/>
      <c r="FE7" s="82"/>
      <c r="FF7" s="82"/>
      <c r="FG7" s="82"/>
      <c r="FH7" s="82"/>
      <c r="FI7" s="82"/>
      <c r="FJ7" s="82"/>
      <c r="FK7" s="82"/>
      <c r="FL7" s="82"/>
      <c r="FM7" s="82"/>
      <c r="FN7" s="82"/>
      <c r="FO7" s="82"/>
      <c r="FP7" s="82"/>
      <c r="FQ7" s="82"/>
      <c r="FR7" s="82"/>
      <c r="FS7" s="82"/>
      <c r="FT7" s="82"/>
      <c r="FU7" s="82"/>
      <c r="FV7" s="82"/>
      <c r="FW7" s="82"/>
      <c r="FX7" s="82"/>
      <c r="FY7" s="82"/>
      <c r="FZ7" s="82"/>
      <c r="GA7" s="82"/>
      <c r="GB7" s="82"/>
      <c r="GC7" s="82"/>
      <c r="GD7" s="168"/>
      <c r="GE7" s="168"/>
      <c r="GF7" s="168"/>
      <c r="GG7" s="168"/>
      <c r="GH7" s="168"/>
      <c r="GI7" s="168"/>
      <c r="GJ7" s="168"/>
      <c r="GK7" s="168"/>
      <c r="GL7" s="168"/>
      <c r="GM7" s="168"/>
      <c r="GN7" s="168"/>
      <c r="GO7" s="168"/>
      <c r="GP7" s="168"/>
      <c r="GQ7" s="168"/>
      <c r="GR7" s="168"/>
      <c r="GS7" s="168"/>
      <c r="GT7" s="168"/>
      <c r="GU7" s="168"/>
      <c r="GV7" s="168"/>
      <c r="GW7" s="168"/>
      <c r="GX7" s="168"/>
      <c r="GY7" s="168"/>
      <c r="GZ7" s="168"/>
    </row>
    <row r="8" spans="1:284" s="132" customFormat="1" ht="27" customHeight="1">
      <c r="A8" s="177" t="s">
        <v>31</v>
      </c>
      <c r="B8" s="177" t="s">
        <v>32</v>
      </c>
      <c r="C8" s="488" t="s">
        <v>246</v>
      </c>
      <c r="D8" s="429"/>
      <c r="E8" s="429"/>
      <c r="F8" s="429"/>
      <c r="G8" s="429"/>
      <c r="H8" s="430"/>
      <c r="I8" s="488" t="s">
        <v>172</v>
      </c>
      <c r="J8" s="429"/>
      <c r="K8" s="429"/>
      <c r="L8" s="429"/>
      <c r="M8" s="429"/>
      <c r="N8" s="430"/>
      <c r="O8" s="549" t="s">
        <v>0</v>
      </c>
      <c r="P8" s="550"/>
      <c r="Q8" s="550"/>
      <c r="R8" s="550"/>
      <c r="S8" s="550"/>
      <c r="T8" s="551"/>
      <c r="U8" s="467" t="s">
        <v>177</v>
      </c>
      <c r="V8" s="468"/>
      <c r="W8" s="468"/>
      <c r="X8" s="468"/>
      <c r="Y8" s="468"/>
      <c r="Z8" s="469"/>
      <c r="AA8" s="488" t="s">
        <v>1</v>
      </c>
      <c r="AB8" s="429"/>
      <c r="AC8" s="429"/>
      <c r="AD8" s="429"/>
      <c r="AE8" s="429"/>
      <c r="AF8" s="430"/>
      <c r="AG8" s="428" t="s">
        <v>184</v>
      </c>
      <c r="AH8" s="429"/>
      <c r="AI8" s="429"/>
      <c r="AJ8" s="429"/>
      <c r="AK8" s="429"/>
      <c r="AL8" s="430"/>
      <c r="AM8" s="488" t="s">
        <v>191</v>
      </c>
      <c r="AN8" s="489"/>
      <c r="AO8" s="489"/>
      <c r="AP8" s="489"/>
      <c r="AQ8" s="489"/>
      <c r="AR8" s="490"/>
      <c r="AS8" s="488" t="s">
        <v>2</v>
      </c>
      <c r="AT8" s="429"/>
      <c r="AU8" s="429"/>
      <c r="AV8" s="429"/>
      <c r="AW8" s="429"/>
      <c r="AX8" s="430"/>
      <c r="AY8" s="488" t="s">
        <v>18</v>
      </c>
      <c r="AZ8" s="429"/>
      <c r="BA8" s="429"/>
      <c r="BB8" s="429"/>
      <c r="BC8" s="429"/>
      <c r="BD8" s="430"/>
      <c r="BE8" s="488" t="s">
        <v>3</v>
      </c>
      <c r="BF8" s="429"/>
      <c r="BG8" s="429"/>
      <c r="BH8" s="429"/>
      <c r="BI8" s="429"/>
      <c r="BJ8" s="430"/>
      <c r="BK8" s="488" t="s">
        <v>4</v>
      </c>
      <c r="BL8" s="429"/>
      <c r="BM8" s="429"/>
      <c r="BN8" s="429"/>
      <c r="BO8" s="429"/>
      <c r="BP8" s="430"/>
      <c r="BQ8" s="488" t="s">
        <v>6</v>
      </c>
      <c r="BR8" s="429"/>
      <c r="BS8" s="429"/>
      <c r="BT8" s="429"/>
      <c r="BU8" s="429"/>
      <c r="BV8" s="430"/>
      <c r="BW8" s="448" t="s">
        <v>170</v>
      </c>
      <c r="BX8" s="448"/>
      <c r="BY8" s="448"/>
      <c r="BZ8" s="448"/>
      <c r="CA8" s="448"/>
      <c r="CB8" s="448"/>
      <c r="CC8" s="552" t="s">
        <v>176</v>
      </c>
      <c r="CD8" s="553"/>
      <c r="CE8" s="553"/>
      <c r="CF8" s="553"/>
      <c r="CG8" s="553"/>
      <c r="CH8" s="553"/>
      <c r="CI8" s="488" t="s">
        <v>9</v>
      </c>
      <c r="CJ8" s="429"/>
      <c r="CK8" s="429"/>
      <c r="CL8" s="429"/>
      <c r="CM8" s="429"/>
      <c r="CN8" s="430"/>
      <c r="CO8" s="488" t="s">
        <v>12</v>
      </c>
      <c r="CP8" s="429"/>
      <c r="CQ8" s="429"/>
      <c r="CR8" s="429"/>
      <c r="CS8" s="429"/>
      <c r="CT8" s="430"/>
      <c r="CU8" s="395" t="s">
        <v>183</v>
      </c>
      <c r="CV8" s="477"/>
      <c r="CW8" s="477"/>
      <c r="CX8" s="477"/>
      <c r="CY8" s="477"/>
      <c r="CZ8" s="478"/>
      <c r="DA8" s="488" t="s">
        <v>192</v>
      </c>
      <c r="DB8" s="429"/>
      <c r="DC8" s="429"/>
      <c r="DD8" s="429"/>
      <c r="DE8" s="429"/>
      <c r="DF8" s="430"/>
      <c r="DG8" s="488" t="s">
        <v>15</v>
      </c>
      <c r="DH8" s="429"/>
      <c r="DI8" s="429"/>
      <c r="DJ8" s="429"/>
      <c r="DK8" s="429"/>
      <c r="DL8" s="430"/>
      <c r="DM8" s="488" t="s">
        <v>143</v>
      </c>
      <c r="DN8" s="489"/>
      <c r="DO8" s="489"/>
      <c r="DP8" s="489"/>
      <c r="DQ8" s="489"/>
      <c r="DR8" s="489"/>
      <c r="DS8" s="488" t="s">
        <v>185</v>
      </c>
      <c r="DT8" s="429"/>
      <c r="DU8" s="429"/>
      <c r="DV8" s="429"/>
      <c r="DW8" s="429"/>
      <c r="DX8" s="429"/>
      <c r="DY8" s="488" t="s">
        <v>189</v>
      </c>
      <c r="DZ8" s="429"/>
      <c r="EA8" s="429"/>
      <c r="EB8" s="429"/>
      <c r="EC8" s="429"/>
      <c r="ED8" s="430"/>
      <c r="EE8" s="531" t="s">
        <v>175</v>
      </c>
      <c r="EF8" s="547"/>
      <c r="EG8" s="547"/>
      <c r="EH8" s="547"/>
      <c r="EI8" s="547"/>
      <c r="EJ8" s="548"/>
      <c r="EK8" s="488" t="s">
        <v>19</v>
      </c>
      <c r="EL8" s="429"/>
      <c r="EM8" s="429"/>
      <c r="EN8" s="429"/>
      <c r="EO8" s="429"/>
      <c r="EP8" s="430"/>
      <c r="EQ8" s="488" t="s">
        <v>200</v>
      </c>
      <c r="ER8" s="429"/>
      <c r="ES8" s="429"/>
      <c r="ET8" s="429"/>
      <c r="EU8" s="429"/>
      <c r="EV8" s="430"/>
      <c r="EW8" s="436" t="s">
        <v>219</v>
      </c>
      <c r="EX8" s="451"/>
      <c r="EY8" s="451"/>
      <c r="EZ8" s="451"/>
      <c r="FA8" s="451"/>
      <c r="FB8" s="451"/>
      <c r="FC8" s="436" t="s">
        <v>220</v>
      </c>
      <c r="FD8" s="451"/>
      <c r="FE8" s="451"/>
      <c r="FF8" s="451"/>
      <c r="FG8" s="451"/>
      <c r="FH8" s="451"/>
      <c r="FI8" s="436" t="s">
        <v>221</v>
      </c>
      <c r="FJ8" s="451"/>
      <c r="FK8" s="451"/>
      <c r="FL8" s="451"/>
      <c r="FM8" s="451"/>
      <c r="FN8" s="451"/>
      <c r="FO8" s="436" t="s">
        <v>222</v>
      </c>
      <c r="FP8" s="451"/>
      <c r="FQ8" s="451"/>
      <c r="FR8" s="451"/>
      <c r="FS8" s="451"/>
      <c r="FT8" s="451"/>
      <c r="FU8" s="436" t="s">
        <v>223</v>
      </c>
      <c r="FV8" s="451"/>
      <c r="FW8" s="451"/>
      <c r="FX8" s="451"/>
      <c r="FY8" s="451"/>
      <c r="FZ8" s="451"/>
      <c r="GA8" s="436" t="s">
        <v>224</v>
      </c>
      <c r="GB8" s="451"/>
      <c r="GC8" s="451"/>
      <c r="GD8" s="451"/>
      <c r="GE8" s="451"/>
      <c r="GF8" s="451"/>
      <c r="GG8" s="436" t="s">
        <v>230</v>
      </c>
      <c r="GH8" s="451"/>
      <c r="GI8" s="451"/>
      <c r="GJ8" s="451"/>
      <c r="GK8" s="436" t="s">
        <v>231</v>
      </c>
      <c r="GL8" s="451"/>
      <c r="GM8" s="451"/>
      <c r="GN8" s="451"/>
      <c r="GO8" s="488" t="s">
        <v>247</v>
      </c>
      <c r="GP8" s="489"/>
      <c r="GQ8" s="489"/>
      <c r="GR8" s="490"/>
      <c r="GS8" s="544" t="s">
        <v>252</v>
      </c>
      <c r="GT8" s="544"/>
      <c r="GU8" s="544"/>
      <c r="GV8" s="544"/>
      <c r="GW8" s="436" t="s">
        <v>237</v>
      </c>
      <c r="GX8" s="451"/>
      <c r="GY8" s="451"/>
      <c r="GZ8" s="451"/>
      <c r="HA8" s="545" t="s">
        <v>321</v>
      </c>
      <c r="HB8" s="451"/>
      <c r="HC8" s="451"/>
      <c r="HD8" s="451"/>
      <c r="HE8" s="436" t="s">
        <v>270</v>
      </c>
      <c r="HF8" s="451"/>
      <c r="HG8" s="451"/>
      <c r="HH8" s="451"/>
      <c r="HI8" s="436" t="s">
        <v>271</v>
      </c>
      <c r="HJ8" s="451"/>
      <c r="HK8" s="451"/>
      <c r="HL8" s="451"/>
      <c r="HM8" s="436" t="s">
        <v>272</v>
      </c>
      <c r="HN8" s="451"/>
      <c r="HO8" s="451"/>
      <c r="HP8" s="451"/>
      <c r="HQ8" s="436" t="s">
        <v>273</v>
      </c>
      <c r="HR8" s="451"/>
      <c r="HS8" s="451"/>
      <c r="HT8" s="451"/>
      <c r="HU8" s="436" t="s">
        <v>274</v>
      </c>
      <c r="HV8" s="451"/>
      <c r="HW8" s="451"/>
      <c r="HX8" s="451"/>
      <c r="HY8" s="436" t="s">
        <v>264</v>
      </c>
      <c r="HZ8" s="451"/>
      <c r="IA8" s="451"/>
      <c r="IB8" s="451"/>
      <c r="IC8" s="436" t="s">
        <v>276</v>
      </c>
      <c r="ID8" s="451"/>
      <c r="IE8" s="451"/>
      <c r="IF8" s="428"/>
      <c r="IG8" s="403" t="s">
        <v>284</v>
      </c>
      <c r="IH8" s="431"/>
      <c r="II8" s="431"/>
      <c r="IJ8" s="431"/>
      <c r="IK8" s="488" t="s">
        <v>286</v>
      </c>
      <c r="IL8" s="489"/>
      <c r="IM8" s="489"/>
      <c r="IN8" s="490"/>
      <c r="IO8" s="488" t="s">
        <v>299</v>
      </c>
      <c r="IP8" s="489"/>
      <c r="IQ8" s="489"/>
      <c r="IR8" s="490"/>
      <c r="IS8" s="488" t="s">
        <v>300</v>
      </c>
      <c r="IT8" s="489"/>
      <c r="IU8" s="489"/>
      <c r="IV8" s="490"/>
      <c r="IW8" s="488" t="s">
        <v>301</v>
      </c>
      <c r="IX8" s="489"/>
      <c r="IY8" s="489"/>
      <c r="IZ8" s="490"/>
      <c r="JA8" s="488" t="s">
        <v>311</v>
      </c>
      <c r="JB8" s="489"/>
      <c r="JC8" s="489"/>
      <c r="JD8" s="490"/>
      <c r="JE8" s="488" t="s">
        <v>316</v>
      </c>
      <c r="JF8" s="489"/>
      <c r="JG8" s="489"/>
      <c r="JH8" s="490"/>
      <c r="JI8" s="488" t="s">
        <v>326</v>
      </c>
      <c r="JJ8" s="489"/>
      <c r="JK8" s="489"/>
      <c r="JL8" s="490"/>
      <c r="JM8" s="525" t="s">
        <v>335</v>
      </c>
      <c r="JN8" s="489"/>
      <c r="JO8" s="489"/>
      <c r="JP8" s="526"/>
      <c r="JQ8" s="525" t="s">
        <v>336</v>
      </c>
      <c r="JR8" s="489"/>
      <c r="JS8" s="489"/>
      <c r="JT8" s="526"/>
      <c r="JU8" s="525" t="s">
        <v>360</v>
      </c>
      <c r="JV8" s="489"/>
      <c r="JW8" s="489"/>
      <c r="JX8" s="526"/>
    </row>
    <row r="9" spans="1:284" s="202" customFormat="1" ht="55.5" customHeight="1">
      <c r="A9" s="178"/>
      <c r="B9" s="178"/>
      <c r="C9" s="531" t="s">
        <v>162</v>
      </c>
      <c r="D9" s="532"/>
      <c r="E9" s="488" t="s">
        <v>195</v>
      </c>
      <c r="F9" s="490"/>
      <c r="G9" s="531" t="s">
        <v>163</v>
      </c>
      <c r="H9" s="532"/>
      <c r="I9" s="531" t="s">
        <v>162</v>
      </c>
      <c r="J9" s="532"/>
      <c r="K9" s="488" t="s">
        <v>195</v>
      </c>
      <c r="L9" s="490"/>
      <c r="M9" s="531" t="s">
        <v>163</v>
      </c>
      <c r="N9" s="532"/>
      <c r="O9" s="531" t="s">
        <v>162</v>
      </c>
      <c r="P9" s="532"/>
      <c r="Q9" s="488" t="s">
        <v>195</v>
      </c>
      <c r="R9" s="490"/>
      <c r="S9" s="531" t="s">
        <v>163</v>
      </c>
      <c r="T9" s="532"/>
      <c r="U9" s="531" t="s">
        <v>162</v>
      </c>
      <c r="V9" s="532"/>
      <c r="W9" s="488" t="s">
        <v>195</v>
      </c>
      <c r="X9" s="490"/>
      <c r="Y9" s="531" t="s">
        <v>163</v>
      </c>
      <c r="Z9" s="532"/>
      <c r="AA9" s="531" t="s">
        <v>162</v>
      </c>
      <c r="AB9" s="532"/>
      <c r="AC9" s="488" t="s">
        <v>195</v>
      </c>
      <c r="AD9" s="490"/>
      <c r="AE9" s="531" t="s">
        <v>163</v>
      </c>
      <c r="AF9" s="532"/>
      <c r="AG9" s="531" t="s">
        <v>162</v>
      </c>
      <c r="AH9" s="532"/>
      <c r="AI9" s="488" t="s">
        <v>195</v>
      </c>
      <c r="AJ9" s="490"/>
      <c r="AK9" s="531" t="s">
        <v>163</v>
      </c>
      <c r="AL9" s="532"/>
      <c r="AM9" s="531" t="s">
        <v>162</v>
      </c>
      <c r="AN9" s="532"/>
      <c r="AO9" s="488" t="s">
        <v>195</v>
      </c>
      <c r="AP9" s="490"/>
      <c r="AQ9" s="517" t="s">
        <v>163</v>
      </c>
      <c r="AR9" s="517"/>
      <c r="AS9" s="531" t="s">
        <v>162</v>
      </c>
      <c r="AT9" s="532"/>
      <c r="AU9" s="488" t="s">
        <v>195</v>
      </c>
      <c r="AV9" s="490"/>
      <c r="AW9" s="531" t="s">
        <v>163</v>
      </c>
      <c r="AX9" s="532"/>
      <c r="AY9" s="531" t="s">
        <v>162</v>
      </c>
      <c r="AZ9" s="532"/>
      <c r="BA9" s="488" t="s">
        <v>195</v>
      </c>
      <c r="BB9" s="490"/>
      <c r="BC9" s="517" t="s">
        <v>163</v>
      </c>
      <c r="BD9" s="517"/>
      <c r="BE9" s="531" t="s">
        <v>162</v>
      </c>
      <c r="BF9" s="532"/>
      <c r="BG9" s="488" t="s">
        <v>195</v>
      </c>
      <c r="BH9" s="490"/>
      <c r="BI9" s="531" t="s">
        <v>163</v>
      </c>
      <c r="BJ9" s="532"/>
      <c r="BK9" s="531" t="s">
        <v>162</v>
      </c>
      <c r="BL9" s="532"/>
      <c r="BM9" s="488" t="s">
        <v>195</v>
      </c>
      <c r="BN9" s="490"/>
      <c r="BO9" s="531" t="s">
        <v>163</v>
      </c>
      <c r="BP9" s="532"/>
      <c r="BQ9" s="531" t="s">
        <v>162</v>
      </c>
      <c r="BR9" s="532"/>
      <c r="BS9" s="488" t="s">
        <v>195</v>
      </c>
      <c r="BT9" s="490"/>
      <c r="BU9" s="531" t="s">
        <v>163</v>
      </c>
      <c r="BV9" s="532"/>
      <c r="BW9" s="531" t="s">
        <v>162</v>
      </c>
      <c r="BX9" s="532"/>
      <c r="BY9" s="488" t="s">
        <v>195</v>
      </c>
      <c r="BZ9" s="490"/>
      <c r="CA9" s="531" t="s">
        <v>163</v>
      </c>
      <c r="CB9" s="532"/>
      <c r="CC9" s="531" t="s">
        <v>162</v>
      </c>
      <c r="CD9" s="532"/>
      <c r="CE9" s="488" t="s">
        <v>195</v>
      </c>
      <c r="CF9" s="490"/>
      <c r="CG9" s="531" t="s">
        <v>163</v>
      </c>
      <c r="CH9" s="532"/>
      <c r="CI9" s="531" t="s">
        <v>162</v>
      </c>
      <c r="CJ9" s="532"/>
      <c r="CK9" s="488" t="s">
        <v>195</v>
      </c>
      <c r="CL9" s="490"/>
      <c r="CM9" s="531" t="s">
        <v>163</v>
      </c>
      <c r="CN9" s="532"/>
      <c r="CO9" s="531" t="s">
        <v>162</v>
      </c>
      <c r="CP9" s="532"/>
      <c r="CQ9" s="488" t="s">
        <v>195</v>
      </c>
      <c r="CR9" s="490"/>
      <c r="CS9" s="531" t="s">
        <v>163</v>
      </c>
      <c r="CT9" s="532"/>
      <c r="CU9" s="531" t="s">
        <v>162</v>
      </c>
      <c r="CV9" s="532"/>
      <c r="CW9" s="488" t="s">
        <v>195</v>
      </c>
      <c r="CX9" s="490"/>
      <c r="CY9" s="531" t="s">
        <v>163</v>
      </c>
      <c r="CZ9" s="532"/>
      <c r="DA9" s="531" t="s">
        <v>162</v>
      </c>
      <c r="DB9" s="532"/>
      <c r="DC9" s="488" t="s">
        <v>195</v>
      </c>
      <c r="DD9" s="490"/>
      <c r="DE9" s="531" t="s">
        <v>163</v>
      </c>
      <c r="DF9" s="532"/>
      <c r="DG9" s="531" t="s">
        <v>162</v>
      </c>
      <c r="DH9" s="532"/>
      <c r="DI9" s="488" t="s">
        <v>195</v>
      </c>
      <c r="DJ9" s="490"/>
      <c r="DK9" s="517" t="s">
        <v>163</v>
      </c>
      <c r="DL9" s="517"/>
      <c r="DM9" s="531" t="s">
        <v>162</v>
      </c>
      <c r="DN9" s="532"/>
      <c r="DO9" s="488" t="s">
        <v>195</v>
      </c>
      <c r="DP9" s="490"/>
      <c r="DQ9" s="531" t="s">
        <v>163</v>
      </c>
      <c r="DR9" s="532"/>
      <c r="DS9" s="531" t="s">
        <v>162</v>
      </c>
      <c r="DT9" s="532"/>
      <c r="DU9" s="488" t="s">
        <v>195</v>
      </c>
      <c r="DV9" s="490"/>
      <c r="DW9" s="531" t="s">
        <v>163</v>
      </c>
      <c r="DX9" s="532"/>
      <c r="DY9" s="531" t="s">
        <v>162</v>
      </c>
      <c r="DZ9" s="532"/>
      <c r="EA9" s="488" t="s">
        <v>195</v>
      </c>
      <c r="EB9" s="490"/>
      <c r="EC9" s="531" t="s">
        <v>163</v>
      </c>
      <c r="ED9" s="532"/>
      <c r="EE9" s="531" t="s">
        <v>162</v>
      </c>
      <c r="EF9" s="532"/>
      <c r="EG9" s="488" t="s">
        <v>195</v>
      </c>
      <c r="EH9" s="490"/>
      <c r="EI9" s="531" t="s">
        <v>163</v>
      </c>
      <c r="EJ9" s="532"/>
      <c r="EK9" s="531" t="s">
        <v>162</v>
      </c>
      <c r="EL9" s="532"/>
      <c r="EM9" s="488" t="s">
        <v>195</v>
      </c>
      <c r="EN9" s="490"/>
      <c r="EO9" s="531" t="s">
        <v>163</v>
      </c>
      <c r="EP9" s="532"/>
      <c r="EQ9" s="531" t="s">
        <v>162</v>
      </c>
      <c r="ER9" s="532"/>
      <c r="ES9" s="488" t="s">
        <v>195</v>
      </c>
      <c r="ET9" s="490"/>
      <c r="EU9" s="531" t="s">
        <v>163</v>
      </c>
      <c r="EV9" s="532"/>
      <c r="EW9" s="531" t="s">
        <v>162</v>
      </c>
      <c r="EX9" s="532"/>
      <c r="EY9" s="488" t="s">
        <v>195</v>
      </c>
      <c r="EZ9" s="490"/>
      <c r="FA9" s="531" t="s">
        <v>163</v>
      </c>
      <c r="FB9" s="532"/>
      <c r="FC9" s="531" t="s">
        <v>162</v>
      </c>
      <c r="FD9" s="532"/>
      <c r="FE9" s="488" t="s">
        <v>195</v>
      </c>
      <c r="FF9" s="490"/>
      <c r="FG9" s="531" t="s">
        <v>163</v>
      </c>
      <c r="FH9" s="532"/>
      <c r="FI9" s="531" t="s">
        <v>162</v>
      </c>
      <c r="FJ9" s="532"/>
      <c r="FK9" s="488" t="s">
        <v>195</v>
      </c>
      <c r="FL9" s="490"/>
      <c r="FM9" s="531" t="s">
        <v>163</v>
      </c>
      <c r="FN9" s="532"/>
      <c r="FO9" s="531" t="s">
        <v>162</v>
      </c>
      <c r="FP9" s="532"/>
      <c r="FQ9" s="488" t="s">
        <v>195</v>
      </c>
      <c r="FR9" s="490"/>
      <c r="FS9" s="531" t="s">
        <v>163</v>
      </c>
      <c r="FT9" s="532"/>
      <c r="FU9" s="531" t="s">
        <v>162</v>
      </c>
      <c r="FV9" s="532"/>
      <c r="FW9" s="488" t="s">
        <v>195</v>
      </c>
      <c r="FX9" s="490"/>
      <c r="FY9" s="531" t="s">
        <v>163</v>
      </c>
      <c r="FZ9" s="532"/>
      <c r="GA9" s="531" t="s">
        <v>162</v>
      </c>
      <c r="GB9" s="532"/>
      <c r="GC9" s="488" t="s">
        <v>195</v>
      </c>
      <c r="GD9" s="490"/>
      <c r="GE9" s="531" t="s">
        <v>163</v>
      </c>
      <c r="GF9" s="532"/>
      <c r="GG9" s="531" t="s">
        <v>162</v>
      </c>
      <c r="GH9" s="532"/>
      <c r="GI9" s="531" t="s">
        <v>163</v>
      </c>
      <c r="GJ9" s="532"/>
      <c r="GK9" s="531" t="s">
        <v>162</v>
      </c>
      <c r="GL9" s="532"/>
      <c r="GM9" s="531" t="s">
        <v>163</v>
      </c>
      <c r="GN9" s="532"/>
      <c r="GO9" s="531" t="s">
        <v>162</v>
      </c>
      <c r="GP9" s="532"/>
      <c r="GQ9" s="531" t="s">
        <v>163</v>
      </c>
      <c r="GR9" s="532"/>
      <c r="GS9" s="531" t="s">
        <v>162</v>
      </c>
      <c r="GT9" s="532"/>
      <c r="GU9" s="531" t="s">
        <v>163</v>
      </c>
      <c r="GV9" s="532"/>
      <c r="GW9" s="531" t="s">
        <v>162</v>
      </c>
      <c r="GX9" s="532"/>
      <c r="GY9" s="531" t="s">
        <v>163</v>
      </c>
      <c r="GZ9" s="532"/>
      <c r="HA9" s="531" t="s">
        <v>162</v>
      </c>
      <c r="HB9" s="532"/>
      <c r="HC9" s="531" t="s">
        <v>163</v>
      </c>
      <c r="HD9" s="532"/>
      <c r="HE9" s="531" t="s">
        <v>162</v>
      </c>
      <c r="HF9" s="532"/>
      <c r="HG9" s="531" t="s">
        <v>163</v>
      </c>
      <c r="HH9" s="532"/>
      <c r="HI9" s="531" t="s">
        <v>162</v>
      </c>
      <c r="HJ9" s="532"/>
      <c r="HK9" s="531" t="s">
        <v>163</v>
      </c>
      <c r="HL9" s="532"/>
      <c r="HM9" s="531" t="s">
        <v>162</v>
      </c>
      <c r="HN9" s="532"/>
      <c r="HO9" s="531" t="s">
        <v>163</v>
      </c>
      <c r="HP9" s="532"/>
      <c r="HQ9" s="531" t="s">
        <v>162</v>
      </c>
      <c r="HR9" s="532"/>
      <c r="HS9" s="531" t="s">
        <v>163</v>
      </c>
      <c r="HT9" s="532"/>
      <c r="HU9" s="531" t="s">
        <v>162</v>
      </c>
      <c r="HV9" s="532"/>
      <c r="HW9" s="531" t="s">
        <v>163</v>
      </c>
      <c r="HX9" s="532"/>
      <c r="HY9" s="531" t="s">
        <v>162</v>
      </c>
      <c r="HZ9" s="532"/>
      <c r="IA9" s="531" t="s">
        <v>163</v>
      </c>
      <c r="IB9" s="532"/>
      <c r="IC9" s="531" t="s">
        <v>162</v>
      </c>
      <c r="ID9" s="532"/>
      <c r="IE9" s="531" t="s">
        <v>163</v>
      </c>
      <c r="IF9" s="543"/>
      <c r="IG9" s="435" t="s">
        <v>162</v>
      </c>
      <c r="IH9" s="435"/>
      <c r="II9" s="435" t="s">
        <v>163</v>
      </c>
      <c r="IJ9" s="435"/>
      <c r="IK9" s="531" t="s">
        <v>162</v>
      </c>
      <c r="IL9" s="532"/>
      <c r="IM9" s="531" t="s">
        <v>163</v>
      </c>
      <c r="IN9" s="532"/>
      <c r="IO9" s="531" t="s">
        <v>162</v>
      </c>
      <c r="IP9" s="532"/>
      <c r="IQ9" s="531" t="s">
        <v>163</v>
      </c>
      <c r="IR9" s="532"/>
      <c r="IS9" s="531" t="s">
        <v>162</v>
      </c>
      <c r="IT9" s="532"/>
      <c r="IU9" s="531" t="s">
        <v>163</v>
      </c>
      <c r="IV9" s="532"/>
      <c r="IW9" s="531" t="s">
        <v>162</v>
      </c>
      <c r="IX9" s="532"/>
      <c r="IY9" s="531" t="s">
        <v>163</v>
      </c>
      <c r="IZ9" s="532"/>
      <c r="JA9" s="531" t="s">
        <v>162</v>
      </c>
      <c r="JB9" s="532"/>
      <c r="JC9" s="531" t="s">
        <v>163</v>
      </c>
      <c r="JD9" s="532"/>
      <c r="JE9" s="531" t="s">
        <v>162</v>
      </c>
      <c r="JF9" s="532"/>
      <c r="JG9" s="531" t="s">
        <v>163</v>
      </c>
      <c r="JH9" s="532"/>
      <c r="JI9" s="531" t="s">
        <v>162</v>
      </c>
      <c r="JJ9" s="532"/>
      <c r="JK9" s="531" t="s">
        <v>163</v>
      </c>
      <c r="JL9" s="532"/>
      <c r="JM9" s="527" t="s">
        <v>162</v>
      </c>
      <c r="JN9" s="528"/>
      <c r="JO9" s="527" t="s">
        <v>163</v>
      </c>
      <c r="JP9" s="528"/>
      <c r="JQ9" s="527" t="s">
        <v>162</v>
      </c>
      <c r="JR9" s="528"/>
      <c r="JS9" s="527" t="s">
        <v>163</v>
      </c>
      <c r="JT9" s="528"/>
      <c r="JU9" s="527" t="s">
        <v>162</v>
      </c>
      <c r="JV9" s="528"/>
      <c r="JW9" s="527" t="s">
        <v>163</v>
      </c>
      <c r="JX9" s="528"/>
    </row>
    <row r="10" spans="1:284" s="173" customFormat="1" ht="12.75" customHeight="1">
      <c r="A10" s="156"/>
      <c r="B10" s="156"/>
      <c r="C10" s="203" t="s">
        <v>164</v>
      </c>
      <c r="D10" s="203" t="s">
        <v>165</v>
      </c>
      <c r="E10" s="203" t="s">
        <v>164</v>
      </c>
      <c r="F10" s="203" t="s">
        <v>165</v>
      </c>
      <c r="G10" s="203" t="s">
        <v>164</v>
      </c>
      <c r="H10" s="203" t="s">
        <v>165</v>
      </c>
      <c r="I10" s="203" t="s">
        <v>164</v>
      </c>
      <c r="J10" s="203" t="s">
        <v>165</v>
      </c>
      <c r="K10" s="203" t="s">
        <v>164</v>
      </c>
      <c r="L10" s="203" t="s">
        <v>165</v>
      </c>
      <c r="M10" s="203" t="s">
        <v>164</v>
      </c>
      <c r="N10" s="203" t="s">
        <v>165</v>
      </c>
      <c r="O10" s="203" t="s">
        <v>164</v>
      </c>
      <c r="P10" s="203" t="s">
        <v>165</v>
      </c>
      <c r="Q10" s="203" t="s">
        <v>164</v>
      </c>
      <c r="R10" s="203" t="s">
        <v>165</v>
      </c>
      <c r="S10" s="203" t="s">
        <v>164</v>
      </c>
      <c r="T10" s="204" t="s">
        <v>165</v>
      </c>
      <c r="U10" s="205" t="s">
        <v>164</v>
      </c>
      <c r="V10" s="205" t="s">
        <v>165</v>
      </c>
      <c r="W10" s="203" t="s">
        <v>164</v>
      </c>
      <c r="X10" s="203" t="s">
        <v>165</v>
      </c>
      <c r="Y10" s="203" t="s">
        <v>164</v>
      </c>
      <c r="Z10" s="203" t="s">
        <v>165</v>
      </c>
      <c r="AA10" s="203" t="s">
        <v>164</v>
      </c>
      <c r="AB10" s="203" t="s">
        <v>165</v>
      </c>
      <c r="AC10" s="203" t="s">
        <v>164</v>
      </c>
      <c r="AD10" s="203" t="s">
        <v>165</v>
      </c>
      <c r="AE10" s="203" t="s">
        <v>164</v>
      </c>
      <c r="AF10" s="203" t="s">
        <v>165</v>
      </c>
      <c r="AG10" s="203" t="s">
        <v>164</v>
      </c>
      <c r="AH10" s="203" t="s">
        <v>165</v>
      </c>
      <c r="AI10" s="203" t="s">
        <v>164</v>
      </c>
      <c r="AJ10" s="203" t="s">
        <v>165</v>
      </c>
      <c r="AK10" s="203" t="s">
        <v>164</v>
      </c>
      <c r="AL10" s="203" t="s">
        <v>165</v>
      </c>
      <c r="AM10" s="203" t="s">
        <v>164</v>
      </c>
      <c r="AN10" s="203" t="s">
        <v>165</v>
      </c>
      <c r="AO10" s="203" t="s">
        <v>164</v>
      </c>
      <c r="AP10" s="203" t="s">
        <v>165</v>
      </c>
      <c r="AQ10" s="203" t="s">
        <v>164</v>
      </c>
      <c r="AR10" s="203" t="s">
        <v>165</v>
      </c>
      <c r="AS10" s="203" t="s">
        <v>164</v>
      </c>
      <c r="AT10" s="203" t="s">
        <v>165</v>
      </c>
      <c r="AU10" s="203" t="s">
        <v>164</v>
      </c>
      <c r="AV10" s="203" t="s">
        <v>165</v>
      </c>
      <c r="AW10" s="203" t="s">
        <v>164</v>
      </c>
      <c r="AX10" s="203" t="s">
        <v>165</v>
      </c>
      <c r="AY10" s="203" t="s">
        <v>164</v>
      </c>
      <c r="AZ10" s="203" t="s">
        <v>165</v>
      </c>
      <c r="BA10" s="203" t="s">
        <v>164</v>
      </c>
      <c r="BB10" s="203" t="s">
        <v>165</v>
      </c>
      <c r="BC10" s="205" t="s">
        <v>164</v>
      </c>
      <c r="BD10" s="205" t="s">
        <v>165</v>
      </c>
      <c r="BE10" s="203" t="s">
        <v>164</v>
      </c>
      <c r="BF10" s="203" t="s">
        <v>165</v>
      </c>
      <c r="BG10" s="203" t="s">
        <v>164</v>
      </c>
      <c r="BH10" s="203" t="s">
        <v>165</v>
      </c>
      <c r="BI10" s="203" t="s">
        <v>164</v>
      </c>
      <c r="BJ10" s="203" t="s">
        <v>165</v>
      </c>
      <c r="BK10" s="203" t="s">
        <v>164</v>
      </c>
      <c r="BL10" s="203" t="s">
        <v>165</v>
      </c>
      <c r="BM10" s="203" t="s">
        <v>164</v>
      </c>
      <c r="BN10" s="203" t="s">
        <v>165</v>
      </c>
      <c r="BO10" s="203" t="s">
        <v>164</v>
      </c>
      <c r="BP10" s="203" t="s">
        <v>165</v>
      </c>
      <c r="BQ10" s="203" t="s">
        <v>164</v>
      </c>
      <c r="BR10" s="203" t="s">
        <v>165</v>
      </c>
      <c r="BS10" s="203" t="s">
        <v>164</v>
      </c>
      <c r="BT10" s="203" t="s">
        <v>165</v>
      </c>
      <c r="BU10" s="203" t="s">
        <v>164</v>
      </c>
      <c r="BV10" s="203" t="s">
        <v>165</v>
      </c>
      <c r="BW10" s="203" t="s">
        <v>164</v>
      </c>
      <c r="BX10" s="203" t="s">
        <v>165</v>
      </c>
      <c r="BY10" s="203" t="s">
        <v>164</v>
      </c>
      <c r="BZ10" s="203" t="s">
        <v>165</v>
      </c>
      <c r="CA10" s="203" t="s">
        <v>164</v>
      </c>
      <c r="CB10" s="203" t="s">
        <v>165</v>
      </c>
      <c r="CC10" s="203" t="s">
        <v>164</v>
      </c>
      <c r="CD10" s="203" t="s">
        <v>165</v>
      </c>
      <c r="CE10" s="203" t="s">
        <v>164</v>
      </c>
      <c r="CF10" s="203" t="s">
        <v>165</v>
      </c>
      <c r="CG10" s="203" t="s">
        <v>164</v>
      </c>
      <c r="CH10" s="203" t="s">
        <v>165</v>
      </c>
      <c r="CI10" s="203" t="s">
        <v>164</v>
      </c>
      <c r="CJ10" s="203" t="s">
        <v>165</v>
      </c>
      <c r="CK10" s="205" t="s">
        <v>164</v>
      </c>
      <c r="CL10" s="203" t="s">
        <v>165</v>
      </c>
      <c r="CM10" s="205" t="s">
        <v>164</v>
      </c>
      <c r="CN10" s="203" t="s">
        <v>165</v>
      </c>
      <c r="CO10" s="203" t="s">
        <v>164</v>
      </c>
      <c r="CP10" s="203" t="s">
        <v>165</v>
      </c>
      <c r="CQ10" s="203" t="s">
        <v>164</v>
      </c>
      <c r="CR10" s="203" t="s">
        <v>165</v>
      </c>
      <c r="CS10" s="203" t="s">
        <v>164</v>
      </c>
      <c r="CT10" s="203" t="s">
        <v>165</v>
      </c>
      <c r="CU10" s="203" t="s">
        <v>164</v>
      </c>
      <c r="CV10" s="203" t="s">
        <v>165</v>
      </c>
      <c r="CW10" s="203" t="s">
        <v>164</v>
      </c>
      <c r="CX10" s="203" t="s">
        <v>165</v>
      </c>
      <c r="CY10" s="203" t="s">
        <v>164</v>
      </c>
      <c r="CZ10" s="203" t="s">
        <v>165</v>
      </c>
      <c r="DA10" s="203" t="s">
        <v>164</v>
      </c>
      <c r="DB10" s="203" t="s">
        <v>165</v>
      </c>
      <c r="DC10" s="203" t="s">
        <v>164</v>
      </c>
      <c r="DD10" s="203" t="s">
        <v>165</v>
      </c>
      <c r="DE10" s="203" t="s">
        <v>164</v>
      </c>
      <c r="DF10" s="203" t="s">
        <v>165</v>
      </c>
      <c r="DG10" s="205" t="s">
        <v>164</v>
      </c>
      <c r="DH10" s="205" t="s">
        <v>165</v>
      </c>
      <c r="DI10" s="205" t="s">
        <v>164</v>
      </c>
      <c r="DJ10" s="205" t="s">
        <v>165</v>
      </c>
      <c r="DK10" s="205" t="s">
        <v>164</v>
      </c>
      <c r="DL10" s="205" t="s">
        <v>165</v>
      </c>
      <c r="DM10" s="203" t="s">
        <v>164</v>
      </c>
      <c r="DN10" s="203" t="s">
        <v>165</v>
      </c>
      <c r="DO10" s="203" t="s">
        <v>164</v>
      </c>
      <c r="DP10" s="203" t="s">
        <v>165</v>
      </c>
      <c r="DQ10" s="203" t="s">
        <v>164</v>
      </c>
      <c r="DR10" s="203" t="s">
        <v>165</v>
      </c>
      <c r="DS10" s="205" t="s">
        <v>164</v>
      </c>
      <c r="DT10" s="205" t="s">
        <v>165</v>
      </c>
      <c r="DU10" s="203" t="s">
        <v>164</v>
      </c>
      <c r="DV10" s="203" t="s">
        <v>165</v>
      </c>
      <c r="DW10" s="203" t="s">
        <v>164</v>
      </c>
      <c r="DX10" s="203" t="s">
        <v>165</v>
      </c>
      <c r="DY10" s="203" t="s">
        <v>164</v>
      </c>
      <c r="DZ10" s="203" t="s">
        <v>165</v>
      </c>
      <c r="EA10" s="203" t="s">
        <v>164</v>
      </c>
      <c r="EB10" s="203" t="s">
        <v>165</v>
      </c>
      <c r="EC10" s="203" t="s">
        <v>164</v>
      </c>
      <c r="ED10" s="203" t="s">
        <v>165</v>
      </c>
      <c r="EE10" s="203" t="s">
        <v>164</v>
      </c>
      <c r="EF10" s="203" t="s">
        <v>165</v>
      </c>
      <c r="EG10" s="203" t="s">
        <v>164</v>
      </c>
      <c r="EH10" s="203" t="s">
        <v>165</v>
      </c>
      <c r="EI10" s="203" t="s">
        <v>164</v>
      </c>
      <c r="EJ10" s="203" t="s">
        <v>165</v>
      </c>
      <c r="EK10" s="203" t="s">
        <v>164</v>
      </c>
      <c r="EL10" s="203" t="s">
        <v>165</v>
      </c>
      <c r="EM10" s="203" t="s">
        <v>164</v>
      </c>
      <c r="EN10" s="203" t="s">
        <v>165</v>
      </c>
      <c r="EO10" s="203" t="s">
        <v>164</v>
      </c>
      <c r="EP10" s="203" t="s">
        <v>165</v>
      </c>
      <c r="EQ10" s="203" t="s">
        <v>164</v>
      </c>
      <c r="ER10" s="203" t="s">
        <v>165</v>
      </c>
      <c r="ES10" s="203" t="s">
        <v>164</v>
      </c>
      <c r="ET10" s="203" t="s">
        <v>165</v>
      </c>
      <c r="EU10" s="203" t="s">
        <v>164</v>
      </c>
      <c r="EV10" s="203" t="s">
        <v>165</v>
      </c>
      <c r="EW10" s="205" t="s">
        <v>164</v>
      </c>
      <c r="EX10" s="205" t="s">
        <v>165</v>
      </c>
      <c r="EY10" s="205" t="s">
        <v>164</v>
      </c>
      <c r="EZ10" s="205" t="s">
        <v>165</v>
      </c>
      <c r="FA10" s="205" t="s">
        <v>164</v>
      </c>
      <c r="FB10" s="205" t="s">
        <v>165</v>
      </c>
      <c r="FC10" s="205" t="s">
        <v>164</v>
      </c>
      <c r="FD10" s="205" t="s">
        <v>165</v>
      </c>
      <c r="FE10" s="205" t="s">
        <v>164</v>
      </c>
      <c r="FF10" s="205" t="s">
        <v>165</v>
      </c>
      <c r="FG10" s="205" t="s">
        <v>164</v>
      </c>
      <c r="FH10" s="205" t="s">
        <v>165</v>
      </c>
      <c r="FI10" s="205" t="s">
        <v>164</v>
      </c>
      <c r="FJ10" s="205" t="s">
        <v>165</v>
      </c>
      <c r="FK10" s="205" t="s">
        <v>164</v>
      </c>
      <c r="FL10" s="205" t="s">
        <v>165</v>
      </c>
      <c r="FM10" s="205" t="s">
        <v>164</v>
      </c>
      <c r="FN10" s="205" t="s">
        <v>165</v>
      </c>
      <c r="FO10" s="205" t="s">
        <v>164</v>
      </c>
      <c r="FP10" s="205" t="s">
        <v>165</v>
      </c>
      <c r="FQ10" s="205" t="s">
        <v>164</v>
      </c>
      <c r="FR10" s="205" t="s">
        <v>165</v>
      </c>
      <c r="FS10" s="205" t="s">
        <v>164</v>
      </c>
      <c r="FT10" s="205" t="s">
        <v>165</v>
      </c>
      <c r="FU10" s="205" t="s">
        <v>164</v>
      </c>
      <c r="FV10" s="205" t="s">
        <v>165</v>
      </c>
      <c r="FW10" s="205" t="s">
        <v>164</v>
      </c>
      <c r="FX10" s="205" t="s">
        <v>165</v>
      </c>
      <c r="FY10" s="205" t="s">
        <v>164</v>
      </c>
      <c r="FZ10" s="205" t="s">
        <v>165</v>
      </c>
      <c r="GA10" s="205" t="s">
        <v>164</v>
      </c>
      <c r="GB10" s="205" t="s">
        <v>165</v>
      </c>
      <c r="GC10" s="205" t="s">
        <v>164</v>
      </c>
      <c r="GD10" s="205" t="s">
        <v>165</v>
      </c>
      <c r="GE10" s="205" t="s">
        <v>164</v>
      </c>
      <c r="GF10" s="205" t="s">
        <v>165</v>
      </c>
      <c r="GG10" s="205" t="s">
        <v>164</v>
      </c>
      <c r="GH10" s="205" t="s">
        <v>165</v>
      </c>
      <c r="GI10" s="205" t="s">
        <v>164</v>
      </c>
      <c r="GJ10" s="205" t="s">
        <v>165</v>
      </c>
      <c r="GK10" s="205" t="s">
        <v>164</v>
      </c>
      <c r="GL10" s="205" t="s">
        <v>165</v>
      </c>
      <c r="GM10" s="205" t="s">
        <v>164</v>
      </c>
      <c r="GN10" s="205" t="s">
        <v>165</v>
      </c>
      <c r="GO10" s="205" t="s">
        <v>164</v>
      </c>
      <c r="GP10" s="205" t="s">
        <v>165</v>
      </c>
      <c r="GQ10" s="205" t="s">
        <v>164</v>
      </c>
      <c r="GR10" s="205" t="s">
        <v>165</v>
      </c>
      <c r="GS10" s="205" t="s">
        <v>164</v>
      </c>
      <c r="GT10" s="205" t="s">
        <v>165</v>
      </c>
      <c r="GU10" s="205" t="s">
        <v>164</v>
      </c>
      <c r="GV10" s="205" t="s">
        <v>165</v>
      </c>
      <c r="GW10" s="205" t="s">
        <v>164</v>
      </c>
      <c r="GX10" s="205" t="s">
        <v>165</v>
      </c>
      <c r="GY10" s="205" t="s">
        <v>164</v>
      </c>
      <c r="GZ10" s="205" t="s">
        <v>165</v>
      </c>
      <c r="HA10" s="205" t="s">
        <v>164</v>
      </c>
      <c r="HB10" s="205" t="s">
        <v>165</v>
      </c>
      <c r="HC10" s="205" t="s">
        <v>164</v>
      </c>
      <c r="HD10" s="205" t="s">
        <v>165</v>
      </c>
      <c r="HE10" s="205" t="s">
        <v>164</v>
      </c>
      <c r="HF10" s="205" t="s">
        <v>165</v>
      </c>
      <c r="HG10" s="205" t="s">
        <v>164</v>
      </c>
      <c r="HH10" s="205" t="s">
        <v>165</v>
      </c>
      <c r="HI10" s="205" t="s">
        <v>164</v>
      </c>
      <c r="HJ10" s="205" t="s">
        <v>165</v>
      </c>
      <c r="HK10" s="205" t="s">
        <v>164</v>
      </c>
      <c r="HL10" s="205" t="s">
        <v>165</v>
      </c>
      <c r="HM10" s="205" t="s">
        <v>164</v>
      </c>
      <c r="HN10" s="205" t="s">
        <v>165</v>
      </c>
      <c r="HO10" s="205" t="s">
        <v>164</v>
      </c>
      <c r="HP10" s="205" t="s">
        <v>165</v>
      </c>
      <c r="HQ10" s="205" t="s">
        <v>164</v>
      </c>
      <c r="HR10" s="205" t="s">
        <v>165</v>
      </c>
      <c r="HS10" s="205" t="s">
        <v>164</v>
      </c>
      <c r="HT10" s="205" t="s">
        <v>165</v>
      </c>
      <c r="HU10" s="205" t="s">
        <v>164</v>
      </c>
      <c r="HV10" s="205" t="s">
        <v>165</v>
      </c>
      <c r="HW10" s="205" t="s">
        <v>164</v>
      </c>
      <c r="HX10" s="205" t="s">
        <v>165</v>
      </c>
      <c r="HY10" s="205" t="s">
        <v>164</v>
      </c>
      <c r="HZ10" s="205" t="s">
        <v>165</v>
      </c>
      <c r="IA10" s="205" t="s">
        <v>164</v>
      </c>
      <c r="IB10" s="205" t="s">
        <v>165</v>
      </c>
      <c r="IC10" s="205" t="s">
        <v>164</v>
      </c>
      <c r="ID10" s="205" t="s">
        <v>165</v>
      </c>
      <c r="IE10" s="205" t="s">
        <v>164</v>
      </c>
      <c r="IF10" s="206" t="s">
        <v>165</v>
      </c>
      <c r="IG10" s="110" t="s">
        <v>164</v>
      </c>
      <c r="IH10" s="110" t="s">
        <v>165</v>
      </c>
      <c r="II10" s="110" t="s">
        <v>164</v>
      </c>
      <c r="IJ10" s="110" t="s">
        <v>165</v>
      </c>
      <c r="IK10" s="205" t="s">
        <v>164</v>
      </c>
      <c r="IL10" s="205" t="s">
        <v>165</v>
      </c>
      <c r="IM10" s="205" t="s">
        <v>164</v>
      </c>
      <c r="IN10" s="205" t="s">
        <v>165</v>
      </c>
      <c r="IO10" s="205" t="s">
        <v>164</v>
      </c>
      <c r="IP10" s="205" t="s">
        <v>165</v>
      </c>
      <c r="IQ10" s="205" t="s">
        <v>164</v>
      </c>
      <c r="IR10" s="205" t="s">
        <v>165</v>
      </c>
      <c r="IS10" s="205" t="s">
        <v>164</v>
      </c>
      <c r="IT10" s="205" t="s">
        <v>165</v>
      </c>
      <c r="IU10" s="205" t="s">
        <v>164</v>
      </c>
      <c r="IV10" s="205" t="s">
        <v>165</v>
      </c>
      <c r="IW10" s="205" t="s">
        <v>164</v>
      </c>
      <c r="IX10" s="205" t="s">
        <v>165</v>
      </c>
      <c r="IY10" s="205" t="s">
        <v>164</v>
      </c>
      <c r="IZ10" s="205" t="s">
        <v>165</v>
      </c>
      <c r="JA10" s="205" t="s">
        <v>164</v>
      </c>
      <c r="JB10" s="205" t="s">
        <v>165</v>
      </c>
      <c r="JC10" s="205" t="s">
        <v>164</v>
      </c>
      <c r="JD10" s="205" t="s">
        <v>165</v>
      </c>
      <c r="JE10" s="205" t="s">
        <v>164</v>
      </c>
      <c r="JF10" s="205" t="s">
        <v>165</v>
      </c>
      <c r="JG10" s="205" t="s">
        <v>164</v>
      </c>
      <c r="JH10" s="205" t="s">
        <v>165</v>
      </c>
      <c r="JI10" s="205" t="s">
        <v>164</v>
      </c>
      <c r="JJ10" s="205" t="s">
        <v>165</v>
      </c>
      <c r="JK10" s="205" t="s">
        <v>164</v>
      </c>
      <c r="JL10" s="205" t="s">
        <v>165</v>
      </c>
      <c r="JM10" s="205" t="s">
        <v>164</v>
      </c>
      <c r="JN10" s="205" t="s">
        <v>165</v>
      </c>
      <c r="JO10" s="205" t="s">
        <v>164</v>
      </c>
      <c r="JP10" s="205" t="s">
        <v>165</v>
      </c>
      <c r="JQ10" s="205" t="s">
        <v>164</v>
      </c>
      <c r="JR10" s="205" t="s">
        <v>165</v>
      </c>
      <c r="JS10" s="205" t="s">
        <v>164</v>
      </c>
      <c r="JT10" s="205" t="s">
        <v>165</v>
      </c>
      <c r="JU10" s="205" t="s">
        <v>164</v>
      </c>
      <c r="JV10" s="205" t="s">
        <v>165</v>
      </c>
      <c r="JW10" s="205" t="s">
        <v>164</v>
      </c>
      <c r="JX10" s="205" t="s">
        <v>165</v>
      </c>
    </row>
    <row r="11" spans="1:284" ht="12.75" customHeight="1">
      <c r="A11" s="179">
        <v>0</v>
      </c>
      <c r="B11" s="89">
        <v>1</v>
      </c>
      <c r="C11" s="71"/>
      <c r="D11" s="71"/>
      <c r="E11" s="74"/>
      <c r="F11" s="74"/>
      <c r="G11" s="71">
        <f t="shared" ref="G11:H75" si="0">C11+E11</f>
        <v>0</v>
      </c>
      <c r="H11" s="71">
        <f>D11+F11</f>
        <v>0</v>
      </c>
      <c r="I11" s="71">
        <v>0</v>
      </c>
      <c r="J11" s="71"/>
      <c r="K11" s="71"/>
      <c r="L11" s="71"/>
      <c r="M11" s="71">
        <f>I11+K11</f>
        <v>0</v>
      </c>
      <c r="N11" s="71">
        <f>J11+L11</f>
        <v>0</v>
      </c>
      <c r="O11" s="71">
        <v>0.21</v>
      </c>
      <c r="P11" s="71"/>
      <c r="Q11" s="74"/>
      <c r="R11" s="71"/>
      <c r="S11" s="71">
        <f>O11+Q11</f>
        <v>0.21</v>
      </c>
      <c r="T11" s="71">
        <f>P11+R11</f>
        <v>0</v>
      </c>
      <c r="U11" s="71"/>
      <c r="V11" s="71"/>
      <c r="W11" s="74"/>
      <c r="X11" s="74"/>
      <c r="Y11" s="71">
        <f>U11+W11</f>
        <v>0</v>
      </c>
      <c r="Z11" s="71">
        <f>V11+X11</f>
        <v>0</v>
      </c>
      <c r="AA11" s="71"/>
      <c r="AB11" s="71"/>
      <c r="AC11" s="71"/>
      <c r="AD11" s="71"/>
      <c r="AE11" s="71">
        <f>AA11+AC11</f>
        <v>0</v>
      </c>
      <c r="AF11" s="71">
        <f>AB11+AD11</f>
        <v>0</v>
      </c>
      <c r="AG11" s="71">
        <v>0</v>
      </c>
      <c r="AH11" s="71"/>
      <c r="AI11" s="71"/>
      <c r="AJ11" s="71"/>
      <c r="AK11" s="71">
        <f>AG11+AI11</f>
        <v>0</v>
      </c>
      <c r="AL11" s="71">
        <f>AH11+AJ11</f>
        <v>0</v>
      </c>
      <c r="AM11" s="71"/>
      <c r="AN11" s="71"/>
      <c r="AO11" s="75"/>
      <c r="AP11" s="75"/>
      <c r="AQ11" s="71">
        <f>AM11+AO11</f>
        <v>0</v>
      </c>
      <c r="AR11" s="71">
        <f>AN11+AP11</f>
        <v>0</v>
      </c>
      <c r="AS11" s="74"/>
      <c r="AT11" s="74"/>
      <c r="AU11" s="74"/>
      <c r="AV11" s="71"/>
      <c r="AW11" s="71">
        <f>AS11+AU11</f>
        <v>0</v>
      </c>
      <c r="AX11" s="71">
        <f>AT11+AV11</f>
        <v>0</v>
      </c>
      <c r="AY11" s="207"/>
      <c r="AZ11" s="86"/>
      <c r="BA11" s="86"/>
      <c r="BB11" s="86"/>
      <c r="BC11" s="71">
        <f>AY11+BA11</f>
        <v>0</v>
      </c>
      <c r="BD11" s="71">
        <f>AZ11+BB11</f>
        <v>0</v>
      </c>
      <c r="BE11" s="71"/>
      <c r="BF11" s="71"/>
      <c r="BG11" s="75"/>
      <c r="BH11" s="71"/>
      <c r="BI11" s="71">
        <f>BE11+BG11</f>
        <v>0</v>
      </c>
      <c r="BJ11" s="71">
        <f>BF11+BH11</f>
        <v>0</v>
      </c>
      <c r="BK11" s="93"/>
      <c r="BL11" s="93"/>
      <c r="BM11" s="71"/>
      <c r="BN11" s="71"/>
      <c r="BO11" s="71">
        <f>BK11+BM11</f>
        <v>0</v>
      </c>
      <c r="BP11" s="71">
        <f>BL11+BN11</f>
        <v>0</v>
      </c>
      <c r="BQ11" s="71"/>
      <c r="BR11" s="71"/>
      <c r="BS11" s="94"/>
      <c r="BT11" s="94"/>
      <c r="BU11" s="71">
        <f>BQ11+BS11</f>
        <v>0</v>
      </c>
      <c r="BV11" s="71">
        <f>BR11+BT11</f>
        <v>0</v>
      </c>
      <c r="BW11" s="74"/>
      <c r="BX11" s="74"/>
      <c r="BY11" s="79"/>
      <c r="BZ11" s="93"/>
      <c r="CA11" s="71">
        <f>BW11+BY11</f>
        <v>0</v>
      </c>
      <c r="CB11" s="71">
        <f>BX11+BZ11</f>
        <v>0</v>
      </c>
      <c r="CC11" s="74"/>
      <c r="CD11" s="74"/>
      <c r="CE11" s="95"/>
      <c r="CF11" s="95"/>
      <c r="CG11" s="71">
        <f>CC11+CE11</f>
        <v>0</v>
      </c>
      <c r="CH11" s="71">
        <f>CD11+CF11</f>
        <v>0</v>
      </c>
      <c r="CI11" s="71"/>
      <c r="CJ11" s="71"/>
      <c r="CK11" s="71"/>
      <c r="CL11" s="71"/>
      <c r="CM11" s="71">
        <f>CI11+CK11</f>
        <v>0</v>
      </c>
      <c r="CN11" s="71">
        <f>CJ11+CL11</f>
        <v>0</v>
      </c>
      <c r="CO11" s="71"/>
      <c r="CP11" s="71"/>
      <c r="CQ11" s="71"/>
      <c r="CR11" s="71"/>
      <c r="CS11" s="71">
        <f>CO11+CQ11</f>
        <v>0</v>
      </c>
      <c r="CT11" s="71">
        <f>CP11+CR11</f>
        <v>0</v>
      </c>
      <c r="CU11" s="74">
        <v>0</v>
      </c>
      <c r="CV11" s="74"/>
      <c r="CW11" s="71"/>
      <c r="CX11" s="71"/>
      <c r="CY11" s="71">
        <f>CU11+CW11</f>
        <v>0</v>
      </c>
      <c r="CZ11" s="71">
        <f>CV11+CX11</f>
        <v>0</v>
      </c>
      <c r="DA11" s="71"/>
      <c r="DB11" s="71"/>
      <c r="DC11" s="93"/>
      <c r="DD11" s="71"/>
      <c r="DE11" s="71">
        <f>DA11+DC11</f>
        <v>0</v>
      </c>
      <c r="DF11" s="71">
        <f>DB11+DD11</f>
        <v>0</v>
      </c>
      <c r="DG11" s="74"/>
      <c r="DH11" s="74"/>
      <c r="DI11" s="74"/>
      <c r="DJ11" s="74"/>
      <c r="DK11" s="71">
        <f>DG11+DI11</f>
        <v>0</v>
      </c>
      <c r="DL11" s="71">
        <f>DH11+DJ11</f>
        <v>0</v>
      </c>
      <c r="DM11" s="71"/>
      <c r="DN11" s="71"/>
      <c r="DO11" s="71"/>
      <c r="DP11" s="94"/>
      <c r="DQ11" s="71">
        <f>DM11+DO11</f>
        <v>0</v>
      </c>
      <c r="DR11" s="71">
        <f>DN11+DP11</f>
        <v>0</v>
      </c>
      <c r="DS11" s="115"/>
      <c r="DT11" s="71"/>
      <c r="DU11" s="71"/>
      <c r="DV11" s="71"/>
      <c r="DW11" s="71">
        <f>DS11+DU11</f>
        <v>0</v>
      </c>
      <c r="DX11" s="71">
        <f>DT11+DV11</f>
        <v>0</v>
      </c>
      <c r="DY11" s="71"/>
      <c r="DZ11" s="71"/>
      <c r="EA11" s="208"/>
      <c r="EB11" s="71"/>
      <c r="EC11" s="71">
        <f>DY11+EA11</f>
        <v>0</v>
      </c>
      <c r="ED11" s="71">
        <f>DZ11+EB11</f>
        <v>0</v>
      </c>
      <c r="EE11" s="71"/>
      <c r="EF11" s="71"/>
      <c r="EG11" s="71"/>
      <c r="EH11" s="71"/>
      <c r="EI11" s="71">
        <f>EE11+EG11</f>
        <v>0</v>
      </c>
      <c r="EJ11" s="71">
        <f>EF11+EH11</f>
        <v>0</v>
      </c>
      <c r="EK11" s="71">
        <v>0</v>
      </c>
      <c r="EL11" s="71"/>
      <c r="EM11" s="71"/>
      <c r="EN11" s="71"/>
      <c r="EO11" s="71">
        <f>EK11+EM11</f>
        <v>0</v>
      </c>
      <c r="EP11" s="71">
        <f>EL11+EN11</f>
        <v>0</v>
      </c>
      <c r="EQ11" s="209">
        <v>0</v>
      </c>
      <c r="ER11" s="196"/>
      <c r="ES11" s="196"/>
      <c r="ET11" s="196"/>
      <c r="EU11" s="74">
        <f>EQ11+ES11</f>
        <v>0</v>
      </c>
      <c r="EV11" s="74">
        <f>ER11+ET11</f>
        <v>0</v>
      </c>
      <c r="EW11" s="71">
        <v>1.03</v>
      </c>
      <c r="EX11" s="71"/>
      <c r="EY11" s="71"/>
      <c r="EZ11" s="71"/>
      <c r="FA11" s="71">
        <f>EW11+EY11</f>
        <v>1.03</v>
      </c>
      <c r="FB11" s="71">
        <f>EX11+EZ11</f>
        <v>0</v>
      </c>
      <c r="FC11" s="71"/>
      <c r="FD11" s="71"/>
      <c r="FE11" s="71"/>
      <c r="FF11" s="71"/>
      <c r="FG11" s="71">
        <f>FC11+FE11</f>
        <v>0</v>
      </c>
      <c r="FH11" s="71">
        <f>FD11+FF11</f>
        <v>0</v>
      </c>
      <c r="FI11" s="196"/>
      <c r="FJ11" s="196"/>
      <c r="FK11" s="196"/>
      <c r="FL11" s="196"/>
      <c r="FM11" s="74">
        <f>FI11+FK11</f>
        <v>0</v>
      </c>
      <c r="FN11" s="74">
        <f>FJ11+FL11</f>
        <v>0</v>
      </c>
      <c r="FO11" s="196"/>
      <c r="FP11" s="196"/>
      <c r="FQ11" s="196"/>
      <c r="FR11" s="196"/>
      <c r="FS11" s="74">
        <f>FO11+FQ11</f>
        <v>0</v>
      </c>
      <c r="FT11" s="74">
        <f>FP11+FR11</f>
        <v>0</v>
      </c>
      <c r="FU11" s="196"/>
      <c r="FV11" s="196"/>
      <c r="FW11" s="196"/>
      <c r="FX11" s="196"/>
      <c r="FY11" s="74">
        <f>FU11+FW11</f>
        <v>0</v>
      </c>
      <c r="FZ11" s="74">
        <f>FV11+FX11</f>
        <v>0</v>
      </c>
      <c r="GA11" s="196"/>
      <c r="GB11" s="196"/>
      <c r="GC11" s="196"/>
      <c r="GD11" s="196"/>
      <c r="GE11" s="74">
        <f>GA11+GC11</f>
        <v>0</v>
      </c>
      <c r="GF11" s="74">
        <f>GB11+GD11</f>
        <v>0</v>
      </c>
      <c r="GG11" s="196"/>
      <c r="GH11" s="196"/>
      <c r="GI11" s="74">
        <f t="shared" ref="GI11:GI42" si="1">GG11</f>
        <v>0</v>
      </c>
      <c r="GJ11" s="74">
        <f>GH11</f>
        <v>0</v>
      </c>
      <c r="GK11" s="196">
        <v>8.76</v>
      </c>
      <c r="GL11" s="196"/>
      <c r="GM11" s="74">
        <f>GK11</f>
        <v>8.76</v>
      </c>
      <c r="GN11" s="74">
        <f>GL11</f>
        <v>0</v>
      </c>
      <c r="GO11" s="196">
        <v>0</v>
      </c>
      <c r="GP11" s="196"/>
      <c r="GQ11" s="74">
        <f>GO11</f>
        <v>0</v>
      </c>
      <c r="GR11" s="74">
        <f>GP11</f>
        <v>0</v>
      </c>
      <c r="GS11" s="196"/>
      <c r="GT11" s="196"/>
      <c r="GU11" s="74">
        <f>GS11</f>
        <v>0</v>
      </c>
      <c r="GV11" s="74">
        <f>GT11</f>
        <v>0</v>
      </c>
      <c r="GW11" s="196">
        <v>10.31</v>
      </c>
      <c r="GX11" s="196"/>
      <c r="GY11" s="74">
        <f>GW11</f>
        <v>10.31</v>
      </c>
      <c r="GZ11" s="74">
        <f>GX11</f>
        <v>0</v>
      </c>
      <c r="HA11" s="196">
        <v>4.12</v>
      </c>
      <c r="HB11" s="196"/>
      <c r="HC11" s="74">
        <f>HA11</f>
        <v>4.12</v>
      </c>
      <c r="HD11" s="74">
        <f>HB11</f>
        <v>0</v>
      </c>
      <c r="HE11" s="196">
        <v>1</v>
      </c>
      <c r="HF11" s="196"/>
      <c r="HG11" s="74">
        <f>HE11</f>
        <v>1</v>
      </c>
      <c r="HH11" s="74">
        <f>HF11</f>
        <v>0</v>
      </c>
      <c r="HI11" s="196">
        <v>1.44</v>
      </c>
      <c r="HJ11" s="196"/>
      <c r="HK11" s="74">
        <f>HI11</f>
        <v>1.44</v>
      </c>
      <c r="HL11" s="74">
        <f>HJ11</f>
        <v>0</v>
      </c>
      <c r="HM11" s="74"/>
      <c r="HN11" s="74"/>
      <c r="HO11" s="74">
        <f>HM11</f>
        <v>0</v>
      </c>
      <c r="HP11" s="74">
        <f>HN11</f>
        <v>0</v>
      </c>
      <c r="HQ11" s="74"/>
      <c r="HR11" s="74"/>
      <c r="HS11" s="74">
        <f>HQ11</f>
        <v>0</v>
      </c>
      <c r="HT11" s="74">
        <f>HR11</f>
        <v>0</v>
      </c>
      <c r="HU11" s="74"/>
      <c r="HV11" s="74"/>
      <c r="HW11" s="74">
        <f>HU11</f>
        <v>0</v>
      </c>
      <c r="HX11" s="74">
        <f>HV11</f>
        <v>0</v>
      </c>
      <c r="HY11" s="74"/>
      <c r="HZ11" s="74"/>
      <c r="IA11" s="74">
        <f>HY11</f>
        <v>0</v>
      </c>
      <c r="IB11" s="74">
        <f>HZ11</f>
        <v>0</v>
      </c>
      <c r="IC11" s="74"/>
      <c r="ID11" s="74"/>
      <c r="IE11" s="74">
        <f>IC11</f>
        <v>0</v>
      </c>
      <c r="IF11" s="210">
        <f>ID11</f>
        <v>0</v>
      </c>
      <c r="IG11" s="211">
        <v>0</v>
      </c>
      <c r="IH11" s="211"/>
      <c r="II11" s="211">
        <f>IG11</f>
        <v>0</v>
      </c>
      <c r="IJ11" s="211">
        <f>IH11</f>
        <v>0</v>
      </c>
      <c r="IK11" s="211">
        <v>0</v>
      </c>
      <c r="IL11" s="211"/>
      <c r="IM11" s="211">
        <f>IK11</f>
        <v>0</v>
      </c>
      <c r="IN11" s="211">
        <f>IL11</f>
        <v>0</v>
      </c>
      <c r="IO11" s="196"/>
      <c r="IP11" s="211"/>
      <c r="IQ11" s="211">
        <f>IO11</f>
        <v>0</v>
      </c>
      <c r="IR11" s="211">
        <f>IP11</f>
        <v>0</v>
      </c>
      <c r="IS11" s="211"/>
      <c r="IT11" s="211"/>
      <c r="IU11" s="211">
        <f>IS11</f>
        <v>0</v>
      </c>
      <c r="IV11" s="211">
        <f>IT11</f>
        <v>0</v>
      </c>
      <c r="IW11" s="211"/>
      <c r="IX11" s="211"/>
      <c r="IY11" s="211">
        <f>IW11</f>
        <v>0</v>
      </c>
      <c r="IZ11" s="211">
        <f>IX11</f>
        <v>0</v>
      </c>
      <c r="JA11" s="211"/>
      <c r="JB11" s="211"/>
      <c r="JC11" s="211">
        <f>JA11</f>
        <v>0</v>
      </c>
      <c r="JD11" s="211">
        <f>JB11</f>
        <v>0</v>
      </c>
      <c r="JE11" s="211">
        <v>1.55</v>
      </c>
      <c r="JF11" s="211"/>
      <c r="JG11" s="211">
        <f>JE11</f>
        <v>1.55</v>
      </c>
      <c r="JH11" s="211">
        <f>JF11</f>
        <v>0</v>
      </c>
      <c r="JI11" s="211"/>
      <c r="JJ11" s="211"/>
      <c r="JK11" s="211">
        <f>JI11</f>
        <v>0</v>
      </c>
      <c r="JL11" s="211">
        <f>JJ11</f>
        <v>0</v>
      </c>
      <c r="JM11" s="560">
        <v>0</v>
      </c>
      <c r="JN11" s="211"/>
      <c r="JO11" s="211">
        <f>JM11</f>
        <v>0</v>
      </c>
      <c r="JP11" s="211">
        <f>JN11</f>
        <v>0</v>
      </c>
      <c r="JQ11" s="211">
        <v>0</v>
      </c>
      <c r="JR11" s="211"/>
      <c r="JS11" s="211">
        <f>JQ11</f>
        <v>0</v>
      </c>
      <c r="JT11" s="211">
        <f>JR11</f>
        <v>0</v>
      </c>
      <c r="JU11" s="211"/>
      <c r="JV11" s="211"/>
      <c r="JW11" s="211">
        <f>JU11</f>
        <v>0</v>
      </c>
      <c r="JX11" s="211">
        <f>JV11</f>
        <v>0</v>
      </c>
    </row>
    <row r="12" spans="1:284" ht="12.75" customHeight="1">
      <c r="A12" s="89"/>
      <c r="B12" s="89">
        <v>2</v>
      </c>
      <c r="C12" s="71"/>
      <c r="D12" s="71"/>
      <c r="E12" s="74"/>
      <c r="F12" s="74"/>
      <c r="G12" s="71">
        <f t="shared" si="0"/>
        <v>0</v>
      </c>
      <c r="H12" s="71">
        <f t="shared" si="0"/>
        <v>0</v>
      </c>
      <c r="I12" s="212">
        <v>0</v>
      </c>
      <c r="J12" s="71"/>
      <c r="K12" s="71"/>
      <c r="L12" s="71"/>
      <c r="M12" s="71">
        <f t="shared" ref="M12:N75" si="2">I12+K12</f>
        <v>0</v>
      </c>
      <c r="N12" s="71">
        <f t="shared" si="2"/>
        <v>0</v>
      </c>
      <c r="O12" s="71">
        <v>0.21</v>
      </c>
      <c r="P12" s="71"/>
      <c r="Q12" s="74"/>
      <c r="R12" s="71"/>
      <c r="S12" s="71">
        <f t="shared" ref="S12:T75" si="3">O12+Q12</f>
        <v>0.21</v>
      </c>
      <c r="T12" s="71">
        <f t="shared" si="3"/>
        <v>0</v>
      </c>
      <c r="U12" s="71"/>
      <c r="V12" s="71"/>
      <c r="W12" s="74"/>
      <c r="X12" s="74"/>
      <c r="Y12" s="71">
        <f t="shared" ref="Y12:Z75" si="4">U12+W12</f>
        <v>0</v>
      </c>
      <c r="Z12" s="71">
        <f t="shared" si="4"/>
        <v>0</v>
      </c>
      <c r="AA12" s="71"/>
      <c r="AB12" s="71"/>
      <c r="AC12" s="90"/>
      <c r="AD12" s="71"/>
      <c r="AE12" s="71">
        <f t="shared" ref="AE12:AF75" si="5">AA12+AC12</f>
        <v>0</v>
      </c>
      <c r="AF12" s="71">
        <f t="shared" si="5"/>
        <v>0</v>
      </c>
      <c r="AG12" s="71">
        <v>0</v>
      </c>
      <c r="AH12" s="71"/>
      <c r="AI12" s="71"/>
      <c r="AJ12" s="71"/>
      <c r="AK12" s="71">
        <f t="shared" ref="AK12:AL75" si="6">AG12+AI12</f>
        <v>0</v>
      </c>
      <c r="AL12" s="71">
        <f t="shared" si="6"/>
        <v>0</v>
      </c>
      <c r="AM12" s="71"/>
      <c r="AN12" s="71"/>
      <c r="AO12" s="75"/>
      <c r="AP12" s="75"/>
      <c r="AQ12" s="71">
        <f t="shared" ref="AQ12:AR75" si="7">AM12+AO12</f>
        <v>0</v>
      </c>
      <c r="AR12" s="71">
        <f t="shared" si="7"/>
        <v>0</v>
      </c>
      <c r="AS12" s="74"/>
      <c r="AT12" s="74"/>
      <c r="AU12" s="74"/>
      <c r="AV12" s="71"/>
      <c r="AW12" s="71">
        <f t="shared" ref="AW12:AX75" si="8">AS12+AU12</f>
        <v>0</v>
      </c>
      <c r="AX12" s="71">
        <f t="shared" si="8"/>
        <v>0</v>
      </c>
      <c r="AY12" s="207"/>
      <c r="AZ12" s="86"/>
      <c r="BA12" s="86"/>
      <c r="BB12" s="86"/>
      <c r="BC12" s="71">
        <f t="shared" ref="BC12:BD75" si="9">AY12+BA12</f>
        <v>0</v>
      </c>
      <c r="BD12" s="71">
        <f t="shared" si="9"/>
        <v>0</v>
      </c>
      <c r="BE12" s="71"/>
      <c r="BF12" s="71"/>
      <c r="BG12" s="75"/>
      <c r="BH12" s="71"/>
      <c r="BI12" s="71">
        <f t="shared" ref="BI12:BJ75" si="10">BE12+BG12</f>
        <v>0</v>
      </c>
      <c r="BJ12" s="71">
        <f t="shared" si="10"/>
        <v>0</v>
      </c>
      <c r="BK12" s="93"/>
      <c r="BL12" s="93"/>
      <c r="BM12" s="71"/>
      <c r="BN12" s="71"/>
      <c r="BO12" s="71">
        <f t="shared" ref="BO12:BP75" si="11">BK12+BM12</f>
        <v>0</v>
      </c>
      <c r="BP12" s="71">
        <f t="shared" si="11"/>
        <v>0</v>
      </c>
      <c r="BQ12" s="71"/>
      <c r="BR12" s="71"/>
      <c r="BS12" s="94"/>
      <c r="BT12" s="94"/>
      <c r="BU12" s="71">
        <f t="shared" ref="BU12:BV75" si="12">BQ12+BS12</f>
        <v>0</v>
      </c>
      <c r="BV12" s="71">
        <f t="shared" si="12"/>
        <v>0</v>
      </c>
      <c r="BW12" s="74"/>
      <c r="BX12" s="74"/>
      <c r="BY12" s="79"/>
      <c r="BZ12" s="93"/>
      <c r="CA12" s="71">
        <f t="shared" ref="CA12:CB75" si="13">BW12+BY12</f>
        <v>0</v>
      </c>
      <c r="CB12" s="71">
        <f t="shared" si="13"/>
        <v>0</v>
      </c>
      <c r="CC12" s="74"/>
      <c r="CD12" s="74"/>
      <c r="CE12" s="95"/>
      <c r="CF12" s="95"/>
      <c r="CG12" s="71">
        <f t="shared" ref="CG12:CH75" si="14">CC12+CE12</f>
        <v>0</v>
      </c>
      <c r="CH12" s="71">
        <f t="shared" si="14"/>
        <v>0</v>
      </c>
      <c r="CI12" s="71"/>
      <c r="CJ12" s="71"/>
      <c r="CK12" s="71"/>
      <c r="CL12" s="71"/>
      <c r="CM12" s="71">
        <f t="shared" ref="CM12:CN75" si="15">CI12+CK12</f>
        <v>0</v>
      </c>
      <c r="CN12" s="71">
        <f t="shared" si="15"/>
        <v>0</v>
      </c>
      <c r="CO12" s="71"/>
      <c r="CP12" s="71"/>
      <c r="CQ12" s="71"/>
      <c r="CR12" s="71"/>
      <c r="CS12" s="71">
        <f t="shared" ref="CS12:CT75" si="16">CO12+CQ12</f>
        <v>0</v>
      </c>
      <c r="CT12" s="71">
        <f t="shared" si="16"/>
        <v>0</v>
      </c>
      <c r="CU12" s="74">
        <v>0</v>
      </c>
      <c r="CV12" s="74"/>
      <c r="CW12" s="71"/>
      <c r="CX12" s="71"/>
      <c r="CY12" s="71">
        <f t="shared" ref="CY12:CZ75" si="17">CU12+CW12</f>
        <v>0</v>
      </c>
      <c r="CZ12" s="71">
        <f t="shared" si="17"/>
        <v>0</v>
      </c>
      <c r="DA12" s="71"/>
      <c r="DB12" s="71"/>
      <c r="DC12" s="93"/>
      <c r="DD12" s="71"/>
      <c r="DE12" s="71">
        <f t="shared" ref="DE12:DF75" si="18">DA12+DC12</f>
        <v>0</v>
      </c>
      <c r="DF12" s="71">
        <f t="shared" si="18"/>
        <v>0</v>
      </c>
      <c r="DG12" s="74"/>
      <c r="DH12" s="74"/>
      <c r="DI12" s="74"/>
      <c r="DJ12" s="74"/>
      <c r="DK12" s="71">
        <f t="shared" ref="DK12:DL75" si="19">DG12+DI12</f>
        <v>0</v>
      </c>
      <c r="DL12" s="71">
        <f t="shared" si="19"/>
        <v>0</v>
      </c>
      <c r="DM12" s="71"/>
      <c r="DN12" s="71"/>
      <c r="DO12" s="71"/>
      <c r="DP12" s="94"/>
      <c r="DQ12" s="71">
        <f t="shared" ref="DQ12:DR75" si="20">DM12+DO12</f>
        <v>0</v>
      </c>
      <c r="DR12" s="71">
        <f t="shared" si="20"/>
        <v>0</v>
      </c>
      <c r="DS12" s="115"/>
      <c r="DT12" s="71"/>
      <c r="DU12" s="71"/>
      <c r="DV12" s="71"/>
      <c r="DW12" s="71">
        <f t="shared" ref="DW12:DX75" si="21">DS12+DU12</f>
        <v>0</v>
      </c>
      <c r="DX12" s="71">
        <f t="shared" si="21"/>
        <v>0</v>
      </c>
      <c r="DY12" s="71"/>
      <c r="DZ12" s="71"/>
      <c r="EA12" s="208"/>
      <c r="EB12" s="71"/>
      <c r="EC12" s="71">
        <f t="shared" ref="EC12:ED75" si="22">DY12+EA12</f>
        <v>0</v>
      </c>
      <c r="ED12" s="71">
        <f t="shared" si="22"/>
        <v>0</v>
      </c>
      <c r="EE12" s="71"/>
      <c r="EF12" s="71"/>
      <c r="EG12" s="71"/>
      <c r="EH12" s="71"/>
      <c r="EI12" s="71">
        <f t="shared" ref="EI12:EJ75" si="23">EE12+EG12</f>
        <v>0</v>
      </c>
      <c r="EJ12" s="71">
        <f t="shared" si="23"/>
        <v>0</v>
      </c>
      <c r="EK12" s="71">
        <v>0</v>
      </c>
      <c r="EL12" s="71"/>
      <c r="EM12" s="71"/>
      <c r="EN12" s="71"/>
      <c r="EO12" s="71">
        <f t="shared" ref="EO12:EP75" si="24">EK12+EM12</f>
        <v>0</v>
      </c>
      <c r="EP12" s="71">
        <f t="shared" si="24"/>
        <v>0</v>
      </c>
      <c r="EQ12" s="209">
        <v>0</v>
      </c>
      <c r="ER12" s="196"/>
      <c r="ES12" s="196"/>
      <c r="ET12" s="196"/>
      <c r="EU12" s="74">
        <f t="shared" ref="EU12:EU75" si="25">EQ12+ES12</f>
        <v>0</v>
      </c>
      <c r="EV12" s="74">
        <f t="shared" ref="EV12:EV75" si="26">ER12+ET12</f>
        <v>0</v>
      </c>
      <c r="EW12" s="71">
        <v>1.03</v>
      </c>
      <c r="EX12" s="71"/>
      <c r="EY12" s="71"/>
      <c r="EZ12" s="71"/>
      <c r="FA12" s="71">
        <f t="shared" ref="FA12:FB75" si="27">EW12+EY12</f>
        <v>1.03</v>
      </c>
      <c r="FB12" s="71">
        <f t="shared" si="27"/>
        <v>0</v>
      </c>
      <c r="FC12" s="71"/>
      <c r="FD12" s="71"/>
      <c r="FE12" s="71"/>
      <c r="FF12" s="71"/>
      <c r="FG12" s="71">
        <f t="shared" ref="FG12:FH75" si="28">FC12+FE12</f>
        <v>0</v>
      </c>
      <c r="FH12" s="71">
        <f t="shared" si="28"/>
        <v>0</v>
      </c>
      <c r="FI12" s="196"/>
      <c r="FJ12" s="196"/>
      <c r="FK12" s="196"/>
      <c r="FL12" s="196"/>
      <c r="FM12" s="74">
        <f t="shared" ref="FM12:FM75" si="29">FI12+FK12</f>
        <v>0</v>
      </c>
      <c r="FN12" s="74">
        <f t="shared" ref="FN12:FN75" si="30">FJ12+FL12</f>
        <v>0</v>
      </c>
      <c r="FO12" s="196"/>
      <c r="FP12" s="196"/>
      <c r="FQ12" s="196"/>
      <c r="FR12" s="196"/>
      <c r="FS12" s="74">
        <f t="shared" ref="FS12:FS75" si="31">FO12+FQ12</f>
        <v>0</v>
      </c>
      <c r="FT12" s="74">
        <f t="shared" ref="FT12:FT75" si="32">FP12+FR12</f>
        <v>0</v>
      </c>
      <c r="FU12" s="196"/>
      <c r="FV12" s="196"/>
      <c r="FW12" s="196"/>
      <c r="FX12" s="196"/>
      <c r="FY12" s="74">
        <f t="shared" ref="FY12:FY75" si="33">FU12+FW12</f>
        <v>0</v>
      </c>
      <c r="FZ12" s="74">
        <f t="shared" ref="FZ12:FZ75" si="34">FV12+FX12</f>
        <v>0</v>
      </c>
      <c r="GA12" s="196"/>
      <c r="GB12" s="196"/>
      <c r="GC12" s="196"/>
      <c r="GD12" s="196"/>
      <c r="GE12" s="74">
        <f t="shared" ref="GE12:GE75" si="35">GA12+GC12</f>
        <v>0</v>
      </c>
      <c r="GF12" s="74">
        <f t="shared" ref="GF12:GF75" si="36">GB12+GD12</f>
        <v>0</v>
      </c>
      <c r="GG12" s="196"/>
      <c r="GH12" s="196"/>
      <c r="GI12" s="74">
        <f t="shared" si="1"/>
        <v>0</v>
      </c>
      <c r="GJ12" s="74">
        <f t="shared" ref="GJ12:GJ75" si="37">GH12</f>
        <v>0</v>
      </c>
      <c r="GK12" s="196">
        <v>8.76</v>
      </c>
      <c r="GL12" s="196"/>
      <c r="GM12" s="74">
        <f t="shared" ref="GM12:GM75" si="38">GK12</f>
        <v>8.76</v>
      </c>
      <c r="GN12" s="74">
        <f t="shared" ref="GN12:GN75" si="39">GL12</f>
        <v>0</v>
      </c>
      <c r="GO12" s="196">
        <v>0</v>
      </c>
      <c r="GP12" s="196"/>
      <c r="GQ12" s="74">
        <f t="shared" ref="GQ12:GQ75" si="40">GO12</f>
        <v>0</v>
      </c>
      <c r="GR12" s="74">
        <f t="shared" ref="GR12:GR75" si="41">GP12</f>
        <v>0</v>
      </c>
      <c r="GS12" s="196"/>
      <c r="GT12" s="196"/>
      <c r="GU12" s="74">
        <f t="shared" ref="GU12:GU75" si="42">GS12</f>
        <v>0</v>
      </c>
      <c r="GV12" s="74">
        <f t="shared" ref="GV12:GV75" si="43">GT12</f>
        <v>0</v>
      </c>
      <c r="GW12" s="196">
        <v>10.31</v>
      </c>
      <c r="GX12" s="196"/>
      <c r="GY12" s="74">
        <f t="shared" ref="GY12:GY75" si="44">GW12</f>
        <v>10.31</v>
      </c>
      <c r="GZ12" s="74">
        <f t="shared" ref="GZ12:GZ75" si="45">GX12</f>
        <v>0</v>
      </c>
      <c r="HA12" s="196">
        <v>4.12</v>
      </c>
      <c r="HB12" s="196"/>
      <c r="HC12" s="74">
        <f t="shared" ref="HC12:HC75" si="46">HA12</f>
        <v>4.12</v>
      </c>
      <c r="HD12" s="74">
        <f t="shared" ref="HD12:HD75" si="47">HB12</f>
        <v>0</v>
      </c>
      <c r="HE12" s="196">
        <v>1</v>
      </c>
      <c r="HF12" s="196"/>
      <c r="HG12" s="74">
        <f t="shared" ref="HG12:HH75" si="48">HE12</f>
        <v>1</v>
      </c>
      <c r="HH12" s="74">
        <f t="shared" si="48"/>
        <v>0</v>
      </c>
      <c r="HI12" s="196">
        <v>1.44</v>
      </c>
      <c r="HJ12" s="196"/>
      <c r="HK12" s="74">
        <f t="shared" ref="HK12:HL75" si="49">HI12</f>
        <v>1.44</v>
      </c>
      <c r="HL12" s="74">
        <f t="shared" si="49"/>
        <v>0</v>
      </c>
      <c r="HM12" s="74"/>
      <c r="HN12" s="74"/>
      <c r="HO12" s="74">
        <f t="shared" ref="HO12:HP75" si="50">HM12</f>
        <v>0</v>
      </c>
      <c r="HP12" s="74">
        <f t="shared" si="50"/>
        <v>0</v>
      </c>
      <c r="HQ12" s="74"/>
      <c r="HR12" s="74"/>
      <c r="HS12" s="74">
        <f t="shared" ref="HS12:HT75" si="51">HQ12</f>
        <v>0</v>
      </c>
      <c r="HT12" s="74">
        <f t="shared" si="51"/>
        <v>0</v>
      </c>
      <c r="HU12" s="74"/>
      <c r="HV12" s="74"/>
      <c r="HW12" s="74">
        <f t="shared" ref="HW12:HX43" si="52">HU12</f>
        <v>0</v>
      </c>
      <c r="HX12" s="74">
        <f t="shared" si="52"/>
        <v>0</v>
      </c>
      <c r="HY12" s="74"/>
      <c r="HZ12" s="74"/>
      <c r="IA12" s="74">
        <f t="shared" ref="IA12:IB75" si="53">HY12</f>
        <v>0</v>
      </c>
      <c r="IB12" s="74">
        <f t="shared" si="53"/>
        <v>0</v>
      </c>
      <c r="IC12" s="74"/>
      <c r="ID12" s="74"/>
      <c r="IE12" s="74">
        <f t="shared" ref="IE12:IE75" si="54">IC12</f>
        <v>0</v>
      </c>
      <c r="IF12" s="210">
        <f t="shared" ref="IF12:IF75" si="55">ID12</f>
        <v>0</v>
      </c>
      <c r="IG12" s="211">
        <v>0</v>
      </c>
      <c r="IH12" s="211"/>
      <c r="II12" s="211">
        <f t="shared" ref="II12:IJ75" si="56">IG12</f>
        <v>0</v>
      </c>
      <c r="IJ12" s="211">
        <f t="shared" si="56"/>
        <v>0</v>
      </c>
      <c r="IK12" s="211">
        <v>0</v>
      </c>
      <c r="IL12" s="211"/>
      <c r="IM12" s="211">
        <f t="shared" ref="IM12:IN75" si="57">IK12</f>
        <v>0</v>
      </c>
      <c r="IN12" s="211">
        <f t="shared" si="57"/>
        <v>0</v>
      </c>
      <c r="IO12" s="196"/>
      <c r="IP12" s="211"/>
      <c r="IQ12" s="211">
        <f t="shared" ref="IQ12:IR75" si="58">IO12</f>
        <v>0</v>
      </c>
      <c r="IR12" s="211">
        <f t="shared" si="58"/>
        <v>0</v>
      </c>
      <c r="IS12" s="211"/>
      <c r="IT12" s="211"/>
      <c r="IU12" s="211">
        <f t="shared" ref="IU12:IV75" si="59">IS12</f>
        <v>0</v>
      </c>
      <c r="IV12" s="211">
        <f t="shared" si="59"/>
        <v>0</v>
      </c>
      <c r="IW12" s="211"/>
      <c r="IX12" s="211"/>
      <c r="IY12" s="211">
        <f t="shared" ref="IY12:IY75" si="60">IW12</f>
        <v>0</v>
      </c>
      <c r="IZ12" s="211">
        <f t="shared" ref="IZ12:IZ75" si="61">IX12</f>
        <v>0</v>
      </c>
      <c r="JA12" s="211"/>
      <c r="JB12" s="211"/>
      <c r="JC12" s="211">
        <f t="shared" ref="JC12:JD75" si="62">JA12</f>
        <v>0</v>
      </c>
      <c r="JD12" s="211">
        <f t="shared" si="62"/>
        <v>0</v>
      </c>
      <c r="JE12" s="211">
        <v>1.55</v>
      </c>
      <c r="JF12" s="211"/>
      <c r="JG12" s="211">
        <f t="shared" ref="JG12:JH75" si="63">JE12</f>
        <v>1.55</v>
      </c>
      <c r="JH12" s="211">
        <f t="shared" si="63"/>
        <v>0</v>
      </c>
      <c r="JI12" s="211"/>
      <c r="JJ12" s="211"/>
      <c r="JK12" s="211">
        <f t="shared" ref="JK12:JL75" si="64">JI12</f>
        <v>0</v>
      </c>
      <c r="JL12" s="211">
        <f t="shared" si="64"/>
        <v>0</v>
      </c>
      <c r="JM12" s="560">
        <v>0</v>
      </c>
      <c r="JN12" s="211"/>
      <c r="JO12" s="211">
        <f t="shared" ref="JO12:JP75" si="65">JM12</f>
        <v>0</v>
      </c>
      <c r="JP12" s="211">
        <f t="shared" si="65"/>
        <v>0</v>
      </c>
      <c r="JQ12" s="211">
        <v>0</v>
      </c>
      <c r="JR12" s="211"/>
      <c r="JS12" s="211">
        <f t="shared" ref="JS12:JT75" si="66">JQ12</f>
        <v>0</v>
      </c>
      <c r="JT12" s="211">
        <f t="shared" si="66"/>
        <v>0</v>
      </c>
      <c r="JU12" s="211"/>
      <c r="JV12" s="211"/>
      <c r="JW12" s="211">
        <f t="shared" ref="JW12:JX75" si="67">JU12</f>
        <v>0</v>
      </c>
      <c r="JX12" s="211">
        <f t="shared" si="67"/>
        <v>0</v>
      </c>
    </row>
    <row r="13" spans="1:284" ht="12.75" customHeight="1">
      <c r="A13" s="180"/>
      <c r="B13" s="155">
        <v>3</v>
      </c>
      <c r="C13" s="213"/>
      <c r="D13" s="213"/>
      <c r="E13" s="214"/>
      <c r="F13" s="214"/>
      <c r="G13" s="215">
        <f t="shared" si="0"/>
        <v>0</v>
      </c>
      <c r="H13" s="215">
        <f t="shared" si="0"/>
        <v>0</v>
      </c>
      <c r="I13" s="216">
        <v>0</v>
      </c>
      <c r="J13" s="71"/>
      <c r="K13" s="71"/>
      <c r="L13" s="71"/>
      <c r="M13" s="215">
        <f t="shared" si="2"/>
        <v>0</v>
      </c>
      <c r="N13" s="215">
        <f t="shared" si="2"/>
        <v>0</v>
      </c>
      <c r="O13" s="213">
        <v>0.21</v>
      </c>
      <c r="P13" s="216"/>
      <c r="Q13" s="214"/>
      <c r="R13" s="215"/>
      <c r="S13" s="215">
        <f t="shared" si="3"/>
        <v>0.21</v>
      </c>
      <c r="T13" s="215">
        <f t="shared" si="3"/>
        <v>0</v>
      </c>
      <c r="U13" s="215"/>
      <c r="V13" s="215"/>
      <c r="W13" s="214"/>
      <c r="X13" s="214"/>
      <c r="Y13" s="215">
        <f t="shared" si="4"/>
        <v>0</v>
      </c>
      <c r="Z13" s="215">
        <f t="shared" si="4"/>
        <v>0</v>
      </c>
      <c r="AA13" s="213"/>
      <c r="AB13" s="213"/>
      <c r="AC13" s="217"/>
      <c r="AD13" s="217"/>
      <c r="AE13" s="215">
        <f t="shared" si="5"/>
        <v>0</v>
      </c>
      <c r="AF13" s="215">
        <f t="shared" si="5"/>
        <v>0</v>
      </c>
      <c r="AG13" s="215">
        <v>8.25</v>
      </c>
      <c r="AH13" s="215"/>
      <c r="AI13" s="215"/>
      <c r="AJ13" s="215"/>
      <c r="AK13" s="215">
        <f t="shared" si="6"/>
        <v>8.25</v>
      </c>
      <c r="AL13" s="215">
        <f t="shared" si="6"/>
        <v>0</v>
      </c>
      <c r="AM13" s="215"/>
      <c r="AN13" s="215"/>
      <c r="AO13" s="218"/>
      <c r="AP13" s="218"/>
      <c r="AQ13" s="215">
        <f t="shared" si="7"/>
        <v>0</v>
      </c>
      <c r="AR13" s="215">
        <f t="shared" si="7"/>
        <v>0</v>
      </c>
      <c r="AS13" s="214"/>
      <c r="AT13" s="214"/>
      <c r="AU13" s="214"/>
      <c r="AV13" s="215"/>
      <c r="AW13" s="215">
        <f t="shared" si="8"/>
        <v>0</v>
      </c>
      <c r="AX13" s="215">
        <f t="shared" si="8"/>
        <v>0</v>
      </c>
      <c r="AY13" s="219"/>
      <c r="AZ13" s="220"/>
      <c r="BA13" s="220"/>
      <c r="BB13" s="220"/>
      <c r="BC13" s="215">
        <f t="shared" si="9"/>
        <v>0</v>
      </c>
      <c r="BD13" s="215">
        <f t="shared" si="9"/>
        <v>0</v>
      </c>
      <c r="BE13" s="213"/>
      <c r="BF13" s="213"/>
      <c r="BG13" s="218"/>
      <c r="BH13" s="221"/>
      <c r="BI13" s="215">
        <f t="shared" si="10"/>
        <v>0</v>
      </c>
      <c r="BJ13" s="215">
        <f t="shared" si="10"/>
        <v>0</v>
      </c>
      <c r="BK13" s="222"/>
      <c r="BL13" s="222"/>
      <c r="BM13" s="215"/>
      <c r="BN13" s="215"/>
      <c r="BO13" s="215">
        <f t="shared" si="11"/>
        <v>0</v>
      </c>
      <c r="BP13" s="215">
        <f t="shared" si="11"/>
        <v>0</v>
      </c>
      <c r="BQ13" s="223"/>
      <c r="BR13" s="213"/>
      <c r="BS13" s="224"/>
      <c r="BT13" s="224"/>
      <c r="BU13" s="215">
        <f t="shared" si="12"/>
        <v>0</v>
      </c>
      <c r="BV13" s="215">
        <f t="shared" si="12"/>
        <v>0</v>
      </c>
      <c r="BW13" s="214"/>
      <c r="BX13" s="214"/>
      <c r="BY13" s="225"/>
      <c r="BZ13" s="226"/>
      <c r="CA13" s="215">
        <f t="shared" si="13"/>
        <v>0</v>
      </c>
      <c r="CB13" s="215">
        <f t="shared" si="13"/>
        <v>0</v>
      </c>
      <c r="CC13" s="214"/>
      <c r="CD13" s="214"/>
      <c r="CE13" s="227"/>
      <c r="CF13" s="227"/>
      <c r="CG13" s="215">
        <f t="shared" si="14"/>
        <v>0</v>
      </c>
      <c r="CH13" s="215">
        <f t="shared" si="14"/>
        <v>0</v>
      </c>
      <c r="CI13" s="213"/>
      <c r="CJ13" s="213"/>
      <c r="CK13" s="213"/>
      <c r="CL13" s="215"/>
      <c r="CM13" s="215">
        <f t="shared" si="15"/>
        <v>0</v>
      </c>
      <c r="CN13" s="215">
        <f t="shared" si="15"/>
        <v>0</v>
      </c>
      <c r="CO13" s="213"/>
      <c r="CP13" s="213"/>
      <c r="CQ13" s="215"/>
      <c r="CR13" s="215"/>
      <c r="CS13" s="215">
        <f t="shared" si="16"/>
        <v>0</v>
      </c>
      <c r="CT13" s="215">
        <f t="shared" si="16"/>
        <v>0</v>
      </c>
      <c r="CU13" s="214">
        <v>0</v>
      </c>
      <c r="CV13" s="214"/>
      <c r="CW13" s="213"/>
      <c r="CX13" s="213"/>
      <c r="CY13" s="215">
        <f t="shared" si="17"/>
        <v>0</v>
      </c>
      <c r="CZ13" s="215">
        <f t="shared" si="17"/>
        <v>0</v>
      </c>
      <c r="DA13" s="213"/>
      <c r="DB13" s="216"/>
      <c r="DC13" s="222"/>
      <c r="DD13" s="215"/>
      <c r="DE13" s="215">
        <f t="shared" si="18"/>
        <v>0</v>
      </c>
      <c r="DF13" s="215">
        <f t="shared" si="18"/>
        <v>0</v>
      </c>
      <c r="DG13" s="214"/>
      <c r="DH13" s="214"/>
      <c r="DI13" s="214"/>
      <c r="DJ13" s="214"/>
      <c r="DK13" s="215">
        <f t="shared" si="19"/>
        <v>0</v>
      </c>
      <c r="DL13" s="215">
        <f t="shared" si="19"/>
        <v>0</v>
      </c>
      <c r="DM13" s="213"/>
      <c r="DN13" s="213"/>
      <c r="DO13" s="228"/>
      <c r="DP13" s="229"/>
      <c r="DQ13" s="215">
        <f t="shared" si="20"/>
        <v>0</v>
      </c>
      <c r="DR13" s="215">
        <f t="shared" si="20"/>
        <v>0</v>
      </c>
      <c r="DS13" s="230"/>
      <c r="DT13" s="215"/>
      <c r="DU13" s="213"/>
      <c r="DV13" s="213"/>
      <c r="DW13" s="215">
        <f t="shared" si="21"/>
        <v>0</v>
      </c>
      <c r="DX13" s="215">
        <f t="shared" si="21"/>
        <v>0</v>
      </c>
      <c r="DY13" s="213"/>
      <c r="DZ13" s="216"/>
      <c r="EA13" s="231"/>
      <c r="EB13" s="215"/>
      <c r="EC13" s="215">
        <f t="shared" si="22"/>
        <v>0</v>
      </c>
      <c r="ED13" s="215">
        <f t="shared" si="22"/>
        <v>0</v>
      </c>
      <c r="EE13" s="213"/>
      <c r="EF13" s="213"/>
      <c r="EG13" s="228"/>
      <c r="EH13" s="228"/>
      <c r="EI13" s="215">
        <f t="shared" si="23"/>
        <v>0</v>
      </c>
      <c r="EJ13" s="215">
        <f t="shared" si="23"/>
        <v>0</v>
      </c>
      <c r="EK13" s="213">
        <v>0</v>
      </c>
      <c r="EL13" s="213"/>
      <c r="EM13" s="228"/>
      <c r="EN13" s="228"/>
      <c r="EO13" s="215">
        <f t="shared" si="24"/>
        <v>0</v>
      </c>
      <c r="EP13" s="215">
        <f t="shared" si="24"/>
        <v>0</v>
      </c>
      <c r="EQ13" s="232">
        <v>0</v>
      </c>
      <c r="ER13" s="233"/>
      <c r="ES13" s="233"/>
      <c r="ET13" s="233"/>
      <c r="EU13" s="214">
        <f t="shared" si="25"/>
        <v>0</v>
      </c>
      <c r="EV13" s="214">
        <f t="shared" si="26"/>
        <v>0</v>
      </c>
      <c r="EW13" s="215">
        <v>1.03</v>
      </c>
      <c r="EX13" s="215"/>
      <c r="EY13" s="215"/>
      <c r="EZ13" s="215"/>
      <c r="FA13" s="215">
        <f t="shared" si="27"/>
        <v>1.03</v>
      </c>
      <c r="FB13" s="215">
        <f t="shared" si="27"/>
        <v>0</v>
      </c>
      <c r="FC13" s="215"/>
      <c r="FD13" s="215"/>
      <c r="FE13" s="215"/>
      <c r="FF13" s="215"/>
      <c r="FG13" s="215">
        <f t="shared" si="28"/>
        <v>0</v>
      </c>
      <c r="FH13" s="215">
        <f t="shared" si="28"/>
        <v>0</v>
      </c>
      <c r="FI13" s="233"/>
      <c r="FJ13" s="233"/>
      <c r="FK13" s="233"/>
      <c r="FL13" s="233"/>
      <c r="FM13" s="214">
        <f t="shared" si="29"/>
        <v>0</v>
      </c>
      <c r="FN13" s="214">
        <f t="shared" si="30"/>
        <v>0</v>
      </c>
      <c r="FO13" s="233"/>
      <c r="FP13" s="233"/>
      <c r="FQ13" s="233"/>
      <c r="FR13" s="233"/>
      <c r="FS13" s="214">
        <f t="shared" si="31"/>
        <v>0</v>
      </c>
      <c r="FT13" s="214">
        <f t="shared" si="32"/>
        <v>0</v>
      </c>
      <c r="FU13" s="233"/>
      <c r="FV13" s="233"/>
      <c r="FW13" s="233"/>
      <c r="FX13" s="233"/>
      <c r="FY13" s="214">
        <f t="shared" si="33"/>
        <v>0</v>
      </c>
      <c r="FZ13" s="214">
        <f t="shared" si="34"/>
        <v>0</v>
      </c>
      <c r="GA13" s="233"/>
      <c r="GB13" s="233"/>
      <c r="GC13" s="233"/>
      <c r="GD13" s="233"/>
      <c r="GE13" s="214">
        <f t="shared" si="35"/>
        <v>0</v>
      </c>
      <c r="GF13" s="214">
        <f t="shared" si="36"/>
        <v>0</v>
      </c>
      <c r="GG13" s="233"/>
      <c r="GH13" s="233"/>
      <c r="GI13" s="214">
        <f t="shared" si="1"/>
        <v>0</v>
      </c>
      <c r="GJ13" s="214">
        <f t="shared" si="37"/>
        <v>0</v>
      </c>
      <c r="GK13" s="233">
        <v>8.76</v>
      </c>
      <c r="GL13" s="233"/>
      <c r="GM13" s="214">
        <f t="shared" si="38"/>
        <v>8.76</v>
      </c>
      <c r="GN13" s="214">
        <f t="shared" si="39"/>
        <v>0</v>
      </c>
      <c r="GO13" s="233">
        <v>0</v>
      </c>
      <c r="GP13" s="233"/>
      <c r="GQ13" s="214">
        <f t="shared" si="40"/>
        <v>0</v>
      </c>
      <c r="GR13" s="214">
        <f t="shared" si="41"/>
        <v>0</v>
      </c>
      <c r="GS13" s="233"/>
      <c r="GT13" s="233"/>
      <c r="GU13" s="214">
        <f t="shared" si="42"/>
        <v>0</v>
      </c>
      <c r="GV13" s="214">
        <f t="shared" si="43"/>
        <v>0</v>
      </c>
      <c r="GW13" s="233">
        <v>10.31</v>
      </c>
      <c r="GX13" s="233"/>
      <c r="GY13" s="214">
        <f t="shared" si="44"/>
        <v>10.31</v>
      </c>
      <c r="GZ13" s="214">
        <f t="shared" si="45"/>
        <v>0</v>
      </c>
      <c r="HA13" s="233">
        <v>2.06</v>
      </c>
      <c r="HB13" s="233"/>
      <c r="HC13" s="214">
        <f t="shared" si="46"/>
        <v>2.06</v>
      </c>
      <c r="HD13" s="214">
        <f t="shared" si="47"/>
        <v>0</v>
      </c>
      <c r="HE13" s="233">
        <v>1</v>
      </c>
      <c r="HF13" s="233"/>
      <c r="HG13" s="214">
        <f t="shared" si="48"/>
        <v>1</v>
      </c>
      <c r="HH13" s="214">
        <f t="shared" si="48"/>
        <v>0</v>
      </c>
      <c r="HI13" s="196">
        <v>1.44</v>
      </c>
      <c r="HJ13" s="196"/>
      <c r="HK13" s="214">
        <f t="shared" si="49"/>
        <v>1.44</v>
      </c>
      <c r="HL13" s="214">
        <f t="shared" si="49"/>
        <v>0</v>
      </c>
      <c r="HM13" s="214"/>
      <c r="HN13" s="214"/>
      <c r="HO13" s="214">
        <f t="shared" si="50"/>
        <v>0</v>
      </c>
      <c r="HP13" s="214">
        <f t="shared" si="50"/>
        <v>0</v>
      </c>
      <c r="HQ13" s="214"/>
      <c r="HR13" s="214"/>
      <c r="HS13" s="214">
        <f t="shared" si="51"/>
        <v>0</v>
      </c>
      <c r="HT13" s="214">
        <f t="shared" si="51"/>
        <v>0</v>
      </c>
      <c r="HU13" s="214"/>
      <c r="HV13" s="214"/>
      <c r="HW13" s="214">
        <f t="shared" si="52"/>
        <v>0</v>
      </c>
      <c r="HX13" s="214">
        <f t="shared" si="52"/>
        <v>0</v>
      </c>
      <c r="HY13" s="214"/>
      <c r="HZ13" s="214"/>
      <c r="IA13" s="214">
        <f t="shared" si="53"/>
        <v>0</v>
      </c>
      <c r="IB13" s="214">
        <f t="shared" si="53"/>
        <v>0</v>
      </c>
      <c r="IC13" s="214"/>
      <c r="ID13" s="214"/>
      <c r="IE13" s="214">
        <f t="shared" si="54"/>
        <v>0</v>
      </c>
      <c r="IF13" s="234">
        <f t="shared" si="55"/>
        <v>0</v>
      </c>
      <c r="IG13" s="235">
        <v>0</v>
      </c>
      <c r="IH13" s="235"/>
      <c r="II13" s="211">
        <f t="shared" si="56"/>
        <v>0</v>
      </c>
      <c r="IJ13" s="211">
        <f t="shared" si="56"/>
        <v>0</v>
      </c>
      <c r="IK13" s="235">
        <v>0</v>
      </c>
      <c r="IM13" s="211">
        <f t="shared" si="57"/>
        <v>0</v>
      </c>
      <c r="IN13" s="211">
        <f t="shared" si="57"/>
        <v>0</v>
      </c>
      <c r="IO13" s="196"/>
      <c r="IP13" s="211"/>
      <c r="IQ13" s="211">
        <f t="shared" si="58"/>
        <v>0</v>
      </c>
      <c r="IR13" s="211">
        <f t="shared" si="58"/>
        <v>0</v>
      </c>
      <c r="IS13" s="211"/>
      <c r="IT13" s="211"/>
      <c r="IU13" s="211">
        <f t="shared" si="59"/>
        <v>0</v>
      </c>
      <c r="IV13" s="211">
        <f t="shared" si="59"/>
        <v>0</v>
      </c>
      <c r="IW13" s="211"/>
      <c r="IX13" s="211"/>
      <c r="IY13" s="211">
        <f t="shared" si="60"/>
        <v>0</v>
      </c>
      <c r="IZ13" s="211">
        <f t="shared" si="61"/>
        <v>0</v>
      </c>
      <c r="JA13" s="211"/>
      <c r="JB13" s="211"/>
      <c r="JC13" s="211">
        <f t="shared" si="62"/>
        <v>0</v>
      </c>
      <c r="JD13" s="211">
        <f t="shared" si="62"/>
        <v>0</v>
      </c>
      <c r="JE13" s="211">
        <v>1.55</v>
      </c>
      <c r="JF13" s="211"/>
      <c r="JG13" s="211">
        <f t="shared" si="63"/>
        <v>1.55</v>
      </c>
      <c r="JH13" s="211">
        <f t="shared" si="63"/>
        <v>0</v>
      </c>
      <c r="JI13" s="211"/>
      <c r="JJ13" s="211"/>
      <c r="JK13" s="211">
        <f t="shared" si="64"/>
        <v>0</v>
      </c>
      <c r="JL13" s="211">
        <f t="shared" si="64"/>
        <v>0</v>
      </c>
      <c r="JM13" s="560">
        <v>0</v>
      </c>
      <c r="JN13" s="211"/>
      <c r="JO13" s="211">
        <f t="shared" si="65"/>
        <v>0</v>
      </c>
      <c r="JP13" s="211">
        <f t="shared" si="65"/>
        <v>0</v>
      </c>
      <c r="JQ13" s="211">
        <v>0</v>
      </c>
      <c r="JR13" s="211"/>
      <c r="JS13" s="211">
        <f t="shared" si="66"/>
        <v>0</v>
      </c>
      <c r="JT13" s="211">
        <f t="shared" si="66"/>
        <v>0</v>
      </c>
      <c r="JU13" s="211"/>
      <c r="JV13" s="211"/>
      <c r="JW13" s="211">
        <f t="shared" si="67"/>
        <v>0</v>
      </c>
      <c r="JX13" s="211">
        <f t="shared" si="67"/>
        <v>0</v>
      </c>
    </row>
    <row r="14" spans="1:284" ht="12.75" customHeight="1">
      <c r="A14" s="181"/>
      <c r="B14" s="89">
        <v>4</v>
      </c>
      <c r="C14" s="236"/>
      <c r="D14" s="236"/>
      <c r="E14" s="74"/>
      <c r="F14" s="74"/>
      <c r="G14" s="71">
        <f t="shared" si="0"/>
        <v>0</v>
      </c>
      <c r="H14" s="71">
        <f t="shared" si="0"/>
        <v>0</v>
      </c>
      <c r="I14" s="237">
        <v>0</v>
      </c>
      <c r="J14" s="71"/>
      <c r="K14" s="71"/>
      <c r="L14" s="71"/>
      <c r="M14" s="71">
        <f t="shared" si="2"/>
        <v>0</v>
      </c>
      <c r="N14" s="71">
        <f t="shared" si="2"/>
        <v>0</v>
      </c>
      <c r="O14" s="236">
        <v>0.21</v>
      </c>
      <c r="P14" s="237"/>
      <c r="Q14" s="74"/>
      <c r="R14" s="71"/>
      <c r="S14" s="71">
        <f t="shared" si="3"/>
        <v>0.21</v>
      </c>
      <c r="T14" s="71">
        <f t="shared" si="3"/>
        <v>0</v>
      </c>
      <c r="U14" s="71"/>
      <c r="V14" s="71"/>
      <c r="W14" s="74"/>
      <c r="X14" s="74"/>
      <c r="Y14" s="71">
        <f t="shared" si="4"/>
        <v>0</v>
      </c>
      <c r="Z14" s="71">
        <f t="shared" si="4"/>
        <v>0</v>
      </c>
      <c r="AA14" s="238"/>
      <c r="AB14" s="238"/>
      <c r="AC14" s="239"/>
      <c r="AD14" s="239"/>
      <c r="AE14" s="71">
        <f t="shared" si="5"/>
        <v>0</v>
      </c>
      <c r="AF14" s="71">
        <f t="shared" si="5"/>
        <v>0</v>
      </c>
      <c r="AG14" s="71">
        <v>30.93</v>
      </c>
      <c r="AH14" s="71"/>
      <c r="AI14" s="71"/>
      <c r="AJ14" s="71"/>
      <c r="AK14" s="71">
        <f t="shared" si="6"/>
        <v>30.93</v>
      </c>
      <c r="AL14" s="71">
        <f t="shared" si="6"/>
        <v>0</v>
      </c>
      <c r="AM14" s="71"/>
      <c r="AN14" s="71"/>
      <c r="AO14" s="75"/>
      <c r="AP14" s="75"/>
      <c r="AQ14" s="71">
        <f t="shared" si="7"/>
        <v>0</v>
      </c>
      <c r="AR14" s="71">
        <f t="shared" si="7"/>
        <v>0</v>
      </c>
      <c r="AS14" s="74"/>
      <c r="AT14" s="74"/>
      <c r="AU14" s="74"/>
      <c r="AV14" s="71"/>
      <c r="AW14" s="71">
        <f t="shared" si="8"/>
        <v>0</v>
      </c>
      <c r="AX14" s="71">
        <f t="shared" si="8"/>
        <v>0</v>
      </c>
      <c r="AY14" s="207"/>
      <c r="AZ14" s="86"/>
      <c r="BA14" s="86"/>
      <c r="BB14" s="86"/>
      <c r="BC14" s="71">
        <f t="shared" si="9"/>
        <v>0</v>
      </c>
      <c r="BD14" s="71">
        <f t="shared" si="9"/>
        <v>0</v>
      </c>
      <c r="BE14" s="236"/>
      <c r="BF14" s="236"/>
      <c r="BG14" s="75"/>
      <c r="BH14" s="240"/>
      <c r="BI14" s="71">
        <f t="shared" si="10"/>
        <v>0</v>
      </c>
      <c r="BJ14" s="71">
        <f t="shared" si="10"/>
        <v>0</v>
      </c>
      <c r="BK14" s="93"/>
      <c r="BL14" s="93"/>
      <c r="BM14" s="71"/>
      <c r="BN14" s="71"/>
      <c r="BO14" s="71">
        <f t="shared" si="11"/>
        <v>0</v>
      </c>
      <c r="BP14" s="71">
        <f t="shared" si="11"/>
        <v>0</v>
      </c>
      <c r="BQ14" s="241"/>
      <c r="BR14" s="236"/>
      <c r="BS14" s="94"/>
      <c r="BT14" s="94"/>
      <c r="BU14" s="71">
        <f t="shared" si="12"/>
        <v>0</v>
      </c>
      <c r="BV14" s="71">
        <f t="shared" si="12"/>
        <v>0</v>
      </c>
      <c r="BW14" s="74"/>
      <c r="BX14" s="74"/>
      <c r="BY14" s="79"/>
      <c r="BZ14" s="242"/>
      <c r="CA14" s="71">
        <f t="shared" si="13"/>
        <v>0</v>
      </c>
      <c r="CB14" s="71">
        <f t="shared" si="13"/>
        <v>0</v>
      </c>
      <c r="CC14" s="74"/>
      <c r="CD14" s="74"/>
      <c r="CE14" s="95"/>
      <c r="CF14" s="95"/>
      <c r="CG14" s="71">
        <f t="shared" si="14"/>
        <v>0</v>
      </c>
      <c r="CH14" s="71">
        <f t="shared" si="14"/>
        <v>0</v>
      </c>
      <c r="CI14" s="236"/>
      <c r="CJ14" s="236"/>
      <c r="CK14" s="213"/>
      <c r="CL14" s="71"/>
      <c r="CM14" s="71">
        <f t="shared" si="15"/>
        <v>0</v>
      </c>
      <c r="CN14" s="71">
        <f t="shared" si="15"/>
        <v>0</v>
      </c>
      <c r="CO14" s="236"/>
      <c r="CP14" s="236"/>
      <c r="CQ14" s="71"/>
      <c r="CR14" s="71"/>
      <c r="CS14" s="71">
        <f t="shared" si="16"/>
        <v>0</v>
      </c>
      <c r="CT14" s="71">
        <f t="shared" si="16"/>
        <v>0</v>
      </c>
      <c r="CU14" s="74">
        <v>0</v>
      </c>
      <c r="CV14" s="74"/>
      <c r="CW14" s="236"/>
      <c r="CX14" s="236"/>
      <c r="CY14" s="71">
        <f t="shared" si="17"/>
        <v>0</v>
      </c>
      <c r="CZ14" s="71">
        <f t="shared" si="17"/>
        <v>0</v>
      </c>
      <c r="DA14" s="236"/>
      <c r="DB14" s="237"/>
      <c r="DC14" s="93"/>
      <c r="DD14" s="71"/>
      <c r="DE14" s="71">
        <f t="shared" si="18"/>
        <v>0</v>
      </c>
      <c r="DF14" s="71">
        <f t="shared" si="18"/>
        <v>0</v>
      </c>
      <c r="DG14" s="74"/>
      <c r="DH14" s="74"/>
      <c r="DI14" s="74"/>
      <c r="DJ14" s="74"/>
      <c r="DK14" s="71">
        <f t="shared" si="19"/>
        <v>0</v>
      </c>
      <c r="DL14" s="71">
        <f t="shared" si="19"/>
        <v>0</v>
      </c>
      <c r="DM14" s="236"/>
      <c r="DN14" s="236"/>
      <c r="DO14" s="243"/>
      <c r="DP14" s="244"/>
      <c r="DQ14" s="71">
        <f t="shared" si="20"/>
        <v>0</v>
      </c>
      <c r="DR14" s="71">
        <f t="shared" si="20"/>
        <v>0</v>
      </c>
      <c r="DS14" s="115"/>
      <c r="DT14" s="71"/>
      <c r="DU14" s="236"/>
      <c r="DV14" s="236"/>
      <c r="DW14" s="71">
        <f t="shared" si="21"/>
        <v>0</v>
      </c>
      <c r="DX14" s="71">
        <f t="shared" si="21"/>
        <v>0</v>
      </c>
      <c r="DY14" s="236"/>
      <c r="DZ14" s="237"/>
      <c r="EA14" s="208"/>
      <c r="EB14" s="71"/>
      <c r="EC14" s="71">
        <f t="shared" si="22"/>
        <v>0</v>
      </c>
      <c r="ED14" s="71">
        <f t="shared" si="22"/>
        <v>0</v>
      </c>
      <c r="EE14" s="236"/>
      <c r="EF14" s="236"/>
      <c r="EG14" s="243"/>
      <c r="EH14" s="243"/>
      <c r="EI14" s="71">
        <f t="shared" si="23"/>
        <v>0</v>
      </c>
      <c r="EJ14" s="71">
        <f t="shared" si="23"/>
        <v>0</v>
      </c>
      <c r="EK14" s="236">
        <v>0</v>
      </c>
      <c r="EL14" s="236"/>
      <c r="EM14" s="243"/>
      <c r="EN14" s="243"/>
      <c r="EO14" s="71">
        <f t="shared" si="24"/>
        <v>0</v>
      </c>
      <c r="EP14" s="71">
        <f t="shared" si="24"/>
        <v>0</v>
      </c>
      <c r="EQ14" s="209">
        <v>0</v>
      </c>
      <c r="ER14" s="196"/>
      <c r="ES14" s="196"/>
      <c r="ET14" s="196"/>
      <c r="EU14" s="74">
        <f t="shared" si="25"/>
        <v>0</v>
      </c>
      <c r="EV14" s="74">
        <f t="shared" si="26"/>
        <v>0</v>
      </c>
      <c r="EW14" s="71">
        <v>1.03</v>
      </c>
      <c r="EX14" s="71"/>
      <c r="EY14" s="71"/>
      <c r="EZ14" s="71"/>
      <c r="FA14" s="71">
        <f t="shared" si="27"/>
        <v>1.03</v>
      </c>
      <c r="FB14" s="71">
        <f t="shared" si="27"/>
        <v>0</v>
      </c>
      <c r="FC14" s="71"/>
      <c r="FD14" s="71"/>
      <c r="FE14" s="71"/>
      <c r="FF14" s="71"/>
      <c r="FG14" s="71">
        <f t="shared" si="28"/>
        <v>0</v>
      </c>
      <c r="FH14" s="71">
        <f t="shared" si="28"/>
        <v>0</v>
      </c>
      <c r="FI14" s="196"/>
      <c r="FJ14" s="196"/>
      <c r="FK14" s="196"/>
      <c r="FL14" s="196"/>
      <c r="FM14" s="74">
        <f t="shared" si="29"/>
        <v>0</v>
      </c>
      <c r="FN14" s="74">
        <f t="shared" si="30"/>
        <v>0</v>
      </c>
      <c r="FO14" s="196"/>
      <c r="FP14" s="196"/>
      <c r="FQ14" s="196"/>
      <c r="FR14" s="196"/>
      <c r="FS14" s="74">
        <f t="shared" si="31"/>
        <v>0</v>
      </c>
      <c r="FT14" s="74">
        <f t="shared" si="32"/>
        <v>0</v>
      </c>
      <c r="FU14" s="196"/>
      <c r="FV14" s="196"/>
      <c r="FW14" s="196"/>
      <c r="FX14" s="196"/>
      <c r="FY14" s="74">
        <f t="shared" si="33"/>
        <v>0</v>
      </c>
      <c r="FZ14" s="74">
        <f t="shared" si="34"/>
        <v>0</v>
      </c>
      <c r="GA14" s="196"/>
      <c r="GB14" s="196"/>
      <c r="GC14" s="196"/>
      <c r="GD14" s="196"/>
      <c r="GE14" s="74">
        <f t="shared" si="35"/>
        <v>0</v>
      </c>
      <c r="GF14" s="74">
        <f t="shared" si="36"/>
        <v>0</v>
      </c>
      <c r="GG14" s="196"/>
      <c r="GH14" s="196"/>
      <c r="GI14" s="74">
        <f t="shared" si="1"/>
        <v>0</v>
      </c>
      <c r="GJ14" s="74">
        <f t="shared" si="37"/>
        <v>0</v>
      </c>
      <c r="GK14" s="196">
        <v>8.76</v>
      </c>
      <c r="GL14" s="196"/>
      <c r="GM14" s="74">
        <f t="shared" si="38"/>
        <v>8.76</v>
      </c>
      <c r="GN14" s="74">
        <f t="shared" si="39"/>
        <v>0</v>
      </c>
      <c r="GO14" s="196">
        <v>0</v>
      </c>
      <c r="GP14" s="196"/>
      <c r="GQ14" s="74">
        <f t="shared" si="40"/>
        <v>0</v>
      </c>
      <c r="GR14" s="74">
        <f t="shared" si="41"/>
        <v>0</v>
      </c>
      <c r="GS14" s="196"/>
      <c r="GT14" s="196"/>
      <c r="GU14" s="74">
        <f t="shared" si="42"/>
        <v>0</v>
      </c>
      <c r="GV14" s="74">
        <f t="shared" si="43"/>
        <v>0</v>
      </c>
      <c r="GW14" s="196">
        <v>10.31</v>
      </c>
      <c r="GX14" s="196"/>
      <c r="GY14" s="74">
        <f t="shared" si="44"/>
        <v>10.31</v>
      </c>
      <c r="GZ14" s="74">
        <f t="shared" si="45"/>
        <v>0</v>
      </c>
      <c r="HA14" s="196">
        <v>2.06</v>
      </c>
      <c r="HB14" s="196"/>
      <c r="HC14" s="74">
        <f t="shared" si="46"/>
        <v>2.06</v>
      </c>
      <c r="HD14" s="74">
        <f t="shared" si="47"/>
        <v>0</v>
      </c>
      <c r="HE14" s="196">
        <v>1</v>
      </c>
      <c r="HF14" s="196"/>
      <c r="HG14" s="74">
        <f t="shared" si="48"/>
        <v>1</v>
      </c>
      <c r="HH14" s="74">
        <f t="shared" si="48"/>
        <v>0</v>
      </c>
      <c r="HI14" s="196">
        <v>1.44</v>
      </c>
      <c r="HJ14" s="196"/>
      <c r="HK14" s="74">
        <f t="shared" si="49"/>
        <v>1.44</v>
      </c>
      <c r="HL14" s="74">
        <f t="shared" si="49"/>
        <v>0</v>
      </c>
      <c r="HM14" s="74"/>
      <c r="HN14" s="74"/>
      <c r="HO14" s="74">
        <f t="shared" si="50"/>
        <v>0</v>
      </c>
      <c r="HP14" s="74">
        <f t="shared" si="50"/>
        <v>0</v>
      </c>
      <c r="HQ14" s="74"/>
      <c r="HR14" s="74"/>
      <c r="HS14" s="74">
        <f t="shared" si="51"/>
        <v>0</v>
      </c>
      <c r="HT14" s="74">
        <f t="shared" si="51"/>
        <v>0</v>
      </c>
      <c r="HU14" s="74"/>
      <c r="HV14" s="74"/>
      <c r="HW14" s="74">
        <f t="shared" si="52"/>
        <v>0</v>
      </c>
      <c r="HX14" s="74">
        <f t="shared" si="52"/>
        <v>0</v>
      </c>
      <c r="HY14" s="74"/>
      <c r="HZ14" s="74"/>
      <c r="IA14" s="74">
        <f t="shared" si="53"/>
        <v>0</v>
      </c>
      <c r="IB14" s="74">
        <f t="shared" si="53"/>
        <v>0</v>
      </c>
      <c r="IC14" s="74"/>
      <c r="ID14" s="74"/>
      <c r="IE14" s="74">
        <f t="shared" si="54"/>
        <v>0</v>
      </c>
      <c r="IF14" s="210">
        <f t="shared" si="55"/>
        <v>0</v>
      </c>
      <c r="IG14" s="235">
        <v>0</v>
      </c>
      <c r="IH14" s="235"/>
      <c r="II14" s="211">
        <f t="shared" si="56"/>
        <v>0</v>
      </c>
      <c r="IJ14" s="211">
        <f t="shared" si="56"/>
        <v>0</v>
      </c>
      <c r="IK14" s="235">
        <v>0</v>
      </c>
      <c r="IM14" s="211">
        <f t="shared" si="57"/>
        <v>0</v>
      </c>
      <c r="IN14" s="211">
        <f t="shared" si="57"/>
        <v>0</v>
      </c>
      <c r="IO14" s="196"/>
      <c r="IP14" s="211"/>
      <c r="IQ14" s="211">
        <f t="shared" si="58"/>
        <v>0</v>
      </c>
      <c r="IR14" s="211">
        <f t="shared" si="58"/>
        <v>0</v>
      </c>
      <c r="IS14" s="211"/>
      <c r="IT14" s="211"/>
      <c r="IU14" s="211">
        <f t="shared" si="59"/>
        <v>0</v>
      </c>
      <c r="IV14" s="211">
        <f t="shared" si="59"/>
        <v>0</v>
      </c>
      <c r="IW14" s="211"/>
      <c r="IX14" s="211"/>
      <c r="IY14" s="211">
        <f t="shared" si="60"/>
        <v>0</v>
      </c>
      <c r="IZ14" s="211">
        <f t="shared" si="61"/>
        <v>0</v>
      </c>
      <c r="JA14" s="211"/>
      <c r="JB14" s="211"/>
      <c r="JC14" s="211">
        <f t="shared" si="62"/>
        <v>0</v>
      </c>
      <c r="JD14" s="211">
        <f t="shared" si="62"/>
        <v>0</v>
      </c>
      <c r="JE14" s="211">
        <v>1.55</v>
      </c>
      <c r="JF14" s="211"/>
      <c r="JG14" s="211">
        <f t="shared" si="63"/>
        <v>1.55</v>
      </c>
      <c r="JH14" s="211">
        <f t="shared" si="63"/>
        <v>0</v>
      </c>
      <c r="JI14" s="211"/>
      <c r="JJ14" s="211"/>
      <c r="JK14" s="211">
        <f t="shared" si="64"/>
        <v>0</v>
      </c>
      <c r="JL14" s="211">
        <f t="shared" si="64"/>
        <v>0</v>
      </c>
      <c r="JM14" s="560">
        <v>0</v>
      </c>
      <c r="JN14" s="211"/>
      <c r="JO14" s="211">
        <f t="shared" si="65"/>
        <v>0</v>
      </c>
      <c r="JP14" s="211">
        <f t="shared" si="65"/>
        <v>0</v>
      </c>
      <c r="JQ14" s="211">
        <v>0</v>
      </c>
      <c r="JR14" s="211"/>
      <c r="JS14" s="211">
        <f t="shared" si="66"/>
        <v>0</v>
      </c>
      <c r="JT14" s="211">
        <f t="shared" si="66"/>
        <v>0</v>
      </c>
      <c r="JU14" s="211"/>
      <c r="JV14" s="211"/>
      <c r="JW14" s="211">
        <f t="shared" si="67"/>
        <v>0</v>
      </c>
      <c r="JX14" s="211">
        <f t="shared" si="67"/>
        <v>0</v>
      </c>
    </row>
    <row r="15" spans="1:284" ht="12.75" customHeight="1">
      <c r="A15" s="182">
        <v>4.1666666666666664E-2</v>
      </c>
      <c r="B15" s="89">
        <v>5</v>
      </c>
      <c r="C15" s="236"/>
      <c r="D15" s="236"/>
      <c r="E15" s="74"/>
      <c r="F15" s="74"/>
      <c r="G15" s="71">
        <f t="shared" si="0"/>
        <v>0</v>
      </c>
      <c r="H15" s="71">
        <f t="shared" si="0"/>
        <v>0</v>
      </c>
      <c r="I15" s="237">
        <v>0</v>
      </c>
      <c r="J15" s="71"/>
      <c r="K15" s="71"/>
      <c r="L15" s="71"/>
      <c r="M15" s="71">
        <f t="shared" si="2"/>
        <v>0</v>
      </c>
      <c r="N15" s="71">
        <f t="shared" si="2"/>
        <v>0</v>
      </c>
      <c r="O15" s="236">
        <v>0.21</v>
      </c>
      <c r="P15" s="237"/>
      <c r="Q15" s="74"/>
      <c r="R15" s="71"/>
      <c r="S15" s="71">
        <f t="shared" si="3"/>
        <v>0.21</v>
      </c>
      <c r="T15" s="71">
        <f t="shared" si="3"/>
        <v>0</v>
      </c>
      <c r="U15" s="71"/>
      <c r="V15" s="71"/>
      <c r="W15" s="74"/>
      <c r="X15" s="74"/>
      <c r="Y15" s="71">
        <f t="shared" si="4"/>
        <v>0</v>
      </c>
      <c r="Z15" s="71">
        <f t="shared" si="4"/>
        <v>0</v>
      </c>
      <c r="AA15" s="71"/>
      <c r="AB15" s="245"/>
      <c r="AC15" s="246"/>
      <c r="AD15" s="239"/>
      <c r="AE15" s="71">
        <f t="shared" si="5"/>
        <v>0</v>
      </c>
      <c r="AF15" s="71">
        <f t="shared" si="5"/>
        <v>0</v>
      </c>
      <c r="AG15" s="71">
        <v>15.46</v>
      </c>
      <c r="AH15" s="71"/>
      <c r="AI15" s="71"/>
      <c r="AJ15" s="71"/>
      <c r="AK15" s="71">
        <f t="shared" si="6"/>
        <v>15.46</v>
      </c>
      <c r="AL15" s="71">
        <f t="shared" si="6"/>
        <v>0</v>
      </c>
      <c r="AM15" s="71"/>
      <c r="AN15" s="71"/>
      <c r="AO15" s="75"/>
      <c r="AP15" s="75"/>
      <c r="AQ15" s="71">
        <f t="shared" si="7"/>
        <v>0</v>
      </c>
      <c r="AR15" s="71">
        <f t="shared" si="7"/>
        <v>0</v>
      </c>
      <c r="AS15" s="74"/>
      <c r="AT15" s="74"/>
      <c r="AU15" s="74"/>
      <c r="AV15" s="71"/>
      <c r="AW15" s="71">
        <f t="shared" si="8"/>
        <v>0</v>
      </c>
      <c r="AX15" s="71">
        <f t="shared" si="8"/>
        <v>0</v>
      </c>
      <c r="AY15" s="207"/>
      <c r="AZ15" s="86"/>
      <c r="BA15" s="86"/>
      <c r="BB15" s="86"/>
      <c r="BC15" s="71">
        <f t="shared" si="9"/>
        <v>0</v>
      </c>
      <c r="BD15" s="71">
        <f t="shared" si="9"/>
        <v>0</v>
      </c>
      <c r="BE15" s="236"/>
      <c r="BF15" s="236"/>
      <c r="BG15" s="75"/>
      <c r="BH15" s="240"/>
      <c r="BI15" s="71">
        <f t="shared" si="10"/>
        <v>0</v>
      </c>
      <c r="BJ15" s="71">
        <f t="shared" si="10"/>
        <v>0</v>
      </c>
      <c r="BK15" s="93"/>
      <c r="BL15" s="93"/>
      <c r="BM15" s="71"/>
      <c r="BN15" s="71"/>
      <c r="BO15" s="71">
        <f t="shared" si="11"/>
        <v>0</v>
      </c>
      <c r="BP15" s="71">
        <f t="shared" si="11"/>
        <v>0</v>
      </c>
      <c r="BQ15" s="241"/>
      <c r="BR15" s="236"/>
      <c r="BS15" s="94"/>
      <c r="BT15" s="94"/>
      <c r="BU15" s="71">
        <f t="shared" si="12"/>
        <v>0</v>
      </c>
      <c r="BV15" s="71">
        <f t="shared" si="12"/>
        <v>0</v>
      </c>
      <c r="BW15" s="74"/>
      <c r="BX15" s="74"/>
      <c r="BY15" s="79"/>
      <c r="BZ15" s="242"/>
      <c r="CA15" s="71">
        <f t="shared" si="13"/>
        <v>0</v>
      </c>
      <c r="CB15" s="71">
        <f t="shared" si="13"/>
        <v>0</v>
      </c>
      <c r="CC15" s="74"/>
      <c r="CD15" s="74"/>
      <c r="CE15" s="95"/>
      <c r="CF15" s="95"/>
      <c r="CG15" s="71">
        <f t="shared" si="14"/>
        <v>0</v>
      </c>
      <c r="CH15" s="71">
        <f t="shared" si="14"/>
        <v>0</v>
      </c>
      <c r="CI15" s="236"/>
      <c r="CJ15" s="236"/>
      <c r="CK15" s="213"/>
      <c r="CL15" s="71"/>
      <c r="CM15" s="71">
        <f t="shared" si="15"/>
        <v>0</v>
      </c>
      <c r="CN15" s="71">
        <f t="shared" si="15"/>
        <v>0</v>
      </c>
      <c r="CO15" s="236"/>
      <c r="CP15" s="236"/>
      <c r="CQ15" s="71"/>
      <c r="CR15" s="71"/>
      <c r="CS15" s="71">
        <f t="shared" si="16"/>
        <v>0</v>
      </c>
      <c r="CT15" s="71">
        <f t="shared" si="16"/>
        <v>0</v>
      </c>
      <c r="CU15" s="74">
        <v>0</v>
      </c>
      <c r="CV15" s="74"/>
      <c r="CW15" s="236"/>
      <c r="CX15" s="236"/>
      <c r="CY15" s="71">
        <f t="shared" si="17"/>
        <v>0</v>
      </c>
      <c r="CZ15" s="71">
        <f t="shared" si="17"/>
        <v>0</v>
      </c>
      <c r="DA15" s="236"/>
      <c r="DB15" s="237"/>
      <c r="DC15" s="93"/>
      <c r="DD15" s="71"/>
      <c r="DE15" s="71">
        <f t="shared" si="18"/>
        <v>0</v>
      </c>
      <c r="DF15" s="71">
        <f t="shared" si="18"/>
        <v>0</v>
      </c>
      <c r="DG15" s="74"/>
      <c r="DH15" s="74"/>
      <c r="DI15" s="74"/>
      <c r="DJ15" s="74"/>
      <c r="DK15" s="71">
        <f t="shared" si="19"/>
        <v>0</v>
      </c>
      <c r="DL15" s="71">
        <f t="shared" si="19"/>
        <v>0</v>
      </c>
      <c r="DM15" s="236"/>
      <c r="DN15" s="236"/>
      <c r="DO15" s="243"/>
      <c r="DP15" s="244"/>
      <c r="DQ15" s="71">
        <f t="shared" si="20"/>
        <v>0</v>
      </c>
      <c r="DR15" s="71">
        <f t="shared" si="20"/>
        <v>0</v>
      </c>
      <c r="DS15" s="115"/>
      <c r="DT15" s="71"/>
      <c r="DU15" s="236"/>
      <c r="DV15" s="236"/>
      <c r="DW15" s="71">
        <f t="shared" si="21"/>
        <v>0</v>
      </c>
      <c r="DX15" s="71">
        <f t="shared" si="21"/>
        <v>0</v>
      </c>
      <c r="DY15" s="236"/>
      <c r="DZ15" s="237"/>
      <c r="EA15" s="208"/>
      <c r="EB15" s="71"/>
      <c r="EC15" s="71">
        <f t="shared" si="22"/>
        <v>0</v>
      </c>
      <c r="ED15" s="71">
        <f t="shared" si="22"/>
        <v>0</v>
      </c>
      <c r="EE15" s="236"/>
      <c r="EF15" s="236"/>
      <c r="EG15" s="243"/>
      <c r="EH15" s="243"/>
      <c r="EI15" s="71">
        <f t="shared" si="23"/>
        <v>0</v>
      </c>
      <c r="EJ15" s="71">
        <f t="shared" si="23"/>
        <v>0</v>
      </c>
      <c r="EK15" s="236">
        <v>0</v>
      </c>
      <c r="EL15" s="236"/>
      <c r="EM15" s="243"/>
      <c r="EN15" s="243"/>
      <c r="EO15" s="71">
        <f t="shared" si="24"/>
        <v>0</v>
      </c>
      <c r="EP15" s="71">
        <f t="shared" si="24"/>
        <v>0</v>
      </c>
      <c r="EQ15" s="209">
        <v>0</v>
      </c>
      <c r="ER15" s="196"/>
      <c r="ES15" s="196"/>
      <c r="ET15" s="196"/>
      <c r="EU15" s="74">
        <f t="shared" si="25"/>
        <v>0</v>
      </c>
      <c r="EV15" s="74">
        <f t="shared" si="26"/>
        <v>0</v>
      </c>
      <c r="EW15" s="71">
        <v>0</v>
      </c>
      <c r="EX15" s="71"/>
      <c r="EY15" s="71"/>
      <c r="EZ15" s="71"/>
      <c r="FA15" s="71">
        <f t="shared" si="27"/>
        <v>0</v>
      </c>
      <c r="FB15" s="71">
        <f t="shared" si="27"/>
        <v>0</v>
      </c>
      <c r="FC15" s="71"/>
      <c r="FD15" s="71"/>
      <c r="FE15" s="71"/>
      <c r="FF15" s="71"/>
      <c r="FG15" s="71">
        <f t="shared" si="28"/>
        <v>0</v>
      </c>
      <c r="FH15" s="71">
        <f t="shared" si="28"/>
        <v>0</v>
      </c>
      <c r="FI15" s="196"/>
      <c r="FJ15" s="196"/>
      <c r="FK15" s="196"/>
      <c r="FL15" s="196"/>
      <c r="FM15" s="74">
        <f t="shared" si="29"/>
        <v>0</v>
      </c>
      <c r="FN15" s="74">
        <f t="shared" si="30"/>
        <v>0</v>
      </c>
      <c r="FO15" s="196"/>
      <c r="FP15" s="196"/>
      <c r="FQ15" s="196"/>
      <c r="FR15" s="196"/>
      <c r="FS15" s="74">
        <f t="shared" si="31"/>
        <v>0</v>
      </c>
      <c r="FT15" s="74">
        <f t="shared" si="32"/>
        <v>0</v>
      </c>
      <c r="FU15" s="196"/>
      <c r="FV15" s="196"/>
      <c r="FW15" s="196"/>
      <c r="FX15" s="196"/>
      <c r="FY15" s="74">
        <f t="shared" si="33"/>
        <v>0</v>
      </c>
      <c r="FZ15" s="74">
        <f t="shared" si="34"/>
        <v>0</v>
      </c>
      <c r="GA15" s="196"/>
      <c r="GB15" s="196"/>
      <c r="GC15" s="196"/>
      <c r="GD15" s="196"/>
      <c r="GE15" s="74">
        <f t="shared" si="35"/>
        <v>0</v>
      </c>
      <c r="GF15" s="74">
        <f t="shared" si="36"/>
        <v>0</v>
      </c>
      <c r="GG15" s="196"/>
      <c r="GH15" s="196"/>
      <c r="GI15" s="74">
        <f t="shared" si="1"/>
        <v>0</v>
      </c>
      <c r="GJ15" s="74">
        <f t="shared" si="37"/>
        <v>0</v>
      </c>
      <c r="GK15" s="196">
        <v>8.76</v>
      </c>
      <c r="GL15" s="196"/>
      <c r="GM15" s="74">
        <f t="shared" si="38"/>
        <v>8.76</v>
      </c>
      <c r="GN15" s="74">
        <f t="shared" si="39"/>
        <v>0</v>
      </c>
      <c r="GO15" s="196">
        <v>0</v>
      </c>
      <c r="GP15" s="196"/>
      <c r="GQ15" s="74">
        <f t="shared" si="40"/>
        <v>0</v>
      </c>
      <c r="GR15" s="74">
        <f t="shared" si="41"/>
        <v>0</v>
      </c>
      <c r="GS15" s="196"/>
      <c r="GT15" s="196"/>
      <c r="GU15" s="74">
        <f t="shared" si="42"/>
        <v>0</v>
      </c>
      <c r="GV15" s="74">
        <f t="shared" si="43"/>
        <v>0</v>
      </c>
      <c r="GW15" s="196">
        <v>0</v>
      </c>
      <c r="GX15" s="196"/>
      <c r="GY15" s="74">
        <f t="shared" si="44"/>
        <v>0</v>
      </c>
      <c r="GZ15" s="74">
        <f t="shared" si="45"/>
        <v>0</v>
      </c>
      <c r="HA15" s="196">
        <v>2.06</v>
      </c>
      <c r="HB15" s="196"/>
      <c r="HC15" s="74">
        <f t="shared" si="46"/>
        <v>2.06</v>
      </c>
      <c r="HD15" s="74">
        <f t="shared" si="47"/>
        <v>0</v>
      </c>
      <c r="HE15" s="196">
        <v>1</v>
      </c>
      <c r="HF15" s="196"/>
      <c r="HG15" s="74">
        <f t="shared" si="48"/>
        <v>1</v>
      </c>
      <c r="HH15" s="74">
        <f t="shared" si="48"/>
        <v>0</v>
      </c>
      <c r="HI15" s="196">
        <v>1.44</v>
      </c>
      <c r="HJ15" s="196"/>
      <c r="HK15" s="74">
        <f t="shared" si="49"/>
        <v>1.44</v>
      </c>
      <c r="HL15" s="74">
        <f t="shared" si="49"/>
        <v>0</v>
      </c>
      <c r="HM15" s="74"/>
      <c r="HN15" s="74"/>
      <c r="HO15" s="74">
        <f t="shared" si="50"/>
        <v>0</v>
      </c>
      <c r="HP15" s="74">
        <f t="shared" si="50"/>
        <v>0</v>
      </c>
      <c r="HQ15" s="74"/>
      <c r="HR15" s="74"/>
      <c r="HS15" s="74">
        <f t="shared" si="51"/>
        <v>0</v>
      </c>
      <c r="HT15" s="74">
        <f t="shared" si="51"/>
        <v>0</v>
      </c>
      <c r="HU15" s="74"/>
      <c r="HV15" s="74"/>
      <c r="HW15" s="74">
        <f t="shared" si="52"/>
        <v>0</v>
      </c>
      <c r="HX15" s="74">
        <f t="shared" si="52"/>
        <v>0</v>
      </c>
      <c r="HY15" s="74"/>
      <c r="HZ15" s="74"/>
      <c r="IA15" s="74">
        <f t="shared" si="53"/>
        <v>0</v>
      </c>
      <c r="IB15" s="74">
        <f t="shared" si="53"/>
        <v>0</v>
      </c>
      <c r="IC15" s="74"/>
      <c r="ID15" s="74"/>
      <c r="IE15" s="74">
        <f t="shared" si="54"/>
        <v>0</v>
      </c>
      <c r="IF15" s="210">
        <f t="shared" si="55"/>
        <v>0</v>
      </c>
      <c r="IG15" s="235">
        <v>0</v>
      </c>
      <c r="IH15" s="235"/>
      <c r="II15" s="211">
        <f t="shared" si="56"/>
        <v>0</v>
      </c>
      <c r="IJ15" s="211">
        <f t="shared" si="56"/>
        <v>0</v>
      </c>
      <c r="IK15" s="235">
        <v>0</v>
      </c>
      <c r="IM15" s="211">
        <f t="shared" si="57"/>
        <v>0</v>
      </c>
      <c r="IN15" s="211">
        <f t="shared" si="57"/>
        <v>0</v>
      </c>
      <c r="IO15" s="196"/>
      <c r="IP15" s="211"/>
      <c r="IQ15" s="211">
        <f t="shared" si="58"/>
        <v>0</v>
      </c>
      <c r="IR15" s="211">
        <f t="shared" si="58"/>
        <v>0</v>
      </c>
      <c r="IS15" s="211"/>
      <c r="IT15" s="211"/>
      <c r="IU15" s="211">
        <f t="shared" si="59"/>
        <v>0</v>
      </c>
      <c r="IV15" s="211">
        <f t="shared" si="59"/>
        <v>0</v>
      </c>
      <c r="IW15" s="211"/>
      <c r="IX15" s="211"/>
      <c r="IY15" s="211">
        <f t="shared" si="60"/>
        <v>0</v>
      </c>
      <c r="IZ15" s="211">
        <f t="shared" si="61"/>
        <v>0</v>
      </c>
      <c r="JA15" s="211"/>
      <c r="JB15" s="211"/>
      <c r="JC15" s="211">
        <f t="shared" si="62"/>
        <v>0</v>
      </c>
      <c r="JD15" s="211">
        <f t="shared" si="62"/>
        <v>0</v>
      </c>
      <c r="JE15" s="211">
        <v>1.55</v>
      </c>
      <c r="JF15" s="211"/>
      <c r="JG15" s="211">
        <f t="shared" si="63"/>
        <v>1.55</v>
      </c>
      <c r="JH15" s="211">
        <f t="shared" si="63"/>
        <v>0</v>
      </c>
      <c r="JI15" s="211"/>
      <c r="JJ15" s="211"/>
      <c r="JK15" s="211">
        <f t="shared" si="64"/>
        <v>0</v>
      </c>
      <c r="JL15" s="211">
        <f t="shared" si="64"/>
        <v>0</v>
      </c>
      <c r="JM15" s="560">
        <v>0</v>
      </c>
      <c r="JN15" s="211"/>
      <c r="JO15" s="211">
        <f t="shared" si="65"/>
        <v>0</v>
      </c>
      <c r="JP15" s="211">
        <f t="shared" si="65"/>
        <v>0</v>
      </c>
      <c r="JQ15" s="211">
        <v>0</v>
      </c>
      <c r="JR15" s="211"/>
      <c r="JS15" s="211">
        <f t="shared" si="66"/>
        <v>0</v>
      </c>
      <c r="JT15" s="211">
        <f t="shared" si="66"/>
        <v>0</v>
      </c>
      <c r="JU15" s="211"/>
      <c r="JV15" s="211"/>
      <c r="JW15" s="211">
        <f t="shared" si="67"/>
        <v>0</v>
      </c>
      <c r="JX15" s="211">
        <f t="shared" si="67"/>
        <v>0</v>
      </c>
    </row>
    <row r="16" spans="1:284" ht="12.75" customHeight="1">
      <c r="A16" s="181"/>
      <c r="B16" s="89">
        <v>6</v>
      </c>
      <c r="C16" s="236"/>
      <c r="D16" s="236"/>
      <c r="E16" s="74"/>
      <c r="F16" s="74"/>
      <c r="G16" s="71">
        <f t="shared" si="0"/>
        <v>0</v>
      </c>
      <c r="H16" s="71">
        <f t="shared" si="0"/>
        <v>0</v>
      </c>
      <c r="I16" s="237">
        <v>0</v>
      </c>
      <c r="J16" s="71"/>
      <c r="K16" s="71"/>
      <c r="L16" s="71"/>
      <c r="M16" s="71">
        <f t="shared" si="2"/>
        <v>0</v>
      </c>
      <c r="N16" s="71">
        <f t="shared" si="2"/>
        <v>0</v>
      </c>
      <c r="O16" s="236">
        <v>0.21</v>
      </c>
      <c r="P16" s="237"/>
      <c r="Q16" s="74"/>
      <c r="R16" s="71"/>
      <c r="S16" s="71">
        <f t="shared" si="3"/>
        <v>0.21</v>
      </c>
      <c r="T16" s="71">
        <f t="shared" si="3"/>
        <v>0</v>
      </c>
      <c r="U16" s="71"/>
      <c r="V16" s="71"/>
      <c r="W16" s="74"/>
      <c r="X16" s="74"/>
      <c r="Y16" s="71">
        <f t="shared" si="4"/>
        <v>0</v>
      </c>
      <c r="Z16" s="71">
        <f t="shared" si="4"/>
        <v>0</v>
      </c>
      <c r="AA16" s="71"/>
      <c r="AB16" s="245"/>
      <c r="AC16" s="246"/>
      <c r="AD16" s="239"/>
      <c r="AE16" s="71">
        <f t="shared" si="5"/>
        <v>0</v>
      </c>
      <c r="AF16" s="71">
        <f t="shared" si="5"/>
        <v>0</v>
      </c>
      <c r="AG16" s="71">
        <v>15.46</v>
      </c>
      <c r="AH16" s="71"/>
      <c r="AI16" s="71"/>
      <c r="AJ16" s="71"/>
      <c r="AK16" s="71">
        <f t="shared" si="6"/>
        <v>15.46</v>
      </c>
      <c r="AL16" s="71">
        <f t="shared" si="6"/>
        <v>0</v>
      </c>
      <c r="AM16" s="71"/>
      <c r="AN16" s="71"/>
      <c r="AO16" s="75"/>
      <c r="AP16" s="75"/>
      <c r="AQ16" s="71">
        <f t="shared" si="7"/>
        <v>0</v>
      </c>
      <c r="AR16" s="71">
        <f t="shared" si="7"/>
        <v>0</v>
      </c>
      <c r="AS16" s="74"/>
      <c r="AT16" s="74"/>
      <c r="AU16" s="74"/>
      <c r="AV16" s="71"/>
      <c r="AW16" s="71">
        <f t="shared" si="8"/>
        <v>0</v>
      </c>
      <c r="AX16" s="71">
        <f t="shared" si="8"/>
        <v>0</v>
      </c>
      <c r="AY16" s="207"/>
      <c r="AZ16" s="86"/>
      <c r="BA16" s="86"/>
      <c r="BB16" s="86"/>
      <c r="BC16" s="71">
        <f t="shared" si="9"/>
        <v>0</v>
      </c>
      <c r="BD16" s="71">
        <f t="shared" si="9"/>
        <v>0</v>
      </c>
      <c r="BE16" s="236"/>
      <c r="BF16" s="236"/>
      <c r="BG16" s="75"/>
      <c r="BH16" s="240"/>
      <c r="BI16" s="71">
        <f t="shared" si="10"/>
        <v>0</v>
      </c>
      <c r="BJ16" s="71">
        <f t="shared" si="10"/>
        <v>0</v>
      </c>
      <c r="BK16" s="93"/>
      <c r="BL16" s="93"/>
      <c r="BM16" s="71"/>
      <c r="BN16" s="71"/>
      <c r="BO16" s="71">
        <f t="shared" si="11"/>
        <v>0</v>
      </c>
      <c r="BP16" s="71">
        <f t="shared" si="11"/>
        <v>0</v>
      </c>
      <c r="BQ16" s="241"/>
      <c r="BR16" s="236"/>
      <c r="BS16" s="94"/>
      <c r="BT16" s="94"/>
      <c r="BU16" s="71">
        <f t="shared" si="12"/>
        <v>0</v>
      </c>
      <c r="BV16" s="71">
        <f t="shared" si="12"/>
        <v>0</v>
      </c>
      <c r="BW16" s="74"/>
      <c r="BX16" s="74"/>
      <c r="BY16" s="79"/>
      <c r="BZ16" s="242"/>
      <c r="CA16" s="71">
        <f t="shared" si="13"/>
        <v>0</v>
      </c>
      <c r="CB16" s="71">
        <f t="shared" si="13"/>
        <v>0</v>
      </c>
      <c r="CC16" s="74"/>
      <c r="CD16" s="74"/>
      <c r="CE16" s="95"/>
      <c r="CF16" s="95"/>
      <c r="CG16" s="71">
        <f t="shared" si="14"/>
        <v>0</v>
      </c>
      <c r="CH16" s="71">
        <f t="shared" si="14"/>
        <v>0</v>
      </c>
      <c r="CI16" s="236"/>
      <c r="CJ16" s="236"/>
      <c r="CK16" s="213"/>
      <c r="CL16" s="71"/>
      <c r="CM16" s="71">
        <f t="shared" si="15"/>
        <v>0</v>
      </c>
      <c r="CN16" s="71">
        <f t="shared" si="15"/>
        <v>0</v>
      </c>
      <c r="CO16" s="236"/>
      <c r="CP16" s="236"/>
      <c r="CQ16" s="71"/>
      <c r="CR16" s="71"/>
      <c r="CS16" s="71">
        <f t="shared" si="16"/>
        <v>0</v>
      </c>
      <c r="CT16" s="71">
        <f t="shared" si="16"/>
        <v>0</v>
      </c>
      <c r="CU16" s="74">
        <v>0</v>
      </c>
      <c r="CV16" s="74"/>
      <c r="CW16" s="236"/>
      <c r="CX16" s="236"/>
      <c r="CY16" s="71">
        <f t="shared" si="17"/>
        <v>0</v>
      </c>
      <c r="CZ16" s="71">
        <f t="shared" si="17"/>
        <v>0</v>
      </c>
      <c r="DA16" s="236"/>
      <c r="DB16" s="237"/>
      <c r="DC16" s="93"/>
      <c r="DD16" s="71"/>
      <c r="DE16" s="71">
        <f t="shared" si="18"/>
        <v>0</v>
      </c>
      <c r="DF16" s="71">
        <f t="shared" si="18"/>
        <v>0</v>
      </c>
      <c r="DG16" s="74"/>
      <c r="DH16" s="74"/>
      <c r="DI16" s="74"/>
      <c r="DJ16" s="74"/>
      <c r="DK16" s="71">
        <f t="shared" si="19"/>
        <v>0</v>
      </c>
      <c r="DL16" s="71">
        <f t="shared" si="19"/>
        <v>0</v>
      </c>
      <c r="DM16" s="236"/>
      <c r="DN16" s="236"/>
      <c r="DO16" s="243"/>
      <c r="DP16" s="244"/>
      <c r="DQ16" s="71">
        <f t="shared" si="20"/>
        <v>0</v>
      </c>
      <c r="DR16" s="71">
        <f t="shared" si="20"/>
        <v>0</v>
      </c>
      <c r="DS16" s="115"/>
      <c r="DT16" s="71"/>
      <c r="DU16" s="236"/>
      <c r="DV16" s="236"/>
      <c r="DW16" s="71">
        <f t="shared" si="21"/>
        <v>0</v>
      </c>
      <c r="DX16" s="71">
        <f t="shared" si="21"/>
        <v>0</v>
      </c>
      <c r="DY16" s="236"/>
      <c r="DZ16" s="237"/>
      <c r="EA16" s="208"/>
      <c r="EB16" s="71"/>
      <c r="EC16" s="71">
        <f t="shared" si="22"/>
        <v>0</v>
      </c>
      <c r="ED16" s="71">
        <f t="shared" si="22"/>
        <v>0</v>
      </c>
      <c r="EE16" s="236"/>
      <c r="EF16" s="236"/>
      <c r="EG16" s="243"/>
      <c r="EH16" s="243"/>
      <c r="EI16" s="71">
        <f t="shared" si="23"/>
        <v>0</v>
      </c>
      <c r="EJ16" s="71">
        <f t="shared" si="23"/>
        <v>0</v>
      </c>
      <c r="EK16" s="236">
        <v>0</v>
      </c>
      <c r="EL16" s="236"/>
      <c r="EM16" s="243"/>
      <c r="EN16" s="243"/>
      <c r="EO16" s="71">
        <f t="shared" si="24"/>
        <v>0</v>
      </c>
      <c r="EP16" s="71">
        <f t="shared" si="24"/>
        <v>0</v>
      </c>
      <c r="EQ16" s="209">
        <v>0</v>
      </c>
      <c r="ER16" s="196"/>
      <c r="ES16" s="196"/>
      <c r="ET16" s="196"/>
      <c r="EU16" s="74">
        <f t="shared" si="25"/>
        <v>0</v>
      </c>
      <c r="EV16" s="74">
        <f t="shared" si="26"/>
        <v>0</v>
      </c>
      <c r="EW16" s="71">
        <v>0</v>
      </c>
      <c r="EX16" s="71"/>
      <c r="EY16" s="71"/>
      <c r="EZ16" s="71"/>
      <c r="FA16" s="71">
        <f t="shared" si="27"/>
        <v>0</v>
      </c>
      <c r="FB16" s="71">
        <f t="shared" si="27"/>
        <v>0</v>
      </c>
      <c r="FC16" s="71"/>
      <c r="FD16" s="71"/>
      <c r="FE16" s="71"/>
      <c r="FF16" s="71"/>
      <c r="FG16" s="71">
        <f t="shared" si="28"/>
        <v>0</v>
      </c>
      <c r="FH16" s="71">
        <f t="shared" si="28"/>
        <v>0</v>
      </c>
      <c r="FI16" s="196"/>
      <c r="FJ16" s="196"/>
      <c r="FK16" s="196"/>
      <c r="FL16" s="196"/>
      <c r="FM16" s="74">
        <f t="shared" si="29"/>
        <v>0</v>
      </c>
      <c r="FN16" s="74">
        <f t="shared" si="30"/>
        <v>0</v>
      </c>
      <c r="FO16" s="196"/>
      <c r="FP16" s="196"/>
      <c r="FQ16" s="196"/>
      <c r="FR16" s="196"/>
      <c r="FS16" s="74">
        <f t="shared" si="31"/>
        <v>0</v>
      </c>
      <c r="FT16" s="74">
        <f t="shared" si="32"/>
        <v>0</v>
      </c>
      <c r="FU16" s="196"/>
      <c r="FV16" s="196"/>
      <c r="FW16" s="196"/>
      <c r="FX16" s="196"/>
      <c r="FY16" s="74">
        <f t="shared" si="33"/>
        <v>0</v>
      </c>
      <c r="FZ16" s="74">
        <f t="shared" si="34"/>
        <v>0</v>
      </c>
      <c r="GA16" s="196"/>
      <c r="GB16" s="196"/>
      <c r="GC16" s="196"/>
      <c r="GD16" s="196"/>
      <c r="GE16" s="74">
        <f t="shared" si="35"/>
        <v>0</v>
      </c>
      <c r="GF16" s="74">
        <f t="shared" si="36"/>
        <v>0</v>
      </c>
      <c r="GG16" s="196"/>
      <c r="GH16" s="196"/>
      <c r="GI16" s="74">
        <f t="shared" si="1"/>
        <v>0</v>
      </c>
      <c r="GJ16" s="74">
        <f t="shared" si="37"/>
        <v>0</v>
      </c>
      <c r="GK16" s="196">
        <v>8.76</v>
      </c>
      <c r="GL16" s="196"/>
      <c r="GM16" s="74">
        <f t="shared" si="38"/>
        <v>8.76</v>
      </c>
      <c r="GN16" s="74">
        <f t="shared" si="39"/>
        <v>0</v>
      </c>
      <c r="GO16" s="196">
        <v>0</v>
      </c>
      <c r="GP16" s="196"/>
      <c r="GQ16" s="74">
        <f t="shared" si="40"/>
        <v>0</v>
      </c>
      <c r="GR16" s="74">
        <f t="shared" si="41"/>
        <v>0</v>
      </c>
      <c r="GS16" s="196"/>
      <c r="GT16" s="196"/>
      <c r="GU16" s="74">
        <f t="shared" si="42"/>
        <v>0</v>
      </c>
      <c r="GV16" s="74">
        <f t="shared" si="43"/>
        <v>0</v>
      </c>
      <c r="GW16" s="196">
        <v>0</v>
      </c>
      <c r="GX16" s="196"/>
      <c r="GY16" s="74">
        <f t="shared" si="44"/>
        <v>0</v>
      </c>
      <c r="GZ16" s="74">
        <f t="shared" si="45"/>
        <v>0</v>
      </c>
      <c r="HA16" s="196">
        <v>2.06</v>
      </c>
      <c r="HB16" s="196"/>
      <c r="HC16" s="74">
        <f t="shared" si="46"/>
        <v>2.06</v>
      </c>
      <c r="HD16" s="74">
        <f t="shared" si="47"/>
        <v>0</v>
      </c>
      <c r="HE16" s="196">
        <v>1</v>
      </c>
      <c r="HF16" s="196"/>
      <c r="HG16" s="74">
        <f t="shared" si="48"/>
        <v>1</v>
      </c>
      <c r="HH16" s="74">
        <f t="shared" si="48"/>
        <v>0</v>
      </c>
      <c r="HI16" s="196">
        <v>1.44</v>
      </c>
      <c r="HJ16" s="196"/>
      <c r="HK16" s="74">
        <f t="shared" si="49"/>
        <v>1.44</v>
      </c>
      <c r="HL16" s="74">
        <f t="shared" si="49"/>
        <v>0</v>
      </c>
      <c r="HM16" s="74"/>
      <c r="HN16" s="74"/>
      <c r="HO16" s="74">
        <f t="shared" si="50"/>
        <v>0</v>
      </c>
      <c r="HP16" s="74">
        <f t="shared" si="50"/>
        <v>0</v>
      </c>
      <c r="HQ16" s="74"/>
      <c r="HR16" s="74"/>
      <c r="HS16" s="74">
        <f t="shared" si="51"/>
        <v>0</v>
      </c>
      <c r="HT16" s="74">
        <f t="shared" si="51"/>
        <v>0</v>
      </c>
      <c r="HU16" s="74"/>
      <c r="HV16" s="74"/>
      <c r="HW16" s="74">
        <f t="shared" si="52"/>
        <v>0</v>
      </c>
      <c r="HX16" s="74">
        <f t="shared" si="52"/>
        <v>0</v>
      </c>
      <c r="HY16" s="74"/>
      <c r="HZ16" s="74"/>
      <c r="IA16" s="74">
        <f t="shared" si="53"/>
        <v>0</v>
      </c>
      <c r="IB16" s="74">
        <f t="shared" si="53"/>
        <v>0</v>
      </c>
      <c r="IC16" s="74"/>
      <c r="ID16" s="74"/>
      <c r="IE16" s="74">
        <f t="shared" si="54"/>
        <v>0</v>
      </c>
      <c r="IF16" s="210">
        <f t="shared" si="55"/>
        <v>0</v>
      </c>
      <c r="IG16" s="235">
        <v>0</v>
      </c>
      <c r="IH16" s="235"/>
      <c r="II16" s="211">
        <f t="shared" si="56"/>
        <v>0</v>
      </c>
      <c r="IJ16" s="211">
        <f t="shared" si="56"/>
        <v>0</v>
      </c>
      <c r="IK16" s="235">
        <v>0</v>
      </c>
      <c r="IM16" s="211">
        <f t="shared" si="57"/>
        <v>0</v>
      </c>
      <c r="IN16" s="211">
        <f t="shared" si="57"/>
        <v>0</v>
      </c>
      <c r="IO16" s="196"/>
      <c r="IP16" s="211"/>
      <c r="IQ16" s="211">
        <f t="shared" si="58"/>
        <v>0</v>
      </c>
      <c r="IR16" s="211">
        <f t="shared" si="58"/>
        <v>0</v>
      </c>
      <c r="IS16" s="211"/>
      <c r="IT16" s="211"/>
      <c r="IU16" s="211">
        <f t="shared" si="59"/>
        <v>0</v>
      </c>
      <c r="IV16" s="211">
        <f t="shared" si="59"/>
        <v>0</v>
      </c>
      <c r="IW16" s="211"/>
      <c r="IX16" s="211"/>
      <c r="IY16" s="211">
        <f t="shared" si="60"/>
        <v>0</v>
      </c>
      <c r="IZ16" s="211">
        <f t="shared" si="61"/>
        <v>0</v>
      </c>
      <c r="JA16" s="211"/>
      <c r="JB16" s="211"/>
      <c r="JC16" s="211">
        <f t="shared" si="62"/>
        <v>0</v>
      </c>
      <c r="JD16" s="211">
        <f t="shared" si="62"/>
        <v>0</v>
      </c>
      <c r="JE16" s="211">
        <v>1.55</v>
      </c>
      <c r="JF16" s="211"/>
      <c r="JG16" s="211">
        <f t="shared" si="63"/>
        <v>1.55</v>
      </c>
      <c r="JH16" s="211">
        <f t="shared" si="63"/>
        <v>0</v>
      </c>
      <c r="JI16" s="211"/>
      <c r="JJ16" s="211"/>
      <c r="JK16" s="211">
        <f t="shared" si="64"/>
        <v>0</v>
      </c>
      <c r="JL16" s="211">
        <f t="shared" si="64"/>
        <v>0</v>
      </c>
      <c r="JM16" s="560">
        <v>0</v>
      </c>
      <c r="JN16" s="211"/>
      <c r="JO16" s="211">
        <f t="shared" si="65"/>
        <v>0</v>
      </c>
      <c r="JP16" s="211">
        <f t="shared" si="65"/>
        <v>0</v>
      </c>
      <c r="JQ16" s="211">
        <v>0</v>
      </c>
      <c r="JR16" s="211"/>
      <c r="JS16" s="211">
        <f t="shared" si="66"/>
        <v>0</v>
      </c>
      <c r="JT16" s="211">
        <f t="shared" si="66"/>
        <v>0</v>
      </c>
      <c r="JU16" s="211"/>
      <c r="JV16" s="211"/>
      <c r="JW16" s="211">
        <f t="shared" si="67"/>
        <v>0</v>
      </c>
      <c r="JX16" s="211">
        <f t="shared" si="67"/>
        <v>0</v>
      </c>
    </row>
    <row r="17" spans="1:284" ht="12.75" customHeight="1">
      <c r="A17" s="181"/>
      <c r="B17" s="89">
        <v>7</v>
      </c>
      <c r="C17" s="236"/>
      <c r="D17" s="236"/>
      <c r="E17" s="74"/>
      <c r="F17" s="74"/>
      <c r="G17" s="71">
        <f t="shared" si="0"/>
        <v>0</v>
      </c>
      <c r="H17" s="71">
        <f t="shared" si="0"/>
        <v>0</v>
      </c>
      <c r="I17" s="237">
        <v>0</v>
      </c>
      <c r="J17" s="71"/>
      <c r="K17" s="71"/>
      <c r="L17" s="71"/>
      <c r="M17" s="71">
        <f t="shared" si="2"/>
        <v>0</v>
      </c>
      <c r="N17" s="71">
        <f t="shared" si="2"/>
        <v>0</v>
      </c>
      <c r="O17" s="236">
        <v>0.21</v>
      </c>
      <c r="P17" s="237"/>
      <c r="Q17" s="74"/>
      <c r="R17" s="71"/>
      <c r="S17" s="71">
        <f t="shared" si="3"/>
        <v>0.21</v>
      </c>
      <c r="T17" s="71">
        <f t="shared" si="3"/>
        <v>0</v>
      </c>
      <c r="U17" s="71"/>
      <c r="V17" s="71"/>
      <c r="W17" s="74"/>
      <c r="X17" s="74"/>
      <c r="Y17" s="71">
        <f t="shared" si="4"/>
        <v>0</v>
      </c>
      <c r="Z17" s="71">
        <f t="shared" si="4"/>
        <v>0</v>
      </c>
      <c r="AA17" s="71"/>
      <c r="AB17" s="245"/>
      <c r="AC17" s="246"/>
      <c r="AD17" s="239"/>
      <c r="AE17" s="71">
        <f t="shared" si="5"/>
        <v>0</v>
      </c>
      <c r="AF17" s="71">
        <f t="shared" si="5"/>
        <v>0</v>
      </c>
      <c r="AG17" s="71">
        <v>12.37</v>
      </c>
      <c r="AH17" s="71"/>
      <c r="AI17" s="71"/>
      <c r="AJ17" s="71"/>
      <c r="AK17" s="71">
        <f t="shared" si="6"/>
        <v>12.37</v>
      </c>
      <c r="AL17" s="71">
        <f t="shared" si="6"/>
        <v>0</v>
      </c>
      <c r="AM17" s="71"/>
      <c r="AN17" s="71"/>
      <c r="AO17" s="75"/>
      <c r="AP17" s="75"/>
      <c r="AQ17" s="71">
        <f t="shared" si="7"/>
        <v>0</v>
      </c>
      <c r="AR17" s="71">
        <f t="shared" si="7"/>
        <v>0</v>
      </c>
      <c r="AS17" s="74"/>
      <c r="AT17" s="74"/>
      <c r="AU17" s="74"/>
      <c r="AV17" s="71"/>
      <c r="AW17" s="71">
        <f t="shared" si="8"/>
        <v>0</v>
      </c>
      <c r="AX17" s="71">
        <f t="shared" si="8"/>
        <v>0</v>
      </c>
      <c r="AY17" s="207"/>
      <c r="AZ17" s="86"/>
      <c r="BA17" s="86"/>
      <c r="BB17" s="86"/>
      <c r="BC17" s="71">
        <f t="shared" si="9"/>
        <v>0</v>
      </c>
      <c r="BD17" s="71">
        <f t="shared" si="9"/>
        <v>0</v>
      </c>
      <c r="BE17" s="236"/>
      <c r="BF17" s="236"/>
      <c r="BG17" s="75"/>
      <c r="BH17" s="240"/>
      <c r="BI17" s="71">
        <f t="shared" si="10"/>
        <v>0</v>
      </c>
      <c r="BJ17" s="71">
        <f t="shared" si="10"/>
        <v>0</v>
      </c>
      <c r="BK17" s="93"/>
      <c r="BL17" s="93"/>
      <c r="BM17" s="71"/>
      <c r="BN17" s="71"/>
      <c r="BO17" s="71">
        <f t="shared" si="11"/>
        <v>0</v>
      </c>
      <c r="BP17" s="71">
        <f t="shared" si="11"/>
        <v>0</v>
      </c>
      <c r="BQ17" s="241"/>
      <c r="BR17" s="236"/>
      <c r="BS17" s="94"/>
      <c r="BT17" s="94"/>
      <c r="BU17" s="71">
        <f t="shared" si="12"/>
        <v>0</v>
      </c>
      <c r="BV17" s="71">
        <f t="shared" si="12"/>
        <v>0</v>
      </c>
      <c r="BW17" s="74"/>
      <c r="BX17" s="74"/>
      <c r="BY17" s="79"/>
      <c r="BZ17" s="242"/>
      <c r="CA17" s="71">
        <f t="shared" si="13"/>
        <v>0</v>
      </c>
      <c r="CB17" s="71">
        <f t="shared" si="13"/>
        <v>0</v>
      </c>
      <c r="CC17" s="74"/>
      <c r="CD17" s="74"/>
      <c r="CE17" s="95"/>
      <c r="CF17" s="95"/>
      <c r="CG17" s="71">
        <f t="shared" si="14"/>
        <v>0</v>
      </c>
      <c r="CH17" s="71">
        <f t="shared" si="14"/>
        <v>0</v>
      </c>
      <c r="CI17" s="236"/>
      <c r="CJ17" s="236"/>
      <c r="CK17" s="213"/>
      <c r="CL17" s="71"/>
      <c r="CM17" s="71">
        <f t="shared" si="15"/>
        <v>0</v>
      </c>
      <c r="CN17" s="71">
        <f t="shared" si="15"/>
        <v>0</v>
      </c>
      <c r="CO17" s="236"/>
      <c r="CP17" s="236"/>
      <c r="CQ17" s="71"/>
      <c r="CR17" s="71"/>
      <c r="CS17" s="71">
        <f t="shared" si="16"/>
        <v>0</v>
      </c>
      <c r="CT17" s="71">
        <f t="shared" si="16"/>
        <v>0</v>
      </c>
      <c r="CU17" s="74">
        <v>0</v>
      </c>
      <c r="CV17" s="74"/>
      <c r="CW17" s="236"/>
      <c r="CX17" s="236"/>
      <c r="CY17" s="71">
        <f t="shared" si="17"/>
        <v>0</v>
      </c>
      <c r="CZ17" s="71">
        <f t="shared" si="17"/>
        <v>0</v>
      </c>
      <c r="DA17" s="236"/>
      <c r="DB17" s="237"/>
      <c r="DC17" s="93"/>
      <c r="DD17" s="71"/>
      <c r="DE17" s="71">
        <f t="shared" si="18"/>
        <v>0</v>
      </c>
      <c r="DF17" s="71">
        <f t="shared" si="18"/>
        <v>0</v>
      </c>
      <c r="DG17" s="74"/>
      <c r="DH17" s="74"/>
      <c r="DI17" s="74"/>
      <c r="DJ17" s="74"/>
      <c r="DK17" s="71">
        <f t="shared" si="19"/>
        <v>0</v>
      </c>
      <c r="DL17" s="71">
        <f t="shared" si="19"/>
        <v>0</v>
      </c>
      <c r="DM17" s="236"/>
      <c r="DN17" s="236"/>
      <c r="DO17" s="243"/>
      <c r="DP17" s="244"/>
      <c r="DQ17" s="71">
        <f t="shared" si="20"/>
        <v>0</v>
      </c>
      <c r="DR17" s="71">
        <f t="shared" si="20"/>
        <v>0</v>
      </c>
      <c r="DS17" s="115"/>
      <c r="DT17" s="71"/>
      <c r="DU17" s="236"/>
      <c r="DV17" s="236"/>
      <c r="DW17" s="71">
        <f t="shared" si="21"/>
        <v>0</v>
      </c>
      <c r="DX17" s="71">
        <f t="shared" si="21"/>
        <v>0</v>
      </c>
      <c r="DY17" s="236"/>
      <c r="DZ17" s="237"/>
      <c r="EA17" s="208"/>
      <c r="EB17" s="71"/>
      <c r="EC17" s="71">
        <f t="shared" si="22"/>
        <v>0</v>
      </c>
      <c r="ED17" s="71">
        <f t="shared" si="22"/>
        <v>0</v>
      </c>
      <c r="EE17" s="236"/>
      <c r="EF17" s="236"/>
      <c r="EG17" s="243"/>
      <c r="EH17" s="243"/>
      <c r="EI17" s="71">
        <f t="shared" si="23"/>
        <v>0</v>
      </c>
      <c r="EJ17" s="71">
        <f t="shared" si="23"/>
        <v>0</v>
      </c>
      <c r="EK17" s="236">
        <v>0</v>
      </c>
      <c r="EL17" s="236"/>
      <c r="EM17" s="243"/>
      <c r="EN17" s="243"/>
      <c r="EO17" s="71">
        <f t="shared" si="24"/>
        <v>0</v>
      </c>
      <c r="EP17" s="71">
        <f t="shared" si="24"/>
        <v>0</v>
      </c>
      <c r="EQ17" s="209">
        <v>0</v>
      </c>
      <c r="ER17" s="196"/>
      <c r="ES17" s="196"/>
      <c r="ET17" s="196"/>
      <c r="EU17" s="74">
        <f t="shared" si="25"/>
        <v>0</v>
      </c>
      <c r="EV17" s="74">
        <f t="shared" si="26"/>
        <v>0</v>
      </c>
      <c r="EW17" s="71">
        <v>0</v>
      </c>
      <c r="EX17" s="71"/>
      <c r="EY17" s="71"/>
      <c r="EZ17" s="71"/>
      <c r="FA17" s="71">
        <f t="shared" si="27"/>
        <v>0</v>
      </c>
      <c r="FB17" s="71">
        <f t="shared" si="27"/>
        <v>0</v>
      </c>
      <c r="FC17" s="71"/>
      <c r="FD17" s="71"/>
      <c r="FE17" s="71"/>
      <c r="FF17" s="71"/>
      <c r="FG17" s="71">
        <f t="shared" si="28"/>
        <v>0</v>
      </c>
      <c r="FH17" s="71">
        <f t="shared" si="28"/>
        <v>0</v>
      </c>
      <c r="FI17" s="196"/>
      <c r="FJ17" s="196"/>
      <c r="FK17" s="196"/>
      <c r="FL17" s="196"/>
      <c r="FM17" s="74">
        <f t="shared" si="29"/>
        <v>0</v>
      </c>
      <c r="FN17" s="74">
        <f t="shared" si="30"/>
        <v>0</v>
      </c>
      <c r="FO17" s="196"/>
      <c r="FP17" s="196"/>
      <c r="FQ17" s="196"/>
      <c r="FR17" s="196"/>
      <c r="FS17" s="74">
        <f t="shared" si="31"/>
        <v>0</v>
      </c>
      <c r="FT17" s="74">
        <f t="shared" si="32"/>
        <v>0</v>
      </c>
      <c r="FU17" s="196"/>
      <c r="FV17" s="196"/>
      <c r="FW17" s="196"/>
      <c r="FX17" s="196"/>
      <c r="FY17" s="74">
        <f t="shared" si="33"/>
        <v>0</v>
      </c>
      <c r="FZ17" s="74">
        <f t="shared" si="34"/>
        <v>0</v>
      </c>
      <c r="GA17" s="196"/>
      <c r="GB17" s="196"/>
      <c r="GC17" s="196"/>
      <c r="GD17" s="196"/>
      <c r="GE17" s="74">
        <f t="shared" si="35"/>
        <v>0</v>
      </c>
      <c r="GF17" s="74">
        <f t="shared" si="36"/>
        <v>0</v>
      </c>
      <c r="GG17" s="196"/>
      <c r="GH17" s="196"/>
      <c r="GI17" s="74">
        <f t="shared" si="1"/>
        <v>0</v>
      </c>
      <c r="GJ17" s="74">
        <f t="shared" si="37"/>
        <v>0</v>
      </c>
      <c r="GK17" s="196">
        <v>8.76</v>
      </c>
      <c r="GL17" s="196"/>
      <c r="GM17" s="74">
        <f t="shared" si="38"/>
        <v>8.76</v>
      </c>
      <c r="GN17" s="74">
        <f t="shared" si="39"/>
        <v>0</v>
      </c>
      <c r="GO17" s="196">
        <v>0</v>
      </c>
      <c r="GP17" s="196"/>
      <c r="GQ17" s="74">
        <f t="shared" si="40"/>
        <v>0</v>
      </c>
      <c r="GR17" s="74">
        <f t="shared" si="41"/>
        <v>0</v>
      </c>
      <c r="GS17" s="196"/>
      <c r="GT17" s="196"/>
      <c r="GU17" s="74">
        <f t="shared" si="42"/>
        <v>0</v>
      </c>
      <c r="GV17" s="74">
        <f t="shared" si="43"/>
        <v>0</v>
      </c>
      <c r="GW17" s="196">
        <v>0</v>
      </c>
      <c r="GX17" s="196"/>
      <c r="GY17" s="74">
        <f t="shared" si="44"/>
        <v>0</v>
      </c>
      <c r="GZ17" s="74">
        <f t="shared" si="45"/>
        <v>0</v>
      </c>
      <c r="HA17" s="196">
        <v>2.06</v>
      </c>
      <c r="HB17" s="196"/>
      <c r="HC17" s="74">
        <f t="shared" si="46"/>
        <v>2.06</v>
      </c>
      <c r="HD17" s="74">
        <f t="shared" si="47"/>
        <v>0</v>
      </c>
      <c r="HE17" s="196">
        <v>1</v>
      </c>
      <c r="HF17" s="196"/>
      <c r="HG17" s="74">
        <f t="shared" si="48"/>
        <v>1</v>
      </c>
      <c r="HH17" s="74">
        <f t="shared" si="48"/>
        <v>0</v>
      </c>
      <c r="HI17" s="196">
        <v>1.44</v>
      </c>
      <c r="HJ17" s="196"/>
      <c r="HK17" s="74">
        <f t="shared" si="49"/>
        <v>1.44</v>
      </c>
      <c r="HL17" s="74">
        <f t="shared" si="49"/>
        <v>0</v>
      </c>
      <c r="HM17" s="74"/>
      <c r="HN17" s="74"/>
      <c r="HO17" s="74">
        <f t="shared" si="50"/>
        <v>0</v>
      </c>
      <c r="HP17" s="74">
        <f t="shared" si="50"/>
        <v>0</v>
      </c>
      <c r="HQ17" s="74"/>
      <c r="HR17" s="74"/>
      <c r="HS17" s="74">
        <f t="shared" si="51"/>
        <v>0</v>
      </c>
      <c r="HT17" s="74">
        <f t="shared" si="51"/>
        <v>0</v>
      </c>
      <c r="HU17" s="74"/>
      <c r="HV17" s="74"/>
      <c r="HW17" s="74">
        <f t="shared" si="52"/>
        <v>0</v>
      </c>
      <c r="HX17" s="74">
        <f t="shared" si="52"/>
        <v>0</v>
      </c>
      <c r="HY17" s="74"/>
      <c r="HZ17" s="74"/>
      <c r="IA17" s="74">
        <f t="shared" si="53"/>
        <v>0</v>
      </c>
      <c r="IB17" s="74">
        <f t="shared" si="53"/>
        <v>0</v>
      </c>
      <c r="IC17" s="74"/>
      <c r="ID17" s="74"/>
      <c r="IE17" s="74">
        <f t="shared" si="54"/>
        <v>0</v>
      </c>
      <c r="IF17" s="210">
        <f t="shared" si="55"/>
        <v>0</v>
      </c>
      <c r="IG17" s="235">
        <v>0</v>
      </c>
      <c r="IH17" s="235"/>
      <c r="II17" s="211">
        <f t="shared" si="56"/>
        <v>0</v>
      </c>
      <c r="IJ17" s="211">
        <f t="shared" si="56"/>
        <v>0</v>
      </c>
      <c r="IK17" s="235">
        <v>0</v>
      </c>
      <c r="IM17" s="211">
        <f t="shared" si="57"/>
        <v>0</v>
      </c>
      <c r="IN17" s="211">
        <f t="shared" si="57"/>
        <v>0</v>
      </c>
      <c r="IO17" s="196"/>
      <c r="IP17" s="211"/>
      <c r="IQ17" s="211">
        <f t="shared" si="58"/>
        <v>0</v>
      </c>
      <c r="IR17" s="211">
        <f t="shared" si="58"/>
        <v>0</v>
      </c>
      <c r="IS17" s="211"/>
      <c r="IT17" s="211"/>
      <c r="IU17" s="211">
        <f t="shared" si="59"/>
        <v>0</v>
      </c>
      <c r="IV17" s="211">
        <f t="shared" si="59"/>
        <v>0</v>
      </c>
      <c r="IW17" s="211"/>
      <c r="IX17" s="211"/>
      <c r="IY17" s="211">
        <f t="shared" si="60"/>
        <v>0</v>
      </c>
      <c r="IZ17" s="211">
        <f t="shared" si="61"/>
        <v>0</v>
      </c>
      <c r="JA17" s="211"/>
      <c r="JB17" s="211"/>
      <c r="JC17" s="211">
        <f t="shared" si="62"/>
        <v>0</v>
      </c>
      <c r="JD17" s="211">
        <f t="shared" si="62"/>
        <v>0</v>
      </c>
      <c r="JE17" s="211">
        <v>1.55</v>
      </c>
      <c r="JF17" s="211"/>
      <c r="JG17" s="211">
        <f t="shared" si="63"/>
        <v>1.55</v>
      </c>
      <c r="JH17" s="211">
        <f t="shared" si="63"/>
        <v>0</v>
      </c>
      <c r="JI17" s="211"/>
      <c r="JJ17" s="211"/>
      <c r="JK17" s="211">
        <f t="shared" si="64"/>
        <v>0</v>
      </c>
      <c r="JL17" s="211">
        <f t="shared" si="64"/>
        <v>0</v>
      </c>
      <c r="JM17" s="560">
        <v>0</v>
      </c>
      <c r="JN17" s="211"/>
      <c r="JO17" s="211">
        <f t="shared" si="65"/>
        <v>0</v>
      </c>
      <c r="JP17" s="211">
        <f t="shared" si="65"/>
        <v>0</v>
      </c>
      <c r="JQ17" s="211">
        <v>0</v>
      </c>
      <c r="JR17" s="211"/>
      <c r="JS17" s="211">
        <f t="shared" si="66"/>
        <v>0</v>
      </c>
      <c r="JT17" s="211">
        <f t="shared" si="66"/>
        <v>0</v>
      </c>
      <c r="JU17" s="211"/>
      <c r="JV17" s="211"/>
      <c r="JW17" s="211">
        <f t="shared" si="67"/>
        <v>0</v>
      </c>
      <c r="JX17" s="211">
        <f t="shared" si="67"/>
        <v>0</v>
      </c>
    </row>
    <row r="18" spans="1:284" ht="12.75" customHeight="1">
      <c r="A18" s="181"/>
      <c r="B18" s="89">
        <v>8</v>
      </c>
      <c r="C18" s="236"/>
      <c r="D18" s="236"/>
      <c r="E18" s="74"/>
      <c r="F18" s="74"/>
      <c r="G18" s="71">
        <f t="shared" si="0"/>
        <v>0</v>
      </c>
      <c r="H18" s="71">
        <f t="shared" si="0"/>
        <v>0</v>
      </c>
      <c r="I18" s="237">
        <v>0</v>
      </c>
      <c r="J18" s="71"/>
      <c r="K18" s="71"/>
      <c r="L18" s="71"/>
      <c r="M18" s="71">
        <f t="shared" si="2"/>
        <v>0</v>
      </c>
      <c r="N18" s="71">
        <f t="shared" si="2"/>
        <v>0</v>
      </c>
      <c r="O18" s="236">
        <v>0.21</v>
      </c>
      <c r="P18" s="237"/>
      <c r="Q18" s="74"/>
      <c r="R18" s="71"/>
      <c r="S18" s="71">
        <f t="shared" si="3"/>
        <v>0.21</v>
      </c>
      <c r="T18" s="71">
        <f t="shared" si="3"/>
        <v>0</v>
      </c>
      <c r="U18" s="71"/>
      <c r="V18" s="71"/>
      <c r="W18" s="74"/>
      <c r="X18" s="74"/>
      <c r="Y18" s="71">
        <f t="shared" si="4"/>
        <v>0</v>
      </c>
      <c r="Z18" s="71">
        <f t="shared" si="4"/>
        <v>0</v>
      </c>
      <c r="AA18" s="71"/>
      <c r="AB18" s="245"/>
      <c r="AC18" s="246"/>
      <c r="AD18" s="239"/>
      <c r="AE18" s="71">
        <f t="shared" si="5"/>
        <v>0</v>
      </c>
      <c r="AF18" s="71">
        <f t="shared" si="5"/>
        <v>0</v>
      </c>
      <c r="AG18" s="71">
        <v>12.37</v>
      </c>
      <c r="AH18" s="71"/>
      <c r="AI18" s="71"/>
      <c r="AJ18" s="71"/>
      <c r="AK18" s="71">
        <f t="shared" si="6"/>
        <v>12.37</v>
      </c>
      <c r="AL18" s="71">
        <f t="shared" si="6"/>
        <v>0</v>
      </c>
      <c r="AM18" s="71"/>
      <c r="AN18" s="71"/>
      <c r="AO18" s="75"/>
      <c r="AP18" s="75"/>
      <c r="AQ18" s="71">
        <f t="shared" si="7"/>
        <v>0</v>
      </c>
      <c r="AR18" s="71">
        <f t="shared" si="7"/>
        <v>0</v>
      </c>
      <c r="AS18" s="74"/>
      <c r="AT18" s="74"/>
      <c r="AU18" s="74"/>
      <c r="AV18" s="71"/>
      <c r="AW18" s="71">
        <f t="shared" si="8"/>
        <v>0</v>
      </c>
      <c r="AX18" s="71">
        <f t="shared" si="8"/>
        <v>0</v>
      </c>
      <c r="AY18" s="207"/>
      <c r="AZ18" s="86"/>
      <c r="BA18" s="86"/>
      <c r="BB18" s="86"/>
      <c r="BC18" s="71">
        <f t="shared" si="9"/>
        <v>0</v>
      </c>
      <c r="BD18" s="71">
        <f t="shared" si="9"/>
        <v>0</v>
      </c>
      <c r="BE18" s="236"/>
      <c r="BF18" s="236"/>
      <c r="BG18" s="75"/>
      <c r="BH18" s="240"/>
      <c r="BI18" s="71">
        <f t="shared" si="10"/>
        <v>0</v>
      </c>
      <c r="BJ18" s="71">
        <f t="shared" si="10"/>
        <v>0</v>
      </c>
      <c r="BK18" s="93"/>
      <c r="BL18" s="93"/>
      <c r="BM18" s="71"/>
      <c r="BN18" s="71"/>
      <c r="BO18" s="71">
        <f t="shared" si="11"/>
        <v>0</v>
      </c>
      <c r="BP18" s="71">
        <f t="shared" si="11"/>
        <v>0</v>
      </c>
      <c r="BQ18" s="241"/>
      <c r="BR18" s="236"/>
      <c r="BS18" s="94"/>
      <c r="BT18" s="94"/>
      <c r="BU18" s="71">
        <f t="shared" si="12"/>
        <v>0</v>
      </c>
      <c r="BV18" s="71">
        <f t="shared" si="12"/>
        <v>0</v>
      </c>
      <c r="BW18" s="74"/>
      <c r="BX18" s="74"/>
      <c r="BY18" s="79"/>
      <c r="BZ18" s="242"/>
      <c r="CA18" s="71">
        <f t="shared" si="13"/>
        <v>0</v>
      </c>
      <c r="CB18" s="71">
        <f t="shared" si="13"/>
        <v>0</v>
      </c>
      <c r="CC18" s="74"/>
      <c r="CD18" s="74"/>
      <c r="CE18" s="95"/>
      <c r="CF18" s="95"/>
      <c r="CG18" s="71">
        <f t="shared" si="14"/>
        <v>0</v>
      </c>
      <c r="CH18" s="71">
        <f t="shared" si="14"/>
        <v>0</v>
      </c>
      <c r="CI18" s="236"/>
      <c r="CJ18" s="236"/>
      <c r="CK18" s="213"/>
      <c r="CL18" s="71"/>
      <c r="CM18" s="71">
        <f t="shared" si="15"/>
        <v>0</v>
      </c>
      <c r="CN18" s="71">
        <f t="shared" si="15"/>
        <v>0</v>
      </c>
      <c r="CO18" s="236"/>
      <c r="CP18" s="236"/>
      <c r="CQ18" s="71"/>
      <c r="CR18" s="71"/>
      <c r="CS18" s="71">
        <f t="shared" si="16"/>
        <v>0</v>
      </c>
      <c r="CT18" s="71">
        <f t="shared" si="16"/>
        <v>0</v>
      </c>
      <c r="CU18" s="74">
        <v>0</v>
      </c>
      <c r="CV18" s="74"/>
      <c r="CW18" s="236"/>
      <c r="CX18" s="236"/>
      <c r="CY18" s="71">
        <f t="shared" si="17"/>
        <v>0</v>
      </c>
      <c r="CZ18" s="71">
        <f t="shared" si="17"/>
        <v>0</v>
      </c>
      <c r="DA18" s="236"/>
      <c r="DB18" s="237"/>
      <c r="DC18" s="93"/>
      <c r="DD18" s="71"/>
      <c r="DE18" s="71">
        <f t="shared" si="18"/>
        <v>0</v>
      </c>
      <c r="DF18" s="71">
        <f t="shared" si="18"/>
        <v>0</v>
      </c>
      <c r="DG18" s="74"/>
      <c r="DH18" s="74"/>
      <c r="DI18" s="74"/>
      <c r="DJ18" s="74"/>
      <c r="DK18" s="71">
        <f t="shared" si="19"/>
        <v>0</v>
      </c>
      <c r="DL18" s="71">
        <f t="shared" si="19"/>
        <v>0</v>
      </c>
      <c r="DM18" s="236"/>
      <c r="DN18" s="236"/>
      <c r="DO18" s="243"/>
      <c r="DP18" s="244"/>
      <c r="DQ18" s="71">
        <f t="shared" si="20"/>
        <v>0</v>
      </c>
      <c r="DR18" s="71">
        <f t="shared" si="20"/>
        <v>0</v>
      </c>
      <c r="DS18" s="115"/>
      <c r="DT18" s="71"/>
      <c r="DU18" s="236"/>
      <c r="DV18" s="236"/>
      <c r="DW18" s="71">
        <f t="shared" si="21"/>
        <v>0</v>
      </c>
      <c r="DX18" s="71">
        <f t="shared" si="21"/>
        <v>0</v>
      </c>
      <c r="DY18" s="236"/>
      <c r="DZ18" s="237"/>
      <c r="EA18" s="208"/>
      <c r="EB18" s="71"/>
      <c r="EC18" s="71">
        <f t="shared" si="22"/>
        <v>0</v>
      </c>
      <c r="ED18" s="71">
        <f t="shared" si="22"/>
        <v>0</v>
      </c>
      <c r="EE18" s="236"/>
      <c r="EF18" s="236"/>
      <c r="EG18" s="243"/>
      <c r="EH18" s="243"/>
      <c r="EI18" s="71">
        <f t="shared" si="23"/>
        <v>0</v>
      </c>
      <c r="EJ18" s="71">
        <f t="shared" si="23"/>
        <v>0</v>
      </c>
      <c r="EK18" s="236">
        <v>0</v>
      </c>
      <c r="EL18" s="236"/>
      <c r="EM18" s="243"/>
      <c r="EN18" s="243"/>
      <c r="EO18" s="71">
        <f t="shared" si="24"/>
        <v>0</v>
      </c>
      <c r="EP18" s="71">
        <f t="shared" si="24"/>
        <v>0</v>
      </c>
      <c r="EQ18" s="209">
        <v>0</v>
      </c>
      <c r="ER18" s="196"/>
      <c r="ES18" s="196"/>
      <c r="ET18" s="196"/>
      <c r="EU18" s="74">
        <f t="shared" si="25"/>
        <v>0</v>
      </c>
      <c r="EV18" s="74">
        <f t="shared" si="26"/>
        <v>0</v>
      </c>
      <c r="EW18" s="71">
        <v>0</v>
      </c>
      <c r="EX18" s="71"/>
      <c r="EY18" s="71"/>
      <c r="EZ18" s="71"/>
      <c r="FA18" s="71">
        <f t="shared" si="27"/>
        <v>0</v>
      </c>
      <c r="FB18" s="71">
        <f t="shared" si="27"/>
        <v>0</v>
      </c>
      <c r="FC18" s="71"/>
      <c r="FD18" s="71"/>
      <c r="FE18" s="71"/>
      <c r="FF18" s="71"/>
      <c r="FG18" s="71">
        <f t="shared" si="28"/>
        <v>0</v>
      </c>
      <c r="FH18" s="71">
        <f t="shared" si="28"/>
        <v>0</v>
      </c>
      <c r="FI18" s="196"/>
      <c r="FJ18" s="196"/>
      <c r="FK18" s="196"/>
      <c r="FL18" s="196"/>
      <c r="FM18" s="74">
        <f t="shared" si="29"/>
        <v>0</v>
      </c>
      <c r="FN18" s="74">
        <f t="shared" si="30"/>
        <v>0</v>
      </c>
      <c r="FO18" s="196"/>
      <c r="FP18" s="196"/>
      <c r="FQ18" s="196"/>
      <c r="FR18" s="196"/>
      <c r="FS18" s="74">
        <f t="shared" si="31"/>
        <v>0</v>
      </c>
      <c r="FT18" s="74">
        <f t="shared" si="32"/>
        <v>0</v>
      </c>
      <c r="FU18" s="196"/>
      <c r="FV18" s="196"/>
      <c r="FW18" s="196"/>
      <c r="FX18" s="196"/>
      <c r="FY18" s="74">
        <f t="shared" si="33"/>
        <v>0</v>
      </c>
      <c r="FZ18" s="74">
        <f t="shared" si="34"/>
        <v>0</v>
      </c>
      <c r="GA18" s="196"/>
      <c r="GB18" s="196"/>
      <c r="GC18" s="196"/>
      <c r="GD18" s="196"/>
      <c r="GE18" s="74">
        <f t="shared" si="35"/>
        <v>0</v>
      </c>
      <c r="GF18" s="74">
        <f t="shared" si="36"/>
        <v>0</v>
      </c>
      <c r="GG18" s="196"/>
      <c r="GH18" s="196"/>
      <c r="GI18" s="74">
        <f t="shared" si="1"/>
        <v>0</v>
      </c>
      <c r="GJ18" s="74">
        <f t="shared" si="37"/>
        <v>0</v>
      </c>
      <c r="GK18" s="196">
        <v>8.76</v>
      </c>
      <c r="GL18" s="196"/>
      <c r="GM18" s="74">
        <f t="shared" si="38"/>
        <v>8.76</v>
      </c>
      <c r="GN18" s="74">
        <f t="shared" si="39"/>
        <v>0</v>
      </c>
      <c r="GO18" s="196">
        <v>0</v>
      </c>
      <c r="GP18" s="196"/>
      <c r="GQ18" s="74">
        <f t="shared" si="40"/>
        <v>0</v>
      </c>
      <c r="GR18" s="74">
        <f t="shared" si="41"/>
        <v>0</v>
      </c>
      <c r="GS18" s="196"/>
      <c r="GT18" s="196"/>
      <c r="GU18" s="74">
        <f t="shared" si="42"/>
        <v>0</v>
      </c>
      <c r="GV18" s="74">
        <f t="shared" si="43"/>
        <v>0</v>
      </c>
      <c r="GW18" s="196">
        <v>0</v>
      </c>
      <c r="GX18" s="196"/>
      <c r="GY18" s="74">
        <f t="shared" si="44"/>
        <v>0</v>
      </c>
      <c r="GZ18" s="74">
        <f t="shared" si="45"/>
        <v>0</v>
      </c>
      <c r="HA18" s="196">
        <v>2.06</v>
      </c>
      <c r="HB18" s="196"/>
      <c r="HC18" s="74">
        <f t="shared" si="46"/>
        <v>2.06</v>
      </c>
      <c r="HD18" s="74">
        <f t="shared" si="47"/>
        <v>0</v>
      </c>
      <c r="HE18" s="196">
        <v>1</v>
      </c>
      <c r="HF18" s="196"/>
      <c r="HG18" s="74">
        <f t="shared" si="48"/>
        <v>1</v>
      </c>
      <c r="HH18" s="74">
        <f t="shared" si="48"/>
        <v>0</v>
      </c>
      <c r="HI18" s="196">
        <v>1.44</v>
      </c>
      <c r="HJ18" s="196"/>
      <c r="HK18" s="74">
        <f t="shared" si="49"/>
        <v>1.44</v>
      </c>
      <c r="HL18" s="74">
        <f t="shared" si="49"/>
        <v>0</v>
      </c>
      <c r="HM18" s="74"/>
      <c r="HN18" s="74"/>
      <c r="HO18" s="74">
        <f t="shared" si="50"/>
        <v>0</v>
      </c>
      <c r="HP18" s="74">
        <f t="shared" si="50"/>
        <v>0</v>
      </c>
      <c r="HQ18" s="74"/>
      <c r="HR18" s="74"/>
      <c r="HS18" s="74">
        <f t="shared" si="51"/>
        <v>0</v>
      </c>
      <c r="HT18" s="74">
        <f t="shared" si="51"/>
        <v>0</v>
      </c>
      <c r="HU18" s="74"/>
      <c r="HV18" s="74"/>
      <c r="HW18" s="74">
        <f t="shared" si="52"/>
        <v>0</v>
      </c>
      <c r="HX18" s="74">
        <f t="shared" si="52"/>
        <v>0</v>
      </c>
      <c r="HY18" s="74"/>
      <c r="HZ18" s="74"/>
      <c r="IA18" s="74">
        <f t="shared" si="53"/>
        <v>0</v>
      </c>
      <c r="IB18" s="74">
        <f t="shared" si="53"/>
        <v>0</v>
      </c>
      <c r="IC18" s="74"/>
      <c r="ID18" s="74"/>
      <c r="IE18" s="74">
        <f t="shared" si="54"/>
        <v>0</v>
      </c>
      <c r="IF18" s="210">
        <f t="shared" si="55"/>
        <v>0</v>
      </c>
      <c r="IG18" s="235">
        <v>0</v>
      </c>
      <c r="IH18" s="235"/>
      <c r="II18" s="211">
        <f t="shared" si="56"/>
        <v>0</v>
      </c>
      <c r="IJ18" s="211">
        <f t="shared" si="56"/>
        <v>0</v>
      </c>
      <c r="IK18" s="235">
        <v>0</v>
      </c>
      <c r="IM18" s="211">
        <f t="shared" si="57"/>
        <v>0</v>
      </c>
      <c r="IN18" s="211">
        <f t="shared" si="57"/>
        <v>0</v>
      </c>
      <c r="IO18" s="196"/>
      <c r="IP18" s="211"/>
      <c r="IQ18" s="211">
        <f t="shared" si="58"/>
        <v>0</v>
      </c>
      <c r="IR18" s="211">
        <f t="shared" si="58"/>
        <v>0</v>
      </c>
      <c r="IS18" s="211"/>
      <c r="IT18" s="211"/>
      <c r="IU18" s="211">
        <f t="shared" si="59"/>
        <v>0</v>
      </c>
      <c r="IV18" s="211">
        <f t="shared" si="59"/>
        <v>0</v>
      </c>
      <c r="IW18" s="211"/>
      <c r="IX18" s="211"/>
      <c r="IY18" s="211">
        <f t="shared" si="60"/>
        <v>0</v>
      </c>
      <c r="IZ18" s="211">
        <f t="shared" si="61"/>
        <v>0</v>
      </c>
      <c r="JA18" s="211"/>
      <c r="JB18" s="211"/>
      <c r="JC18" s="211">
        <f t="shared" si="62"/>
        <v>0</v>
      </c>
      <c r="JD18" s="211">
        <f t="shared" si="62"/>
        <v>0</v>
      </c>
      <c r="JE18" s="211">
        <v>1.55</v>
      </c>
      <c r="JF18" s="211"/>
      <c r="JG18" s="211">
        <f t="shared" si="63"/>
        <v>1.55</v>
      </c>
      <c r="JH18" s="211">
        <f t="shared" si="63"/>
        <v>0</v>
      </c>
      <c r="JI18" s="211"/>
      <c r="JJ18" s="211"/>
      <c r="JK18" s="211">
        <f t="shared" si="64"/>
        <v>0</v>
      </c>
      <c r="JL18" s="211">
        <f t="shared" si="64"/>
        <v>0</v>
      </c>
      <c r="JM18" s="560">
        <v>0</v>
      </c>
      <c r="JN18" s="211"/>
      <c r="JO18" s="211">
        <f t="shared" si="65"/>
        <v>0</v>
      </c>
      <c r="JP18" s="211">
        <f t="shared" si="65"/>
        <v>0</v>
      </c>
      <c r="JQ18" s="211">
        <v>0</v>
      </c>
      <c r="JR18" s="211"/>
      <c r="JS18" s="211">
        <f t="shared" si="66"/>
        <v>0</v>
      </c>
      <c r="JT18" s="211">
        <f t="shared" si="66"/>
        <v>0</v>
      </c>
      <c r="JU18" s="211"/>
      <c r="JV18" s="211"/>
      <c r="JW18" s="211">
        <f t="shared" si="67"/>
        <v>0</v>
      </c>
      <c r="JX18" s="211">
        <f t="shared" si="67"/>
        <v>0</v>
      </c>
    </row>
    <row r="19" spans="1:284" ht="12.75" customHeight="1">
      <c r="A19" s="182">
        <v>8.3333333333333329E-2</v>
      </c>
      <c r="B19" s="89">
        <v>9</v>
      </c>
      <c r="C19" s="236"/>
      <c r="D19" s="236"/>
      <c r="E19" s="74"/>
      <c r="F19" s="74"/>
      <c r="G19" s="71">
        <f t="shared" si="0"/>
        <v>0</v>
      </c>
      <c r="H19" s="71">
        <f t="shared" si="0"/>
        <v>0</v>
      </c>
      <c r="I19" s="237">
        <v>0</v>
      </c>
      <c r="J19" s="71"/>
      <c r="K19" s="71"/>
      <c r="L19" s="71"/>
      <c r="M19" s="71">
        <f t="shared" si="2"/>
        <v>0</v>
      </c>
      <c r="N19" s="71">
        <f t="shared" si="2"/>
        <v>0</v>
      </c>
      <c r="O19" s="236">
        <v>0.21</v>
      </c>
      <c r="P19" s="237"/>
      <c r="Q19" s="74"/>
      <c r="R19" s="71"/>
      <c r="S19" s="71">
        <f t="shared" si="3"/>
        <v>0.21</v>
      </c>
      <c r="T19" s="71">
        <f t="shared" si="3"/>
        <v>0</v>
      </c>
      <c r="U19" s="71"/>
      <c r="V19" s="71"/>
      <c r="W19" s="74"/>
      <c r="X19" s="74"/>
      <c r="Y19" s="71">
        <f t="shared" si="4"/>
        <v>0</v>
      </c>
      <c r="Z19" s="71">
        <f t="shared" si="4"/>
        <v>0</v>
      </c>
      <c r="AA19" s="71"/>
      <c r="AB19" s="245"/>
      <c r="AC19" s="246"/>
      <c r="AD19" s="239"/>
      <c r="AE19" s="71">
        <f t="shared" si="5"/>
        <v>0</v>
      </c>
      <c r="AF19" s="71">
        <f t="shared" si="5"/>
        <v>0</v>
      </c>
      <c r="AG19" s="71">
        <v>18.559999999999999</v>
      </c>
      <c r="AH19" s="71"/>
      <c r="AI19" s="71"/>
      <c r="AJ19" s="71"/>
      <c r="AK19" s="71">
        <f t="shared" si="6"/>
        <v>18.559999999999999</v>
      </c>
      <c r="AL19" s="71">
        <f t="shared" si="6"/>
        <v>0</v>
      </c>
      <c r="AM19" s="71"/>
      <c r="AN19" s="71"/>
      <c r="AO19" s="75"/>
      <c r="AP19" s="75"/>
      <c r="AQ19" s="71">
        <f t="shared" si="7"/>
        <v>0</v>
      </c>
      <c r="AR19" s="71">
        <f t="shared" si="7"/>
        <v>0</v>
      </c>
      <c r="AS19" s="74"/>
      <c r="AT19" s="74"/>
      <c r="AU19" s="74"/>
      <c r="AV19" s="71"/>
      <c r="AW19" s="71">
        <f t="shared" si="8"/>
        <v>0</v>
      </c>
      <c r="AX19" s="71">
        <f t="shared" si="8"/>
        <v>0</v>
      </c>
      <c r="AY19" s="207"/>
      <c r="AZ19" s="86"/>
      <c r="BA19" s="86"/>
      <c r="BB19" s="86"/>
      <c r="BC19" s="71">
        <f t="shared" si="9"/>
        <v>0</v>
      </c>
      <c r="BD19" s="71">
        <f t="shared" si="9"/>
        <v>0</v>
      </c>
      <c r="BE19" s="236"/>
      <c r="BF19" s="236"/>
      <c r="BG19" s="75"/>
      <c r="BH19" s="240"/>
      <c r="BI19" s="71">
        <f t="shared" si="10"/>
        <v>0</v>
      </c>
      <c r="BJ19" s="71">
        <f t="shared" si="10"/>
        <v>0</v>
      </c>
      <c r="BK19" s="93"/>
      <c r="BL19" s="93"/>
      <c r="BM19" s="71"/>
      <c r="BN19" s="71"/>
      <c r="BO19" s="71">
        <f t="shared" si="11"/>
        <v>0</v>
      </c>
      <c r="BP19" s="71">
        <f t="shared" si="11"/>
        <v>0</v>
      </c>
      <c r="BQ19" s="241"/>
      <c r="BR19" s="236"/>
      <c r="BS19" s="94"/>
      <c r="BT19" s="94"/>
      <c r="BU19" s="71">
        <f t="shared" si="12"/>
        <v>0</v>
      </c>
      <c r="BV19" s="71">
        <f t="shared" si="12"/>
        <v>0</v>
      </c>
      <c r="BW19" s="74"/>
      <c r="BX19" s="74"/>
      <c r="BY19" s="79"/>
      <c r="BZ19" s="242"/>
      <c r="CA19" s="71">
        <f t="shared" si="13"/>
        <v>0</v>
      </c>
      <c r="CB19" s="71">
        <f t="shared" si="13"/>
        <v>0</v>
      </c>
      <c r="CC19" s="74"/>
      <c r="CD19" s="74"/>
      <c r="CE19" s="95"/>
      <c r="CF19" s="95"/>
      <c r="CG19" s="71">
        <f t="shared" si="14"/>
        <v>0</v>
      </c>
      <c r="CH19" s="71">
        <f t="shared" si="14"/>
        <v>0</v>
      </c>
      <c r="CI19" s="236"/>
      <c r="CJ19" s="236"/>
      <c r="CK19" s="213"/>
      <c r="CL19" s="71"/>
      <c r="CM19" s="71">
        <f t="shared" si="15"/>
        <v>0</v>
      </c>
      <c r="CN19" s="71">
        <f t="shared" si="15"/>
        <v>0</v>
      </c>
      <c r="CO19" s="236"/>
      <c r="CP19" s="236"/>
      <c r="CQ19" s="71"/>
      <c r="CR19" s="71"/>
      <c r="CS19" s="71">
        <f t="shared" si="16"/>
        <v>0</v>
      </c>
      <c r="CT19" s="71">
        <f t="shared" si="16"/>
        <v>0</v>
      </c>
      <c r="CU19" s="74">
        <v>0</v>
      </c>
      <c r="CV19" s="74"/>
      <c r="CW19" s="236"/>
      <c r="CX19" s="236"/>
      <c r="CY19" s="71">
        <f t="shared" si="17"/>
        <v>0</v>
      </c>
      <c r="CZ19" s="71">
        <f t="shared" si="17"/>
        <v>0</v>
      </c>
      <c r="DA19" s="236"/>
      <c r="DB19" s="237"/>
      <c r="DC19" s="93"/>
      <c r="DD19" s="71"/>
      <c r="DE19" s="71">
        <f t="shared" si="18"/>
        <v>0</v>
      </c>
      <c r="DF19" s="71">
        <f t="shared" si="18"/>
        <v>0</v>
      </c>
      <c r="DG19" s="74"/>
      <c r="DH19" s="74"/>
      <c r="DI19" s="74"/>
      <c r="DJ19" s="74"/>
      <c r="DK19" s="71">
        <f t="shared" si="19"/>
        <v>0</v>
      </c>
      <c r="DL19" s="71">
        <f t="shared" si="19"/>
        <v>0</v>
      </c>
      <c r="DM19" s="236"/>
      <c r="DN19" s="236"/>
      <c r="DO19" s="243"/>
      <c r="DP19" s="244"/>
      <c r="DQ19" s="71">
        <f t="shared" si="20"/>
        <v>0</v>
      </c>
      <c r="DR19" s="71">
        <f t="shared" si="20"/>
        <v>0</v>
      </c>
      <c r="DS19" s="115"/>
      <c r="DT19" s="71"/>
      <c r="DU19" s="236"/>
      <c r="DV19" s="236"/>
      <c r="DW19" s="71">
        <f t="shared" si="21"/>
        <v>0</v>
      </c>
      <c r="DX19" s="71">
        <f t="shared" si="21"/>
        <v>0</v>
      </c>
      <c r="DY19" s="236"/>
      <c r="DZ19" s="237"/>
      <c r="EA19" s="208"/>
      <c r="EB19" s="71"/>
      <c r="EC19" s="71">
        <f t="shared" si="22"/>
        <v>0</v>
      </c>
      <c r="ED19" s="71">
        <f t="shared" si="22"/>
        <v>0</v>
      </c>
      <c r="EE19" s="236"/>
      <c r="EF19" s="236"/>
      <c r="EG19" s="243"/>
      <c r="EH19" s="243"/>
      <c r="EI19" s="71">
        <f t="shared" si="23"/>
        <v>0</v>
      </c>
      <c r="EJ19" s="71">
        <f t="shared" si="23"/>
        <v>0</v>
      </c>
      <c r="EK19" s="236">
        <v>0</v>
      </c>
      <c r="EL19" s="236"/>
      <c r="EM19" s="243"/>
      <c r="EN19" s="243"/>
      <c r="EO19" s="71">
        <f t="shared" si="24"/>
        <v>0</v>
      </c>
      <c r="EP19" s="71">
        <f t="shared" si="24"/>
        <v>0</v>
      </c>
      <c r="EQ19" s="209">
        <v>0</v>
      </c>
      <c r="ER19" s="196"/>
      <c r="ES19" s="196"/>
      <c r="ET19" s="196"/>
      <c r="EU19" s="74">
        <f t="shared" si="25"/>
        <v>0</v>
      </c>
      <c r="EV19" s="74">
        <f t="shared" si="26"/>
        <v>0</v>
      </c>
      <c r="EW19" s="71">
        <v>0</v>
      </c>
      <c r="EX19" s="71"/>
      <c r="EY19" s="71"/>
      <c r="EZ19" s="71"/>
      <c r="FA19" s="71">
        <f t="shared" si="27"/>
        <v>0</v>
      </c>
      <c r="FB19" s="71">
        <f t="shared" si="27"/>
        <v>0</v>
      </c>
      <c r="FC19" s="71"/>
      <c r="FD19" s="71"/>
      <c r="FE19" s="71"/>
      <c r="FF19" s="71"/>
      <c r="FG19" s="71">
        <f t="shared" si="28"/>
        <v>0</v>
      </c>
      <c r="FH19" s="71">
        <f t="shared" si="28"/>
        <v>0</v>
      </c>
      <c r="FI19" s="196"/>
      <c r="FJ19" s="196"/>
      <c r="FK19" s="196"/>
      <c r="FL19" s="196"/>
      <c r="FM19" s="74">
        <f t="shared" si="29"/>
        <v>0</v>
      </c>
      <c r="FN19" s="74">
        <f t="shared" si="30"/>
        <v>0</v>
      </c>
      <c r="FO19" s="196"/>
      <c r="FP19" s="196"/>
      <c r="FQ19" s="196"/>
      <c r="FR19" s="196"/>
      <c r="FS19" s="74">
        <f t="shared" si="31"/>
        <v>0</v>
      </c>
      <c r="FT19" s="74">
        <f t="shared" si="32"/>
        <v>0</v>
      </c>
      <c r="FU19" s="196"/>
      <c r="FV19" s="196"/>
      <c r="FW19" s="196"/>
      <c r="FX19" s="196"/>
      <c r="FY19" s="74">
        <f t="shared" si="33"/>
        <v>0</v>
      </c>
      <c r="FZ19" s="74">
        <f t="shared" si="34"/>
        <v>0</v>
      </c>
      <c r="GA19" s="196"/>
      <c r="GB19" s="196"/>
      <c r="GC19" s="196"/>
      <c r="GD19" s="196"/>
      <c r="GE19" s="74">
        <f t="shared" si="35"/>
        <v>0</v>
      </c>
      <c r="GF19" s="74">
        <f t="shared" si="36"/>
        <v>0</v>
      </c>
      <c r="GG19" s="196"/>
      <c r="GH19" s="196"/>
      <c r="GI19" s="74">
        <f t="shared" si="1"/>
        <v>0</v>
      </c>
      <c r="GJ19" s="74">
        <f t="shared" si="37"/>
        <v>0</v>
      </c>
      <c r="GK19" s="196">
        <v>8.76</v>
      </c>
      <c r="GL19" s="196"/>
      <c r="GM19" s="74">
        <f t="shared" si="38"/>
        <v>8.76</v>
      </c>
      <c r="GN19" s="74">
        <f t="shared" si="39"/>
        <v>0</v>
      </c>
      <c r="GO19" s="196">
        <v>0</v>
      </c>
      <c r="GP19" s="196"/>
      <c r="GQ19" s="74">
        <f t="shared" si="40"/>
        <v>0</v>
      </c>
      <c r="GR19" s="74">
        <f t="shared" si="41"/>
        <v>0</v>
      </c>
      <c r="GS19" s="196"/>
      <c r="GT19" s="196"/>
      <c r="GU19" s="74">
        <f t="shared" si="42"/>
        <v>0</v>
      </c>
      <c r="GV19" s="74">
        <f t="shared" si="43"/>
        <v>0</v>
      </c>
      <c r="GW19" s="196">
        <v>0</v>
      </c>
      <c r="GX19" s="196"/>
      <c r="GY19" s="74">
        <f t="shared" si="44"/>
        <v>0</v>
      </c>
      <c r="GZ19" s="74">
        <f t="shared" si="45"/>
        <v>0</v>
      </c>
      <c r="HA19" s="196">
        <v>2.06</v>
      </c>
      <c r="HB19" s="196"/>
      <c r="HC19" s="74">
        <f t="shared" si="46"/>
        <v>2.06</v>
      </c>
      <c r="HD19" s="74">
        <f t="shared" si="47"/>
        <v>0</v>
      </c>
      <c r="HE19" s="196">
        <v>1</v>
      </c>
      <c r="HF19" s="196"/>
      <c r="HG19" s="74">
        <f t="shared" si="48"/>
        <v>1</v>
      </c>
      <c r="HH19" s="74">
        <f t="shared" si="48"/>
        <v>0</v>
      </c>
      <c r="HI19" s="196">
        <v>1.44</v>
      </c>
      <c r="HJ19" s="196"/>
      <c r="HK19" s="74">
        <f t="shared" si="49"/>
        <v>1.44</v>
      </c>
      <c r="HL19" s="74">
        <f t="shared" si="49"/>
        <v>0</v>
      </c>
      <c r="HM19" s="74"/>
      <c r="HN19" s="74"/>
      <c r="HO19" s="74">
        <f t="shared" si="50"/>
        <v>0</v>
      </c>
      <c r="HP19" s="74">
        <f t="shared" si="50"/>
        <v>0</v>
      </c>
      <c r="HQ19" s="74"/>
      <c r="HR19" s="74"/>
      <c r="HS19" s="74">
        <f t="shared" si="51"/>
        <v>0</v>
      </c>
      <c r="HT19" s="74">
        <f t="shared" si="51"/>
        <v>0</v>
      </c>
      <c r="HU19" s="74"/>
      <c r="HV19" s="74"/>
      <c r="HW19" s="74">
        <f t="shared" si="52"/>
        <v>0</v>
      </c>
      <c r="HX19" s="74">
        <f t="shared" si="52"/>
        <v>0</v>
      </c>
      <c r="HY19" s="74"/>
      <c r="HZ19" s="74"/>
      <c r="IA19" s="74">
        <f t="shared" si="53"/>
        <v>0</v>
      </c>
      <c r="IB19" s="74">
        <f t="shared" si="53"/>
        <v>0</v>
      </c>
      <c r="IC19" s="74"/>
      <c r="ID19" s="74"/>
      <c r="IE19" s="74">
        <f t="shared" si="54"/>
        <v>0</v>
      </c>
      <c r="IF19" s="210">
        <f t="shared" si="55"/>
        <v>0</v>
      </c>
      <c r="IG19" s="235">
        <v>0</v>
      </c>
      <c r="IH19" s="235"/>
      <c r="II19" s="211">
        <f t="shared" si="56"/>
        <v>0</v>
      </c>
      <c r="IJ19" s="211">
        <f t="shared" si="56"/>
        <v>0</v>
      </c>
      <c r="IK19" s="235">
        <v>0</v>
      </c>
      <c r="IM19" s="211">
        <f t="shared" si="57"/>
        <v>0</v>
      </c>
      <c r="IN19" s="211">
        <f t="shared" si="57"/>
        <v>0</v>
      </c>
      <c r="IO19" s="196"/>
      <c r="IP19" s="211"/>
      <c r="IQ19" s="211">
        <f t="shared" si="58"/>
        <v>0</v>
      </c>
      <c r="IR19" s="211">
        <f t="shared" si="58"/>
        <v>0</v>
      </c>
      <c r="IS19" s="211"/>
      <c r="IT19" s="211"/>
      <c r="IU19" s="211">
        <f t="shared" si="59"/>
        <v>0</v>
      </c>
      <c r="IV19" s="211">
        <f t="shared" si="59"/>
        <v>0</v>
      </c>
      <c r="IW19" s="211"/>
      <c r="IX19" s="211"/>
      <c r="IY19" s="211">
        <f t="shared" si="60"/>
        <v>0</v>
      </c>
      <c r="IZ19" s="211">
        <f t="shared" si="61"/>
        <v>0</v>
      </c>
      <c r="JA19" s="211"/>
      <c r="JB19" s="211"/>
      <c r="JC19" s="211">
        <f t="shared" si="62"/>
        <v>0</v>
      </c>
      <c r="JD19" s="211">
        <f t="shared" si="62"/>
        <v>0</v>
      </c>
      <c r="JE19" s="211">
        <v>1.55</v>
      </c>
      <c r="JF19" s="211"/>
      <c r="JG19" s="211">
        <f t="shared" si="63"/>
        <v>1.55</v>
      </c>
      <c r="JH19" s="211">
        <f t="shared" si="63"/>
        <v>0</v>
      </c>
      <c r="JI19" s="211"/>
      <c r="JJ19" s="211"/>
      <c r="JK19" s="211">
        <f t="shared" si="64"/>
        <v>0</v>
      </c>
      <c r="JL19" s="211">
        <f t="shared" si="64"/>
        <v>0</v>
      </c>
      <c r="JM19" s="560">
        <v>0</v>
      </c>
      <c r="JN19" s="211"/>
      <c r="JO19" s="211">
        <f t="shared" si="65"/>
        <v>0</v>
      </c>
      <c r="JP19" s="211">
        <f t="shared" si="65"/>
        <v>0</v>
      </c>
      <c r="JQ19" s="211">
        <v>0</v>
      </c>
      <c r="JR19" s="211"/>
      <c r="JS19" s="211">
        <f t="shared" si="66"/>
        <v>0</v>
      </c>
      <c r="JT19" s="211">
        <f t="shared" si="66"/>
        <v>0</v>
      </c>
      <c r="JU19" s="211"/>
      <c r="JV19" s="211"/>
      <c r="JW19" s="211">
        <f t="shared" si="67"/>
        <v>0</v>
      </c>
      <c r="JX19" s="211">
        <f t="shared" si="67"/>
        <v>0</v>
      </c>
    </row>
    <row r="20" spans="1:284" ht="12.75" customHeight="1">
      <c r="A20" s="181"/>
      <c r="B20" s="89">
        <v>10</v>
      </c>
      <c r="C20" s="236"/>
      <c r="D20" s="236"/>
      <c r="E20" s="74"/>
      <c r="F20" s="74"/>
      <c r="G20" s="71">
        <f t="shared" si="0"/>
        <v>0</v>
      </c>
      <c r="H20" s="71">
        <f t="shared" si="0"/>
        <v>0</v>
      </c>
      <c r="I20" s="237">
        <v>0</v>
      </c>
      <c r="J20" s="71"/>
      <c r="K20" s="71"/>
      <c r="L20" s="71"/>
      <c r="M20" s="71">
        <f t="shared" si="2"/>
        <v>0</v>
      </c>
      <c r="N20" s="71">
        <f t="shared" si="2"/>
        <v>0</v>
      </c>
      <c r="O20" s="236">
        <v>0.21</v>
      </c>
      <c r="P20" s="237"/>
      <c r="Q20" s="74"/>
      <c r="R20" s="71"/>
      <c r="S20" s="71">
        <f t="shared" si="3"/>
        <v>0.21</v>
      </c>
      <c r="T20" s="71">
        <f t="shared" si="3"/>
        <v>0</v>
      </c>
      <c r="U20" s="71"/>
      <c r="V20" s="71"/>
      <c r="W20" s="74"/>
      <c r="X20" s="74"/>
      <c r="Y20" s="71">
        <f t="shared" si="4"/>
        <v>0</v>
      </c>
      <c r="Z20" s="71">
        <f t="shared" si="4"/>
        <v>0</v>
      </c>
      <c r="AA20" s="71"/>
      <c r="AB20" s="245"/>
      <c r="AC20" s="246"/>
      <c r="AD20" s="239"/>
      <c r="AE20" s="71">
        <f t="shared" si="5"/>
        <v>0</v>
      </c>
      <c r="AF20" s="71">
        <f t="shared" si="5"/>
        <v>0</v>
      </c>
      <c r="AG20" s="71">
        <v>18.559999999999999</v>
      </c>
      <c r="AH20" s="71"/>
      <c r="AI20" s="71"/>
      <c r="AJ20" s="71"/>
      <c r="AK20" s="71">
        <f t="shared" si="6"/>
        <v>18.559999999999999</v>
      </c>
      <c r="AL20" s="71">
        <f t="shared" si="6"/>
        <v>0</v>
      </c>
      <c r="AM20" s="71"/>
      <c r="AN20" s="71"/>
      <c r="AO20" s="75"/>
      <c r="AP20" s="75"/>
      <c r="AQ20" s="71">
        <f t="shared" si="7"/>
        <v>0</v>
      </c>
      <c r="AR20" s="71">
        <f t="shared" si="7"/>
        <v>0</v>
      </c>
      <c r="AS20" s="74"/>
      <c r="AT20" s="74"/>
      <c r="AU20" s="74"/>
      <c r="AV20" s="71"/>
      <c r="AW20" s="71">
        <f t="shared" si="8"/>
        <v>0</v>
      </c>
      <c r="AX20" s="71">
        <f t="shared" si="8"/>
        <v>0</v>
      </c>
      <c r="AY20" s="207"/>
      <c r="AZ20" s="86"/>
      <c r="BA20" s="86"/>
      <c r="BB20" s="86"/>
      <c r="BC20" s="71">
        <f t="shared" si="9"/>
        <v>0</v>
      </c>
      <c r="BD20" s="71">
        <f t="shared" si="9"/>
        <v>0</v>
      </c>
      <c r="BE20" s="236"/>
      <c r="BF20" s="236"/>
      <c r="BG20" s="75"/>
      <c r="BH20" s="240"/>
      <c r="BI20" s="71">
        <f t="shared" si="10"/>
        <v>0</v>
      </c>
      <c r="BJ20" s="71">
        <f t="shared" si="10"/>
        <v>0</v>
      </c>
      <c r="BK20" s="93"/>
      <c r="BL20" s="93"/>
      <c r="BM20" s="71"/>
      <c r="BN20" s="71"/>
      <c r="BO20" s="71">
        <f t="shared" si="11"/>
        <v>0</v>
      </c>
      <c r="BP20" s="71">
        <f t="shared" si="11"/>
        <v>0</v>
      </c>
      <c r="BQ20" s="241"/>
      <c r="BR20" s="236"/>
      <c r="BS20" s="94"/>
      <c r="BT20" s="94"/>
      <c r="BU20" s="71">
        <f t="shared" si="12"/>
        <v>0</v>
      </c>
      <c r="BV20" s="71">
        <f t="shared" si="12"/>
        <v>0</v>
      </c>
      <c r="BW20" s="74"/>
      <c r="BX20" s="74"/>
      <c r="BY20" s="79"/>
      <c r="BZ20" s="242"/>
      <c r="CA20" s="71">
        <f t="shared" si="13"/>
        <v>0</v>
      </c>
      <c r="CB20" s="71">
        <f t="shared" si="13"/>
        <v>0</v>
      </c>
      <c r="CC20" s="74"/>
      <c r="CD20" s="74"/>
      <c r="CE20" s="95"/>
      <c r="CF20" s="95"/>
      <c r="CG20" s="71">
        <f t="shared" si="14"/>
        <v>0</v>
      </c>
      <c r="CH20" s="71">
        <f t="shared" si="14"/>
        <v>0</v>
      </c>
      <c r="CI20" s="236"/>
      <c r="CJ20" s="236"/>
      <c r="CK20" s="213"/>
      <c r="CL20" s="71"/>
      <c r="CM20" s="71">
        <f t="shared" si="15"/>
        <v>0</v>
      </c>
      <c r="CN20" s="71">
        <f t="shared" si="15"/>
        <v>0</v>
      </c>
      <c r="CO20" s="236"/>
      <c r="CP20" s="236"/>
      <c r="CQ20" s="71"/>
      <c r="CR20" s="71"/>
      <c r="CS20" s="71">
        <f t="shared" si="16"/>
        <v>0</v>
      </c>
      <c r="CT20" s="71">
        <f t="shared" si="16"/>
        <v>0</v>
      </c>
      <c r="CU20" s="74">
        <v>0</v>
      </c>
      <c r="CV20" s="74"/>
      <c r="CW20" s="236"/>
      <c r="CX20" s="236"/>
      <c r="CY20" s="71">
        <f t="shared" si="17"/>
        <v>0</v>
      </c>
      <c r="CZ20" s="71">
        <f t="shared" si="17"/>
        <v>0</v>
      </c>
      <c r="DA20" s="236"/>
      <c r="DB20" s="237"/>
      <c r="DC20" s="93"/>
      <c r="DD20" s="71"/>
      <c r="DE20" s="71">
        <f t="shared" si="18"/>
        <v>0</v>
      </c>
      <c r="DF20" s="71">
        <f t="shared" si="18"/>
        <v>0</v>
      </c>
      <c r="DG20" s="74"/>
      <c r="DH20" s="74"/>
      <c r="DI20" s="74"/>
      <c r="DJ20" s="74"/>
      <c r="DK20" s="71">
        <f t="shared" si="19"/>
        <v>0</v>
      </c>
      <c r="DL20" s="71">
        <f t="shared" si="19"/>
        <v>0</v>
      </c>
      <c r="DM20" s="236"/>
      <c r="DN20" s="236"/>
      <c r="DO20" s="243"/>
      <c r="DP20" s="244"/>
      <c r="DQ20" s="71">
        <f t="shared" si="20"/>
        <v>0</v>
      </c>
      <c r="DR20" s="71">
        <f t="shared" si="20"/>
        <v>0</v>
      </c>
      <c r="DS20" s="115"/>
      <c r="DT20" s="71"/>
      <c r="DU20" s="236"/>
      <c r="DV20" s="236"/>
      <c r="DW20" s="71">
        <f t="shared" si="21"/>
        <v>0</v>
      </c>
      <c r="DX20" s="71">
        <f t="shared" si="21"/>
        <v>0</v>
      </c>
      <c r="DY20" s="236"/>
      <c r="DZ20" s="237"/>
      <c r="EA20" s="208"/>
      <c r="EB20" s="71"/>
      <c r="EC20" s="71">
        <f t="shared" si="22"/>
        <v>0</v>
      </c>
      <c r="ED20" s="71">
        <f t="shared" si="22"/>
        <v>0</v>
      </c>
      <c r="EE20" s="236"/>
      <c r="EF20" s="236"/>
      <c r="EG20" s="243"/>
      <c r="EH20" s="243"/>
      <c r="EI20" s="71">
        <f t="shared" si="23"/>
        <v>0</v>
      </c>
      <c r="EJ20" s="71">
        <f t="shared" si="23"/>
        <v>0</v>
      </c>
      <c r="EK20" s="236">
        <v>0</v>
      </c>
      <c r="EL20" s="236"/>
      <c r="EM20" s="243"/>
      <c r="EN20" s="243"/>
      <c r="EO20" s="71">
        <f t="shared" si="24"/>
        <v>0</v>
      </c>
      <c r="EP20" s="71">
        <f t="shared" si="24"/>
        <v>0</v>
      </c>
      <c r="EQ20" s="209">
        <v>0</v>
      </c>
      <c r="ER20" s="196"/>
      <c r="ES20" s="196"/>
      <c r="ET20" s="196"/>
      <c r="EU20" s="74">
        <f t="shared" si="25"/>
        <v>0</v>
      </c>
      <c r="EV20" s="74">
        <f t="shared" si="26"/>
        <v>0</v>
      </c>
      <c r="EW20" s="71">
        <v>0</v>
      </c>
      <c r="EX20" s="71"/>
      <c r="EY20" s="71"/>
      <c r="EZ20" s="71"/>
      <c r="FA20" s="71">
        <f t="shared" si="27"/>
        <v>0</v>
      </c>
      <c r="FB20" s="71">
        <f t="shared" si="27"/>
        <v>0</v>
      </c>
      <c r="FC20" s="71"/>
      <c r="FD20" s="71"/>
      <c r="FE20" s="71"/>
      <c r="FF20" s="71"/>
      <c r="FG20" s="71">
        <f t="shared" si="28"/>
        <v>0</v>
      </c>
      <c r="FH20" s="71">
        <f t="shared" si="28"/>
        <v>0</v>
      </c>
      <c r="FI20" s="196"/>
      <c r="FJ20" s="196"/>
      <c r="FK20" s="196"/>
      <c r="FL20" s="196"/>
      <c r="FM20" s="74">
        <f t="shared" si="29"/>
        <v>0</v>
      </c>
      <c r="FN20" s="74">
        <f t="shared" si="30"/>
        <v>0</v>
      </c>
      <c r="FO20" s="196"/>
      <c r="FP20" s="196"/>
      <c r="FQ20" s="196"/>
      <c r="FR20" s="196"/>
      <c r="FS20" s="74">
        <f t="shared" si="31"/>
        <v>0</v>
      </c>
      <c r="FT20" s="74">
        <f t="shared" si="32"/>
        <v>0</v>
      </c>
      <c r="FU20" s="196"/>
      <c r="FV20" s="196"/>
      <c r="FW20" s="196"/>
      <c r="FX20" s="196"/>
      <c r="FY20" s="74">
        <f t="shared" si="33"/>
        <v>0</v>
      </c>
      <c r="FZ20" s="74">
        <f t="shared" si="34"/>
        <v>0</v>
      </c>
      <c r="GA20" s="196"/>
      <c r="GB20" s="196"/>
      <c r="GC20" s="196"/>
      <c r="GD20" s="196"/>
      <c r="GE20" s="74">
        <f t="shared" si="35"/>
        <v>0</v>
      </c>
      <c r="GF20" s="74">
        <f t="shared" si="36"/>
        <v>0</v>
      </c>
      <c r="GG20" s="196"/>
      <c r="GH20" s="196"/>
      <c r="GI20" s="74">
        <f t="shared" si="1"/>
        <v>0</v>
      </c>
      <c r="GJ20" s="74">
        <f t="shared" si="37"/>
        <v>0</v>
      </c>
      <c r="GK20" s="196">
        <v>8.76</v>
      </c>
      <c r="GL20" s="196"/>
      <c r="GM20" s="74">
        <f t="shared" si="38"/>
        <v>8.76</v>
      </c>
      <c r="GN20" s="74">
        <f t="shared" si="39"/>
        <v>0</v>
      </c>
      <c r="GO20" s="196">
        <v>0</v>
      </c>
      <c r="GP20" s="196"/>
      <c r="GQ20" s="74">
        <f t="shared" si="40"/>
        <v>0</v>
      </c>
      <c r="GR20" s="74">
        <f t="shared" si="41"/>
        <v>0</v>
      </c>
      <c r="GS20" s="196"/>
      <c r="GT20" s="196"/>
      <c r="GU20" s="74">
        <f t="shared" si="42"/>
        <v>0</v>
      </c>
      <c r="GV20" s="74">
        <f t="shared" si="43"/>
        <v>0</v>
      </c>
      <c r="GW20" s="196">
        <v>0</v>
      </c>
      <c r="GX20" s="196"/>
      <c r="GY20" s="74">
        <f t="shared" si="44"/>
        <v>0</v>
      </c>
      <c r="GZ20" s="74">
        <f t="shared" si="45"/>
        <v>0</v>
      </c>
      <c r="HA20" s="196">
        <v>2.06</v>
      </c>
      <c r="HB20" s="196"/>
      <c r="HC20" s="74">
        <f t="shared" si="46"/>
        <v>2.06</v>
      </c>
      <c r="HD20" s="74">
        <f t="shared" si="47"/>
        <v>0</v>
      </c>
      <c r="HE20" s="196">
        <v>1</v>
      </c>
      <c r="HF20" s="196"/>
      <c r="HG20" s="74">
        <f t="shared" si="48"/>
        <v>1</v>
      </c>
      <c r="HH20" s="74">
        <f t="shared" si="48"/>
        <v>0</v>
      </c>
      <c r="HI20" s="196">
        <v>1.44</v>
      </c>
      <c r="HJ20" s="196"/>
      <c r="HK20" s="74">
        <f t="shared" si="49"/>
        <v>1.44</v>
      </c>
      <c r="HL20" s="74">
        <f t="shared" si="49"/>
        <v>0</v>
      </c>
      <c r="HM20" s="74"/>
      <c r="HN20" s="74"/>
      <c r="HO20" s="74">
        <f t="shared" si="50"/>
        <v>0</v>
      </c>
      <c r="HP20" s="74">
        <f t="shared" si="50"/>
        <v>0</v>
      </c>
      <c r="HQ20" s="74"/>
      <c r="HR20" s="74"/>
      <c r="HS20" s="74">
        <f t="shared" si="51"/>
        <v>0</v>
      </c>
      <c r="HT20" s="74">
        <f t="shared" si="51"/>
        <v>0</v>
      </c>
      <c r="HU20" s="74"/>
      <c r="HV20" s="74"/>
      <c r="HW20" s="74">
        <f t="shared" si="52"/>
        <v>0</v>
      </c>
      <c r="HX20" s="74">
        <f t="shared" si="52"/>
        <v>0</v>
      </c>
      <c r="HY20" s="74"/>
      <c r="HZ20" s="74"/>
      <c r="IA20" s="74">
        <f t="shared" si="53"/>
        <v>0</v>
      </c>
      <c r="IB20" s="74">
        <f t="shared" si="53"/>
        <v>0</v>
      </c>
      <c r="IC20" s="74"/>
      <c r="ID20" s="74"/>
      <c r="IE20" s="74">
        <f t="shared" si="54"/>
        <v>0</v>
      </c>
      <c r="IF20" s="210">
        <f t="shared" si="55"/>
        <v>0</v>
      </c>
      <c r="IG20" s="235">
        <v>0</v>
      </c>
      <c r="IH20" s="235"/>
      <c r="II20" s="211">
        <f t="shared" si="56"/>
        <v>0</v>
      </c>
      <c r="IJ20" s="211">
        <f t="shared" si="56"/>
        <v>0</v>
      </c>
      <c r="IK20" s="235">
        <v>0</v>
      </c>
      <c r="IM20" s="211">
        <f t="shared" si="57"/>
        <v>0</v>
      </c>
      <c r="IN20" s="211">
        <f t="shared" si="57"/>
        <v>0</v>
      </c>
      <c r="IO20" s="196"/>
      <c r="IP20" s="211"/>
      <c r="IQ20" s="211">
        <f t="shared" si="58"/>
        <v>0</v>
      </c>
      <c r="IR20" s="211">
        <f t="shared" si="58"/>
        <v>0</v>
      </c>
      <c r="IS20" s="211"/>
      <c r="IT20" s="211"/>
      <c r="IU20" s="211">
        <f t="shared" si="59"/>
        <v>0</v>
      </c>
      <c r="IV20" s="211">
        <f t="shared" si="59"/>
        <v>0</v>
      </c>
      <c r="IW20" s="211"/>
      <c r="IX20" s="211"/>
      <c r="IY20" s="211">
        <f t="shared" si="60"/>
        <v>0</v>
      </c>
      <c r="IZ20" s="211">
        <f t="shared" si="61"/>
        <v>0</v>
      </c>
      <c r="JA20" s="211"/>
      <c r="JB20" s="211"/>
      <c r="JC20" s="211">
        <f t="shared" si="62"/>
        <v>0</v>
      </c>
      <c r="JD20" s="211">
        <f t="shared" si="62"/>
        <v>0</v>
      </c>
      <c r="JE20" s="211">
        <v>1.55</v>
      </c>
      <c r="JF20" s="211"/>
      <c r="JG20" s="211">
        <f t="shared" si="63"/>
        <v>1.55</v>
      </c>
      <c r="JH20" s="211">
        <f t="shared" si="63"/>
        <v>0</v>
      </c>
      <c r="JI20" s="211"/>
      <c r="JJ20" s="211"/>
      <c r="JK20" s="211">
        <f t="shared" si="64"/>
        <v>0</v>
      </c>
      <c r="JL20" s="211">
        <f t="shared" si="64"/>
        <v>0</v>
      </c>
      <c r="JM20" s="560">
        <v>0</v>
      </c>
      <c r="JN20" s="211"/>
      <c r="JO20" s="211">
        <f t="shared" si="65"/>
        <v>0</v>
      </c>
      <c r="JP20" s="211">
        <f t="shared" si="65"/>
        <v>0</v>
      </c>
      <c r="JQ20" s="211">
        <v>0</v>
      </c>
      <c r="JR20" s="211"/>
      <c r="JS20" s="211">
        <f t="shared" si="66"/>
        <v>0</v>
      </c>
      <c r="JT20" s="211">
        <f t="shared" si="66"/>
        <v>0</v>
      </c>
      <c r="JU20" s="211"/>
      <c r="JV20" s="211"/>
      <c r="JW20" s="211">
        <f t="shared" si="67"/>
        <v>0</v>
      </c>
      <c r="JX20" s="211">
        <f t="shared" si="67"/>
        <v>0</v>
      </c>
    </row>
    <row r="21" spans="1:284" ht="12.75" customHeight="1">
      <c r="A21" s="181"/>
      <c r="B21" s="89">
        <v>11</v>
      </c>
      <c r="C21" s="236"/>
      <c r="D21" s="236"/>
      <c r="E21" s="74"/>
      <c r="F21" s="74"/>
      <c r="G21" s="71">
        <f t="shared" si="0"/>
        <v>0</v>
      </c>
      <c r="H21" s="71">
        <f t="shared" si="0"/>
        <v>0</v>
      </c>
      <c r="I21" s="237">
        <v>0</v>
      </c>
      <c r="J21" s="71"/>
      <c r="K21" s="71"/>
      <c r="L21" s="71"/>
      <c r="M21" s="71">
        <f t="shared" si="2"/>
        <v>0</v>
      </c>
      <c r="N21" s="71">
        <f t="shared" si="2"/>
        <v>0</v>
      </c>
      <c r="O21" s="236">
        <v>0.21</v>
      </c>
      <c r="P21" s="237"/>
      <c r="Q21" s="74"/>
      <c r="R21" s="71"/>
      <c r="S21" s="71">
        <f t="shared" si="3"/>
        <v>0.21</v>
      </c>
      <c r="T21" s="71">
        <f t="shared" si="3"/>
        <v>0</v>
      </c>
      <c r="U21" s="71"/>
      <c r="V21" s="71"/>
      <c r="W21" s="74"/>
      <c r="X21" s="74"/>
      <c r="Y21" s="71">
        <f t="shared" si="4"/>
        <v>0</v>
      </c>
      <c r="Z21" s="71">
        <f t="shared" si="4"/>
        <v>0</v>
      </c>
      <c r="AA21" s="71"/>
      <c r="AB21" s="245"/>
      <c r="AC21" s="246"/>
      <c r="AD21" s="239"/>
      <c r="AE21" s="71">
        <f t="shared" si="5"/>
        <v>0</v>
      </c>
      <c r="AF21" s="71">
        <f t="shared" si="5"/>
        <v>0</v>
      </c>
      <c r="AG21" s="71">
        <v>20.62</v>
      </c>
      <c r="AH21" s="71"/>
      <c r="AI21" s="71"/>
      <c r="AJ21" s="71"/>
      <c r="AK21" s="71">
        <f t="shared" si="6"/>
        <v>20.62</v>
      </c>
      <c r="AL21" s="71">
        <f t="shared" si="6"/>
        <v>0</v>
      </c>
      <c r="AM21" s="71"/>
      <c r="AN21" s="71"/>
      <c r="AO21" s="75"/>
      <c r="AP21" s="75"/>
      <c r="AQ21" s="71">
        <f t="shared" si="7"/>
        <v>0</v>
      </c>
      <c r="AR21" s="71">
        <f t="shared" si="7"/>
        <v>0</v>
      </c>
      <c r="AS21" s="74"/>
      <c r="AT21" s="74"/>
      <c r="AU21" s="74"/>
      <c r="AV21" s="71"/>
      <c r="AW21" s="71">
        <f t="shared" si="8"/>
        <v>0</v>
      </c>
      <c r="AX21" s="71">
        <f t="shared" si="8"/>
        <v>0</v>
      </c>
      <c r="AY21" s="207"/>
      <c r="AZ21" s="86"/>
      <c r="BA21" s="86"/>
      <c r="BB21" s="86"/>
      <c r="BC21" s="71">
        <f t="shared" si="9"/>
        <v>0</v>
      </c>
      <c r="BD21" s="71">
        <f t="shared" si="9"/>
        <v>0</v>
      </c>
      <c r="BE21" s="236"/>
      <c r="BF21" s="236"/>
      <c r="BG21" s="75"/>
      <c r="BH21" s="240"/>
      <c r="BI21" s="71">
        <f t="shared" si="10"/>
        <v>0</v>
      </c>
      <c r="BJ21" s="71">
        <f t="shared" si="10"/>
        <v>0</v>
      </c>
      <c r="BK21" s="93"/>
      <c r="BL21" s="93"/>
      <c r="BM21" s="71"/>
      <c r="BN21" s="71"/>
      <c r="BO21" s="71">
        <f t="shared" si="11"/>
        <v>0</v>
      </c>
      <c r="BP21" s="71">
        <f t="shared" si="11"/>
        <v>0</v>
      </c>
      <c r="BQ21" s="241"/>
      <c r="BR21" s="236"/>
      <c r="BS21" s="94"/>
      <c r="BT21" s="94"/>
      <c r="BU21" s="71">
        <f t="shared" si="12"/>
        <v>0</v>
      </c>
      <c r="BV21" s="71">
        <f t="shared" si="12"/>
        <v>0</v>
      </c>
      <c r="BW21" s="74"/>
      <c r="BX21" s="74"/>
      <c r="BY21" s="79"/>
      <c r="BZ21" s="242"/>
      <c r="CA21" s="71">
        <f t="shared" si="13"/>
        <v>0</v>
      </c>
      <c r="CB21" s="71">
        <f t="shared" si="13"/>
        <v>0</v>
      </c>
      <c r="CC21" s="74"/>
      <c r="CD21" s="74"/>
      <c r="CE21" s="95"/>
      <c r="CF21" s="95"/>
      <c r="CG21" s="71">
        <f t="shared" si="14"/>
        <v>0</v>
      </c>
      <c r="CH21" s="71">
        <f t="shared" si="14"/>
        <v>0</v>
      </c>
      <c r="CI21" s="236"/>
      <c r="CJ21" s="236"/>
      <c r="CK21" s="213"/>
      <c r="CL21" s="71"/>
      <c r="CM21" s="71">
        <f t="shared" si="15"/>
        <v>0</v>
      </c>
      <c r="CN21" s="71">
        <f t="shared" si="15"/>
        <v>0</v>
      </c>
      <c r="CO21" s="236"/>
      <c r="CP21" s="236"/>
      <c r="CQ21" s="71"/>
      <c r="CR21" s="71"/>
      <c r="CS21" s="71">
        <f t="shared" si="16"/>
        <v>0</v>
      </c>
      <c r="CT21" s="71">
        <f t="shared" si="16"/>
        <v>0</v>
      </c>
      <c r="CU21" s="74">
        <v>0</v>
      </c>
      <c r="CV21" s="74"/>
      <c r="CW21" s="236"/>
      <c r="CX21" s="236"/>
      <c r="CY21" s="71">
        <f t="shared" si="17"/>
        <v>0</v>
      </c>
      <c r="CZ21" s="71">
        <f t="shared" si="17"/>
        <v>0</v>
      </c>
      <c r="DA21" s="236"/>
      <c r="DB21" s="237"/>
      <c r="DC21" s="93"/>
      <c r="DD21" s="71"/>
      <c r="DE21" s="71">
        <f t="shared" si="18"/>
        <v>0</v>
      </c>
      <c r="DF21" s="71">
        <f t="shared" si="18"/>
        <v>0</v>
      </c>
      <c r="DG21" s="74"/>
      <c r="DH21" s="74"/>
      <c r="DI21" s="74"/>
      <c r="DJ21" s="74"/>
      <c r="DK21" s="71">
        <f t="shared" si="19"/>
        <v>0</v>
      </c>
      <c r="DL21" s="71">
        <f t="shared" si="19"/>
        <v>0</v>
      </c>
      <c r="DM21" s="236"/>
      <c r="DN21" s="236"/>
      <c r="DO21" s="243"/>
      <c r="DP21" s="244"/>
      <c r="DQ21" s="71">
        <f t="shared" si="20"/>
        <v>0</v>
      </c>
      <c r="DR21" s="71">
        <f t="shared" si="20"/>
        <v>0</v>
      </c>
      <c r="DS21" s="115"/>
      <c r="DT21" s="71"/>
      <c r="DU21" s="236"/>
      <c r="DV21" s="236"/>
      <c r="DW21" s="71">
        <f t="shared" si="21"/>
        <v>0</v>
      </c>
      <c r="DX21" s="71">
        <f t="shared" si="21"/>
        <v>0</v>
      </c>
      <c r="DY21" s="236"/>
      <c r="DZ21" s="237"/>
      <c r="EA21" s="208"/>
      <c r="EB21" s="71"/>
      <c r="EC21" s="71">
        <f t="shared" si="22"/>
        <v>0</v>
      </c>
      <c r="ED21" s="71">
        <f t="shared" si="22"/>
        <v>0</v>
      </c>
      <c r="EE21" s="236"/>
      <c r="EF21" s="236"/>
      <c r="EG21" s="243"/>
      <c r="EH21" s="243"/>
      <c r="EI21" s="71">
        <f t="shared" si="23"/>
        <v>0</v>
      </c>
      <c r="EJ21" s="71">
        <f t="shared" si="23"/>
        <v>0</v>
      </c>
      <c r="EK21" s="236">
        <v>0</v>
      </c>
      <c r="EL21" s="236"/>
      <c r="EM21" s="243"/>
      <c r="EN21" s="243"/>
      <c r="EO21" s="71">
        <f t="shared" si="24"/>
        <v>0</v>
      </c>
      <c r="EP21" s="71">
        <f t="shared" si="24"/>
        <v>0</v>
      </c>
      <c r="EQ21" s="209">
        <v>0</v>
      </c>
      <c r="ER21" s="196"/>
      <c r="ES21" s="196"/>
      <c r="ET21" s="196"/>
      <c r="EU21" s="74">
        <f t="shared" si="25"/>
        <v>0</v>
      </c>
      <c r="EV21" s="74">
        <f t="shared" si="26"/>
        <v>0</v>
      </c>
      <c r="EW21" s="71">
        <v>0</v>
      </c>
      <c r="EX21" s="71"/>
      <c r="EY21" s="71"/>
      <c r="EZ21" s="71"/>
      <c r="FA21" s="71">
        <f t="shared" si="27"/>
        <v>0</v>
      </c>
      <c r="FB21" s="71">
        <f t="shared" si="27"/>
        <v>0</v>
      </c>
      <c r="FC21" s="71"/>
      <c r="FD21" s="71"/>
      <c r="FE21" s="71"/>
      <c r="FF21" s="71"/>
      <c r="FG21" s="71">
        <f t="shared" si="28"/>
        <v>0</v>
      </c>
      <c r="FH21" s="71">
        <f t="shared" si="28"/>
        <v>0</v>
      </c>
      <c r="FI21" s="196"/>
      <c r="FJ21" s="196"/>
      <c r="FK21" s="196"/>
      <c r="FL21" s="196"/>
      <c r="FM21" s="74">
        <f t="shared" si="29"/>
        <v>0</v>
      </c>
      <c r="FN21" s="74">
        <f t="shared" si="30"/>
        <v>0</v>
      </c>
      <c r="FO21" s="196"/>
      <c r="FP21" s="196"/>
      <c r="FQ21" s="196"/>
      <c r="FR21" s="196"/>
      <c r="FS21" s="74">
        <f t="shared" si="31"/>
        <v>0</v>
      </c>
      <c r="FT21" s="74">
        <f t="shared" si="32"/>
        <v>0</v>
      </c>
      <c r="FU21" s="196"/>
      <c r="FV21" s="196"/>
      <c r="FW21" s="196"/>
      <c r="FX21" s="196"/>
      <c r="FY21" s="74">
        <f t="shared" si="33"/>
        <v>0</v>
      </c>
      <c r="FZ21" s="74">
        <f t="shared" si="34"/>
        <v>0</v>
      </c>
      <c r="GA21" s="196"/>
      <c r="GB21" s="196"/>
      <c r="GC21" s="196"/>
      <c r="GD21" s="196"/>
      <c r="GE21" s="74">
        <f t="shared" si="35"/>
        <v>0</v>
      </c>
      <c r="GF21" s="74">
        <f t="shared" si="36"/>
        <v>0</v>
      </c>
      <c r="GG21" s="196"/>
      <c r="GH21" s="196"/>
      <c r="GI21" s="74">
        <f t="shared" si="1"/>
        <v>0</v>
      </c>
      <c r="GJ21" s="74">
        <f t="shared" si="37"/>
        <v>0</v>
      </c>
      <c r="GK21" s="196">
        <v>8.76</v>
      </c>
      <c r="GL21" s="196"/>
      <c r="GM21" s="74">
        <f t="shared" si="38"/>
        <v>8.76</v>
      </c>
      <c r="GN21" s="74">
        <f t="shared" si="39"/>
        <v>0</v>
      </c>
      <c r="GO21" s="196">
        <v>0</v>
      </c>
      <c r="GP21" s="196"/>
      <c r="GQ21" s="74">
        <f t="shared" si="40"/>
        <v>0</v>
      </c>
      <c r="GR21" s="74">
        <f t="shared" si="41"/>
        <v>0</v>
      </c>
      <c r="GS21" s="196"/>
      <c r="GT21" s="196"/>
      <c r="GU21" s="74">
        <f t="shared" si="42"/>
        <v>0</v>
      </c>
      <c r="GV21" s="74">
        <f t="shared" si="43"/>
        <v>0</v>
      </c>
      <c r="GW21" s="196">
        <v>0</v>
      </c>
      <c r="GX21" s="196"/>
      <c r="GY21" s="74">
        <f t="shared" si="44"/>
        <v>0</v>
      </c>
      <c r="GZ21" s="74">
        <f t="shared" si="45"/>
        <v>0</v>
      </c>
      <c r="HA21" s="196">
        <v>2.06</v>
      </c>
      <c r="HB21" s="196"/>
      <c r="HC21" s="74">
        <f t="shared" si="46"/>
        <v>2.06</v>
      </c>
      <c r="HD21" s="74">
        <f t="shared" si="47"/>
        <v>0</v>
      </c>
      <c r="HE21" s="196">
        <v>1</v>
      </c>
      <c r="HF21" s="196"/>
      <c r="HG21" s="74">
        <f t="shared" si="48"/>
        <v>1</v>
      </c>
      <c r="HH21" s="74">
        <f t="shared" si="48"/>
        <v>0</v>
      </c>
      <c r="HI21" s="196">
        <v>1.44</v>
      </c>
      <c r="HJ21" s="196"/>
      <c r="HK21" s="74">
        <f t="shared" si="49"/>
        <v>1.44</v>
      </c>
      <c r="HL21" s="74">
        <f t="shared" si="49"/>
        <v>0</v>
      </c>
      <c r="HM21" s="74"/>
      <c r="HN21" s="74"/>
      <c r="HO21" s="74">
        <f t="shared" si="50"/>
        <v>0</v>
      </c>
      <c r="HP21" s="74">
        <f t="shared" si="50"/>
        <v>0</v>
      </c>
      <c r="HQ21" s="74"/>
      <c r="HR21" s="74"/>
      <c r="HS21" s="74">
        <f t="shared" si="51"/>
        <v>0</v>
      </c>
      <c r="HT21" s="74">
        <f t="shared" si="51"/>
        <v>0</v>
      </c>
      <c r="HU21" s="74"/>
      <c r="HV21" s="74"/>
      <c r="HW21" s="74">
        <f t="shared" si="52"/>
        <v>0</v>
      </c>
      <c r="HX21" s="74">
        <f t="shared" si="52"/>
        <v>0</v>
      </c>
      <c r="HY21" s="74"/>
      <c r="HZ21" s="74"/>
      <c r="IA21" s="74">
        <f t="shared" si="53"/>
        <v>0</v>
      </c>
      <c r="IB21" s="74">
        <f t="shared" si="53"/>
        <v>0</v>
      </c>
      <c r="IC21" s="74"/>
      <c r="ID21" s="74"/>
      <c r="IE21" s="74">
        <f t="shared" si="54"/>
        <v>0</v>
      </c>
      <c r="IF21" s="210">
        <f t="shared" si="55"/>
        <v>0</v>
      </c>
      <c r="IG21" s="235">
        <v>0</v>
      </c>
      <c r="IH21" s="235"/>
      <c r="II21" s="211">
        <f t="shared" si="56"/>
        <v>0</v>
      </c>
      <c r="IJ21" s="211">
        <f t="shared" si="56"/>
        <v>0</v>
      </c>
      <c r="IK21" s="235">
        <v>0</v>
      </c>
      <c r="IM21" s="211">
        <f t="shared" si="57"/>
        <v>0</v>
      </c>
      <c r="IN21" s="211">
        <f t="shared" si="57"/>
        <v>0</v>
      </c>
      <c r="IO21" s="196"/>
      <c r="IP21" s="211"/>
      <c r="IQ21" s="211">
        <f t="shared" si="58"/>
        <v>0</v>
      </c>
      <c r="IR21" s="211">
        <f t="shared" si="58"/>
        <v>0</v>
      </c>
      <c r="IS21" s="211"/>
      <c r="IT21" s="211"/>
      <c r="IU21" s="211">
        <f t="shared" si="59"/>
        <v>0</v>
      </c>
      <c r="IV21" s="211">
        <f t="shared" si="59"/>
        <v>0</v>
      </c>
      <c r="IW21" s="211"/>
      <c r="IX21" s="211"/>
      <c r="IY21" s="211">
        <f t="shared" si="60"/>
        <v>0</v>
      </c>
      <c r="IZ21" s="211">
        <f t="shared" si="61"/>
        <v>0</v>
      </c>
      <c r="JA21" s="211"/>
      <c r="JB21" s="211"/>
      <c r="JC21" s="211">
        <f t="shared" si="62"/>
        <v>0</v>
      </c>
      <c r="JD21" s="211">
        <f t="shared" si="62"/>
        <v>0</v>
      </c>
      <c r="JE21" s="211">
        <v>1.55</v>
      </c>
      <c r="JF21" s="211"/>
      <c r="JG21" s="211">
        <f t="shared" si="63"/>
        <v>1.55</v>
      </c>
      <c r="JH21" s="211">
        <f t="shared" si="63"/>
        <v>0</v>
      </c>
      <c r="JI21" s="211"/>
      <c r="JJ21" s="211"/>
      <c r="JK21" s="211">
        <f t="shared" si="64"/>
        <v>0</v>
      </c>
      <c r="JL21" s="211">
        <f t="shared" si="64"/>
        <v>0</v>
      </c>
      <c r="JM21" s="560">
        <v>0</v>
      </c>
      <c r="JN21" s="211"/>
      <c r="JO21" s="211">
        <f t="shared" si="65"/>
        <v>0</v>
      </c>
      <c r="JP21" s="211">
        <f t="shared" si="65"/>
        <v>0</v>
      </c>
      <c r="JQ21" s="211">
        <v>0</v>
      </c>
      <c r="JR21" s="211"/>
      <c r="JS21" s="211">
        <f t="shared" si="66"/>
        <v>0</v>
      </c>
      <c r="JT21" s="211">
        <f t="shared" si="66"/>
        <v>0</v>
      </c>
      <c r="JU21" s="211"/>
      <c r="JV21" s="211"/>
      <c r="JW21" s="211">
        <f t="shared" si="67"/>
        <v>0</v>
      </c>
      <c r="JX21" s="211">
        <f t="shared" si="67"/>
        <v>0</v>
      </c>
    </row>
    <row r="22" spans="1:284" ht="12.75" customHeight="1">
      <c r="A22" s="181"/>
      <c r="B22" s="89">
        <v>12</v>
      </c>
      <c r="C22" s="236"/>
      <c r="D22" s="236"/>
      <c r="E22" s="74"/>
      <c r="F22" s="74"/>
      <c r="G22" s="71">
        <f t="shared" si="0"/>
        <v>0</v>
      </c>
      <c r="H22" s="71">
        <f t="shared" si="0"/>
        <v>0</v>
      </c>
      <c r="I22" s="237">
        <v>0</v>
      </c>
      <c r="J22" s="71"/>
      <c r="K22" s="71"/>
      <c r="L22" s="71"/>
      <c r="M22" s="71">
        <f t="shared" si="2"/>
        <v>0</v>
      </c>
      <c r="N22" s="71">
        <f t="shared" si="2"/>
        <v>0</v>
      </c>
      <c r="O22" s="236">
        <v>0.21</v>
      </c>
      <c r="P22" s="237"/>
      <c r="Q22" s="74"/>
      <c r="R22" s="71"/>
      <c r="S22" s="71">
        <f t="shared" si="3"/>
        <v>0.21</v>
      </c>
      <c r="T22" s="71">
        <f t="shared" si="3"/>
        <v>0</v>
      </c>
      <c r="U22" s="71"/>
      <c r="V22" s="71"/>
      <c r="W22" s="74"/>
      <c r="X22" s="74"/>
      <c r="Y22" s="71">
        <f t="shared" si="4"/>
        <v>0</v>
      </c>
      <c r="Z22" s="71">
        <f t="shared" si="4"/>
        <v>0</v>
      </c>
      <c r="AA22" s="71"/>
      <c r="AB22" s="245"/>
      <c r="AC22" s="246"/>
      <c r="AD22" s="239"/>
      <c r="AE22" s="71">
        <f t="shared" si="5"/>
        <v>0</v>
      </c>
      <c r="AF22" s="71">
        <f t="shared" si="5"/>
        <v>0</v>
      </c>
      <c r="AG22" s="71">
        <v>20.62</v>
      </c>
      <c r="AH22" s="71"/>
      <c r="AI22" s="71"/>
      <c r="AJ22" s="71"/>
      <c r="AK22" s="71">
        <f t="shared" si="6"/>
        <v>20.62</v>
      </c>
      <c r="AL22" s="71">
        <f t="shared" si="6"/>
        <v>0</v>
      </c>
      <c r="AM22" s="71"/>
      <c r="AN22" s="71"/>
      <c r="AO22" s="75"/>
      <c r="AP22" s="75"/>
      <c r="AQ22" s="71">
        <f t="shared" si="7"/>
        <v>0</v>
      </c>
      <c r="AR22" s="71">
        <f t="shared" si="7"/>
        <v>0</v>
      </c>
      <c r="AS22" s="74"/>
      <c r="AT22" s="74"/>
      <c r="AU22" s="74"/>
      <c r="AV22" s="71"/>
      <c r="AW22" s="71">
        <f t="shared" si="8"/>
        <v>0</v>
      </c>
      <c r="AX22" s="71">
        <f t="shared" si="8"/>
        <v>0</v>
      </c>
      <c r="AY22" s="207"/>
      <c r="AZ22" s="86"/>
      <c r="BA22" s="86"/>
      <c r="BB22" s="86"/>
      <c r="BC22" s="71">
        <f t="shared" si="9"/>
        <v>0</v>
      </c>
      <c r="BD22" s="71">
        <f t="shared" si="9"/>
        <v>0</v>
      </c>
      <c r="BE22" s="236"/>
      <c r="BF22" s="236"/>
      <c r="BG22" s="75"/>
      <c r="BH22" s="240"/>
      <c r="BI22" s="71">
        <f t="shared" si="10"/>
        <v>0</v>
      </c>
      <c r="BJ22" s="71">
        <f t="shared" si="10"/>
        <v>0</v>
      </c>
      <c r="BK22" s="93"/>
      <c r="BL22" s="93"/>
      <c r="BM22" s="71"/>
      <c r="BN22" s="71"/>
      <c r="BO22" s="71">
        <f t="shared" si="11"/>
        <v>0</v>
      </c>
      <c r="BP22" s="71">
        <f t="shared" si="11"/>
        <v>0</v>
      </c>
      <c r="BQ22" s="241"/>
      <c r="BR22" s="236"/>
      <c r="BS22" s="94"/>
      <c r="BT22" s="94"/>
      <c r="BU22" s="71">
        <f t="shared" si="12"/>
        <v>0</v>
      </c>
      <c r="BV22" s="71">
        <f t="shared" si="12"/>
        <v>0</v>
      </c>
      <c r="BW22" s="74"/>
      <c r="BX22" s="74"/>
      <c r="BY22" s="79"/>
      <c r="BZ22" s="242"/>
      <c r="CA22" s="71">
        <f t="shared" si="13"/>
        <v>0</v>
      </c>
      <c r="CB22" s="71">
        <f t="shared" si="13"/>
        <v>0</v>
      </c>
      <c r="CC22" s="74"/>
      <c r="CD22" s="74"/>
      <c r="CE22" s="95"/>
      <c r="CF22" s="95"/>
      <c r="CG22" s="71">
        <f t="shared" si="14"/>
        <v>0</v>
      </c>
      <c r="CH22" s="71">
        <f t="shared" si="14"/>
        <v>0</v>
      </c>
      <c r="CI22" s="236"/>
      <c r="CJ22" s="236"/>
      <c r="CK22" s="213"/>
      <c r="CL22" s="71"/>
      <c r="CM22" s="71">
        <f t="shared" si="15"/>
        <v>0</v>
      </c>
      <c r="CN22" s="71">
        <f t="shared" si="15"/>
        <v>0</v>
      </c>
      <c r="CO22" s="236"/>
      <c r="CP22" s="236"/>
      <c r="CQ22" s="71"/>
      <c r="CR22" s="71"/>
      <c r="CS22" s="71">
        <f t="shared" si="16"/>
        <v>0</v>
      </c>
      <c r="CT22" s="71">
        <f t="shared" si="16"/>
        <v>0</v>
      </c>
      <c r="CU22" s="74">
        <v>0</v>
      </c>
      <c r="CV22" s="74"/>
      <c r="CW22" s="236"/>
      <c r="CX22" s="236"/>
      <c r="CY22" s="71">
        <f t="shared" si="17"/>
        <v>0</v>
      </c>
      <c r="CZ22" s="71">
        <f t="shared" si="17"/>
        <v>0</v>
      </c>
      <c r="DA22" s="236"/>
      <c r="DB22" s="237"/>
      <c r="DC22" s="93"/>
      <c r="DD22" s="71"/>
      <c r="DE22" s="71">
        <f t="shared" si="18"/>
        <v>0</v>
      </c>
      <c r="DF22" s="71">
        <f t="shared" si="18"/>
        <v>0</v>
      </c>
      <c r="DG22" s="74"/>
      <c r="DH22" s="74"/>
      <c r="DI22" s="74"/>
      <c r="DJ22" s="74"/>
      <c r="DK22" s="71">
        <f t="shared" si="19"/>
        <v>0</v>
      </c>
      <c r="DL22" s="71">
        <f t="shared" si="19"/>
        <v>0</v>
      </c>
      <c r="DM22" s="236"/>
      <c r="DN22" s="236"/>
      <c r="DO22" s="243"/>
      <c r="DP22" s="244"/>
      <c r="DQ22" s="71">
        <f t="shared" si="20"/>
        <v>0</v>
      </c>
      <c r="DR22" s="71">
        <f t="shared" si="20"/>
        <v>0</v>
      </c>
      <c r="DS22" s="115"/>
      <c r="DT22" s="71"/>
      <c r="DU22" s="236"/>
      <c r="DV22" s="236"/>
      <c r="DW22" s="71">
        <f t="shared" si="21"/>
        <v>0</v>
      </c>
      <c r="DX22" s="71">
        <f t="shared" si="21"/>
        <v>0</v>
      </c>
      <c r="DY22" s="236"/>
      <c r="DZ22" s="237"/>
      <c r="EA22" s="208"/>
      <c r="EB22" s="71"/>
      <c r="EC22" s="71">
        <f t="shared" si="22"/>
        <v>0</v>
      </c>
      <c r="ED22" s="71">
        <f t="shared" si="22"/>
        <v>0</v>
      </c>
      <c r="EE22" s="236"/>
      <c r="EF22" s="236"/>
      <c r="EG22" s="243"/>
      <c r="EH22" s="243"/>
      <c r="EI22" s="71">
        <f t="shared" si="23"/>
        <v>0</v>
      </c>
      <c r="EJ22" s="71">
        <f t="shared" si="23"/>
        <v>0</v>
      </c>
      <c r="EK22" s="236">
        <v>0</v>
      </c>
      <c r="EL22" s="236"/>
      <c r="EM22" s="243"/>
      <c r="EN22" s="243"/>
      <c r="EO22" s="71">
        <f t="shared" si="24"/>
        <v>0</v>
      </c>
      <c r="EP22" s="71">
        <f t="shared" si="24"/>
        <v>0</v>
      </c>
      <c r="EQ22" s="209">
        <v>0</v>
      </c>
      <c r="ER22" s="196"/>
      <c r="ES22" s="196"/>
      <c r="ET22" s="196"/>
      <c r="EU22" s="74">
        <f t="shared" si="25"/>
        <v>0</v>
      </c>
      <c r="EV22" s="74">
        <f t="shared" si="26"/>
        <v>0</v>
      </c>
      <c r="EW22" s="71">
        <v>0</v>
      </c>
      <c r="EX22" s="71"/>
      <c r="EY22" s="71"/>
      <c r="EZ22" s="71"/>
      <c r="FA22" s="71">
        <f t="shared" si="27"/>
        <v>0</v>
      </c>
      <c r="FB22" s="71">
        <f t="shared" si="27"/>
        <v>0</v>
      </c>
      <c r="FC22" s="71"/>
      <c r="FD22" s="71"/>
      <c r="FE22" s="71"/>
      <c r="FF22" s="71"/>
      <c r="FG22" s="71">
        <f t="shared" si="28"/>
        <v>0</v>
      </c>
      <c r="FH22" s="71">
        <f t="shared" si="28"/>
        <v>0</v>
      </c>
      <c r="FI22" s="196"/>
      <c r="FJ22" s="196"/>
      <c r="FK22" s="196"/>
      <c r="FL22" s="196"/>
      <c r="FM22" s="74">
        <f t="shared" si="29"/>
        <v>0</v>
      </c>
      <c r="FN22" s="74">
        <f t="shared" si="30"/>
        <v>0</v>
      </c>
      <c r="FO22" s="196"/>
      <c r="FP22" s="196"/>
      <c r="FQ22" s="196"/>
      <c r="FR22" s="196"/>
      <c r="FS22" s="74">
        <f t="shared" si="31"/>
        <v>0</v>
      </c>
      <c r="FT22" s="74">
        <f t="shared" si="32"/>
        <v>0</v>
      </c>
      <c r="FU22" s="196"/>
      <c r="FV22" s="196"/>
      <c r="FW22" s="196"/>
      <c r="FX22" s="196"/>
      <c r="FY22" s="74">
        <f t="shared" si="33"/>
        <v>0</v>
      </c>
      <c r="FZ22" s="74">
        <f t="shared" si="34"/>
        <v>0</v>
      </c>
      <c r="GA22" s="196"/>
      <c r="GB22" s="196"/>
      <c r="GC22" s="196"/>
      <c r="GD22" s="196"/>
      <c r="GE22" s="74">
        <f t="shared" si="35"/>
        <v>0</v>
      </c>
      <c r="GF22" s="74">
        <f t="shared" si="36"/>
        <v>0</v>
      </c>
      <c r="GG22" s="196"/>
      <c r="GH22" s="196"/>
      <c r="GI22" s="74">
        <f t="shared" si="1"/>
        <v>0</v>
      </c>
      <c r="GJ22" s="74">
        <f t="shared" si="37"/>
        <v>0</v>
      </c>
      <c r="GK22" s="196">
        <v>8.76</v>
      </c>
      <c r="GL22" s="196"/>
      <c r="GM22" s="74">
        <f t="shared" si="38"/>
        <v>8.76</v>
      </c>
      <c r="GN22" s="74">
        <f t="shared" si="39"/>
        <v>0</v>
      </c>
      <c r="GO22" s="196">
        <v>0</v>
      </c>
      <c r="GP22" s="196"/>
      <c r="GQ22" s="74">
        <f t="shared" si="40"/>
        <v>0</v>
      </c>
      <c r="GR22" s="74">
        <f t="shared" si="41"/>
        <v>0</v>
      </c>
      <c r="GS22" s="196"/>
      <c r="GT22" s="196"/>
      <c r="GU22" s="74">
        <f t="shared" si="42"/>
        <v>0</v>
      </c>
      <c r="GV22" s="74">
        <f t="shared" si="43"/>
        <v>0</v>
      </c>
      <c r="GW22" s="196">
        <v>0</v>
      </c>
      <c r="GX22" s="196"/>
      <c r="GY22" s="74">
        <f t="shared" si="44"/>
        <v>0</v>
      </c>
      <c r="GZ22" s="74">
        <f t="shared" si="45"/>
        <v>0</v>
      </c>
      <c r="HA22" s="196">
        <v>2.06</v>
      </c>
      <c r="HB22" s="196"/>
      <c r="HC22" s="74">
        <f t="shared" si="46"/>
        <v>2.06</v>
      </c>
      <c r="HD22" s="74">
        <f t="shared" si="47"/>
        <v>0</v>
      </c>
      <c r="HE22" s="196">
        <v>1</v>
      </c>
      <c r="HF22" s="196"/>
      <c r="HG22" s="74">
        <f t="shared" si="48"/>
        <v>1</v>
      </c>
      <c r="HH22" s="74">
        <f t="shared" si="48"/>
        <v>0</v>
      </c>
      <c r="HI22" s="196">
        <v>1.44</v>
      </c>
      <c r="HJ22" s="196"/>
      <c r="HK22" s="74">
        <f t="shared" si="49"/>
        <v>1.44</v>
      </c>
      <c r="HL22" s="74">
        <f t="shared" si="49"/>
        <v>0</v>
      </c>
      <c r="HM22" s="74"/>
      <c r="HN22" s="74"/>
      <c r="HO22" s="74">
        <f t="shared" si="50"/>
        <v>0</v>
      </c>
      <c r="HP22" s="74">
        <f t="shared" si="50"/>
        <v>0</v>
      </c>
      <c r="HQ22" s="74"/>
      <c r="HR22" s="74"/>
      <c r="HS22" s="74">
        <f t="shared" si="51"/>
        <v>0</v>
      </c>
      <c r="HT22" s="74">
        <f t="shared" si="51"/>
        <v>0</v>
      </c>
      <c r="HU22" s="74"/>
      <c r="HV22" s="74"/>
      <c r="HW22" s="74">
        <f t="shared" si="52"/>
        <v>0</v>
      </c>
      <c r="HX22" s="74">
        <f t="shared" si="52"/>
        <v>0</v>
      </c>
      <c r="HY22" s="74"/>
      <c r="HZ22" s="74"/>
      <c r="IA22" s="74">
        <f t="shared" si="53"/>
        <v>0</v>
      </c>
      <c r="IB22" s="74">
        <f t="shared" si="53"/>
        <v>0</v>
      </c>
      <c r="IC22" s="74"/>
      <c r="ID22" s="74"/>
      <c r="IE22" s="74">
        <f t="shared" si="54"/>
        <v>0</v>
      </c>
      <c r="IF22" s="210">
        <f t="shared" si="55"/>
        <v>0</v>
      </c>
      <c r="IG22" s="235">
        <v>0</v>
      </c>
      <c r="IH22" s="235"/>
      <c r="II22" s="211">
        <f t="shared" si="56"/>
        <v>0</v>
      </c>
      <c r="IJ22" s="211">
        <f t="shared" si="56"/>
        <v>0</v>
      </c>
      <c r="IK22" s="235">
        <v>0</v>
      </c>
      <c r="IM22" s="211">
        <f t="shared" si="57"/>
        <v>0</v>
      </c>
      <c r="IN22" s="211">
        <f t="shared" si="57"/>
        <v>0</v>
      </c>
      <c r="IO22" s="196"/>
      <c r="IP22" s="211"/>
      <c r="IQ22" s="211">
        <f t="shared" si="58"/>
        <v>0</v>
      </c>
      <c r="IR22" s="211">
        <f t="shared" si="58"/>
        <v>0</v>
      </c>
      <c r="IS22" s="211"/>
      <c r="IT22" s="211"/>
      <c r="IU22" s="211">
        <f t="shared" si="59"/>
        <v>0</v>
      </c>
      <c r="IV22" s="211">
        <f t="shared" si="59"/>
        <v>0</v>
      </c>
      <c r="IW22" s="211"/>
      <c r="IX22" s="211"/>
      <c r="IY22" s="211">
        <f t="shared" si="60"/>
        <v>0</v>
      </c>
      <c r="IZ22" s="211">
        <f t="shared" si="61"/>
        <v>0</v>
      </c>
      <c r="JA22" s="211"/>
      <c r="JB22" s="211"/>
      <c r="JC22" s="211">
        <f t="shared" si="62"/>
        <v>0</v>
      </c>
      <c r="JD22" s="211">
        <f t="shared" si="62"/>
        <v>0</v>
      </c>
      <c r="JE22" s="211">
        <v>1.55</v>
      </c>
      <c r="JF22" s="211"/>
      <c r="JG22" s="211">
        <f t="shared" si="63"/>
        <v>1.55</v>
      </c>
      <c r="JH22" s="211">
        <f t="shared" si="63"/>
        <v>0</v>
      </c>
      <c r="JI22" s="211"/>
      <c r="JJ22" s="211"/>
      <c r="JK22" s="211">
        <f t="shared" si="64"/>
        <v>0</v>
      </c>
      <c r="JL22" s="211">
        <f t="shared" si="64"/>
        <v>0</v>
      </c>
      <c r="JM22" s="560">
        <v>0</v>
      </c>
      <c r="JN22" s="211"/>
      <c r="JO22" s="211">
        <f t="shared" si="65"/>
        <v>0</v>
      </c>
      <c r="JP22" s="211">
        <f t="shared" si="65"/>
        <v>0</v>
      </c>
      <c r="JQ22" s="211">
        <v>0</v>
      </c>
      <c r="JR22" s="211"/>
      <c r="JS22" s="211">
        <f t="shared" si="66"/>
        <v>0</v>
      </c>
      <c r="JT22" s="211">
        <f t="shared" si="66"/>
        <v>0</v>
      </c>
      <c r="JU22" s="211"/>
      <c r="JV22" s="211"/>
      <c r="JW22" s="211">
        <f t="shared" si="67"/>
        <v>0</v>
      </c>
      <c r="JX22" s="211">
        <f t="shared" si="67"/>
        <v>0</v>
      </c>
    </row>
    <row r="23" spans="1:284" ht="12.75" customHeight="1">
      <c r="A23" s="182">
        <v>0.125</v>
      </c>
      <c r="B23" s="89">
        <v>13</v>
      </c>
      <c r="C23" s="236"/>
      <c r="D23" s="236"/>
      <c r="E23" s="74"/>
      <c r="F23" s="74"/>
      <c r="G23" s="71">
        <f t="shared" si="0"/>
        <v>0</v>
      </c>
      <c r="H23" s="71">
        <f t="shared" si="0"/>
        <v>0</v>
      </c>
      <c r="I23" s="237">
        <v>0</v>
      </c>
      <c r="J23" s="71"/>
      <c r="K23" s="71"/>
      <c r="L23" s="71"/>
      <c r="M23" s="71">
        <f t="shared" si="2"/>
        <v>0</v>
      </c>
      <c r="N23" s="71">
        <f t="shared" si="2"/>
        <v>0</v>
      </c>
      <c r="O23" s="236">
        <v>0.21</v>
      </c>
      <c r="P23" s="237"/>
      <c r="Q23" s="74"/>
      <c r="R23" s="71"/>
      <c r="S23" s="71">
        <f t="shared" si="3"/>
        <v>0.21</v>
      </c>
      <c r="T23" s="71">
        <f t="shared" si="3"/>
        <v>0</v>
      </c>
      <c r="U23" s="71"/>
      <c r="V23" s="71"/>
      <c r="W23" s="74"/>
      <c r="X23" s="74"/>
      <c r="Y23" s="71">
        <f t="shared" si="4"/>
        <v>0</v>
      </c>
      <c r="Z23" s="71">
        <f t="shared" si="4"/>
        <v>0</v>
      </c>
      <c r="AA23" s="71"/>
      <c r="AB23" s="245"/>
      <c r="AC23" s="246"/>
      <c r="AD23" s="239"/>
      <c r="AE23" s="71">
        <f t="shared" si="5"/>
        <v>0</v>
      </c>
      <c r="AF23" s="71">
        <f t="shared" si="5"/>
        <v>0</v>
      </c>
      <c r="AG23" s="71">
        <v>15.46</v>
      </c>
      <c r="AH23" s="71"/>
      <c r="AI23" s="71"/>
      <c r="AJ23" s="71"/>
      <c r="AK23" s="71">
        <f t="shared" si="6"/>
        <v>15.46</v>
      </c>
      <c r="AL23" s="71">
        <f t="shared" si="6"/>
        <v>0</v>
      </c>
      <c r="AM23" s="71"/>
      <c r="AN23" s="71"/>
      <c r="AO23" s="75"/>
      <c r="AP23" s="75"/>
      <c r="AQ23" s="71">
        <f t="shared" si="7"/>
        <v>0</v>
      </c>
      <c r="AR23" s="71">
        <f t="shared" si="7"/>
        <v>0</v>
      </c>
      <c r="AS23" s="74"/>
      <c r="AT23" s="74"/>
      <c r="AU23" s="74"/>
      <c r="AV23" s="71"/>
      <c r="AW23" s="71">
        <f t="shared" si="8"/>
        <v>0</v>
      </c>
      <c r="AX23" s="71">
        <f t="shared" si="8"/>
        <v>0</v>
      </c>
      <c r="AY23" s="207"/>
      <c r="AZ23" s="86"/>
      <c r="BA23" s="86"/>
      <c r="BB23" s="86"/>
      <c r="BC23" s="71">
        <f t="shared" si="9"/>
        <v>0</v>
      </c>
      <c r="BD23" s="71">
        <f t="shared" si="9"/>
        <v>0</v>
      </c>
      <c r="BE23" s="236"/>
      <c r="BF23" s="236"/>
      <c r="BG23" s="75"/>
      <c r="BH23" s="240"/>
      <c r="BI23" s="71">
        <f t="shared" si="10"/>
        <v>0</v>
      </c>
      <c r="BJ23" s="71">
        <f t="shared" si="10"/>
        <v>0</v>
      </c>
      <c r="BK23" s="93"/>
      <c r="BL23" s="93"/>
      <c r="BM23" s="71"/>
      <c r="BN23" s="71"/>
      <c r="BO23" s="71">
        <f t="shared" si="11"/>
        <v>0</v>
      </c>
      <c r="BP23" s="71">
        <f t="shared" si="11"/>
        <v>0</v>
      </c>
      <c r="BQ23" s="241"/>
      <c r="BR23" s="236"/>
      <c r="BS23" s="94"/>
      <c r="BT23" s="94"/>
      <c r="BU23" s="71">
        <f t="shared" si="12"/>
        <v>0</v>
      </c>
      <c r="BV23" s="71">
        <f t="shared" si="12"/>
        <v>0</v>
      </c>
      <c r="BW23" s="74"/>
      <c r="BX23" s="74"/>
      <c r="BY23" s="79"/>
      <c r="BZ23" s="242"/>
      <c r="CA23" s="71">
        <f t="shared" si="13"/>
        <v>0</v>
      </c>
      <c r="CB23" s="71">
        <f t="shared" si="13"/>
        <v>0</v>
      </c>
      <c r="CC23" s="74"/>
      <c r="CD23" s="74"/>
      <c r="CE23" s="95"/>
      <c r="CF23" s="95"/>
      <c r="CG23" s="71">
        <f t="shared" si="14"/>
        <v>0</v>
      </c>
      <c r="CH23" s="71">
        <f t="shared" si="14"/>
        <v>0</v>
      </c>
      <c r="CI23" s="236"/>
      <c r="CJ23" s="236"/>
      <c r="CK23" s="213"/>
      <c r="CL23" s="71"/>
      <c r="CM23" s="71">
        <f t="shared" si="15"/>
        <v>0</v>
      </c>
      <c r="CN23" s="71">
        <f t="shared" si="15"/>
        <v>0</v>
      </c>
      <c r="CO23" s="236"/>
      <c r="CP23" s="236"/>
      <c r="CQ23" s="71"/>
      <c r="CR23" s="71"/>
      <c r="CS23" s="71">
        <f t="shared" si="16"/>
        <v>0</v>
      </c>
      <c r="CT23" s="71">
        <f t="shared" si="16"/>
        <v>0</v>
      </c>
      <c r="CU23" s="74">
        <v>0</v>
      </c>
      <c r="CV23" s="74"/>
      <c r="CW23" s="236"/>
      <c r="CX23" s="236"/>
      <c r="CY23" s="71">
        <f t="shared" si="17"/>
        <v>0</v>
      </c>
      <c r="CZ23" s="71">
        <f t="shared" si="17"/>
        <v>0</v>
      </c>
      <c r="DA23" s="236"/>
      <c r="DB23" s="237"/>
      <c r="DC23" s="93"/>
      <c r="DD23" s="71"/>
      <c r="DE23" s="71">
        <f t="shared" si="18"/>
        <v>0</v>
      </c>
      <c r="DF23" s="71">
        <f t="shared" si="18"/>
        <v>0</v>
      </c>
      <c r="DG23" s="74"/>
      <c r="DH23" s="74"/>
      <c r="DI23" s="74"/>
      <c r="DJ23" s="74"/>
      <c r="DK23" s="71">
        <f t="shared" si="19"/>
        <v>0</v>
      </c>
      <c r="DL23" s="71">
        <f t="shared" si="19"/>
        <v>0</v>
      </c>
      <c r="DM23" s="236"/>
      <c r="DN23" s="236"/>
      <c r="DO23" s="243"/>
      <c r="DP23" s="244"/>
      <c r="DQ23" s="71">
        <f t="shared" si="20"/>
        <v>0</v>
      </c>
      <c r="DR23" s="71">
        <f t="shared" si="20"/>
        <v>0</v>
      </c>
      <c r="DS23" s="115"/>
      <c r="DT23" s="71"/>
      <c r="DU23" s="236"/>
      <c r="DV23" s="236"/>
      <c r="DW23" s="71">
        <f t="shared" si="21"/>
        <v>0</v>
      </c>
      <c r="DX23" s="71">
        <f t="shared" si="21"/>
        <v>0</v>
      </c>
      <c r="DY23" s="236"/>
      <c r="DZ23" s="237"/>
      <c r="EA23" s="208"/>
      <c r="EB23" s="71"/>
      <c r="EC23" s="71">
        <f t="shared" si="22"/>
        <v>0</v>
      </c>
      <c r="ED23" s="71">
        <f t="shared" si="22"/>
        <v>0</v>
      </c>
      <c r="EE23" s="236"/>
      <c r="EF23" s="236"/>
      <c r="EG23" s="243"/>
      <c r="EH23" s="243"/>
      <c r="EI23" s="71">
        <f t="shared" si="23"/>
        <v>0</v>
      </c>
      <c r="EJ23" s="71">
        <f t="shared" si="23"/>
        <v>0</v>
      </c>
      <c r="EK23" s="236">
        <v>0</v>
      </c>
      <c r="EL23" s="236"/>
      <c r="EM23" s="243"/>
      <c r="EN23" s="243"/>
      <c r="EO23" s="71">
        <f t="shared" si="24"/>
        <v>0</v>
      </c>
      <c r="EP23" s="71">
        <f t="shared" si="24"/>
        <v>0</v>
      </c>
      <c r="EQ23" s="209">
        <v>0</v>
      </c>
      <c r="ER23" s="196"/>
      <c r="ES23" s="196"/>
      <c r="ET23" s="196"/>
      <c r="EU23" s="74">
        <f t="shared" si="25"/>
        <v>0</v>
      </c>
      <c r="EV23" s="74">
        <f t="shared" si="26"/>
        <v>0</v>
      </c>
      <c r="EW23" s="71">
        <v>0</v>
      </c>
      <c r="EX23" s="71"/>
      <c r="EY23" s="71"/>
      <c r="EZ23" s="71"/>
      <c r="FA23" s="71">
        <f t="shared" si="27"/>
        <v>0</v>
      </c>
      <c r="FB23" s="71">
        <f t="shared" si="27"/>
        <v>0</v>
      </c>
      <c r="FC23" s="71"/>
      <c r="FD23" s="71"/>
      <c r="FE23" s="71"/>
      <c r="FF23" s="71"/>
      <c r="FG23" s="71">
        <f t="shared" si="28"/>
        <v>0</v>
      </c>
      <c r="FH23" s="71">
        <f t="shared" si="28"/>
        <v>0</v>
      </c>
      <c r="FI23" s="196"/>
      <c r="FJ23" s="196"/>
      <c r="FK23" s="196"/>
      <c r="FL23" s="196"/>
      <c r="FM23" s="74">
        <f t="shared" si="29"/>
        <v>0</v>
      </c>
      <c r="FN23" s="74">
        <f t="shared" si="30"/>
        <v>0</v>
      </c>
      <c r="FO23" s="196"/>
      <c r="FP23" s="196"/>
      <c r="FQ23" s="196"/>
      <c r="FR23" s="196"/>
      <c r="FS23" s="74">
        <f t="shared" si="31"/>
        <v>0</v>
      </c>
      <c r="FT23" s="74">
        <f t="shared" si="32"/>
        <v>0</v>
      </c>
      <c r="FU23" s="196"/>
      <c r="FV23" s="196"/>
      <c r="FW23" s="196"/>
      <c r="FX23" s="196"/>
      <c r="FY23" s="74">
        <f t="shared" si="33"/>
        <v>0</v>
      </c>
      <c r="FZ23" s="74">
        <f t="shared" si="34"/>
        <v>0</v>
      </c>
      <c r="GA23" s="196"/>
      <c r="GB23" s="196"/>
      <c r="GC23" s="196"/>
      <c r="GD23" s="196"/>
      <c r="GE23" s="74">
        <f t="shared" si="35"/>
        <v>0</v>
      </c>
      <c r="GF23" s="74">
        <f t="shared" si="36"/>
        <v>0</v>
      </c>
      <c r="GG23" s="196"/>
      <c r="GH23" s="196"/>
      <c r="GI23" s="74">
        <f t="shared" si="1"/>
        <v>0</v>
      </c>
      <c r="GJ23" s="74">
        <f t="shared" si="37"/>
        <v>0</v>
      </c>
      <c r="GK23" s="196">
        <v>8.76</v>
      </c>
      <c r="GL23" s="196"/>
      <c r="GM23" s="74">
        <f t="shared" si="38"/>
        <v>8.76</v>
      </c>
      <c r="GN23" s="74">
        <f t="shared" si="39"/>
        <v>0</v>
      </c>
      <c r="GO23" s="196">
        <v>0</v>
      </c>
      <c r="GP23" s="196"/>
      <c r="GQ23" s="74">
        <f t="shared" si="40"/>
        <v>0</v>
      </c>
      <c r="GR23" s="74">
        <f t="shared" si="41"/>
        <v>0</v>
      </c>
      <c r="GS23" s="196"/>
      <c r="GT23" s="196"/>
      <c r="GU23" s="74">
        <f t="shared" si="42"/>
        <v>0</v>
      </c>
      <c r="GV23" s="74">
        <f t="shared" si="43"/>
        <v>0</v>
      </c>
      <c r="GW23" s="196">
        <v>0</v>
      </c>
      <c r="GX23" s="196"/>
      <c r="GY23" s="74">
        <f t="shared" si="44"/>
        <v>0</v>
      </c>
      <c r="GZ23" s="74">
        <f t="shared" si="45"/>
        <v>0</v>
      </c>
      <c r="HA23" s="196">
        <v>2.06</v>
      </c>
      <c r="HB23" s="196"/>
      <c r="HC23" s="74">
        <f t="shared" si="46"/>
        <v>2.06</v>
      </c>
      <c r="HD23" s="74">
        <f t="shared" si="47"/>
        <v>0</v>
      </c>
      <c r="HE23" s="196">
        <v>1</v>
      </c>
      <c r="HF23" s="196"/>
      <c r="HG23" s="74">
        <f t="shared" si="48"/>
        <v>1</v>
      </c>
      <c r="HH23" s="74">
        <f t="shared" si="48"/>
        <v>0</v>
      </c>
      <c r="HI23" s="196">
        <v>1.44</v>
      </c>
      <c r="HJ23" s="196"/>
      <c r="HK23" s="74">
        <f t="shared" si="49"/>
        <v>1.44</v>
      </c>
      <c r="HL23" s="74">
        <f t="shared" si="49"/>
        <v>0</v>
      </c>
      <c r="HM23" s="74"/>
      <c r="HN23" s="74"/>
      <c r="HO23" s="74">
        <f t="shared" si="50"/>
        <v>0</v>
      </c>
      <c r="HP23" s="74">
        <f t="shared" si="50"/>
        <v>0</v>
      </c>
      <c r="HQ23" s="74"/>
      <c r="HR23" s="74"/>
      <c r="HS23" s="74">
        <f t="shared" si="51"/>
        <v>0</v>
      </c>
      <c r="HT23" s="74">
        <f t="shared" si="51"/>
        <v>0</v>
      </c>
      <c r="HU23" s="74"/>
      <c r="HV23" s="74"/>
      <c r="HW23" s="74">
        <f t="shared" si="52"/>
        <v>0</v>
      </c>
      <c r="HX23" s="74">
        <f t="shared" si="52"/>
        <v>0</v>
      </c>
      <c r="HY23" s="74"/>
      <c r="HZ23" s="74"/>
      <c r="IA23" s="74">
        <f t="shared" si="53"/>
        <v>0</v>
      </c>
      <c r="IB23" s="74">
        <f t="shared" si="53"/>
        <v>0</v>
      </c>
      <c r="IC23" s="74"/>
      <c r="ID23" s="74"/>
      <c r="IE23" s="74">
        <f t="shared" si="54"/>
        <v>0</v>
      </c>
      <c r="IF23" s="210">
        <f t="shared" si="55"/>
        <v>0</v>
      </c>
      <c r="IG23" s="235">
        <v>0</v>
      </c>
      <c r="IH23" s="235"/>
      <c r="II23" s="211">
        <f t="shared" si="56"/>
        <v>0</v>
      </c>
      <c r="IJ23" s="211">
        <f t="shared" si="56"/>
        <v>0</v>
      </c>
      <c r="IK23" s="235">
        <v>0</v>
      </c>
      <c r="IM23" s="211">
        <f t="shared" si="57"/>
        <v>0</v>
      </c>
      <c r="IN23" s="211">
        <f t="shared" si="57"/>
        <v>0</v>
      </c>
      <c r="IO23" s="196"/>
      <c r="IP23" s="211"/>
      <c r="IQ23" s="211">
        <f t="shared" si="58"/>
        <v>0</v>
      </c>
      <c r="IR23" s="211">
        <f t="shared" si="58"/>
        <v>0</v>
      </c>
      <c r="IS23" s="211"/>
      <c r="IT23" s="211"/>
      <c r="IU23" s="211">
        <f t="shared" si="59"/>
        <v>0</v>
      </c>
      <c r="IV23" s="211">
        <f t="shared" si="59"/>
        <v>0</v>
      </c>
      <c r="IW23" s="211"/>
      <c r="IX23" s="211"/>
      <c r="IY23" s="211">
        <f t="shared" si="60"/>
        <v>0</v>
      </c>
      <c r="IZ23" s="211">
        <f t="shared" si="61"/>
        <v>0</v>
      </c>
      <c r="JA23" s="211"/>
      <c r="JB23" s="211"/>
      <c r="JC23" s="211">
        <f t="shared" si="62"/>
        <v>0</v>
      </c>
      <c r="JD23" s="211">
        <f t="shared" si="62"/>
        <v>0</v>
      </c>
      <c r="JE23" s="211">
        <v>1.55</v>
      </c>
      <c r="JF23" s="211"/>
      <c r="JG23" s="211">
        <f t="shared" si="63"/>
        <v>1.55</v>
      </c>
      <c r="JH23" s="211">
        <f t="shared" si="63"/>
        <v>0</v>
      </c>
      <c r="JI23" s="211"/>
      <c r="JJ23" s="211"/>
      <c r="JK23" s="211">
        <f t="shared" si="64"/>
        <v>0</v>
      </c>
      <c r="JL23" s="211">
        <f t="shared" si="64"/>
        <v>0</v>
      </c>
      <c r="JM23" s="560">
        <v>0</v>
      </c>
      <c r="JN23" s="211"/>
      <c r="JO23" s="211">
        <f t="shared" si="65"/>
        <v>0</v>
      </c>
      <c r="JP23" s="211">
        <f t="shared" si="65"/>
        <v>0</v>
      </c>
      <c r="JQ23" s="211">
        <v>0</v>
      </c>
      <c r="JR23" s="211"/>
      <c r="JS23" s="211">
        <f t="shared" si="66"/>
        <v>0</v>
      </c>
      <c r="JT23" s="211">
        <f t="shared" si="66"/>
        <v>0</v>
      </c>
      <c r="JU23" s="211"/>
      <c r="JV23" s="211"/>
      <c r="JW23" s="211">
        <f t="shared" si="67"/>
        <v>0</v>
      </c>
      <c r="JX23" s="211">
        <f t="shared" si="67"/>
        <v>0</v>
      </c>
    </row>
    <row r="24" spans="1:284" ht="12.75" customHeight="1">
      <c r="A24" s="181"/>
      <c r="B24" s="89">
        <v>14</v>
      </c>
      <c r="C24" s="236"/>
      <c r="D24" s="236"/>
      <c r="E24" s="74"/>
      <c r="F24" s="74"/>
      <c r="G24" s="71">
        <f t="shared" si="0"/>
        <v>0</v>
      </c>
      <c r="H24" s="71">
        <f t="shared" si="0"/>
        <v>0</v>
      </c>
      <c r="I24" s="237">
        <v>0</v>
      </c>
      <c r="J24" s="71"/>
      <c r="K24" s="71"/>
      <c r="L24" s="71"/>
      <c r="M24" s="71">
        <f t="shared" si="2"/>
        <v>0</v>
      </c>
      <c r="N24" s="71">
        <f t="shared" si="2"/>
        <v>0</v>
      </c>
      <c r="O24" s="236">
        <v>0.21</v>
      </c>
      <c r="P24" s="237"/>
      <c r="Q24" s="74"/>
      <c r="R24" s="71"/>
      <c r="S24" s="71">
        <f t="shared" si="3"/>
        <v>0.21</v>
      </c>
      <c r="T24" s="71">
        <f t="shared" si="3"/>
        <v>0</v>
      </c>
      <c r="U24" s="71"/>
      <c r="V24" s="71"/>
      <c r="W24" s="74"/>
      <c r="X24" s="74"/>
      <c r="Y24" s="71">
        <f t="shared" si="4"/>
        <v>0</v>
      </c>
      <c r="Z24" s="71">
        <f t="shared" si="4"/>
        <v>0</v>
      </c>
      <c r="AA24" s="71"/>
      <c r="AB24" s="245"/>
      <c r="AC24" s="246"/>
      <c r="AD24" s="239"/>
      <c r="AE24" s="71">
        <f t="shared" si="5"/>
        <v>0</v>
      </c>
      <c r="AF24" s="71">
        <f t="shared" si="5"/>
        <v>0</v>
      </c>
      <c r="AG24" s="71">
        <v>15.46</v>
      </c>
      <c r="AH24" s="71"/>
      <c r="AI24" s="71"/>
      <c r="AJ24" s="71"/>
      <c r="AK24" s="71">
        <f t="shared" si="6"/>
        <v>15.46</v>
      </c>
      <c r="AL24" s="71">
        <f t="shared" si="6"/>
        <v>0</v>
      </c>
      <c r="AM24" s="71"/>
      <c r="AN24" s="71"/>
      <c r="AO24" s="75"/>
      <c r="AP24" s="75"/>
      <c r="AQ24" s="71">
        <f t="shared" si="7"/>
        <v>0</v>
      </c>
      <c r="AR24" s="71">
        <f t="shared" si="7"/>
        <v>0</v>
      </c>
      <c r="AS24" s="74"/>
      <c r="AT24" s="74"/>
      <c r="AU24" s="74"/>
      <c r="AV24" s="71"/>
      <c r="AW24" s="71">
        <f t="shared" si="8"/>
        <v>0</v>
      </c>
      <c r="AX24" s="71">
        <f t="shared" si="8"/>
        <v>0</v>
      </c>
      <c r="AY24" s="207"/>
      <c r="AZ24" s="86"/>
      <c r="BA24" s="86"/>
      <c r="BB24" s="86"/>
      <c r="BC24" s="71">
        <f t="shared" si="9"/>
        <v>0</v>
      </c>
      <c r="BD24" s="71">
        <f t="shared" si="9"/>
        <v>0</v>
      </c>
      <c r="BE24" s="236"/>
      <c r="BF24" s="236"/>
      <c r="BG24" s="75"/>
      <c r="BH24" s="240"/>
      <c r="BI24" s="71">
        <f t="shared" si="10"/>
        <v>0</v>
      </c>
      <c r="BJ24" s="71">
        <f t="shared" si="10"/>
        <v>0</v>
      </c>
      <c r="BK24" s="93"/>
      <c r="BL24" s="93"/>
      <c r="BM24" s="71"/>
      <c r="BN24" s="71"/>
      <c r="BO24" s="71">
        <f t="shared" si="11"/>
        <v>0</v>
      </c>
      <c r="BP24" s="71">
        <f t="shared" si="11"/>
        <v>0</v>
      </c>
      <c r="BQ24" s="241"/>
      <c r="BR24" s="236"/>
      <c r="BS24" s="94"/>
      <c r="BT24" s="94"/>
      <c r="BU24" s="71">
        <f t="shared" si="12"/>
        <v>0</v>
      </c>
      <c r="BV24" s="71">
        <f t="shared" si="12"/>
        <v>0</v>
      </c>
      <c r="BW24" s="74"/>
      <c r="BX24" s="74"/>
      <c r="BY24" s="79"/>
      <c r="BZ24" s="242"/>
      <c r="CA24" s="71">
        <f t="shared" si="13"/>
        <v>0</v>
      </c>
      <c r="CB24" s="71">
        <f t="shared" si="13"/>
        <v>0</v>
      </c>
      <c r="CC24" s="74"/>
      <c r="CD24" s="74"/>
      <c r="CE24" s="95"/>
      <c r="CF24" s="95"/>
      <c r="CG24" s="71">
        <f t="shared" si="14"/>
        <v>0</v>
      </c>
      <c r="CH24" s="71">
        <f t="shared" si="14"/>
        <v>0</v>
      </c>
      <c r="CI24" s="236"/>
      <c r="CJ24" s="236"/>
      <c r="CK24" s="213"/>
      <c r="CL24" s="71"/>
      <c r="CM24" s="71">
        <f t="shared" si="15"/>
        <v>0</v>
      </c>
      <c r="CN24" s="71">
        <f t="shared" si="15"/>
        <v>0</v>
      </c>
      <c r="CO24" s="236"/>
      <c r="CP24" s="236"/>
      <c r="CQ24" s="71"/>
      <c r="CR24" s="71"/>
      <c r="CS24" s="71">
        <f t="shared" si="16"/>
        <v>0</v>
      </c>
      <c r="CT24" s="71">
        <f t="shared" si="16"/>
        <v>0</v>
      </c>
      <c r="CU24" s="74">
        <v>0</v>
      </c>
      <c r="CV24" s="74"/>
      <c r="CW24" s="236"/>
      <c r="CX24" s="236"/>
      <c r="CY24" s="71">
        <f t="shared" si="17"/>
        <v>0</v>
      </c>
      <c r="CZ24" s="71">
        <f t="shared" si="17"/>
        <v>0</v>
      </c>
      <c r="DA24" s="236"/>
      <c r="DB24" s="237"/>
      <c r="DC24" s="93"/>
      <c r="DD24" s="71"/>
      <c r="DE24" s="71">
        <f t="shared" si="18"/>
        <v>0</v>
      </c>
      <c r="DF24" s="71">
        <f t="shared" si="18"/>
        <v>0</v>
      </c>
      <c r="DG24" s="74"/>
      <c r="DH24" s="74"/>
      <c r="DI24" s="74"/>
      <c r="DJ24" s="74"/>
      <c r="DK24" s="71">
        <f t="shared" si="19"/>
        <v>0</v>
      </c>
      <c r="DL24" s="71">
        <f t="shared" si="19"/>
        <v>0</v>
      </c>
      <c r="DM24" s="236"/>
      <c r="DN24" s="236"/>
      <c r="DO24" s="243"/>
      <c r="DP24" s="244"/>
      <c r="DQ24" s="71">
        <f t="shared" si="20"/>
        <v>0</v>
      </c>
      <c r="DR24" s="71">
        <f t="shared" si="20"/>
        <v>0</v>
      </c>
      <c r="DS24" s="115"/>
      <c r="DT24" s="71"/>
      <c r="DU24" s="236"/>
      <c r="DV24" s="236"/>
      <c r="DW24" s="71">
        <f t="shared" si="21"/>
        <v>0</v>
      </c>
      <c r="DX24" s="71">
        <f t="shared" si="21"/>
        <v>0</v>
      </c>
      <c r="DY24" s="236"/>
      <c r="DZ24" s="237"/>
      <c r="EA24" s="208"/>
      <c r="EB24" s="71"/>
      <c r="EC24" s="71">
        <f t="shared" si="22"/>
        <v>0</v>
      </c>
      <c r="ED24" s="71">
        <f t="shared" si="22"/>
        <v>0</v>
      </c>
      <c r="EE24" s="236"/>
      <c r="EF24" s="236"/>
      <c r="EG24" s="243"/>
      <c r="EH24" s="243"/>
      <c r="EI24" s="71">
        <f t="shared" si="23"/>
        <v>0</v>
      </c>
      <c r="EJ24" s="71">
        <f t="shared" si="23"/>
        <v>0</v>
      </c>
      <c r="EK24" s="236">
        <v>0</v>
      </c>
      <c r="EL24" s="236"/>
      <c r="EM24" s="243"/>
      <c r="EN24" s="243"/>
      <c r="EO24" s="71">
        <f t="shared" si="24"/>
        <v>0</v>
      </c>
      <c r="EP24" s="71">
        <f t="shared" si="24"/>
        <v>0</v>
      </c>
      <c r="EQ24" s="209">
        <v>0</v>
      </c>
      <c r="ER24" s="196"/>
      <c r="ES24" s="196"/>
      <c r="ET24" s="196"/>
      <c r="EU24" s="74">
        <f t="shared" si="25"/>
        <v>0</v>
      </c>
      <c r="EV24" s="74">
        <f t="shared" si="26"/>
        <v>0</v>
      </c>
      <c r="EW24" s="71">
        <v>0</v>
      </c>
      <c r="EX24" s="71"/>
      <c r="EY24" s="71"/>
      <c r="EZ24" s="71"/>
      <c r="FA24" s="71">
        <f t="shared" si="27"/>
        <v>0</v>
      </c>
      <c r="FB24" s="71">
        <f t="shared" si="27"/>
        <v>0</v>
      </c>
      <c r="FC24" s="71"/>
      <c r="FD24" s="71"/>
      <c r="FE24" s="71"/>
      <c r="FF24" s="71"/>
      <c r="FG24" s="71">
        <f t="shared" si="28"/>
        <v>0</v>
      </c>
      <c r="FH24" s="71">
        <f t="shared" si="28"/>
        <v>0</v>
      </c>
      <c r="FI24" s="196"/>
      <c r="FJ24" s="196"/>
      <c r="FK24" s="196"/>
      <c r="FL24" s="196"/>
      <c r="FM24" s="74">
        <f t="shared" si="29"/>
        <v>0</v>
      </c>
      <c r="FN24" s="74">
        <f t="shared" si="30"/>
        <v>0</v>
      </c>
      <c r="FO24" s="196"/>
      <c r="FP24" s="196"/>
      <c r="FQ24" s="196"/>
      <c r="FR24" s="196"/>
      <c r="FS24" s="74">
        <f t="shared" si="31"/>
        <v>0</v>
      </c>
      <c r="FT24" s="74">
        <f t="shared" si="32"/>
        <v>0</v>
      </c>
      <c r="FU24" s="196"/>
      <c r="FV24" s="196"/>
      <c r="FW24" s="196"/>
      <c r="FX24" s="196"/>
      <c r="FY24" s="74">
        <f t="shared" si="33"/>
        <v>0</v>
      </c>
      <c r="FZ24" s="74">
        <f t="shared" si="34"/>
        <v>0</v>
      </c>
      <c r="GA24" s="196"/>
      <c r="GB24" s="196"/>
      <c r="GC24" s="196"/>
      <c r="GD24" s="196"/>
      <c r="GE24" s="74">
        <f t="shared" si="35"/>
        <v>0</v>
      </c>
      <c r="GF24" s="74">
        <f t="shared" si="36"/>
        <v>0</v>
      </c>
      <c r="GG24" s="196"/>
      <c r="GH24" s="196"/>
      <c r="GI24" s="74">
        <f t="shared" si="1"/>
        <v>0</v>
      </c>
      <c r="GJ24" s="74">
        <f t="shared" si="37"/>
        <v>0</v>
      </c>
      <c r="GK24" s="196">
        <v>8.76</v>
      </c>
      <c r="GL24" s="196"/>
      <c r="GM24" s="74">
        <f t="shared" si="38"/>
        <v>8.76</v>
      </c>
      <c r="GN24" s="74">
        <f t="shared" si="39"/>
        <v>0</v>
      </c>
      <c r="GO24" s="196">
        <v>0</v>
      </c>
      <c r="GP24" s="196"/>
      <c r="GQ24" s="74">
        <f t="shared" si="40"/>
        <v>0</v>
      </c>
      <c r="GR24" s="74">
        <f t="shared" si="41"/>
        <v>0</v>
      </c>
      <c r="GS24" s="196"/>
      <c r="GT24" s="196"/>
      <c r="GU24" s="74">
        <f t="shared" si="42"/>
        <v>0</v>
      </c>
      <c r="GV24" s="74">
        <f t="shared" si="43"/>
        <v>0</v>
      </c>
      <c r="GW24" s="196">
        <v>0</v>
      </c>
      <c r="GX24" s="196"/>
      <c r="GY24" s="74">
        <f t="shared" si="44"/>
        <v>0</v>
      </c>
      <c r="GZ24" s="74">
        <f t="shared" si="45"/>
        <v>0</v>
      </c>
      <c r="HA24" s="196">
        <v>2.06</v>
      </c>
      <c r="HB24" s="196"/>
      <c r="HC24" s="74">
        <f t="shared" si="46"/>
        <v>2.06</v>
      </c>
      <c r="HD24" s="74">
        <f t="shared" si="47"/>
        <v>0</v>
      </c>
      <c r="HE24" s="196">
        <v>1</v>
      </c>
      <c r="HF24" s="196"/>
      <c r="HG24" s="74">
        <f t="shared" si="48"/>
        <v>1</v>
      </c>
      <c r="HH24" s="74">
        <f t="shared" si="48"/>
        <v>0</v>
      </c>
      <c r="HI24" s="196">
        <v>1.44</v>
      </c>
      <c r="HJ24" s="196"/>
      <c r="HK24" s="74">
        <f t="shared" si="49"/>
        <v>1.44</v>
      </c>
      <c r="HL24" s="74">
        <f t="shared" si="49"/>
        <v>0</v>
      </c>
      <c r="HM24" s="74"/>
      <c r="HN24" s="74"/>
      <c r="HO24" s="74">
        <f t="shared" si="50"/>
        <v>0</v>
      </c>
      <c r="HP24" s="74">
        <f t="shared" si="50"/>
        <v>0</v>
      </c>
      <c r="HQ24" s="74"/>
      <c r="HR24" s="74"/>
      <c r="HS24" s="74">
        <f t="shared" si="51"/>
        <v>0</v>
      </c>
      <c r="HT24" s="74">
        <f t="shared" si="51"/>
        <v>0</v>
      </c>
      <c r="HU24" s="74"/>
      <c r="HV24" s="74"/>
      <c r="HW24" s="74">
        <f t="shared" si="52"/>
        <v>0</v>
      </c>
      <c r="HX24" s="74">
        <f t="shared" si="52"/>
        <v>0</v>
      </c>
      <c r="HY24" s="74"/>
      <c r="HZ24" s="74"/>
      <c r="IA24" s="74">
        <f t="shared" si="53"/>
        <v>0</v>
      </c>
      <c r="IB24" s="74">
        <f t="shared" si="53"/>
        <v>0</v>
      </c>
      <c r="IC24" s="74"/>
      <c r="ID24" s="74"/>
      <c r="IE24" s="74">
        <f t="shared" si="54"/>
        <v>0</v>
      </c>
      <c r="IF24" s="210">
        <f t="shared" si="55"/>
        <v>0</v>
      </c>
      <c r="IG24" s="235">
        <v>0</v>
      </c>
      <c r="IH24" s="235"/>
      <c r="II24" s="211">
        <f t="shared" si="56"/>
        <v>0</v>
      </c>
      <c r="IJ24" s="211">
        <f t="shared" si="56"/>
        <v>0</v>
      </c>
      <c r="IK24" s="235">
        <v>0</v>
      </c>
      <c r="IM24" s="211">
        <f t="shared" si="57"/>
        <v>0</v>
      </c>
      <c r="IN24" s="211">
        <f t="shared" si="57"/>
        <v>0</v>
      </c>
      <c r="IO24" s="196"/>
      <c r="IP24" s="211"/>
      <c r="IQ24" s="211">
        <f t="shared" si="58"/>
        <v>0</v>
      </c>
      <c r="IR24" s="211">
        <f t="shared" si="58"/>
        <v>0</v>
      </c>
      <c r="IS24" s="211"/>
      <c r="IT24" s="211"/>
      <c r="IU24" s="211">
        <f t="shared" si="59"/>
        <v>0</v>
      </c>
      <c r="IV24" s="211">
        <f t="shared" si="59"/>
        <v>0</v>
      </c>
      <c r="IW24" s="211"/>
      <c r="IX24" s="211"/>
      <c r="IY24" s="211">
        <f t="shared" si="60"/>
        <v>0</v>
      </c>
      <c r="IZ24" s="211">
        <f t="shared" si="61"/>
        <v>0</v>
      </c>
      <c r="JA24" s="211"/>
      <c r="JB24" s="211"/>
      <c r="JC24" s="211">
        <f t="shared" si="62"/>
        <v>0</v>
      </c>
      <c r="JD24" s="211">
        <f t="shared" si="62"/>
        <v>0</v>
      </c>
      <c r="JE24" s="211">
        <v>1.55</v>
      </c>
      <c r="JF24" s="211"/>
      <c r="JG24" s="211">
        <f t="shared" si="63"/>
        <v>1.55</v>
      </c>
      <c r="JH24" s="211">
        <f t="shared" si="63"/>
        <v>0</v>
      </c>
      <c r="JI24" s="211"/>
      <c r="JJ24" s="211"/>
      <c r="JK24" s="211">
        <f t="shared" si="64"/>
        <v>0</v>
      </c>
      <c r="JL24" s="211">
        <f t="shared" si="64"/>
        <v>0</v>
      </c>
      <c r="JM24" s="560">
        <v>0</v>
      </c>
      <c r="JN24" s="211"/>
      <c r="JO24" s="211">
        <f t="shared" si="65"/>
        <v>0</v>
      </c>
      <c r="JP24" s="211">
        <f t="shared" si="65"/>
        <v>0</v>
      </c>
      <c r="JQ24" s="211">
        <v>0</v>
      </c>
      <c r="JR24" s="211"/>
      <c r="JS24" s="211">
        <f t="shared" si="66"/>
        <v>0</v>
      </c>
      <c r="JT24" s="211">
        <f t="shared" si="66"/>
        <v>0</v>
      </c>
      <c r="JU24" s="211"/>
      <c r="JV24" s="211"/>
      <c r="JW24" s="211">
        <f t="shared" si="67"/>
        <v>0</v>
      </c>
      <c r="JX24" s="211">
        <f t="shared" si="67"/>
        <v>0</v>
      </c>
    </row>
    <row r="25" spans="1:284" ht="12.75" customHeight="1">
      <c r="A25" s="181"/>
      <c r="B25" s="89">
        <v>15</v>
      </c>
      <c r="C25" s="236"/>
      <c r="D25" s="236"/>
      <c r="E25" s="74"/>
      <c r="F25" s="74"/>
      <c r="G25" s="71">
        <f t="shared" si="0"/>
        <v>0</v>
      </c>
      <c r="H25" s="71">
        <f t="shared" si="0"/>
        <v>0</v>
      </c>
      <c r="I25" s="237">
        <v>0</v>
      </c>
      <c r="J25" s="71"/>
      <c r="K25" s="71"/>
      <c r="L25" s="71"/>
      <c r="M25" s="71">
        <f t="shared" si="2"/>
        <v>0</v>
      </c>
      <c r="N25" s="71">
        <f t="shared" si="2"/>
        <v>0</v>
      </c>
      <c r="O25" s="236">
        <v>0.21</v>
      </c>
      <c r="P25" s="237"/>
      <c r="Q25" s="74"/>
      <c r="R25" s="71"/>
      <c r="S25" s="71">
        <f t="shared" si="3"/>
        <v>0.21</v>
      </c>
      <c r="T25" s="71">
        <f t="shared" si="3"/>
        <v>0</v>
      </c>
      <c r="U25" s="71"/>
      <c r="V25" s="71"/>
      <c r="W25" s="74"/>
      <c r="X25" s="74"/>
      <c r="Y25" s="71">
        <f t="shared" si="4"/>
        <v>0</v>
      </c>
      <c r="Z25" s="71">
        <f t="shared" si="4"/>
        <v>0</v>
      </c>
      <c r="AA25" s="71"/>
      <c r="AB25" s="245"/>
      <c r="AC25" s="246"/>
      <c r="AD25" s="239"/>
      <c r="AE25" s="71">
        <f t="shared" si="5"/>
        <v>0</v>
      </c>
      <c r="AF25" s="71">
        <f t="shared" si="5"/>
        <v>0</v>
      </c>
      <c r="AG25" s="71">
        <v>23.71</v>
      </c>
      <c r="AH25" s="71"/>
      <c r="AI25" s="71"/>
      <c r="AJ25" s="71"/>
      <c r="AK25" s="71">
        <f t="shared" si="6"/>
        <v>23.71</v>
      </c>
      <c r="AL25" s="71">
        <f t="shared" si="6"/>
        <v>0</v>
      </c>
      <c r="AM25" s="71"/>
      <c r="AN25" s="71"/>
      <c r="AO25" s="75"/>
      <c r="AP25" s="75"/>
      <c r="AQ25" s="71">
        <f t="shared" si="7"/>
        <v>0</v>
      </c>
      <c r="AR25" s="71">
        <f t="shared" si="7"/>
        <v>0</v>
      </c>
      <c r="AS25" s="74"/>
      <c r="AT25" s="74"/>
      <c r="AU25" s="74"/>
      <c r="AV25" s="71"/>
      <c r="AW25" s="71">
        <f t="shared" si="8"/>
        <v>0</v>
      </c>
      <c r="AX25" s="71">
        <f t="shared" si="8"/>
        <v>0</v>
      </c>
      <c r="AY25" s="207"/>
      <c r="AZ25" s="86"/>
      <c r="BA25" s="86"/>
      <c r="BB25" s="86"/>
      <c r="BC25" s="71">
        <f t="shared" si="9"/>
        <v>0</v>
      </c>
      <c r="BD25" s="71">
        <f t="shared" si="9"/>
        <v>0</v>
      </c>
      <c r="BE25" s="236"/>
      <c r="BF25" s="236"/>
      <c r="BG25" s="75"/>
      <c r="BH25" s="240"/>
      <c r="BI25" s="71">
        <f t="shared" si="10"/>
        <v>0</v>
      </c>
      <c r="BJ25" s="71">
        <f t="shared" si="10"/>
        <v>0</v>
      </c>
      <c r="BK25" s="93"/>
      <c r="BL25" s="93"/>
      <c r="BM25" s="71"/>
      <c r="BN25" s="71"/>
      <c r="BO25" s="71">
        <f t="shared" si="11"/>
        <v>0</v>
      </c>
      <c r="BP25" s="71">
        <f t="shared" si="11"/>
        <v>0</v>
      </c>
      <c r="BQ25" s="241"/>
      <c r="BR25" s="236"/>
      <c r="BS25" s="94"/>
      <c r="BT25" s="94"/>
      <c r="BU25" s="71">
        <f t="shared" si="12"/>
        <v>0</v>
      </c>
      <c r="BV25" s="71">
        <f t="shared" si="12"/>
        <v>0</v>
      </c>
      <c r="BW25" s="74"/>
      <c r="BX25" s="74"/>
      <c r="BY25" s="79"/>
      <c r="BZ25" s="242"/>
      <c r="CA25" s="71">
        <f t="shared" si="13"/>
        <v>0</v>
      </c>
      <c r="CB25" s="71">
        <f t="shared" si="13"/>
        <v>0</v>
      </c>
      <c r="CC25" s="74"/>
      <c r="CD25" s="74"/>
      <c r="CE25" s="95"/>
      <c r="CF25" s="95"/>
      <c r="CG25" s="71">
        <f t="shared" si="14"/>
        <v>0</v>
      </c>
      <c r="CH25" s="71">
        <f t="shared" si="14"/>
        <v>0</v>
      </c>
      <c r="CI25" s="236"/>
      <c r="CJ25" s="236"/>
      <c r="CK25" s="213"/>
      <c r="CL25" s="71"/>
      <c r="CM25" s="71">
        <f t="shared" si="15"/>
        <v>0</v>
      </c>
      <c r="CN25" s="71">
        <f t="shared" si="15"/>
        <v>0</v>
      </c>
      <c r="CO25" s="236"/>
      <c r="CP25" s="236"/>
      <c r="CQ25" s="71"/>
      <c r="CR25" s="71"/>
      <c r="CS25" s="71">
        <f t="shared" si="16"/>
        <v>0</v>
      </c>
      <c r="CT25" s="71">
        <f t="shared" si="16"/>
        <v>0</v>
      </c>
      <c r="CU25" s="74">
        <v>0</v>
      </c>
      <c r="CV25" s="74"/>
      <c r="CW25" s="236"/>
      <c r="CX25" s="236"/>
      <c r="CY25" s="71">
        <f t="shared" si="17"/>
        <v>0</v>
      </c>
      <c r="CZ25" s="71">
        <f t="shared" si="17"/>
        <v>0</v>
      </c>
      <c r="DA25" s="236"/>
      <c r="DB25" s="237"/>
      <c r="DC25" s="93"/>
      <c r="DD25" s="71"/>
      <c r="DE25" s="71">
        <f t="shared" si="18"/>
        <v>0</v>
      </c>
      <c r="DF25" s="71">
        <f t="shared" si="18"/>
        <v>0</v>
      </c>
      <c r="DG25" s="74"/>
      <c r="DH25" s="74"/>
      <c r="DI25" s="74"/>
      <c r="DJ25" s="74"/>
      <c r="DK25" s="71">
        <f t="shared" si="19"/>
        <v>0</v>
      </c>
      <c r="DL25" s="71">
        <f t="shared" si="19"/>
        <v>0</v>
      </c>
      <c r="DM25" s="236"/>
      <c r="DN25" s="236"/>
      <c r="DO25" s="243"/>
      <c r="DP25" s="244"/>
      <c r="DQ25" s="71">
        <f t="shared" si="20"/>
        <v>0</v>
      </c>
      <c r="DR25" s="71">
        <f t="shared" si="20"/>
        <v>0</v>
      </c>
      <c r="DS25" s="115"/>
      <c r="DT25" s="71"/>
      <c r="DU25" s="236"/>
      <c r="DV25" s="236"/>
      <c r="DW25" s="71">
        <f t="shared" si="21"/>
        <v>0</v>
      </c>
      <c r="DX25" s="71">
        <f t="shared" si="21"/>
        <v>0</v>
      </c>
      <c r="DY25" s="236"/>
      <c r="DZ25" s="237"/>
      <c r="EA25" s="208"/>
      <c r="EB25" s="71"/>
      <c r="EC25" s="71">
        <f t="shared" si="22"/>
        <v>0</v>
      </c>
      <c r="ED25" s="71">
        <f t="shared" si="22"/>
        <v>0</v>
      </c>
      <c r="EE25" s="236"/>
      <c r="EF25" s="236"/>
      <c r="EG25" s="243"/>
      <c r="EH25" s="243"/>
      <c r="EI25" s="71">
        <f t="shared" si="23"/>
        <v>0</v>
      </c>
      <c r="EJ25" s="71">
        <f t="shared" si="23"/>
        <v>0</v>
      </c>
      <c r="EK25" s="236">
        <v>0</v>
      </c>
      <c r="EL25" s="236"/>
      <c r="EM25" s="243"/>
      <c r="EN25" s="243"/>
      <c r="EO25" s="71">
        <f t="shared" si="24"/>
        <v>0</v>
      </c>
      <c r="EP25" s="71">
        <f t="shared" si="24"/>
        <v>0</v>
      </c>
      <c r="EQ25" s="209">
        <v>0</v>
      </c>
      <c r="ER25" s="196"/>
      <c r="ES25" s="196"/>
      <c r="ET25" s="196"/>
      <c r="EU25" s="74">
        <f t="shared" si="25"/>
        <v>0</v>
      </c>
      <c r="EV25" s="74">
        <f t="shared" si="26"/>
        <v>0</v>
      </c>
      <c r="EW25" s="71">
        <v>0</v>
      </c>
      <c r="EX25" s="71"/>
      <c r="EY25" s="71"/>
      <c r="EZ25" s="71"/>
      <c r="FA25" s="71">
        <f t="shared" si="27"/>
        <v>0</v>
      </c>
      <c r="FB25" s="71">
        <f t="shared" si="27"/>
        <v>0</v>
      </c>
      <c r="FC25" s="71"/>
      <c r="FD25" s="71"/>
      <c r="FE25" s="71"/>
      <c r="FF25" s="71"/>
      <c r="FG25" s="71">
        <f t="shared" si="28"/>
        <v>0</v>
      </c>
      <c r="FH25" s="71">
        <f t="shared" si="28"/>
        <v>0</v>
      </c>
      <c r="FI25" s="196"/>
      <c r="FJ25" s="196"/>
      <c r="FK25" s="196"/>
      <c r="FL25" s="196"/>
      <c r="FM25" s="74">
        <f t="shared" si="29"/>
        <v>0</v>
      </c>
      <c r="FN25" s="74">
        <f t="shared" si="30"/>
        <v>0</v>
      </c>
      <c r="FO25" s="196"/>
      <c r="FP25" s="196"/>
      <c r="FQ25" s="196"/>
      <c r="FR25" s="196"/>
      <c r="FS25" s="74">
        <f t="shared" si="31"/>
        <v>0</v>
      </c>
      <c r="FT25" s="74">
        <f t="shared" si="32"/>
        <v>0</v>
      </c>
      <c r="FU25" s="196"/>
      <c r="FV25" s="196"/>
      <c r="FW25" s="196"/>
      <c r="FX25" s="196"/>
      <c r="FY25" s="74">
        <f t="shared" si="33"/>
        <v>0</v>
      </c>
      <c r="FZ25" s="74">
        <f t="shared" si="34"/>
        <v>0</v>
      </c>
      <c r="GA25" s="196"/>
      <c r="GB25" s="196"/>
      <c r="GC25" s="196"/>
      <c r="GD25" s="196"/>
      <c r="GE25" s="74">
        <f t="shared" si="35"/>
        <v>0</v>
      </c>
      <c r="GF25" s="74">
        <f t="shared" si="36"/>
        <v>0</v>
      </c>
      <c r="GG25" s="196"/>
      <c r="GH25" s="196"/>
      <c r="GI25" s="74">
        <f t="shared" si="1"/>
        <v>0</v>
      </c>
      <c r="GJ25" s="74">
        <f t="shared" si="37"/>
        <v>0</v>
      </c>
      <c r="GK25" s="196">
        <v>8.76</v>
      </c>
      <c r="GL25" s="196"/>
      <c r="GM25" s="74">
        <f t="shared" si="38"/>
        <v>8.76</v>
      </c>
      <c r="GN25" s="74">
        <f t="shared" si="39"/>
        <v>0</v>
      </c>
      <c r="GO25" s="196">
        <v>0</v>
      </c>
      <c r="GP25" s="196"/>
      <c r="GQ25" s="74">
        <f t="shared" si="40"/>
        <v>0</v>
      </c>
      <c r="GR25" s="74">
        <f t="shared" si="41"/>
        <v>0</v>
      </c>
      <c r="GS25" s="196"/>
      <c r="GT25" s="196"/>
      <c r="GU25" s="74">
        <f t="shared" si="42"/>
        <v>0</v>
      </c>
      <c r="GV25" s="74">
        <f t="shared" si="43"/>
        <v>0</v>
      </c>
      <c r="GW25" s="196">
        <v>0</v>
      </c>
      <c r="GX25" s="196"/>
      <c r="GY25" s="74">
        <f t="shared" si="44"/>
        <v>0</v>
      </c>
      <c r="GZ25" s="74">
        <f t="shared" si="45"/>
        <v>0</v>
      </c>
      <c r="HA25" s="196">
        <v>2.06</v>
      </c>
      <c r="HB25" s="196"/>
      <c r="HC25" s="74">
        <f t="shared" si="46"/>
        <v>2.06</v>
      </c>
      <c r="HD25" s="74">
        <f t="shared" si="47"/>
        <v>0</v>
      </c>
      <c r="HE25" s="196">
        <v>1</v>
      </c>
      <c r="HF25" s="196"/>
      <c r="HG25" s="74">
        <f t="shared" si="48"/>
        <v>1</v>
      </c>
      <c r="HH25" s="74">
        <f t="shared" si="48"/>
        <v>0</v>
      </c>
      <c r="HI25" s="196">
        <v>1.44</v>
      </c>
      <c r="HJ25" s="196"/>
      <c r="HK25" s="74">
        <f t="shared" si="49"/>
        <v>1.44</v>
      </c>
      <c r="HL25" s="74">
        <f t="shared" si="49"/>
        <v>0</v>
      </c>
      <c r="HM25" s="74"/>
      <c r="HN25" s="74"/>
      <c r="HO25" s="74">
        <f t="shared" si="50"/>
        <v>0</v>
      </c>
      <c r="HP25" s="74">
        <f t="shared" si="50"/>
        <v>0</v>
      </c>
      <c r="HQ25" s="74"/>
      <c r="HR25" s="74"/>
      <c r="HS25" s="74">
        <f t="shared" si="51"/>
        <v>0</v>
      </c>
      <c r="HT25" s="74">
        <f t="shared" si="51"/>
        <v>0</v>
      </c>
      <c r="HU25" s="74"/>
      <c r="HV25" s="74"/>
      <c r="HW25" s="74">
        <f t="shared" si="52"/>
        <v>0</v>
      </c>
      <c r="HX25" s="74">
        <f t="shared" si="52"/>
        <v>0</v>
      </c>
      <c r="HY25" s="74"/>
      <c r="HZ25" s="74"/>
      <c r="IA25" s="74">
        <f t="shared" si="53"/>
        <v>0</v>
      </c>
      <c r="IB25" s="74">
        <f t="shared" si="53"/>
        <v>0</v>
      </c>
      <c r="IC25" s="74"/>
      <c r="ID25" s="74"/>
      <c r="IE25" s="74">
        <f t="shared" si="54"/>
        <v>0</v>
      </c>
      <c r="IF25" s="210">
        <f t="shared" si="55"/>
        <v>0</v>
      </c>
      <c r="IG25" s="235">
        <v>0</v>
      </c>
      <c r="IH25" s="235"/>
      <c r="II25" s="211">
        <f t="shared" si="56"/>
        <v>0</v>
      </c>
      <c r="IJ25" s="211">
        <f t="shared" si="56"/>
        <v>0</v>
      </c>
      <c r="IK25" s="235">
        <v>0</v>
      </c>
      <c r="IM25" s="211">
        <f t="shared" si="57"/>
        <v>0</v>
      </c>
      <c r="IN25" s="211">
        <f t="shared" si="57"/>
        <v>0</v>
      </c>
      <c r="IO25" s="196"/>
      <c r="IP25" s="211"/>
      <c r="IQ25" s="211">
        <f t="shared" si="58"/>
        <v>0</v>
      </c>
      <c r="IR25" s="211">
        <f t="shared" si="58"/>
        <v>0</v>
      </c>
      <c r="IS25" s="211"/>
      <c r="IT25" s="211"/>
      <c r="IU25" s="211">
        <f t="shared" si="59"/>
        <v>0</v>
      </c>
      <c r="IV25" s="211">
        <f t="shared" si="59"/>
        <v>0</v>
      </c>
      <c r="IW25" s="211"/>
      <c r="IX25" s="211"/>
      <c r="IY25" s="211">
        <f t="shared" si="60"/>
        <v>0</v>
      </c>
      <c r="IZ25" s="211">
        <f t="shared" si="61"/>
        <v>0</v>
      </c>
      <c r="JA25" s="211"/>
      <c r="JB25" s="211"/>
      <c r="JC25" s="211">
        <f t="shared" si="62"/>
        <v>0</v>
      </c>
      <c r="JD25" s="211">
        <f t="shared" si="62"/>
        <v>0</v>
      </c>
      <c r="JE25" s="211">
        <v>1.55</v>
      </c>
      <c r="JF25" s="211"/>
      <c r="JG25" s="211">
        <f t="shared" si="63"/>
        <v>1.55</v>
      </c>
      <c r="JH25" s="211">
        <f t="shared" si="63"/>
        <v>0</v>
      </c>
      <c r="JI25" s="211"/>
      <c r="JJ25" s="211"/>
      <c r="JK25" s="211">
        <f t="shared" si="64"/>
        <v>0</v>
      </c>
      <c r="JL25" s="211">
        <f t="shared" si="64"/>
        <v>0</v>
      </c>
      <c r="JM25" s="560">
        <v>0</v>
      </c>
      <c r="JN25" s="211"/>
      <c r="JO25" s="211">
        <f t="shared" si="65"/>
        <v>0</v>
      </c>
      <c r="JP25" s="211">
        <f t="shared" si="65"/>
        <v>0</v>
      </c>
      <c r="JQ25" s="211">
        <v>0</v>
      </c>
      <c r="JR25" s="211"/>
      <c r="JS25" s="211">
        <f t="shared" si="66"/>
        <v>0</v>
      </c>
      <c r="JT25" s="211">
        <f t="shared" si="66"/>
        <v>0</v>
      </c>
      <c r="JU25" s="211"/>
      <c r="JV25" s="211"/>
      <c r="JW25" s="211">
        <f t="shared" si="67"/>
        <v>0</v>
      </c>
      <c r="JX25" s="211">
        <f t="shared" si="67"/>
        <v>0</v>
      </c>
    </row>
    <row r="26" spans="1:284" ht="12.75" customHeight="1">
      <c r="A26" s="181"/>
      <c r="B26" s="89">
        <v>16</v>
      </c>
      <c r="C26" s="236"/>
      <c r="D26" s="236"/>
      <c r="E26" s="74"/>
      <c r="F26" s="74"/>
      <c r="G26" s="71">
        <f t="shared" si="0"/>
        <v>0</v>
      </c>
      <c r="H26" s="71">
        <f t="shared" si="0"/>
        <v>0</v>
      </c>
      <c r="I26" s="237">
        <v>0</v>
      </c>
      <c r="J26" s="71"/>
      <c r="K26" s="71"/>
      <c r="L26" s="71"/>
      <c r="M26" s="71">
        <f t="shared" si="2"/>
        <v>0</v>
      </c>
      <c r="N26" s="71">
        <f t="shared" si="2"/>
        <v>0</v>
      </c>
      <c r="O26" s="236">
        <v>0.21</v>
      </c>
      <c r="P26" s="237"/>
      <c r="Q26" s="74"/>
      <c r="R26" s="71"/>
      <c r="S26" s="71">
        <f t="shared" si="3"/>
        <v>0.21</v>
      </c>
      <c r="T26" s="71">
        <f t="shared" si="3"/>
        <v>0</v>
      </c>
      <c r="U26" s="71"/>
      <c r="V26" s="71"/>
      <c r="W26" s="74"/>
      <c r="X26" s="74"/>
      <c r="Y26" s="71">
        <f t="shared" si="4"/>
        <v>0</v>
      </c>
      <c r="Z26" s="71">
        <f t="shared" si="4"/>
        <v>0</v>
      </c>
      <c r="AA26" s="71"/>
      <c r="AB26" s="245"/>
      <c r="AC26" s="246"/>
      <c r="AD26" s="239"/>
      <c r="AE26" s="71">
        <f t="shared" si="5"/>
        <v>0</v>
      </c>
      <c r="AF26" s="71">
        <f t="shared" si="5"/>
        <v>0</v>
      </c>
      <c r="AG26" s="71">
        <v>23.71</v>
      </c>
      <c r="AH26" s="71"/>
      <c r="AI26" s="71"/>
      <c r="AJ26" s="71"/>
      <c r="AK26" s="71">
        <f t="shared" si="6"/>
        <v>23.71</v>
      </c>
      <c r="AL26" s="71">
        <f t="shared" si="6"/>
        <v>0</v>
      </c>
      <c r="AM26" s="71"/>
      <c r="AN26" s="71"/>
      <c r="AO26" s="75"/>
      <c r="AP26" s="75"/>
      <c r="AQ26" s="71">
        <f t="shared" si="7"/>
        <v>0</v>
      </c>
      <c r="AR26" s="71">
        <f t="shared" si="7"/>
        <v>0</v>
      </c>
      <c r="AS26" s="74"/>
      <c r="AT26" s="74"/>
      <c r="AU26" s="74"/>
      <c r="AV26" s="71"/>
      <c r="AW26" s="71">
        <f t="shared" si="8"/>
        <v>0</v>
      </c>
      <c r="AX26" s="71">
        <f t="shared" si="8"/>
        <v>0</v>
      </c>
      <c r="AY26" s="207"/>
      <c r="AZ26" s="86"/>
      <c r="BA26" s="86"/>
      <c r="BB26" s="86"/>
      <c r="BC26" s="71">
        <f t="shared" si="9"/>
        <v>0</v>
      </c>
      <c r="BD26" s="71">
        <f t="shared" si="9"/>
        <v>0</v>
      </c>
      <c r="BE26" s="236"/>
      <c r="BF26" s="236"/>
      <c r="BG26" s="75"/>
      <c r="BH26" s="240"/>
      <c r="BI26" s="71">
        <f t="shared" si="10"/>
        <v>0</v>
      </c>
      <c r="BJ26" s="71">
        <f t="shared" si="10"/>
        <v>0</v>
      </c>
      <c r="BK26" s="93"/>
      <c r="BL26" s="93"/>
      <c r="BM26" s="71"/>
      <c r="BN26" s="71"/>
      <c r="BO26" s="71">
        <f t="shared" si="11"/>
        <v>0</v>
      </c>
      <c r="BP26" s="71">
        <f t="shared" si="11"/>
        <v>0</v>
      </c>
      <c r="BQ26" s="241"/>
      <c r="BR26" s="236"/>
      <c r="BS26" s="94"/>
      <c r="BT26" s="94"/>
      <c r="BU26" s="71">
        <f t="shared" si="12"/>
        <v>0</v>
      </c>
      <c r="BV26" s="71">
        <f t="shared" si="12"/>
        <v>0</v>
      </c>
      <c r="BW26" s="74"/>
      <c r="BX26" s="74"/>
      <c r="BY26" s="79"/>
      <c r="BZ26" s="242"/>
      <c r="CA26" s="71">
        <f t="shared" si="13"/>
        <v>0</v>
      </c>
      <c r="CB26" s="71">
        <f t="shared" si="13"/>
        <v>0</v>
      </c>
      <c r="CC26" s="74"/>
      <c r="CD26" s="74"/>
      <c r="CE26" s="95"/>
      <c r="CF26" s="95"/>
      <c r="CG26" s="71">
        <f t="shared" si="14"/>
        <v>0</v>
      </c>
      <c r="CH26" s="71">
        <f t="shared" si="14"/>
        <v>0</v>
      </c>
      <c r="CI26" s="236"/>
      <c r="CJ26" s="236"/>
      <c r="CK26" s="213"/>
      <c r="CL26" s="71"/>
      <c r="CM26" s="71">
        <f t="shared" si="15"/>
        <v>0</v>
      </c>
      <c r="CN26" s="71">
        <f t="shared" si="15"/>
        <v>0</v>
      </c>
      <c r="CO26" s="236"/>
      <c r="CP26" s="236"/>
      <c r="CQ26" s="71"/>
      <c r="CR26" s="71"/>
      <c r="CS26" s="71">
        <f t="shared" si="16"/>
        <v>0</v>
      </c>
      <c r="CT26" s="71">
        <f t="shared" si="16"/>
        <v>0</v>
      </c>
      <c r="CU26" s="74">
        <v>0</v>
      </c>
      <c r="CV26" s="74"/>
      <c r="CW26" s="236"/>
      <c r="CX26" s="236"/>
      <c r="CY26" s="71">
        <f t="shared" si="17"/>
        <v>0</v>
      </c>
      <c r="CZ26" s="71">
        <f t="shared" si="17"/>
        <v>0</v>
      </c>
      <c r="DA26" s="236"/>
      <c r="DB26" s="237"/>
      <c r="DC26" s="93"/>
      <c r="DD26" s="71"/>
      <c r="DE26" s="71">
        <f t="shared" si="18"/>
        <v>0</v>
      </c>
      <c r="DF26" s="71">
        <f t="shared" si="18"/>
        <v>0</v>
      </c>
      <c r="DG26" s="74"/>
      <c r="DH26" s="74"/>
      <c r="DI26" s="74"/>
      <c r="DJ26" s="74"/>
      <c r="DK26" s="71">
        <f t="shared" si="19"/>
        <v>0</v>
      </c>
      <c r="DL26" s="71">
        <f t="shared" si="19"/>
        <v>0</v>
      </c>
      <c r="DM26" s="236"/>
      <c r="DN26" s="236"/>
      <c r="DO26" s="243"/>
      <c r="DP26" s="244"/>
      <c r="DQ26" s="71">
        <f t="shared" si="20"/>
        <v>0</v>
      </c>
      <c r="DR26" s="71">
        <f t="shared" si="20"/>
        <v>0</v>
      </c>
      <c r="DS26" s="115"/>
      <c r="DT26" s="71"/>
      <c r="DU26" s="236"/>
      <c r="DV26" s="236"/>
      <c r="DW26" s="71">
        <f t="shared" si="21"/>
        <v>0</v>
      </c>
      <c r="DX26" s="71">
        <f t="shared" si="21"/>
        <v>0</v>
      </c>
      <c r="DY26" s="236"/>
      <c r="DZ26" s="237"/>
      <c r="EA26" s="208"/>
      <c r="EB26" s="71"/>
      <c r="EC26" s="71">
        <f t="shared" si="22"/>
        <v>0</v>
      </c>
      <c r="ED26" s="71">
        <f t="shared" si="22"/>
        <v>0</v>
      </c>
      <c r="EE26" s="236"/>
      <c r="EF26" s="236"/>
      <c r="EG26" s="243"/>
      <c r="EH26" s="243"/>
      <c r="EI26" s="71">
        <f t="shared" si="23"/>
        <v>0</v>
      </c>
      <c r="EJ26" s="71">
        <f t="shared" si="23"/>
        <v>0</v>
      </c>
      <c r="EK26" s="236">
        <v>0</v>
      </c>
      <c r="EL26" s="236"/>
      <c r="EM26" s="243"/>
      <c r="EN26" s="243"/>
      <c r="EO26" s="71">
        <f t="shared" si="24"/>
        <v>0</v>
      </c>
      <c r="EP26" s="71">
        <f t="shared" si="24"/>
        <v>0</v>
      </c>
      <c r="EQ26" s="209">
        <v>0</v>
      </c>
      <c r="ER26" s="196"/>
      <c r="ES26" s="196"/>
      <c r="ET26" s="196"/>
      <c r="EU26" s="74">
        <f t="shared" si="25"/>
        <v>0</v>
      </c>
      <c r="EV26" s="74">
        <f t="shared" si="26"/>
        <v>0</v>
      </c>
      <c r="EW26" s="71">
        <v>0</v>
      </c>
      <c r="EX26" s="71"/>
      <c r="EY26" s="71"/>
      <c r="EZ26" s="71"/>
      <c r="FA26" s="71">
        <f t="shared" si="27"/>
        <v>0</v>
      </c>
      <c r="FB26" s="71">
        <f t="shared" si="27"/>
        <v>0</v>
      </c>
      <c r="FC26" s="71"/>
      <c r="FD26" s="71"/>
      <c r="FE26" s="71"/>
      <c r="FF26" s="71"/>
      <c r="FG26" s="71">
        <f t="shared" si="28"/>
        <v>0</v>
      </c>
      <c r="FH26" s="71">
        <f t="shared" si="28"/>
        <v>0</v>
      </c>
      <c r="FI26" s="196"/>
      <c r="FJ26" s="196"/>
      <c r="FK26" s="196"/>
      <c r="FL26" s="196"/>
      <c r="FM26" s="74">
        <f t="shared" si="29"/>
        <v>0</v>
      </c>
      <c r="FN26" s="74">
        <f t="shared" si="30"/>
        <v>0</v>
      </c>
      <c r="FO26" s="196"/>
      <c r="FP26" s="196"/>
      <c r="FQ26" s="196"/>
      <c r="FR26" s="196"/>
      <c r="FS26" s="74">
        <f t="shared" si="31"/>
        <v>0</v>
      </c>
      <c r="FT26" s="74">
        <f t="shared" si="32"/>
        <v>0</v>
      </c>
      <c r="FU26" s="196"/>
      <c r="FV26" s="196"/>
      <c r="FW26" s="196"/>
      <c r="FX26" s="196"/>
      <c r="FY26" s="74">
        <f t="shared" si="33"/>
        <v>0</v>
      </c>
      <c r="FZ26" s="74">
        <f t="shared" si="34"/>
        <v>0</v>
      </c>
      <c r="GA26" s="196"/>
      <c r="GB26" s="196"/>
      <c r="GC26" s="196"/>
      <c r="GD26" s="196"/>
      <c r="GE26" s="74">
        <f t="shared" si="35"/>
        <v>0</v>
      </c>
      <c r="GF26" s="74">
        <f t="shared" si="36"/>
        <v>0</v>
      </c>
      <c r="GG26" s="196"/>
      <c r="GH26" s="196"/>
      <c r="GI26" s="74">
        <f t="shared" si="1"/>
        <v>0</v>
      </c>
      <c r="GJ26" s="74">
        <f t="shared" si="37"/>
        <v>0</v>
      </c>
      <c r="GK26" s="196">
        <v>8.76</v>
      </c>
      <c r="GL26" s="196"/>
      <c r="GM26" s="74">
        <f t="shared" si="38"/>
        <v>8.76</v>
      </c>
      <c r="GN26" s="74">
        <f t="shared" si="39"/>
        <v>0</v>
      </c>
      <c r="GO26" s="196">
        <v>0</v>
      </c>
      <c r="GP26" s="196"/>
      <c r="GQ26" s="74">
        <f t="shared" si="40"/>
        <v>0</v>
      </c>
      <c r="GR26" s="74">
        <f t="shared" si="41"/>
        <v>0</v>
      </c>
      <c r="GS26" s="196"/>
      <c r="GT26" s="196"/>
      <c r="GU26" s="74">
        <f t="shared" si="42"/>
        <v>0</v>
      </c>
      <c r="GV26" s="74">
        <f t="shared" si="43"/>
        <v>0</v>
      </c>
      <c r="GW26" s="196">
        <v>0</v>
      </c>
      <c r="GX26" s="196"/>
      <c r="GY26" s="74">
        <f t="shared" si="44"/>
        <v>0</v>
      </c>
      <c r="GZ26" s="74">
        <f t="shared" si="45"/>
        <v>0</v>
      </c>
      <c r="HA26" s="196">
        <v>2.06</v>
      </c>
      <c r="HB26" s="196"/>
      <c r="HC26" s="74">
        <f t="shared" si="46"/>
        <v>2.06</v>
      </c>
      <c r="HD26" s="74">
        <f t="shared" si="47"/>
        <v>0</v>
      </c>
      <c r="HE26" s="196">
        <v>1</v>
      </c>
      <c r="HF26" s="196"/>
      <c r="HG26" s="74">
        <f t="shared" si="48"/>
        <v>1</v>
      </c>
      <c r="HH26" s="74">
        <f t="shared" si="48"/>
        <v>0</v>
      </c>
      <c r="HI26" s="196">
        <v>1.44</v>
      </c>
      <c r="HJ26" s="196"/>
      <c r="HK26" s="74">
        <f t="shared" si="49"/>
        <v>1.44</v>
      </c>
      <c r="HL26" s="74">
        <f t="shared" si="49"/>
        <v>0</v>
      </c>
      <c r="HM26" s="74"/>
      <c r="HN26" s="74"/>
      <c r="HO26" s="74">
        <f t="shared" si="50"/>
        <v>0</v>
      </c>
      <c r="HP26" s="74">
        <f t="shared" si="50"/>
        <v>0</v>
      </c>
      <c r="HQ26" s="74"/>
      <c r="HR26" s="74"/>
      <c r="HS26" s="74">
        <f t="shared" si="51"/>
        <v>0</v>
      </c>
      <c r="HT26" s="74">
        <f t="shared" si="51"/>
        <v>0</v>
      </c>
      <c r="HU26" s="74"/>
      <c r="HV26" s="74"/>
      <c r="HW26" s="74">
        <f t="shared" si="52"/>
        <v>0</v>
      </c>
      <c r="HX26" s="74">
        <f t="shared" si="52"/>
        <v>0</v>
      </c>
      <c r="HY26" s="74"/>
      <c r="HZ26" s="74"/>
      <c r="IA26" s="74">
        <f t="shared" si="53"/>
        <v>0</v>
      </c>
      <c r="IB26" s="74">
        <f t="shared" si="53"/>
        <v>0</v>
      </c>
      <c r="IC26" s="74"/>
      <c r="ID26" s="74"/>
      <c r="IE26" s="74">
        <f t="shared" si="54"/>
        <v>0</v>
      </c>
      <c r="IF26" s="210">
        <f t="shared" si="55"/>
        <v>0</v>
      </c>
      <c r="IG26" s="235">
        <v>0</v>
      </c>
      <c r="IH26" s="235"/>
      <c r="II26" s="211">
        <f t="shared" si="56"/>
        <v>0</v>
      </c>
      <c r="IJ26" s="211">
        <f t="shared" si="56"/>
        <v>0</v>
      </c>
      <c r="IK26" s="235">
        <v>0</v>
      </c>
      <c r="IM26" s="211">
        <f t="shared" si="57"/>
        <v>0</v>
      </c>
      <c r="IN26" s="211">
        <f t="shared" si="57"/>
        <v>0</v>
      </c>
      <c r="IO26" s="196"/>
      <c r="IP26" s="211"/>
      <c r="IQ26" s="211">
        <f t="shared" si="58"/>
        <v>0</v>
      </c>
      <c r="IR26" s="211">
        <f t="shared" si="58"/>
        <v>0</v>
      </c>
      <c r="IS26" s="211"/>
      <c r="IT26" s="211"/>
      <c r="IU26" s="211">
        <f t="shared" si="59"/>
        <v>0</v>
      </c>
      <c r="IV26" s="211">
        <f t="shared" si="59"/>
        <v>0</v>
      </c>
      <c r="IW26" s="211"/>
      <c r="IX26" s="211"/>
      <c r="IY26" s="211">
        <f t="shared" si="60"/>
        <v>0</v>
      </c>
      <c r="IZ26" s="211">
        <f t="shared" si="61"/>
        <v>0</v>
      </c>
      <c r="JA26" s="211"/>
      <c r="JB26" s="211"/>
      <c r="JC26" s="211">
        <f t="shared" si="62"/>
        <v>0</v>
      </c>
      <c r="JD26" s="211">
        <f t="shared" si="62"/>
        <v>0</v>
      </c>
      <c r="JE26" s="211">
        <v>1.55</v>
      </c>
      <c r="JF26" s="211"/>
      <c r="JG26" s="211">
        <f t="shared" si="63"/>
        <v>1.55</v>
      </c>
      <c r="JH26" s="211">
        <f t="shared" si="63"/>
        <v>0</v>
      </c>
      <c r="JI26" s="211"/>
      <c r="JJ26" s="211"/>
      <c r="JK26" s="211">
        <f t="shared" si="64"/>
        <v>0</v>
      </c>
      <c r="JL26" s="211">
        <f t="shared" si="64"/>
        <v>0</v>
      </c>
      <c r="JM26" s="560">
        <v>0</v>
      </c>
      <c r="JN26" s="211"/>
      <c r="JO26" s="211">
        <f t="shared" si="65"/>
        <v>0</v>
      </c>
      <c r="JP26" s="211">
        <f t="shared" si="65"/>
        <v>0</v>
      </c>
      <c r="JQ26" s="211">
        <v>0</v>
      </c>
      <c r="JR26" s="211"/>
      <c r="JS26" s="211">
        <f t="shared" si="66"/>
        <v>0</v>
      </c>
      <c r="JT26" s="211">
        <f t="shared" si="66"/>
        <v>0</v>
      </c>
      <c r="JU26" s="211"/>
      <c r="JV26" s="211"/>
      <c r="JW26" s="211">
        <f t="shared" si="67"/>
        <v>0</v>
      </c>
      <c r="JX26" s="211">
        <f t="shared" si="67"/>
        <v>0</v>
      </c>
    </row>
    <row r="27" spans="1:284" ht="12.75" customHeight="1">
      <c r="A27" s="182">
        <v>0.16666666666666666</v>
      </c>
      <c r="B27" s="89">
        <v>17</v>
      </c>
      <c r="C27" s="236"/>
      <c r="D27" s="236"/>
      <c r="E27" s="74"/>
      <c r="F27" s="74"/>
      <c r="G27" s="71">
        <f t="shared" si="0"/>
        <v>0</v>
      </c>
      <c r="H27" s="71">
        <f t="shared" si="0"/>
        <v>0</v>
      </c>
      <c r="I27" s="237">
        <v>0</v>
      </c>
      <c r="J27" s="71"/>
      <c r="K27" s="71"/>
      <c r="L27" s="71"/>
      <c r="M27" s="71">
        <f t="shared" si="2"/>
        <v>0</v>
      </c>
      <c r="N27" s="71">
        <f t="shared" si="2"/>
        <v>0</v>
      </c>
      <c r="O27" s="236">
        <v>0.21</v>
      </c>
      <c r="P27" s="237"/>
      <c r="Q27" s="74"/>
      <c r="R27" s="71"/>
      <c r="S27" s="71">
        <f t="shared" si="3"/>
        <v>0.21</v>
      </c>
      <c r="T27" s="71">
        <f t="shared" si="3"/>
        <v>0</v>
      </c>
      <c r="U27" s="71"/>
      <c r="V27" s="71"/>
      <c r="W27" s="74"/>
      <c r="X27" s="74"/>
      <c r="Y27" s="71">
        <f t="shared" si="4"/>
        <v>0</v>
      </c>
      <c r="Z27" s="71">
        <f t="shared" si="4"/>
        <v>0</v>
      </c>
      <c r="AA27" s="71"/>
      <c r="AB27" s="245"/>
      <c r="AC27" s="246"/>
      <c r="AD27" s="239"/>
      <c r="AE27" s="71">
        <f t="shared" si="5"/>
        <v>0</v>
      </c>
      <c r="AF27" s="71">
        <f t="shared" si="5"/>
        <v>0</v>
      </c>
      <c r="AG27" s="71">
        <v>0</v>
      </c>
      <c r="AH27" s="71"/>
      <c r="AI27" s="71"/>
      <c r="AJ27" s="71"/>
      <c r="AK27" s="71">
        <f t="shared" si="6"/>
        <v>0</v>
      </c>
      <c r="AL27" s="71">
        <f t="shared" si="6"/>
        <v>0</v>
      </c>
      <c r="AM27" s="71"/>
      <c r="AN27" s="71"/>
      <c r="AO27" s="75"/>
      <c r="AP27" s="75"/>
      <c r="AQ27" s="71">
        <f t="shared" si="7"/>
        <v>0</v>
      </c>
      <c r="AR27" s="71">
        <f t="shared" si="7"/>
        <v>0</v>
      </c>
      <c r="AS27" s="74"/>
      <c r="AT27" s="74"/>
      <c r="AU27" s="74"/>
      <c r="AV27" s="71"/>
      <c r="AW27" s="71">
        <f t="shared" si="8"/>
        <v>0</v>
      </c>
      <c r="AX27" s="71">
        <f t="shared" si="8"/>
        <v>0</v>
      </c>
      <c r="AY27" s="207"/>
      <c r="AZ27" s="86"/>
      <c r="BA27" s="86"/>
      <c r="BB27" s="86"/>
      <c r="BC27" s="71">
        <f t="shared" si="9"/>
        <v>0</v>
      </c>
      <c r="BD27" s="71">
        <f t="shared" si="9"/>
        <v>0</v>
      </c>
      <c r="BE27" s="236"/>
      <c r="BF27" s="236"/>
      <c r="BG27" s="75"/>
      <c r="BH27" s="240"/>
      <c r="BI27" s="71">
        <f t="shared" si="10"/>
        <v>0</v>
      </c>
      <c r="BJ27" s="71">
        <f t="shared" si="10"/>
        <v>0</v>
      </c>
      <c r="BK27" s="93"/>
      <c r="BL27" s="93"/>
      <c r="BM27" s="71"/>
      <c r="BN27" s="71"/>
      <c r="BO27" s="71">
        <f t="shared" si="11"/>
        <v>0</v>
      </c>
      <c r="BP27" s="71">
        <f t="shared" si="11"/>
        <v>0</v>
      </c>
      <c r="BQ27" s="241"/>
      <c r="BR27" s="236"/>
      <c r="BS27" s="94"/>
      <c r="BT27" s="94"/>
      <c r="BU27" s="71">
        <f t="shared" si="12"/>
        <v>0</v>
      </c>
      <c r="BV27" s="71">
        <f t="shared" si="12"/>
        <v>0</v>
      </c>
      <c r="BW27" s="74"/>
      <c r="BX27" s="74"/>
      <c r="BY27" s="79"/>
      <c r="BZ27" s="242"/>
      <c r="CA27" s="71">
        <f t="shared" si="13"/>
        <v>0</v>
      </c>
      <c r="CB27" s="71">
        <f t="shared" si="13"/>
        <v>0</v>
      </c>
      <c r="CC27" s="74"/>
      <c r="CD27" s="74"/>
      <c r="CE27" s="95"/>
      <c r="CF27" s="95"/>
      <c r="CG27" s="71">
        <f t="shared" si="14"/>
        <v>0</v>
      </c>
      <c r="CH27" s="71">
        <f t="shared" si="14"/>
        <v>0</v>
      </c>
      <c r="CI27" s="236"/>
      <c r="CJ27" s="236"/>
      <c r="CK27" s="213"/>
      <c r="CL27" s="71"/>
      <c r="CM27" s="71">
        <f t="shared" si="15"/>
        <v>0</v>
      </c>
      <c r="CN27" s="71">
        <f t="shared" si="15"/>
        <v>0</v>
      </c>
      <c r="CO27" s="236"/>
      <c r="CP27" s="236"/>
      <c r="CQ27" s="71"/>
      <c r="CR27" s="71"/>
      <c r="CS27" s="71">
        <f t="shared" si="16"/>
        <v>0</v>
      </c>
      <c r="CT27" s="71">
        <f t="shared" si="16"/>
        <v>0</v>
      </c>
      <c r="CU27" s="74">
        <v>0</v>
      </c>
      <c r="CV27" s="74"/>
      <c r="CW27" s="236"/>
      <c r="CX27" s="236"/>
      <c r="CY27" s="71">
        <f t="shared" si="17"/>
        <v>0</v>
      </c>
      <c r="CZ27" s="71">
        <f t="shared" si="17"/>
        <v>0</v>
      </c>
      <c r="DA27" s="236"/>
      <c r="DB27" s="237"/>
      <c r="DC27" s="93"/>
      <c r="DD27" s="71"/>
      <c r="DE27" s="71">
        <f t="shared" si="18"/>
        <v>0</v>
      </c>
      <c r="DF27" s="71">
        <f t="shared" si="18"/>
        <v>0</v>
      </c>
      <c r="DG27" s="74"/>
      <c r="DH27" s="74"/>
      <c r="DI27" s="74"/>
      <c r="DJ27" s="74"/>
      <c r="DK27" s="71">
        <f t="shared" si="19"/>
        <v>0</v>
      </c>
      <c r="DL27" s="71">
        <f t="shared" si="19"/>
        <v>0</v>
      </c>
      <c r="DM27" s="236"/>
      <c r="DN27" s="236"/>
      <c r="DO27" s="243"/>
      <c r="DP27" s="244"/>
      <c r="DQ27" s="71">
        <f t="shared" si="20"/>
        <v>0</v>
      </c>
      <c r="DR27" s="71">
        <f t="shared" si="20"/>
        <v>0</v>
      </c>
      <c r="DS27" s="115"/>
      <c r="DT27" s="71"/>
      <c r="DU27" s="236"/>
      <c r="DV27" s="236"/>
      <c r="DW27" s="71">
        <f t="shared" si="21"/>
        <v>0</v>
      </c>
      <c r="DX27" s="71">
        <f t="shared" si="21"/>
        <v>0</v>
      </c>
      <c r="DY27" s="236"/>
      <c r="DZ27" s="237"/>
      <c r="EA27" s="208"/>
      <c r="EB27" s="71"/>
      <c r="EC27" s="71">
        <f t="shared" si="22"/>
        <v>0</v>
      </c>
      <c r="ED27" s="71">
        <f t="shared" si="22"/>
        <v>0</v>
      </c>
      <c r="EE27" s="236"/>
      <c r="EF27" s="236"/>
      <c r="EG27" s="243"/>
      <c r="EH27" s="243"/>
      <c r="EI27" s="71">
        <f t="shared" si="23"/>
        <v>0</v>
      </c>
      <c r="EJ27" s="71">
        <f t="shared" si="23"/>
        <v>0</v>
      </c>
      <c r="EK27" s="236">
        <v>0</v>
      </c>
      <c r="EL27" s="236"/>
      <c r="EM27" s="243"/>
      <c r="EN27" s="243"/>
      <c r="EO27" s="71">
        <f t="shared" si="24"/>
        <v>0</v>
      </c>
      <c r="EP27" s="71">
        <f t="shared" si="24"/>
        <v>0</v>
      </c>
      <c r="EQ27" s="209">
        <v>0</v>
      </c>
      <c r="ER27" s="196"/>
      <c r="ES27" s="196"/>
      <c r="ET27" s="196"/>
      <c r="EU27" s="74">
        <f t="shared" si="25"/>
        <v>0</v>
      </c>
      <c r="EV27" s="74">
        <f t="shared" si="26"/>
        <v>0</v>
      </c>
      <c r="EW27" s="71">
        <v>0</v>
      </c>
      <c r="EX27" s="71"/>
      <c r="EY27" s="71"/>
      <c r="EZ27" s="71"/>
      <c r="FA27" s="71">
        <f t="shared" si="27"/>
        <v>0</v>
      </c>
      <c r="FB27" s="71">
        <f t="shared" si="27"/>
        <v>0</v>
      </c>
      <c r="FC27" s="71"/>
      <c r="FD27" s="71"/>
      <c r="FE27" s="71"/>
      <c r="FF27" s="71"/>
      <c r="FG27" s="71">
        <f t="shared" si="28"/>
        <v>0</v>
      </c>
      <c r="FH27" s="71">
        <f t="shared" si="28"/>
        <v>0</v>
      </c>
      <c r="FI27" s="196"/>
      <c r="FJ27" s="196"/>
      <c r="FK27" s="196"/>
      <c r="FL27" s="196"/>
      <c r="FM27" s="74">
        <f t="shared" si="29"/>
        <v>0</v>
      </c>
      <c r="FN27" s="74">
        <f t="shared" si="30"/>
        <v>0</v>
      </c>
      <c r="FO27" s="196"/>
      <c r="FP27" s="196"/>
      <c r="FQ27" s="196"/>
      <c r="FR27" s="196"/>
      <c r="FS27" s="74">
        <f t="shared" si="31"/>
        <v>0</v>
      </c>
      <c r="FT27" s="74">
        <f t="shared" si="32"/>
        <v>0</v>
      </c>
      <c r="FU27" s="196"/>
      <c r="FV27" s="196"/>
      <c r="FW27" s="196"/>
      <c r="FX27" s="196"/>
      <c r="FY27" s="74">
        <f t="shared" si="33"/>
        <v>0</v>
      </c>
      <c r="FZ27" s="74">
        <f t="shared" si="34"/>
        <v>0</v>
      </c>
      <c r="GA27" s="196"/>
      <c r="GB27" s="196"/>
      <c r="GC27" s="196"/>
      <c r="GD27" s="196"/>
      <c r="GE27" s="74">
        <f t="shared" si="35"/>
        <v>0</v>
      </c>
      <c r="GF27" s="74">
        <f t="shared" si="36"/>
        <v>0</v>
      </c>
      <c r="GG27" s="196"/>
      <c r="GH27" s="196"/>
      <c r="GI27" s="74">
        <f t="shared" si="1"/>
        <v>0</v>
      </c>
      <c r="GJ27" s="74">
        <f t="shared" si="37"/>
        <v>0</v>
      </c>
      <c r="GK27" s="196">
        <v>8.76</v>
      </c>
      <c r="GL27" s="196"/>
      <c r="GM27" s="74">
        <f t="shared" si="38"/>
        <v>8.76</v>
      </c>
      <c r="GN27" s="74">
        <f t="shared" si="39"/>
        <v>0</v>
      </c>
      <c r="GO27" s="196">
        <v>0</v>
      </c>
      <c r="GP27" s="196"/>
      <c r="GQ27" s="74">
        <f t="shared" si="40"/>
        <v>0</v>
      </c>
      <c r="GR27" s="74">
        <f t="shared" si="41"/>
        <v>0</v>
      </c>
      <c r="GS27" s="196"/>
      <c r="GT27" s="196"/>
      <c r="GU27" s="74">
        <f t="shared" si="42"/>
        <v>0</v>
      </c>
      <c r="GV27" s="74">
        <f t="shared" si="43"/>
        <v>0</v>
      </c>
      <c r="GW27" s="196">
        <v>0</v>
      </c>
      <c r="GX27" s="196"/>
      <c r="GY27" s="74">
        <f t="shared" si="44"/>
        <v>0</v>
      </c>
      <c r="GZ27" s="74">
        <f t="shared" si="45"/>
        <v>0</v>
      </c>
      <c r="HA27" s="196">
        <v>4.12</v>
      </c>
      <c r="HB27" s="196"/>
      <c r="HC27" s="74">
        <f t="shared" si="46"/>
        <v>4.12</v>
      </c>
      <c r="HD27" s="74">
        <f t="shared" si="47"/>
        <v>0</v>
      </c>
      <c r="HE27" s="196">
        <v>1</v>
      </c>
      <c r="HF27" s="196"/>
      <c r="HG27" s="74">
        <f t="shared" si="48"/>
        <v>1</v>
      </c>
      <c r="HH27" s="74">
        <f t="shared" si="48"/>
        <v>0</v>
      </c>
      <c r="HI27" s="196">
        <v>1.44</v>
      </c>
      <c r="HJ27" s="196"/>
      <c r="HK27" s="74">
        <f t="shared" si="49"/>
        <v>1.44</v>
      </c>
      <c r="HL27" s="74">
        <f t="shared" si="49"/>
        <v>0</v>
      </c>
      <c r="HM27" s="74"/>
      <c r="HN27" s="74"/>
      <c r="HO27" s="74">
        <f t="shared" si="50"/>
        <v>0</v>
      </c>
      <c r="HP27" s="74">
        <f t="shared" si="50"/>
        <v>0</v>
      </c>
      <c r="HQ27" s="74"/>
      <c r="HR27" s="74"/>
      <c r="HS27" s="74">
        <f t="shared" si="51"/>
        <v>0</v>
      </c>
      <c r="HT27" s="74">
        <f t="shared" si="51"/>
        <v>0</v>
      </c>
      <c r="HU27" s="74"/>
      <c r="HV27" s="74"/>
      <c r="HW27" s="74">
        <f t="shared" si="52"/>
        <v>0</v>
      </c>
      <c r="HX27" s="74">
        <f t="shared" si="52"/>
        <v>0</v>
      </c>
      <c r="HY27" s="74"/>
      <c r="HZ27" s="74"/>
      <c r="IA27" s="74">
        <f t="shared" si="53"/>
        <v>0</v>
      </c>
      <c r="IB27" s="74">
        <f t="shared" si="53"/>
        <v>0</v>
      </c>
      <c r="IC27" s="74"/>
      <c r="ID27" s="74"/>
      <c r="IE27" s="74">
        <f t="shared" si="54"/>
        <v>0</v>
      </c>
      <c r="IF27" s="210">
        <f t="shared" si="55"/>
        <v>0</v>
      </c>
      <c r="IG27" s="235">
        <v>0</v>
      </c>
      <c r="IH27" s="235"/>
      <c r="II27" s="211">
        <f t="shared" si="56"/>
        <v>0</v>
      </c>
      <c r="IJ27" s="211">
        <f t="shared" si="56"/>
        <v>0</v>
      </c>
      <c r="IK27" s="235">
        <v>0</v>
      </c>
      <c r="IM27" s="211">
        <f t="shared" si="57"/>
        <v>0</v>
      </c>
      <c r="IN27" s="211">
        <f t="shared" si="57"/>
        <v>0</v>
      </c>
      <c r="IO27" s="196"/>
      <c r="IP27" s="211"/>
      <c r="IQ27" s="211">
        <f t="shared" si="58"/>
        <v>0</v>
      </c>
      <c r="IR27" s="211">
        <f t="shared" si="58"/>
        <v>0</v>
      </c>
      <c r="IS27" s="211"/>
      <c r="IT27" s="211"/>
      <c r="IU27" s="211">
        <f t="shared" si="59"/>
        <v>0</v>
      </c>
      <c r="IV27" s="211">
        <f t="shared" si="59"/>
        <v>0</v>
      </c>
      <c r="IW27" s="211"/>
      <c r="IX27" s="211"/>
      <c r="IY27" s="211">
        <f t="shared" si="60"/>
        <v>0</v>
      </c>
      <c r="IZ27" s="211">
        <f t="shared" si="61"/>
        <v>0</v>
      </c>
      <c r="JA27" s="211"/>
      <c r="JB27" s="211"/>
      <c r="JC27" s="211">
        <f t="shared" si="62"/>
        <v>0</v>
      </c>
      <c r="JD27" s="211">
        <f t="shared" si="62"/>
        <v>0</v>
      </c>
      <c r="JE27" s="211">
        <v>1.44</v>
      </c>
      <c r="JF27" s="211"/>
      <c r="JG27" s="211">
        <f t="shared" si="63"/>
        <v>1.44</v>
      </c>
      <c r="JH27" s="211">
        <f t="shared" si="63"/>
        <v>0</v>
      </c>
      <c r="JI27" s="211"/>
      <c r="JJ27" s="211"/>
      <c r="JK27" s="211">
        <f t="shared" si="64"/>
        <v>0</v>
      </c>
      <c r="JL27" s="211">
        <f t="shared" si="64"/>
        <v>0</v>
      </c>
      <c r="JM27" s="560">
        <v>0</v>
      </c>
      <c r="JN27" s="211"/>
      <c r="JO27" s="211">
        <f t="shared" si="65"/>
        <v>0</v>
      </c>
      <c r="JP27" s="211">
        <f t="shared" si="65"/>
        <v>0</v>
      </c>
      <c r="JQ27" s="211">
        <v>0</v>
      </c>
      <c r="JR27" s="211"/>
      <c r="JS27" s="211">
        <f t="shared" si="66"/>
        <v>0</v>
      </c>
      <c r="JT27" s="211">
        <f t="shared" si="66"/>
        <v>0</v>
      </c>
      <c r="JU27" s="211"/>
      <c r="JV27" s="211"/>
      <c r="JW27" s="211">
        <f t="shared" si="67"/>
        <v>0</v>
      </c>
      <c r="JX27" s="211">
        <f t="shared" si="67"/>
        <v>0</v>
      </c>
    </row>
    <row r="28" spans="1:284" ht="12.75" customHeight="1">
      <c r="A28" s="181"/>
      <c r="B28" s="89">
        <v>18</v>
      </c>
      <c r="C28" s="236"/>
      <c r="D28" s="236"/>
      <c r="E28" s="74"/>
      <c r="F28" s="74"/>
      <c r="G28" s="71">
        <f t="shared" si="0"/>
        <v>0</v>
      </c>
      <c r="H28" s="71">
        <f t="shared" si="0"/>
        <v>0</v>
      </c>
      <c r="I28" s="237">
        <v>0</v>
      </c>
      <c r="J28" s="71"/>
      <c r="K28" s="71"/>
      <c r="L28" s="71"/>
      <c r="M28" s="71">
        <f t="shared" si="2"/>
        <v>0</v>
      </c>
      <c r="N28" s="71">
        <f t="shared" si="2"/>
        <v>0</v>
      </c>
      <c r="O28" s="236">
        <v>0.21</v>
      </c>
      <c r="P28" s="237"/>
      <c r="Q28" s="74"/>
      <c r="R28" s="71"/>
      <c r="S28" s="71">
        <f t="shared" si="3"/>
        <v>0.21</v>
      </c>
      <c r="T28" s="71">
        <f t="shared" si="3"/>
        <v>0</v>
      </c>
      <c r="U28" s="71"/>
      <c r="V28" s="71"/>
      <c r="W28" s="74"/>
      <c r="X28" s="74"/>
      <c r="Y28" s="71">
        <f t="shared" si="4"/>
        <v>0</v>
      </c>
      <c r="Z28" s="71">
        <f t="shared" si="4"/>
        <v>0</v>
      </c>
      <c r="AA28" s="71"/>
      <c r="AB28" s="245"/>
      <c r="AC28" s="246"/>
      <c r="AD28" s="239"/>
      <c r="AE28" s="71">
        <f t="shared" si="5"/>
        <v>0</v>
      </c>
      <c r="AF28" s="71">
        <f t="shared" si="5"/>
        <v>0</v>
      </c>
      <c r="AG28" s="71">
        <v>0</v>
      </c>
      <c r="AH28" s="71"/>
      <c r="AI28" s="71"/>
      <c r="AJ28" s="71"/>
      <c r="AK28" s="71">
        <f t="shared" si="6"/>
        <v>0</v>
      </c>
      <c r="AL28" s="71">
        <f t="shared" si="6"/>
        <v>0</v>
      </c>
      <c r="AM28" s="71"/>
      <c r="AN28" s="71"/>
      <c r="AO28" s="75"/>
      <c r="AP28" s="75"/>
      <c r="AQ28" s="71">
        <f t="shared" si="7"/>
        <v>0</v>
      </c>
      <c r="AR28" s="71">
        <f t="shared" si="7"/>
        <v>0</v>
      </c>
      <c r="AS28" s="74"/>
      <c r="AT28" s="74"/>
      <c r="AU28" s="74"/>
      <c r="AV28" s="71"/>
      <c r="AW28" s="71">
        <f t="shared" si="8"/>
        <v>0</v>
      </c>
      <c r="AX28" s="71">
        <f t="shared" si="8"/>
        <v>0</v>
      </c>
      <c r="AY28" s="207"/>
      <c r="AZ28" s="86"/>
      <c r="BA28" s="86"/>
      <c r="BB28" s="86"/>
      <c r="BC28" s="71">
        <f t="shared" si="9"/>
        <v>0</v>
      </c>
      <c r="BD28" s="71">
        <f t="shared" si="9"/>
        <v>0</v>
      </c>
      <c r="BE28" s="236"/>
      <c r="BF28" s="236"/>
      <c r="BG28" s="75"/>
      <c r="BH28" s="240"/>
      <c r="BI28" s="71">
        <f t="shared" si="10"/>
        <v>0</v>
      </c>
      <c r="BJ28" s="71">
        <f t="shared" si="10"/>
        <v>0</v>
      </c>
      <c r="BK28" s="93"/>
      <c r="BL28" s="93"/>
      <c r="BM28" s="71"/>
      <c r="BN28" s="71"/>
      <c r="BO28" s="71">
        <f t="shared" si="11"/>
        <v>0</v>
      </c>
      <c r="BP28" s="71">
        <f t="shared" si="11"/>
        <v>0</v>
      </c>
      <c r="BQ28" s="241"/>
      <c r="BR28" s="236"/>
      <c r="BS28" s="94"/>
      <c r="BT28" s="94"/>
      <c r="BU28" s="71">
        <f t="shared" si="12"/>
        <v>0</v>
      </c>
      <c r="BV28" s="71">
        <f t="shared" si="12"/>
        <v>0</v>
      </c>
      <c r="BW28" s="74"/>
      <c r="BX28" s="74"/>
      <c r="BY28" s="79"/>
      <c r="BZ28" s="242"/>
      <c r="CA28" s="71">
        <f t="shared" si="13"/>
        <v>0</v>
      </c>
      <c r="CB28" s="71">
        <f t="shared" si="13"/>
        <v>0</v>
      </c>
      <c r="CC28" s="74"/>
      <c r="CD28" s="74"/>
      <c r="CE28" s="95"/>
      <c r="CF28" s="95"/>
      <c r="CG28" s="71">
        <f t="shared" si="14"/>
        <v>0</v>
      </c>
      <c r="CH28" s="71">
        <f t="shared" si="14"/>
        <v>0</v>
      </c>
      <c r="CI28" s="236"/>
      <c r="CJ28" s="236"/>
      <c r="CK28" s="213"/>
      <c r="CL28" s="71"/>
      <c r="CM28" s="71">
        <f t="shared" si="15"/>
        <v>0</v>
      </c>
      <c r="CN28" s="71">
        <f t="shared" si="15"/>
        <v>0</v>
      </c>
      <c r="CO28" s="236"/>
      <c r="CP28" s="236"/>
      <c r="CQ28" s="71"/>
      <c r="CR28" s="71"/>
      <c r="CS28" s="71">
        <f t="shared" si="16"/>
        <v>0</v>
      </c>
      <c r="CT28" s="71">
        <f t="shared" si="16"/>
        <v>0</v>
      </c>
      <c r="CU28" s="74">
        <v>0</v>
      </c>
      <c r="CV28" s="74"/>
      <c r="CW28" s="236"/>
      <c r="CX28" s="236"/>
      <c r="CY28" s="71">
        <f t="shared" si="17"/>
        <v>0</v>
      </c>
      <c r="CZ28" s="71">
        <f t="shared" si="17"/>
        <v>0</v>
      </c>
      <c r="DA28" s="236"/>
      <c r="DB28" s="237"/>
      <c r="DC28" s="93"/>
      <c r="DD28" s="71"/>
      <c r="DE28" s="71">
        <f t="shared" si="18"/>
        <v>0</v>
      </c>
      <c r="DF28" s="71">
        <f t="shared" si="18"/>
        <v>0</v>
      </c>
      <c r="DG28" s="74"/>
      <c r="DH28" s="74"/>
      <c r="DI28" s="74"/>
      <c r="DJ28" s="74"/>
      <c r="DK28" s="71">
        <f t="shared" si="19"/>
        <v>0</v>
      </c>
      <c r="DL28" s="71">
        <f t="shared" si="19"/>
        <v>0</v>
      </c>
      <c r="DM28" s="236"/>
      <c r="DN28" s="236"/>
      <c r="DO28" s="243"/>
      <c r="DP28" s="244"/>
      <c r="DQ28" s="71">
        <f t="shared" si="20"/>
        <v>0</v>
      </c>
      <c r="DR28" s="71">
        <f t="shared" si="20"/>
        <v>0</v>
      </c>
      <c r="DS28" s="115"/>
      <c r="DT28" s="71"/>
      <c r="DU28" s="236"/>
      <c r="DV28" s="236"/>
      <c r="DW28" s="71">
        <f t="shared" si="21"/>
        <v>0</v>
      </c>
      <c r="DX28" s="71">
        <f t="shared" si="21"/>
        <v>0</v>
      </c>
      <c r="DY28" s="236"/>
      <c r="DZ28" s="237"/>
      <c r="EA28" s="208"/>
      <c r="EB28" s="71"/>
      <c r="EC28" s="71">
        <f t="shared" si="22"/>
        <v>0</v>
      </c>
      <c r="ED28" s="71">
        <f t="shared" si="22"/>
        <v>0</v>
      </c>
      <c r="EE28" s="236"/>
      <c r="EF28" s="236"/>
      <c r="EG28" s="243"/>
      <c r="EH28" s="243"/>
      <c r="EI28" s="71">
        <f t="shared" si="23"/>
        <v>0</v>
      </c>
      <c r="EJ28" s="71">
        <f t="shared" si="23"/>
        <v>0</v>
      </c>
      <c r="EK28" s="236">
        <v>0</v>
      </c>
      <c r="EL28" s="236"/>
      <c r="EM28" s="243"/>
      <c r="EN28" s="243"/>
      <c r="EO28" s="71">
        <f t="shared" si="24"/>
        <v>0</v>
      </c>
      <c r="EP28" s="71">
        <f t="shared" si="24"/>
        <v>0</v>
      </c>
      <c r="EQ28" s="209">
        <v>0</v>
      </c>
      <c r="ER28" s="196"/>
      <c r="ES28" s="196"/>
      <c r="ET28" s="196"/>
      <c r="EU28" s="74">
        <f t="shared" si="25"/>
        <v>0</v>
      </c>
      <c r="EV28" s="74">
        <f t="shared" si="26"/>
        <v>0</v>
      </c>
      <c r="EW28" s="71">
        <v>0</v>
      </c>
      <c r="EX28" s="71"/>
      <c r="EY28" s="71"/>
      <c r="EZ28" s="71"/>
      <c r="FA28" s="71">
        <f t="shared" si="27"/>
        <v>0</v>
      </c>
      <c r="FB28" s="71">
        <f t="shared" si="27"/>
        <v>0</v>
      </c>
      <c r="FC28" s="71"/>
      <c r="FD28" s="71"/>
      <c r="FE28" s="71"/>
      <c r="FF28" s="71"/>
      <c r="FG28" s="71">
        <f t="shared" si="28"/>
        <v>0</v>
      </c>
      <c r="FH28" s="71">
        <f t="shared" si="28"/>
        <v>0</v>
      </c>
      <c r="FI28" s="196"/>
      <c r="FJ28" s="196"/>
      <c r="FK28" s="196"/>
      <c r="FL28" s="196"/>
      <c r="FM28" s="74">
        <f t="shared" si="29"/>
        <v>0</v>
      </c>
      <c r="FN28" s="74">
        <f t="shared" si="30"/>
        <v>0</v>
      </c>
      <c r="FO28" s="196"/>
      <c r="FP28" s="196"/>
      <c r="FQ28" s="196"/>
      <c r="FR28" s="196"/>
      <c r="FS28" s="74">
        <f t="shared" si="31"/>
        <v>0</v>
      </c>
      <c r="FT28" s="74">
        <f t="shared" si="32"/>
        <v>0</v>
      </c>
      <c r="FU28" s="196"/>
      <c r="FV28" s="196"/>
      <c r="FW28" s="196"/>
      <c r="FX28" s="196"/>
      <c r="FY28" s="74">
        <f t="shared" si="33"/>
        <v>0</v>
      </c>
      <c r="FZ28" s="74">
        <f t="shared" si="34"/>
        <v>0</v>
      </c>
      <c r="GA28" s="196"/>
      <c r="GB28" s="196"/>
      <c r="GC28" s="196"/>
      <c r="GD28" s="196"/>
      <c r="GE28" s="74">
        <f t="shared" si="35"/>
        <v>0</v>
      </c>
      <c r="GF28" s="74">
        <f t="shared" si="36"/>
        <v>0</v>
      </c>
      <c r="GG28" s="196"/>
      <c r="GH28" s="196"/>
      <c r="GI28" s="74">
        <f t="shared" si="1"/>
        <v>0</v>
      </c>
      <c r="GJ28" s="74">
        <f t="shared" si="37"/>
        <v>0</v>
      </c>
      <c r="GK28" s="196">
        <v>8.76</v>
      </c>
      <c r="GL28" s="196"/>
      <c r="GM28" s="74">
        <f t="shared" si="38"/>
        <v>8.76</v>
      </c>
      <c r="GN28" s="74">
        <f t="shared" si="39"/>
        <v>0</v>
      </c>
      <c r="GO28" s="196">
        <v>0</v>
      </c>
      <c r="GP28" s="196"/>
      <c r="GQ28" s="74">
        <f t="shared" si="40"/>
        <v>0</v>
      </c>
      <c r="GR28" s="74">
        <f t="shared" si="41"/>
        <v>0</v>
      </c>
      <c r="GS28" s="196"/>
      <c r="GT28" s="196"/>
      <c r="GU28" s="74">
        <f t="shared" si="42"/>
        <v>0</v>
      </c>
      <c r="GV28" s="74">
        <f t="shared" si="43"/>
        <v>0</v>
      </c>
      <c r="GW28" s="196">
        <v>0</v>
      </c>
      <c r="GX28" s="196"/>
      <c r="GY28" s="74">
        <f t="shared" si="44"/>
        <v>0</v>
      </c>
      <c r="GZ28" s="74">
        <f t="shared" si="45"/>
        <v>0</v>
      </c>
      <c r="HA28" s="196">
        <v>4.12</v>
      </c>
      <c r="HB28" s="196"/>
      <c r="HC28" s="74">
        <f t="shared" si="46"/>
        <v>4.12</v>
      </c>
      <c r="HD28" s="74">
        <f t="shared" si="47"/>
        <v>0</v>
      </c>
      <c r="HE28" s="196">
        <v>1</v>
      </c>
      <c r="HF28" s="196"/>
      <c r="HG28" s="74">
        <f t="shared" si="48"/>
        <v>1</v>
      </c>
      <c r="HH28" s="74">
        <f t="shared" si="48"/>
        <v>0</v>
      </c>
      <c r="HI28" s="196">
        <v>1.44</v>
      </c>
      <c r="HJ28" s="196"/>
      <c r="HK28" s="74">
        <f t="shared" si="49"/>
        <v>1.44</v>
      </c>
      <c r="HL28" s="74">
        <f t="shared" si="49"/>
        <v>0</v>
      </c>
      <c r="HM28" s="74"/>
      <c r="HN28" s="74"/>
      <c r="HO28" s="74">
        <f t="shared" si="50"/>
        <v>0</v>
      </c>
      <c r="HP28" s="74">
        <f t="shared" si="50"/>
        <v>0</v>
      </c>
      <c r="HQ28" s="74"/>
      <c r="HR28" s="74"/>
      <c r="HS28" s="74">
        <f t="shared" si="51"/>
        <v>0</v>
      </c>
      <c r="HT28" s="74">
        <f t="shared" si="51"/>
        <v>0</v>
      </c>
      <c r="HU28" s="74"/>
      <c r="HV28" s="74"/>
      <c r="HW28" s="74">
        <f t="shared" si="52"/>
        <v>0</v>
      </c>
      <c r="HX28" s="74">
        <f t="shared" si="52"/>
        <v>0</v>
      </c>
      <c r="HY28" s="74"/>
      <c r="HZ28" s="74"/>
      <c r="IA28" s="74">
        <f t="shared" si="53"/>
        <v>0</v>
      </c>
      <c r="IB28" s="74">
        <f t="shared" si="53"/>
        <v>0</v>
      </c>
      <c r="IC28" s="74"/>
      <c r="ID28" s="74"/>
      <c r="IE28" s="74">
        <f t="shared" si="54"/>
        <v>0</v>
      </c>
      <c r="IF28" s="210">
        <f t="shared" si="55"/>
        <v>0</v>
      </c>
      <c r="IG28" s="235">
        <v>0</v>
      </c>
      <c r="IH28" s="235"/>
      <c r="II28" s="211">
        <f t="shared" si="56"/>
        <v>0</v>
      </c>
      <c r="IJ28" s="211">
        <f t="shared" si="56"/>
        <v>0</v>
      </c>
      <c r="IK28" s="235">
        <v>0</v>
      </c>
      <c r="IM28" s="211">
        <f t="shared" si="57"/>
        <v>0</v>
      </c>
      <c r="IN28" s="211">
        <f t="shared" si="57"/>
        <v>0</v>
      </c>
      <c r="IO28" s="196"/>
      <c r="IP28" s="211"/>
      <c r="IQ28" s="211">
        <f t="shared" si="58"/>
        <v>0</v>
      </c>
      <c r="IR28" s="211">
        <f t="shared" si="58"/>
        <v>0</v>
      </c>
      <c r="IS28" s="211"/>
      <c r="IT28" s="211"/>
      <c r="IU28" s="211">
        <f t="shared" si="59"/>
        <v>0</v>
      </c>
      <c r="IV28" s="211">
        <f t="shared" si="59"/>
        <v>0</v>
      </c>
      <c r="IW28" s="211"/>
      <c r="IX28" s="211"/>
      <c r="IY28" s="211">
        <f t="shared" si="60"/>
        <v>0</v>
      </c>
      <c r="IZ28" s="211">
        <f t="shared" si="61"/>
        <v>0</v>
      </c>
      <c r="JA28" s="211"/>
      <c r="JB28" s="211"/>
      <c r="JC28" s="211">
        <f t="shared" si="62"/>
        <v>0</v>
      </c>
      <c r="JD28" s="211">
        <f t="shared" si="62"/>
        <v>0</v>
      </c>
      <c r="JE28" s="211">
        <v>1.44</v>
      </c>
      <c r="JF28" s="211"/>
      <c r="JG28" s="211">
        <f t="shared" si="63"/>
        <v>1.44</v>
      </c>
      <c r="JH28" s="211">
        <f t="shared" si="63"/>
        <v>0</v>
      </c>
      <c r="JI28" s="211"/>
      <c r="JJ28" s="211"/>
      <c r="JK28" s="211">
        <f t="shared" si="64"/>
        <v>0</v>
      </c>
      <c r="JL28" s="211">
        <f t="shared" si="64"/>
        <v>0</v>
      </c>
      <c r="JM28" s="560">
        <v>0</v>
      </c>
      <c r="JN28" s="211"/>
      <c r="JO28" s="211">
        <f t="shared" si="65"/>
        <v>0</v>
      </c>
      <c r="JP28" s="211">
        <f t="shared" si="65"/>
        <v>0</v>
      </c>
      <c r="JQ28" s="211">
        <v>0</v>
      </c>
      <c r="JR28" s="211"/>
      <c r="JS28" s="211">
        <f t="shared" si="66"/>
        <v>0</v>
      </c>
      <c r="JT28" s="211">
        <f t="shared" si="66"/>
        <v>0</v>
      </c>
      <c r="JU28" s="211"/>
      <c r="JV28" s="211"/>
      <c r="JW28" s="211">
        <f t="shared" si="67"/>
        <v>0</v>
      </c>
      <c r="JX28" s="211">
        <f t="shared" si="67"/>
        <v>0</v>
      </c>
    </row>
    <row r="29" spans="1:284" ht="12.75" customHeight="1">
      <c r="A29" s="181"/>
      <c r="B29" s="89">
        <v>19</v>
      </c>
      <c r="C29" s="236"/>
      <c r="D29" s="236"/>
      <c r="E29" s="74"/>
      <c r="F29" s="74"/>
      <c r="G29" s="71">
        <f t="shared" si="0"/>
        <v>0</v>
      </c>
      <c r="H29" s="71">
        <f t="shared" si="0"/>
        <v>0</v>
      </c>
      <c r="I29" s="237">
        <v>0</v>
      </c>
      <c r="J29" s="71"/>
      <c r="K29" s="71"/>
      <c r="L29" s="71"/>
      <c r="M29" s="71">
        <f t="shared" si="2"/>
        <v>0</v>
      </c>
      <c r="N29" s="71">
        <f t="shared" si="2"/>
        <v>0</v>
      </c>
      <c r="O29" s="236">
        <v>0.21</v>
      </c>
      <c r="P29" s="237"/>
      <c r="Q29" s="74"/>
      <c r="R29" s="71"/>
      <c r="S29" s="71">
        <f t="shared" si="3"/>
        <v>0.21</v>
      </c>
      <c r="T29" s="71">
        <f t="shared" si="3"/>
        <v>0</v>
      </c>
      <c r="U29" s="71"/>
      <c r="V29" s="71"/>
      <c r="W29" s="74"/>
      <c r="X29" s="74"/>
      <c r="Y29" s="71">
        <f t="shared" si="4"/>
        <v>0</v>
      </c>
      <c r="Z29" s="71">
        <f t="shared" si="4"/>
        <v>0</v>
      </c>
      <c r="AA29" s="71"/>
      <c r="AB29" s="245"/>
      <c r="AC29" s="246"/>
      <c r="AD29" s="239"/>
      <c r="AE29" s="71">
        <f t="shared" si="5"/>
        <v>0</v>
      </c>
      <c r="AF29" s="71">
        <f t="shared" si="5"/>
        <v>0</v>
      </c>
      <c r="AG29" s="71">
        <v>23.71</v>
      </c>
      <c r="AH29" s="71"/>
      <c r="AI29" s="71"/>
      <c r="AJ29" s="71"/>
      <c r="AK29" s="71">
        <f t="shared" si="6"/>
        <v>23.71</v>
      </c>
      <c r="AL29" s="71">
        <f t="shared" si="6"/>
        <v>0</v>
      </c>
      <c r="AM29" s="71"/>
      <c r="AN29" s="71"/>
      <c r="AO29" s="75"/>
      <c r="AP29" s="75"/>
      <c r="AQ29" s="71">
        <f t="shared" si="7"/>
        <v>0</v>
      </c>
      <c r="AR29" s="71">
        <f t="shared" si="7"/>
        <v>0</v>
      </c>
      <c r="AS29" s="74"/>
      <c r="AT29" s="74"/>
      <c r="AU29" s="74"/>
      <c r="AV29" s="71"/>
      <c r="AW29" s="71">
        <f t="shared" si="8"/>
        <v>0</v>
      </c>
      <c r="AX29" s="71">
        <f t="shared" si="8"/>
        <v>0</v>
      </c>
      <c r="AY29" s="207"/>
      <c r="AZ29" s="86"/>
      <c r="BA29" s="86"/>
      <c r="BB29" s="86"/>
      <c r="BC29" s="71">
        <f t="shared" si="9"/>
        <v>0</v>
      </c>
      <c r="BD29" s="71">
        <f t="shared" si="9"/>
        <v>0</v>
      </c>
      <c r="BE29" s="236"/>
      <c r="BF29" s="236"/>
      <c r="BG29" s="75"/>
      <c r="BH29" s="240"/>
      <c r="BI29" s="71">
        <f t="shared" si="10"/>
        <v>0</v>
      </c>
      <c r="BJ29" s="71">
        <f t="shared" si="10"/>
        <v>0</v>
      </c>
      <c r="BK29" s="93"/>
      <c r="BL29" s="93"/>
      <c r="BM29" s="71"/>
      <c r="BN29" s="71"/>
      <c r="BO29" s="71">
        <f t="shared" si="11"/>
        <v>0</v>
      </c>
      <c r="BP29" s="71">
        <f t="shared" si="11"/>
        <v>0</v>
      </c>
      <c r="BQ29" s="241"/>
      <c r="BR29" s="236"/>
      <c r="BS29" s="94"/>
      <c r="BT29" s="94"/>
      <c r="BU29" s="71">
        <f t="shared" si="12"/>
        <v>0</v>
      </c>
      <c r="BV29" s="71">
        <f t="shared" si="12"/>
        <v>0</v>
      </c>
      <c r="BW29" s="74"/>
      <c r="BX29" s="74"/>
      <c r="BY29" s="79"/>
      <c r="BZ29" s="242"/>
      <c r="CA29" s="71">
        <f t="shared" si="13"/>
        <v>0</v>
      </c>
      <c r="CB29" s="71">
        <f t="shared" si="13"/>
        <v>0</v>
      </c>
      <c r="CC29" s="74"/>
      <c r="CD29" s="74"/>
      <c r="CE29" s="95"/>
      <c r="CF29" s="95"/>
      <c r="CG29" s="71">
        <f t="shared" si="14"/>
        <v>0</v>
      </c>
      <c r="CH29" s="71">
        <f t="shared" si="14"/>
        <v>0</v>
      </c>
      <c r="CI29" s="236"/>
      <c r="CJ29" s="236"/>
      <c r="CK29" s="213"/>
      <c r="CL29" s="71"/>
      <c r="CM29" s="71">
        <f t="shared" si="15"/>
        <v>0</v>
      </c>
      <c r="CN29" s="71">
        <f t="shared" si="15"/>
        <v>0</v>
      </c>
      <c r="CO29" s="236"/>
      <c r="CP29" s="236"/>
      <c r="CQ29" s="71"/>
      <c r="CR29" s="71"/>
      <c r="CS29" s="71">
        <f t="shared" si="16"/>
        <v>0</v>
      </c>
      <c r="CT29" s="71">
        <f t="shared" si="16"/>
        <v>0</v>
      </c>
      <c r="CU29" s="74">
        <v>0</v>
      </c>
      <c r="CV29" s="74"/>
      <c r="CW29" s="236"/>
      <c r="CX29" s="236"/>
      <c r="CY29" s="71">
        <f t="shared" si="17"/>
        <v>0</v>
      </c>
      <c r="CZ29" s="71">
        <f t="shared" si="17"/>
        <v>0</v>
      </c>
      <c r="DA29" s="236"/>
      <c r="DB29" s="237"/>
      <c r="DC29" s="93"/>
      <c r="DD29" s="71"/>
      <c r="DE29" s="71">
        <f t="shared" si="18"/>
        <v>0</v>
      </c>
      <c r="DF29" s="71">
        <f t="shared" si="18"/>
        <v>0</v>
      </c>
      <c r="DG29" s="74"/>
      <c r="DH29" s="74"/>
      <c r="DI29" s="74"/>
      <c r="DJ29" s="74"/>
      <c r="DK29" s="71">
        <f t="shared" si="19"/>
        <v>0</v>
      </c>
      <c r="DL29" s="71">
        <f t="shared" si="19"/>
        <v>0</v>
      </c>
      <c r="DM29" s="236"/>
      <c r="DN29" s="236"/>
      <c r="DO29" s="243"/>
      <c r="DP29" s="244"/>
      <c r="DQ29" s="71">
        <f t="shared" si="20"/>
        <v>0</v>
      </c>
      <c r="DR29" s="71">
        <f t="shared" si="20"/>
        <v>0</v>
      </c>
      <c r="DS29" s="115"/>
      <c r="DT29" s="71"/>
      <c r="DU29" s="236"/>
      <c r="DV29" s="236"/>
      <c r="DW29" s="71">
        <f t="shared" si="21"/>
        <v>0</v>
      </c>
      <c r="DX29" s="71">
        <f t="shared" si="21"/>
        <v>0</v>
      </c>
      <c r="DY29" s="236"/>
      <c r="DZ29" s="237"/>
      <c r="EA29" s="208"/>
      <c r="EB29" s="71"/>
      <c r="EC29" s="71">
        <f t="shared" si="22"/>
        <v>0</v>
      </c>
      <c r="ED29" s="71">
        <f t="shared" si="22"/>
        <v>0</v>
      </c>
      <c r="EE29" s="236"/>
      <c r="EF29" s="236"/>
      <c r="EG29" s="243"/>
      <c r="EH29" s="243"/>
      <c r="EI29" s="71">
        <f t="shared" si="23"/>
        <v>0</v>
      </c>
      <c r="EJ29" s="71">
        <f t="shared" si="23"/>
        <v>0</v>
      </c>
      <c r="EK29" s="236">
        <v>0</v>
      </c>
      <c r="EL29" s="236"/>
      <c r="EM29" s="243"/>
      <c r="EN29" s="243"/>
      <c r="EO29" s="71">
        <f t="shared" si="24"/>
        <v>0</v>
      </c>
      <c r="EP29" s="71">
        <f t="shared" si="24"/>
        <v>0</v>
      </c>
      <c r="EQ29" s="209">
        <v>0</v>
      </c>
      <c r="ER29" s="196"/>
      <c r="ES29" s="196"/>
      <c r="ET29" s="196"/>
      <c r="EU29" s="74">
        <f t="shared" si="25"/>
        <v>0</v>
      </c>
      <c r="EV29" s="74">
        <f t="shared" si="26"/>
        <v>0</v>
      </c>
      <c r="EW29" s="71">
        <v>0</v>
      </c>
      <c r="EX29" s="71"/>
      <c r="EY29" s="71"/>
      <c r="EZ29" s="71"/>
      <c r="FA29" s="71">
        <f t="shared" si="27"/>
        <v>0</v>
      </c>
      <c r="FB29" s="71">
        <f t="shared" si="27"/>
        <v>0</v>
      </c>
      <c r="FC29" s="71"/>
      <c r="FD29" s="71"/>
      <c r="FE29" s="71"/>
      <c r="FF29" s="71"/>
      <c r="FG29" s="71">
        <f t="shared" si="28"/>
        <v>0</v>
      </c>
      <c r="FH29" s="71">
        <f t="shared" si="28"/>
        <v>0</v>
      </c>
      <c r="FI29" s="196"/>
      <c r="FJ29" s="196"/>
      <c r="FK29" s="196"/>
      <c r="FL29" s="196"/>
      <c r="FM29" s="74">
        <f t="shared" si="29"/>
        <v>0</v>
      </c>
      <c r="FN29" s="74">
        <f t="shared" si="30"/>
        <v>0</v>
      </c>
      <c r="FO29" s="196"/>
      <c r="FP29" s="196"/>
      <c r="FQ29" s="196"/>
      <c r="FR29" s="196"/>
      <c r="FS29" s="74">
        <f t="shared" si="31"/>
        <v>0</v>
      </c>
      <c r="FT29" s="74">
        <f t="shared" si="32"/>
        <v>0</v>
      </c>
      <c r="FU29" s="196"/>
      <c r="FV29" s="196"/>
      <c r="FW29" s="196"/>
      <c r="FX29" s="196"/>
      <c r="FY29" s="74">
        <f t="shared" si="33"/>
        <v>0</v>
      </c>
      <c r="FZ29" s="74">
        <f t="shared" si="34"/>
        <v>0</v>
      </c>
      <c r="GA29" s="196"/>
      <c r="GB29" s="196"/>
      <c r="GC29" s="196"/>
      <c r="GD29" s="196"/>
      <c r="GE29" s="74">
        <f t="shared" si="35"/>
        <v>0</v>
      </c>
      <c r="GF29" s="74">
        <f t="shared" si="36"/>
        <v>0</v>
      </c>
      <c r="GG29" s="196"/>
      <c r="GH29" s="196"/>
      <c r="GI29" s="74">
        <f t="shared" si="1"/>
        <v>0</v>
      </c>
      <c r="GJ29" s="74">
        <f t="shared" si="37"/>
        <v>0</v>
      </c>
      <c r="GK29" s="196">
        <v>8.76</v>
      </c>
      <c r="GL29" s="196"/>
      <c r="GM29" s="74">
        <f t="shared" si="38"/>
        <v>8.76</v>
      </c>
      <c r="GN29" s="74">
        <f t="shared" si="39"/>
        <v>0</v>
      </c>
      <c r="GO29" s="196">
        <v>0</v>
      </c>
      <c r="GP29" s="196"/>
      <c r="GQ29" s="74">
        <f t="shared" si="40"/>
        <v>0</v>
      </c>
      <c r="GR29" s="74">
        <f t="shared" si="41"/>
        <v>0</v>
      </c>
      <c r="GS29" s="196"/>
      <c r="GT29" s="196"/>
      <c r="GU29" s="74">
        <f t="shared" si="42"/>
        <v>0</v>
      </c>
      <c r="GV29" s="74">
        <f t="shared" si="43"/>
        <v>0</v>
      </c>
      <c r="GW29" s="196">
        <v>0</v>
      </c>
      <c r="GX29" s="196"/>
      <c r="GY29" s="74">
        <f t="shared" si="44"/>
        <v>0</v>
      </c>
      <c r="GZ29" s="74">
        <f t="shared" si="45"/>
        <v>0</v>
      </c>
      <c r="HA29" s="196">
        <v>4.12</v>
      </c>
      <c r="HB29" s="196"/>
      <c r="HC29" s="74">
        <f t="shared" si="46"/>
        <v>4.12</v>
      </c>
      <c r="HD29" s="74">
        <f t="shared" si="47"/>
        <v>0</v>
      </c>
      <c r="HE29" s="196">
        <v>1</v>
      </c>
      <c r="HF29" s="196"/>
      <c r="HG29" s="74">
        <f t="shared" si="48"/>
        <v>1</v>
      </c>
      <c r="HH29" s="74">
        <f t="shared" si="48"/>
        <v>0</v>
      </c>
      <c r="HI29" s="196">
        <v>1.44</v>
      </c>
      <c r="HJ29" s="196"/>
      <c r="HK29" s="74">
        <f t="shared" si="49"/>
        <v>1.44</v>
      </c>
      <c r="HL29" s="74">
        <f t="shared" si="49"/>
        <v>0</v>
      </c>
      <c r="HM29" s="74"/>
      <c r="HN29" s="74"/>
      <c r="HO29" s="74">
        <f t="shared" si="50"/>
        <v>0</v>
      </c>
      <c r="HP29" s="74">
        <f t="shared" si="50"/>
        <v>0</v>
      </c>
      <c r="HQ29" s="74"/>
      <c r="HR29" s="74"/>
      <c r="HS29" s="74">
        <f t="shared" si="51"/>
        <v>0</v>
      </c>
      <c r="HT29" s="74">
        <f t="shared" si="51"/>
        <v>0</v>
      </c>
      <c r="HU29" s="74"/>
      <c r="HV29" s="74"/>
      <c r="HW29" s="74">
        <f t="shared" si="52"/>
        <v>0</v>
      </c>
      <c r="HX29" s="74">
        <f t="shared" si="52"/>
        <v>0</v>
      </c>
      <c r="HY29" s="74"/>
      <c r="HZ29" s="74"/>
      <c r="IA29" s="74">
        <f t="shared" si="53"/>
        <v>0</v>
      </c>
      <c r="IB29" s="74">
        <f t="shared" si="53"/>
        <v>0</v>
      </c>
      <c r="IC29" s="74"/>
      <c r="ID29" s="74"/>
      <c r="IE29" s="74">
        <f t="shared" si="54"/>
        <v>0</v>
      </c>
      <c r="IF29" s="210">
        <f t="shared" si="55"/>
        <v>0</v>
      </c>
      <c r="IG29" s="235">
        <v>0</v>
      </c>
      <c r="IH29" s="235"/>
      <c r="II29" s="211">
        <f t="shared" si="56"/>
        <v>0</v>
      </c>
      <c r="IJ29" s="211">
        <f t="shared" si="56"/>
        <v>0</v>
      </c>
      <c r="IK29" s="235">
        <v>0</v>
      </c>
      <c r="IM29" s="211">
        <f t="shared" si="57"/>
        <v>0</v>
      </c>
      <c r="IN29" s="211">
        <f t="shared" si="57"/>
        <v>0</v>
      </c>
      <c r="IO29" s="196"/>
      <c r="IP29" s="211"/>
      <c r="IQ29" s="211">
        <f t="shared" si="58"/>
        <v>0</v>
      </c>
      <c r="IR29" s="211">
        <f t="shared" si="58"/>
        <v>0</v>
      </c>
      <c r="IS29" s="211"/>
      <c r="IT29" s="211"/>
      <c r="IU29" s="211">
        <f t="shared" si="59"/>
        <v>0</v>
      </c>
      <c r="IV29" s="211">
        <f t="shared" si="59"/>
        <v>0</v>
      </c>
      <c r="IW29" s="211"/>
      <c r="IX29" s="211"/>
      <c r="IY29" s="211">
        <f t="shared" si="60"/>
        <v>0</v>
      </c>
      <c r="IZ29" s="211">
        <f t="shared" si="61"/>
        <v>0</v>
      </c>
      <c r="JA29" s="211"/>
      <c r="JB29" s="211"/>
      <c r="JC29" s="211">
        <f t="shared" si="62"/>
        <v>0</v>
      </c>
      <c r="JD29" s="211">
        <f t="shared" si="62"/>
        <v>0</v>
      </c>
      <c r="JE29" s="211">
        <v>1.44</v>
      </c>
      <c r="JF29" s="211"/>
      <c r="JG29" s="211">
        <f t="shared" si="63"/>
        <v>1.44</v>
      </c>
      <c r="JH29" s="211">
        <f t="shared" si="63"/>
        <v>0</v>
      </c>
      <c r="JI29" s="211"/>
      <c r="JJ29" s="211"/>
      <c r="JK29" s="211">
        <f t="shared" si="64"/>
        <v>0</v>
      </c>
      <c r="JL29" s="211">
        <f t="shared" si="64"/>
        <v>0</v>
      </c>
      <c r="JM29" s="560">
        <v>0</v>
      </c>
      <c r="JN29" s="211"/>
      <c r="JO29" s="211">
        <f t="shared" si="65"/>
        <v>0</v>
      </c>
      <c r="JP29" s="211">
        <f t="shared" si="65"/>
        <v>0</v>
      </c>
      <c r="JQ29" s="211">
        <v>0</v>
      </c>
      <c r="JR29" s="211"/>
      <c r="JS29" s="211">
        <f t="shared" si="66"/>
        <v>0</v>
      </c>
      <c r="JT29" s="211">
        <f t="shared" si="66"/>
        <v>0</v>
      </c>
      <c r="JU29" s="211"/>
      <c r="JV29" s="211"/>
      <c r="JW29" s="211">
        <f t="shared" si="67"/>
        <v>0</v>
      </c>
      <c r="JX29" s="211">
        <f t="shared" si="67"/>
        <v>0</v>
      </c>
    </row>
    <row r="30" spans="1:284" ht="12.75" customHeight="1">
      <c r="A30" s="181"/>
      <c r="B30" s="89">
        <v>20</v>
      </c>
      <c r="C30" s="236"/>
      <c r="D30" s="236"/>
      <c r="E30" s="74"/>
      <c r="F30" s="74"/>
      <c r="G30" s="71">
        <f t="shared" si="0"/>
        <v>0</v>
      </c>
      <c r="H30" s="71">
        <f t="shared" si="0"/>
        <v>0</v>
      </c>
      <c r="I30" s="237">
        <v>0</v>
      </c>
      <c r="J30" s="71"/>
      <c r="K30" s="71"/>
      <c r="L30" s="71"/>
      <c r="M30" s="71">
        <f t="shared" si="2"/>
        <v>0</v>
      </c>
      <c r="N30" s="71">
        <f t="shared" si="2"/>
        <v>0</v>
      </c>
      <c r="O30" s="236">
        <v>0.21</v>
      </c>
      <c r="P30" s="237"/>
      <c r="Q30" s="74"/>
      <c r="R30" s="71"/>
      <c r="S30" s="71">
        <f t="shared" si="3"/>
        <v>0.21</v>
      </c>
      <c r="T30" s="71">
        <f t="shared" si="3"/>
        <v>0</v>
      </c>
      <c r="U30" s="71"/>
      <c r="V30" s="71"/>
      <c r="W30" s="74"/>
      <c r="X30" s="74"/>
      <c r="Y30" s="71">
        <f t="shared" si="4"/>
        <v>0</v>
      </c>
      <c r="Z30" s="71">
        <f t="shared" si="4"/>
        <v>0</v>
      </c>
      <c r="AA30" s="71"/>
      <c r="AB30" s="245"/>
      <c r="AC30" s="246"/>
      <c r="AD30" s="239"/>
      <c r="AE30" s="71">
        <f t="shared" si="5"/>
        <v>0</v>
      </c>
      <c r="AF30" s="71">
        <f t="shared" si="5"/>
        <v>0</v>
      </c>
      <c r="AG30" s="71">
        <v>23.71</v>
      </c>
      <c r="AH30" s="71"/>
      <c r="AI30" s="71"/>
      <c r="AJ30" s="71"/>
      <c r="AK30" s="71">
        <f t="shared" si="6"/>
        <v>23.71</v>
      </c>
      <c r="AL30" s="71">
        <f t="shared" si="6"/>
        <v>0</v>
      </c>
      <c r="AM30" s="71"/>
      <c r="AN30" s="71"/>
      <c r="AO30" s="75"/>
      <c r="AP30" s="75"/>
      <c r="AQ30" s="71">
        <f t="shared" si="7"/>
        <v>0</v>
      </c>
      <c r="AR30" s="71">
        <f t="shared" si="7"/>
        <v>0</v>
      </c>
      <c r="AS30" s="74"/>
      <c r="AT30" s="74"/>
      <c r="AU30" s="74"/>
      <c r="AV30" s="71"/>
      <c r="AW30" s="71">
        <f t="shared" si="8"/>
        <v>0</v>
      </c>
      <c r="AX30" s="71">
        <f t="shared" si="8"/>
        <v>0</v>
      </c>
      <c r="AY30" s="207"/>
      <c r="AZ30" s="86"/>
      <c r="BA30" s="86"/>
      <c r="BB30" s="86"/>
      <c r="BC30" s="71">
        <f t="shared" si="9"/>
        <v>0</v>
      </c>
      <c r="BD30" s="71">
        <f t="shared" si="9"/>
        <v>0</v>
      </c>
      <c r="BE30" s="236"/>
      <c r="BF30" s="236"/>
      <c r="BG30" s="75"/>
      <c r="BH30" s="240"/>
      <c r="BI30" s="71">
        <f t="shared" si="10"/>
        <v>0</v>
      </c>
      <c r="BJ30" s="71">
        <f t="shared" si="10"/>
        <v>0</v>
      </c>
      <c r="BK30" s="93"/>
      <c r="BL30" s="93"/>
      <c r="BM30" s="71"/>
      <c r="BN30" s="71"/>
      <c r="BO30" s="71">
        <f t="shared" si="11"/>
        <v>0</v>
      </c>
      <c r="BP30" s="71">
        <f t="shared" si="11"/>
        <v>0</v>
      </c>
      <c r="BQ30" s="241"/>
      <c r="BR30" s="236"/>
      <c r="BS30" s="94"/>
      <c r="BT30" s="94"/>
      <c r="BU30" s="71">
        <f t="shared" si="12"/>
        <v>0</v>
      </c>
      <c r="BV30" s="71">
        <f t="shared" si="12"/>
        <v>0</v>
      </c>
      <c r="BW30" s="74"/>
      <c r="BX30" s="74"/>
      <c r="BY30" s="79"/>
      <c r="BZ30" s="242"/>
      <c r="CA30" s="71">
        <f t="shared" si="13"/>
        <v>0</v>
      </c>
      <c r="CB30" s="71">
        <f t="shared" si="13"/>
        <v>0</v>
      </c>
      <c r="CC30" s="74"/>
      <c r="CD30" s="74"/>
      <c r="CE30" s="95"/>
      <c r="CF30" s="95"/>
      <c r="CG30" s="71">
        <f t="shared" si="14"/>
        <v>0</v>
      </c>
      <c r="CH30" s="71">
        <f t="shared" si="14"/>
        <v>0</v>
      </c>
      <c r="CI30" s="236"/>
      <c r="CJ30" s="236"/>
      <c r="CK30" s="213"/>
      <c r="CL30" s="71"/>
      <c r="CM30" s="71">
        <f t="shared" si="15"/>
        <v>0</v>
      </c>
      <c r="CN30" s="71">
        <f t="shared" si="15"/>
        <v>0</v>
      </c>
      <c r="CO30" s="236"/>
      <c r="CP30" s="236"/>
      <c r="CQ30" s="71"/>
      <c r="CR30" s="71"/>
      <c r="CS30" s="71">
        <f t="shared" si="16"/>
        <v>0</v>
      </c>
      <c r="CT30" s="71">
        <f t="shared" si="16"/>
        <v>0</v>
      </c>
      <c r="CU30" s="74">
        <v>0</v>
      </c>
      <c r="CV30" s="74"/>
      <c r="CW30" s="236"/>
      <c r="CX30" s="236"/>
      <c r="CY30" s="71">
        <f t="shared" si="17"/>
        <v>0</v>
      </c>
      <c r="CZ30" s="71">
        <f t="shared" si="17"/>
        <v>0</v>
      </c>
      <c r="DA30" s="236"/>
      <c r="DB30" s="237"/>
      <c r="DC30" s="93"/>
      <c r="DD30" s="71"/>
      <c r="DE30" s="71">
        <f t="shared" si="18"/>
        <v>0</v>
      </c>
      <c r="DF30" s="71">
        <f t="shared" si="18"/>
        <v>0</v>
      </c>
      <c r="DG30" s="74"/>
      <c r="DH30" s="74"/>
      <c r="DI30" s="74"/>
      <c r="DJ30" s="74"/>
      <c r="DK30" s="71">
        <f t="shared" si="19"/>
        <v>0</v>
      </c>
      <c r="DL30" s="71">
        <f t="shared" si="19"/>
        <v>0</v>
      </c>
      <c r="DM30" s="236"/>
      <c r="DN30" s="236"/>
      <c r="DO30" s="243"/>
      <c r="DP30" s="244"/>
      <c r="DQ30" s="71">
        <f t="shared" si="20"/>
        <v>0</v>
      </c>
      <c r="DR30" s="71">
        <f t="shared" si="20"/>
        <v>0</v>
      </c>
      <c r="DS30" s="115"/>
      <c r="DT30" s="71"/>
      <c r="DU30" s="236"/>
      <c r="DV30" s="236"/>
      <c r="DW30" s="71">
        <f t="shared" si="21"/>
        <v>0</v>
      </c>
      <c r="DX30" s="71">
        <f t="shared" si="21"/>
        <v>0</v>
      </c>
      <c r="DY30" s="236"/>
      <c r="DZ30" s="237"/>
      <c r="EA30" s="208"/>
      <c r="EB30" s="71"/>
      <c r="EC30" s="71">
        <f t="shared" si="22"/>
        <v>0</v>
      </c>
      <c r="ED30" s="71">
        <f t="shared" si="22"/>
        <v>0</v>
      </c>
      <c r="EE30" s="236"/>
      <c r="EF30" s="236"/>
      <c r="EG30" s="243"/>
      <c r="EH30" s="243"/>
      <c r="EI30" s="71">
        <f t="shared" si="23"/>
        <v>0</v>
      </c>
      <c r="EJ30" s="71">
        <f t="shared" si="23"/>
        <v>0</v>
      </c>
      <c r="EK30" s="236">
        <v>0</v>
      </c>
      <c r="EL30" s="236"/>
      <c r="EM30" s="243"/>
      <c r="EN30" s="243"/>
      <c r="EO30" s="71">
        <f t="shared" si="24"/>
        <v>0</v>
      </c>
      <c r="EP30" s="71">
        <f t="shared" si="24"/>
        <v>0</v>
      </c>
      <c r="EQ30" s="209">
        <v>0</v>
      </c>
      <c r="ER30" s="196"/>
      <c r="ES30" s="196"/>
      <c r="ET30" s="196"/>
      <c r="EU30" s="74">
        <f t="shared" si="25"/>
        <v>0</v>
      </c>
      <c r="EV30" s="74">
        <f t="shared" si="26"/>
        <v>0</v>
      </c>
      <c r="EW30" s="71">
        <v>0</v>
      </c>
      <c r="EX30" s="71"/>
      <c r="EY30" s="71"/>
      <c r="EZ30" s="71"/>
      <c r="FA30" s="71">
        <f t="shared" si="27"/>
        <v>0</v>
      </c>
      <c r="FB30" s="71">
        <f t="shared" si="27"/>
        <v>0</v>
      </c>
      <c r="FC30" s="71"/>
      <c r="FD30" s="71"/>
      <c r="FE30" s="71"/>
      <c r="FF30" s="71"/>
      <c r="FG30" s="71">
        <f t="shared" si="28"/>
        <v>0</v>
      </c>
      <c r="FH30" s="71">
        <f t="shared" si="28"/>
        <v>0</v>
      </c>
      <c r="FI30" s="196"/>
      <c r="FJ30" s="196"/>
      <c r="FK30" s="196"/>
      <c r="FL30" s="196"/>
      <c r="FM30" s="74">
        <f t="shared" si="29"/>
        <v>0</v>
      </c>
      <c r="FN30" s="74">
        <f t="shared" si="30"/>
        <v>0</v>
      </c>
      <c r="FO30" s="196"/>
      <c r="FP30" s="196"/>
      <c r="FQ30" s="196"/>
      <c r="FR30" s="196"/>
      <c r="FS30" s="74">
        <f t="shared" si="31"/>
        <v>0</v>
      </c>
      <c r="FT30" s="74">
        <f t="shared" si="32"/>
        <v>0</v>
      </c>
      <c r="FU30" s="196"/>
      <c r="FV30" s="196"/>
      <c r="FW30" s="196"/>
      <c r="FX30" s="196"/>
      <c r="FY30" s="74">
        <f t="shared" si="33"/>
        <v>0</v>
      </c>
      <c r="FZ30" s="74">
        <f t="shared" si="34"/>
        <v>0</v>
      </c>
      <c r="GA30" s="196"/>
      <c r="GB30" s="196"/>
      <c r="GC30" s="196"/>
      <c r="GD30" s="196"/>
      <c r="GE30" s="74">
        <f t="shared" si="35"/>
        <v>0</v>
      </c>
      <c r="GF30" s="74">
        <f t="shared" si="36"/>
        <v>0</v>
      </c>
      <c r="GG30" s="196"/>
      <c r="GH30" s="196"/>
      <c r="GI30" s="74">
        <f t="shared" si="1"/>
        <v>0</v>
      </c>
      <c r="GJ30" s="74">
        <f t="shared" si="37"/>
        <v>0</v>
      </c>
      <c r="GK30" s="196">
        <v>8.76</v>
      </c>
      <c r="GL30" s="196"/>
      <c r="GM30" s="74">
        <f t="shared" si="38"/>
        <v>8.76</v>
      </c>
      <c r="GN30" s="74">
        <f t="shared" si="39"/>
        <v>0</v>
      </c>
      <c r="GO30" s="196">
        <v>0</v>
      </c>
      <c r="GP30" s="196"/>
      <c r="GQ30" s="74">
        <f t="shared" si="40"/>
        <v>0</v>
      </c>
      <c r="GR30" s="74">
        <f t="shared" si="41"/>
        <v>0</v>
      </c>
      <c r="GS30" s="196"/>
      <c r="GT30" s="196"/>
      <c r="GU30" s="74">
        <f t="shared" si="42"/>
        <v>0</v>
      </c>
      <c r="GV30" s="74">
        <f t="shared" si="43"/>
        <v>0</v>
      </c>
      <c r="GW30" s="196">
        <v>0</v>
      </c>
      <c r="GX30" s="196"/>
      <c r="GY30" s="74">
        <f t="shared" si="44"/>
        <v>0</v>
      </c>
      <c r="GZ30" s="74">
        <f t="shared" si="45"/>
        <v>0</v>
      </c>
      <c r="HA30" s="196">
        <v>4.12</v>
      </c>
      <c r="HB30" s="196"/>
      <c r="HC30" s="74">
        <f t="shared" si="46"/>
        <v>4.12</v>
      </c>
      <c r="HD30" s="74">
        <f t="shared" si="47"/>
        <v>0</v>
      </c>
      <c r="HE30" s="196">
        <v>1</v>
      </c>
      <c r="HF30" s="196"/>
      <c r="HG30" s="74">
        <f t="shared" si="48"/>
        <v>1</v>
      </c>
      <c r="HH30" s="74">
        <f t="shared" si="48"/>
        <v>0</v>
      </c>
      <c r="HI30" s="196">
        <v>1.44</v>
      </c>
      <c r="HJ30" s="196"/>
      <c r="HK30" s="74">
        <f t="shared" si="49"/>
        <v>1.44</v>
      </c>
      <c r="HL30" s="74">
        <f t="shared" si="49"/>
        <v>0</v>
      </c>
      <c r="HM30" s="74"/>
      <c r="HN30" s="74"/>
      <c r="HO30" s="74">
        <f t="shared" si="50"/>
        <v>0</v>
      </c>
      <c r="HP30" s="74">
        <f t="shared" si="50"/>
        <v>0</v>
      </c>
      <c r="HQ30" s="74"/>
      <c r="HR30" s="74"/>
      <c r="HS30" s="74">
        <f t="shared" si="51"/>
        <v>0</v>
      </c>
      <c r="HT30" s="74">
        <f t="shared" si="51"/>
        <v>0</v>
      </c>
      <c r="HU30" s="74"/>
      <c r="HV30" s="74"/>
      <c r="HW30" s="74">
        <f t="shared" si="52"/>
        <v>0</v>
      </c>
      <c r="HX30" s="74">
        <f t="shared" si="52"/>
        <v>0</v>
      </c>
      <c r="HY30" s="74"/>
      <c r="HZ30" s="74"/>
      <c r="IA30" s="74">
        <f t="shared" si="53"/>
        <v>0</v>
      </c>
      <c r="IB30" s="74">
        <f t="shared" si="53"/>
        <v>0</v>
      </c>
      <c r="IC30" s="74"/>
      <c r="ID30" s="74"/>
      <c r="IE30" s="74">
        <f t="shared" si="54"/>
        <v>0</v>
      </c>
      <c r="IF30" s="210">
        <f t="shared" si="55"/>
        <v>0</v>
      </c>
      <c r="IG30" s="235">
        <v>0</v>
      </c>
      <c r="IH30" s="235"/>
      <c r="II30" s="211">
        <f t="shared" si="56"/>
        <v>0</v>
      </c>
      <c r="IJ30" s="211">
        <f t="shared" si="56"/>
        <v>0</v>
      </c>
      <c r="IK30" s="235">
        <v>0</v>
      </c>
      <c r="IM30" s="211">
        <f t="shared" si="57"/>
        <v>0</v>
      </c>
      <c r="IN30" s="211">
        <f t="shared" si="57"/>
        <v>0</v>
      </c>
      <c r="IO30" s="196"/>
      <c r="IP30" s="211"/>
      <c r="IQ30" s="211">
        <f t="shared" si="58"/>
        <v>0</v>
      </c>
      <c r="IR30" s="211">
        <f t="shared" si="58"/>
        <v>0</v>
      </c>
      <c r="IS30" s="211"/>
      <c r="IT30" s="211"/>
      <c r="IU30" s="211">
        <f t="shared" si="59"/>
        <v>0</v>
      </c>
      <c r="IV30" s="211">
        <f t="shared" si="59"/>
        <v>0</v>
      </c>
      <c r="IW30" s="211"/>
      <c r="IX30" s="211"/>
      <c r="IY30" s="211">
        <f t="shared" si="60"/>
        <v>0</v>
      </c>
      <c r="IZ30" s="211">
        <f t="shared" si="61"/>
        <v>0</v>
      </c>
      <c r="JA30" s="211"/>
      <c r="JB30" s="211"/>
      <c r="JC30" s="211">
        <f t="shared" si="62"/>
        <v>0</v>
      </c>
      <c r="JD30" s="211">
        <f t="shared" si="62"/>
        <v>0</v>
      </c>
      <c r="JE30" s="211">
        <v>1.44</v>
      </c>
      <c r="JF30" s="211"/>
      <c r="JG30" s="211">
        <f t="shared" si="63"/>
        <v>1.44</v>
      </c>
      <c r="JH30" s="211">
        <f t="shared" si="63"/>
        <v>0</v>
      </c>
      <c r="JI30" s="211"/>
      <c r="JJ30" s="211"/>
      <c r="JK30" s="211">
        <f t="shared" si="64"/>
        <v>0</v>
      </c>
      <c r="JL30" s="211">
        <f t="shared" si="64"/>
        <v>0</v>
      </c>
      <c r="JM30" s="560">
        <v>0</v>
      </c>
      <c r="JN30" s="211"/>
      <c r="JO30" s="211">
        <f t="shared" si="65"/>
        <v>0</v>
      </c>
      <c r="JP30" s="211">
        <f t="shared" si="65"/>
        <v>0</v>
      </c>
      <c r="JQ30" s="211">
        <v>0</v>
      </c>
      <c r="JR30" s="211"/>
      <c r="JS30" s="211">
        <f t="shared" si="66"/>
        <v>0</v>
      </c>
      <c r="JT30" s="211">
        <f t="shared" si="66"/>
        <v>0</v>
      </c>
      <c r="JU30" s="211"/>
      <c r="JV30" s="211"/>
      <c r="JW30" s="211">
        <f t="shared" si="67"/>
        <v>0</v>
      </c>
      <c r="JX30" s="211">
        <f t="shared" si="67"/>
        <v>0</v>
      </c>
    </row>
    <row r="31" spans="1:284" ht="12.75" customHeight="1">
      <c r="A31" s="182">
        <v>0.20833333333333334</v>
      </c>
      <c r="B31" s="89">
        <v>21</v>
      </c>
      <c r="C31" s="236"/>
      <c r="D31" s="236"/>
      <c r="E31" s="74"/>
      <c r="F31" s="74"/>
      <c r="G31" s="71">
        <f t="shared" si="0"/>
        <v>0</v>
      </c>
      <c r="H31" s="71">
        <f t="shared" si="0"/>
        <v>0</v>
      </c>
      <c r="I31" s="237">
        <v>0</v>
      </c>
      <c r="J31" s="71"/>
      <c r="K31" s="71"/>
      <c r="L31" s="71"/>
      <c r="M31" s="71">
        <f t="shared" si="2"/>
        <v>0</v>
      </c>
      <c r="N31" s="71">
        <f t="shared" si="2"/>
        <v>0</v>
      </c>
      <c r="O31" s="236">
        <v>0.21</v>
      </c>
      <c r="P31" s="237"/>
      <c r="Q31" s="74"/>
      <c r="R31" s="71"/>
      <c r="S31" s="71">
        <f t="shared" si="3"/>
        <v>0.21</v>
      </c>
      <c r="T31" s="71">
        <f t="shared" si="3"/>
        <v>0</v>
      </c>
      <c r="U31" s="71"/>
      <c r="V31" s="71"/>
      <c r="W31" s="74"/>
      <c r="X31" s="74"/>
      <c r="Y31" s="71">
        <f t="shared" si="4"/>
        <v>0</v>
      </c>
      <c r="Z31" s="71">
        <f t="shared" si="4"/>
        <v>0</v>
      </c>
      <c r="AA31" s="71"/>
      <c r="AB31" s="245"/>
      <c r="AC31" s="246"/>
      <c r="AD31" s="239"/>
      <c r="AE31" s="71">
        <f t="shared" si="5"/>
        <v>0</v>
      </c>
      <c r="AF31" s="71">
        <f t="shared" si="5"/>
        <v>0</v>
      </c>
      <c r="AG31" s="71">
        <v>23.71</v>
      </c>
      <c r="AH31" s="71"/>
      <c r="AI31" s="71"/>
      <c r="AJ31" s="71"/>
      <c r="AK31" s="71">
        <f t="shared" si="6"/>
        <v>23.71</v>
      </c>
      <c r="AL31" s="71">
        <f t="shared" si="6"/>
        <v>0</v>
      </c>
      <c r="AM31" s="71"/>
      <c r="AN31" s="71"/>
      <c r="AO31" s="75"/>
      <c r="AP31" s="75"/>
      <c r="AQ31" s="71">
        <f t="shared" si="7"/>
        <v>0</v>
      </c>
      <c r="AR31" s="71">
        <f t="shared" si="7"/>
        <v>0</v>
      </c>
      <c r="AS31" s="74"/>
      <c r="AT31" s="74"/>
      <c r="AU31" s="74"/>
      <c r="AV31" s="71"/>
      <c r="AW31" s="71">
        <f t="shared" si="8"/>
        <v>0</v>
      </c>
      <c r="AX31" s="71">
        <f t="shared" si="8"/>
        <v>0</v>
      </c>
      <c r="AY31" s="207"/>
      <c r="AZ31" s="86"/>
      <c r="BA31" s="86"/>
      <c r="BB31" s="86"/>
      <c r="BC31" s="71">
        <f t="shared" si="9"/>
        <v>0</v>
      </c>
      <c r="BD31" s="71">
        <f t="shared" si="9"/>
        <v>0</v>
      </c>
      <c r="BE31" s="236"/>
      <c r="BF31" s="236"/>
      <c r="BG31" s="75"/>
      <c r="BH31" s="240"/>
      <c r="BI31" s="71">
        <f t="shared" si="10"/>
        <v>0</v>
      </c>
      <c r="BJ31" s="71">
        <f t="shared" si="10"/>
        <v>0</v>
      </c>
      <c r="BK31" s="93"/>
      <c r="BL31" s="93"/>
      <c r="BM31" s="71"/>
      <c r="BN31" s="71"/>
      <c r="BO31" s="71">
        <f t="shared" si="11"/>
        <v>0</v>
      </c>
      <c r="BP31" s="71">
        <f t="shared" si="11"/>
        <v>0</v>
      </c>
      <c r="BQ31" s="241"/>
      <c r="BR31" s="236"/>
      <c r="BS31" s="94"/>
      <c r="BT31" s="94"/>
      <c r="BU31" s="71">
        <f t="shared" si="12"/>
        <v>0</v>
      </c>
      <c r="BV31" s="71">
        <f t="shared" si="12"/>
        <v>0</v>
      </c>
      <c r="BW31" s="74"/>
      <c r="BX31" s="74"/>
      <c r="BY31" s="79"/>
      <c r="BZ31" s="242"/>
      <c r="CA31" s="71">
        <f t="shared" si="13"/>
        <v>0</v>
      </c>
      <c r="CB31" s="71">
        <f t="shared" si="13"/>
        <v>0</v>
      </c>
      <c r="CC31" s="74"/>
      <c r="CD31" s="74"/>
      <c r="CE31" s="95"/>
      <c r="CF31" s="95"/>
      <c r="CG31" s="71">
        <f t="shared" si="14"/>
        <v>0</v>
      </c>
      <c r="CH31" s="71">
        <f t="shared" si="14"/>
        <v>0</v>
      </c>
      <c r="CI31" s="236"/>
      <c r="CJ31" s="236"/>
      <c r="CK31" s="213"/>
      <c r="CL31" s="71"/>
      <c r="CM31" s="71">
        <f t="shared" si="15"/>
        <v>0</v>
      </c>
      <c r="CN31" s="71">
        <f t="shared" si="15"/>
        <v>0</v>
      </c>
      <c r="CO31" s="236"/>
      <c r="CP31" s="236"/>
      <c r="CQ31" s="71"/>
      <c r="CR31" s="71"/>
      <c r="CS31" s="71">
        <f t="shared" si="16"/>
        <v>0</v>
      </c>
      <c r="CT31" s="71">
        <f t="shared" si="16"/>
        <v>0</v>
      </c>
      <c r="CU31" s="74">
        <v>0</v>
      </c>
      <c r="CV31" s="74"/>
      <c r="CW31" s="236"/>
      <c r="CX31" s="236"/>
      <c r="CY31" s="71">
        <f t="shared" si="17"/>
        <v>0</v>
      </c>
      <c r="CZ31" s="71">
        <f t="shared" si="17"/>
        <v>0</v>
      </c>
      <c r="DA31" s="236"/>
      <c r="DB31" s="237"/>
      <c r="DC31" s="93"/>
      <c r="DD31" s="71"/>
      <c r="DE31" s="71">
        <f t="shared" si="18"/>
        <v>0</v>
      </c>
      <c r="DF31" s="71">
        <f t="shared" si="18"/>
        <v>0</v>
      </c>
      <c r="DG31" s="74"/>
      <c r="DH31" s="74"/>
      <c r="DI31" s="74"/>
      <c r="DJ31" s="74"/>
      <c r="DK31" s="71">
        <f t="shared" si="19"/>
        <v>0</v>
      </c>
      <c r="DL31" s="71">
        <f t="shared" si="19"/>
        <v>0</v>
      </c>
      <c r="DM31" s="236"/>
      <c r="DN31" s="236"/>
      <c r="DO31" s="243"/>
      <c r="DP31" s="244"/>
      <c r="DQ31" s="71">
        <f t="shared" si="20"/>
        <v>0</v>
      </c>
      <c r="DR31" s="71">
        <f t="shared" si="20"/>
        <v>0</v>
      </c>
      <c r="DS31" s="115"/>
      <c r="DT31" s="71"/>
      <c r="DU31" s="236"/>
      <c r="DV31" s="236"/>
      <c r="DW31" s="71">
        <f t="shared" si="21"/>
        <v>0</v>
      </c>
      <c r="DX31" s="71">
        <f t="shared" si="21"/>
        <v>0</v>
      </c>
      <c r="DY31" s="236"/>
      <c r="DZ31" s="237"/>
      <c r="EA31" s="208"/>
      <c r="EB31" s="71"/>
      <c r="EC31" s="71">
        <f t="shared" si="22"/>
        <v>0</v>
      </c>
      <c r="ED31" s="71">
        <f t="shared" si="22"/>
        <v>0</v>
      </c>
      <c r="EE31" s="236"/>
      <c r="EF31" s="236"/>
      <c r="EG31" s="243"/>
      <c r="EH31" s="243"/>
      <c r="EI31" s="71">
        <f t="shared" si="23"/>
        <v>0</v>
      </c>
      <c r="EJ31" s="71">
        <f t="shared" si="23"/>
        <v>0</v>
      </c>
      <c r="EK31" s="236">
        <v>0</v>
      </c>
      <c r="EL31" s="236"/>
      <c r="EM31" s="243"/>
      <c r="EN31" s="243"/>
      <c r="EO31" s="71">
        <f t="shared" si="24"/>
        <v>0</v>
      </c>
      <c r="EP31" s="71">
        <f t="shared" si="24"/>
        <v>0</v>
      </c>
      <c r="EQ31" s="209">
        <v>0</v>
      </c>
      <c r="ER31" s="196"/>
      <c r="ES31" s="196"/>
      <c r="ET31" s="196"/>
      <c r="EU31" s="74">
        <f t="shared" si="25"/>
        <v>0</v>
      </c>
      <c r="EV31" s="74">
        <f t="shared" si="26"/>
        <v>0</v>
      </c>
      <c r="EW31" s="71">
        <v>0</v>
      </c>
      <c r="EX31" s="71"/>
      <c r="EY31" s="71"/>
      <c r="EZ31" s="71"/>
      <c r="FA31" s="71">
        <f t="shared" si="27"/>
        <v>0</v>
      </c>
      <c r="FB31" s="71">
        <f t="shared" si="27"/>
        <v>0</v>
      </c>
      <c r="FC31" s="71"/>
      <c r="FD31" s="71"/>
      <c r="FE31" s="71"/>
      <c r="FF31" s="71"/>
      <c r="FG31" s="71">
        <f t="shared" si="28"/>
        <v>0</v>
      </c>
      <c r="FH31" s="71">
        <f t="shared" si="28"/>
        <v>0</v>
      </c>
      <c r="FI31" s="196"/>
      <c r="FJ31" s="196"/>
      <c r="FK31" s="196"/>
      <c r="FL31" s="196"/>
      <c r="FM31" s="74">
        <f t="shared" si="29"/>
        <v>0</v>
      </c>
      <c r="FN31" s="74">
        <f t="shared" si="30"/>
        <v>0</v>
      </c>
      <c r="FO31" s="196"/>
      <c r="FP31" s="196"/>
      <c r="FQ31" s="196"/>
      <c r="FR31" s="196"/>
      <c r="FS31" s="74">
        <f t="shared" si="31"/>
        <v>0</v>
      </c>
      <c r="FT31" s="74">
        <f t="shared" si="32"/>
        <v>0</v>
      </c>
      <c r="FU31" s="196"/>
      <c r="FV31" s="196"/>
      <c r="FW31" s="196"/>
      <c r="FX31" s="196"/>
      <c r="FY31" s="74">
        <f t="shared" si="33"/>
        <v>0</v>
      </c>
      <c r="FZ31" s="74">
        <f t="shared" si="34"/>
        <v>0</v>
      </c>
      <c r="GA31" s="196"/>
      <c r="GB31" s="196"/>
      <c r="GC31" s="196"/>
      <c r="GD31" s="196"/>
      <c r="GE31" s="74">
        <f t="shared" si="35"/>
        <v>0</v>
      </c>
      <c r="GF31" s="74">
        <f t="shared" si="36"/>
        <v>0</v>
      </c>
      <c r="GG31" s="196"/>
      <c r="GH31" s="196"/>
      <c r="GI31" s="74">
        <f t="shared" si="1"/>
        <v>0</v>
      </c>
      <c r="GJ31" s="74">
        <f t="shared" si="37"/>
        <v>0</v>
      </c>
      <c r="GK31" s="196">
        <v>8.76</v>
      </c>
      <c r="GL31" s="196"/>
      <c r="GM31" s="74">
        <f t="shared" si="38"/>
        <v>8.76</v>
      </c>
      <c r="GN31" s="74">
        <f t="shared" si="39"/>
        <v>0</v>
      </c>
      <c r="GO31" s="196">
        <v>0</v>
      </c>
      <c r="GP31" s="196"/>
      <c r="GQ31" s="74">
        <f t="shared" si="40"/>
        <v>0</v>
      </c>
      <c r="GR31" s="74">
        <f t="shared" si="41"/>
        <v>0</v>
      </c>
      <c r="GS31" s="196"/>
      <c r="GT31" s="196"/>
      <c r="GU31" s="74">
        <f t="shared" si="42"/>
        <v>0</v>
      </c>
      <c r="GV31" s="74">
        <f t="shared" si="43"/>
        <v>0</v>
      </c>
      <c r="GW31" s="196">
        <v>0</v>
      </c>
      <c r="GX31" s="196"/>
      <c r="GY31" s="74">
        <f t="shared" si="44"/>
        <v>0</v>
      </c>
      <c r="GZ31" s="74">
        <f t="shared" si="45"/>
        <v>0</v>
      </c>
      <c r="HA31" s="196">
        <v>4.12</v>
      </c>
      <c r="HB31" s="196"/>
      <c r="HC31" s="74">
        <f t="shared" si="46"/>
        <v>4.12</v>
      </c>
      <c r="HD31" s="74">
        <f t="shared" si="47"/>
        <v>0</v>
      </c>
      <c r="HE31" s="196">
        <v>1</v>
      </c>
      <c r="HF31" s="196"/>
      <c r="HG31" s="74">
        <f t="shared" si="48"/>
        <v>1</v>
      </c>
      <c r="HH31" s="74">
        <f t="shared" si="48"/>
        <v>0</v>
      </c>
      <c r="HI31" s="196">
        <v>1.44</v>
      </c>
      <c r="HJ31" s="196"/>
      <c r="HK31" s="74">
        <f t="shared" si="49"/>
        <v>1.44</v>
      </c>
      <c r="HL31" s="74">
        <f t="shared" si="49"/>
        <v>0</v>
      </c>
      <c r="HM31" s="74"/>
      <c r="HN31" s="74"/>
      <c r="HO31" s="74">
        <f t="shared" si="50"/>
        <v>0</v>
      </c>
      <c r="HP31" s="74">
        <f t="shared" si="50"/>
        <v>0</v>
      </c>
      <c r="HQ31" s="74"/>
      <c r="HR31" s="74"/>
      <c r="HS31" s="74">
        <f t="shared" si="51"/>
        <v>0</v>
      </c>
      <c r="HT31" s="74">
        <f t="shared" si="51"/>
        <v>0</v>
      </c>
      <c r="HU31" s="74"/>
      <c r="HV31" s="74"/>
      <c r="HW31" s="74">
        <f t="shared" si="52"/>
        <v>0</v>
      </c>
      <c r="HX31" s="74">
        <f t="shared" si="52"/>
        <v>0</v>
      </c>
      <c r="HY31" s="74"/>
      <c r="HZ31" s="74"/>
      <c r="IA31" s="74">
        <f t="shared" si="53"/>
        <v>0</v>
      </c>
      <c r="IB31" s="74">
        <f t="shared" si="53"/>
        <v>0</v>
      </c>
      <c r="IC31" s="74"/>
      <c r="ID31" s="74"/>
      <c r="IE31" s="74">
        <f t="shared" si="54"/>
        <v>0</v>
      </c>
      <c r="IF31" s="210">
        <f t="shared" si="55"/>
        <v>0</v>
      </c>
      <c r="IG31" s="235">
        <v>0</v>
      </c>
      <c r="IH31" s="235"/>
      <c r="II31" s="211">
        <f t="shared" si="56"/>
        <v>0</v>
      </c>
      <c r="IJ31" s="211">
        <f t="shared" si="56"/>
        <v>0</v>
      </c>
      <c r="IK31" s="235">
        <v>0</v>
      </c>
      <c r="IM31" s="211">
        <f t="shared" si="57"/>
        <v>0</v>
      </c>
      <c r="IN31" s="211">
        <f t="shared" si="57"/>
        <v>0</v>
      </c>
      <c r="IO31" s="196"/>
      <c r="IP31" s="211"/>
      <c r="IQ31" s="211">
        <f t="shared" si="58"/>
        <v>0</v>
      </c>
      <c r="IR31" s="211">
        <f t="shared" si="58"/>
        <v>0</v>
      </c>
      <c r="IS31" s="211"/>
      <c r="IT31" s="211"/>
      <c r="IU31" s="211">
        <f t="shared" si="59"/>
        <v>0</v>
      </c>
      <c r="IV31" s="211">
        <f t="shared" si="59"/>
        <v>0</v>
      </c>
      <c r="IW31" s="211"/>
      <c r="IX31" s="211"/>
      <c r="IY31" s="211">
        <f t="shared" si="60"/>
        <v>0</v>
      </c>
      <c r="IZ31" s="211">
        <f t="shared" si="61"/>
        <v>0</v>
      </c>
      <c r="JA31" s="211"/>
      <c r="JB31" s="211"/>
      <c r="JC31" s="211">
        <f t="shared" si="62"/>
        <v>0</v>
      </c>
      <c r="JD31" s="211">
        <f t="shared" si="62"/>
        <v>0</v>
      </c>
      <c r="JE31" s="211">
        <v>1.44</v>
      </c>
      <c r="JF31" s="211"/>
      <c r="JG31" s="211">
        <f t="shared" si="63"/>
        <v>1.44</v>
      </c>
      <c r="JH31" s="211">
        <f t="shared" si="63"/>
        <v>0</v>
      </c>
      <c r="JI31" s="211"/>
      <c r="JJ31" s="211"/>
      <c r="JK31" s="211">
        <f t="shared" si="64"/>
        <v>0</v>
      </c>
      <c r="JL31" s="211">
        <f t="shared" si="64"/>
        <v>0</v>
      </c>
      <c r="JM31" s="560">
        <v>0</v>
      </c>
      <c r="JN31" s="211"/>
      <c r="JO31" s="211">
        <f t="shared" si="65"/>
        <v>0</v>
      </c>
      <c r="JP31" s="211">
        <f t="shared" si="65"/>
        <v>0</v>
      </c>
      <c r="JQ31" s="211">
        <v>0</v>
      </c>
      <c r="JR31" s="211"/>
      <c r="JS31" s="211">
        <f t="shared" si="66"/>
        <v>0</v>
      </c>
      <c r="JT31" s="211">
        <f t="shared" si="66"/>
        <v>0</v>
      </c>
      <c r="JU31" s="211"/>
      <c r="JV31" s="211"/>
      <c r="JW31" s="211">
        <f t="shared" si="67"/>
        <v>0</v>
      </c>
      <c r="JX31" s="211">
        <f t="shared" si="67"/>
        <v>0</v>
      </c>
    </row>
    <row r="32" spans="1:284" ht="12.75" customHeight="1">
      <c r="A32" s="181"/>
      <c r="B32" s="89">
        <v>22</v>
      </c>
      <c r="C32" s="236"/>
      <c r="D32" s="236"/>
      <c r="E32" s="74"/>
      <c r="F32" s="74"/>
      <c r="G32" s="71">
        <f t="shared" si="0"/>
        <v>0</v>
      </c>
      <c r="H32" s="71">
        <f t="shared" si="0"/>
        <v>0</v>
      </c>
      <c r="I32" s="237">
        <v>0</v>
      </c>
      <c r="J32" s="71"/>
      <c r="K32" s="71"/>
      <c r="L32" s="71"/>
      <c r="M32" s="71">
        <f t="shared" si="2"/>
        <v>0</v>
      </c>
      <c r="N32" s="71">
        <f t="shared" si="2"/>
        <v>0</v>
      </c>
      <c r="O32" s="236">
        <v>0.21</v>
      </c>
      <c r="P32" s="237"/>
      <c r="Q32" s="74"/>
      <c r="R32" s="71"/>
      <c r="S32" s="71">
        <f t="shared" si="3"/>
        <v>0.21</v>
      </c>
      <c r="T32" s="71">
        <f t="shared" si="3"/>
        <v>0</v>
      </c>
      <c r="U32" s="71"/>
      <c r="V32" s="71"/>
      <c r="W32" s="74"/>
      <c r="X32" s="74"/>
      <c r="Y32" s="71">
        <f t="shared" si="4"/>
        <v>0</v>
      </c>
      <c r="Z32" s="71">
        <f t="shared" si="4"/>
        <v>0</v>
      </c>
      <c r="AA32" s="71"/>
      <c r="AB32" s="245"/>
      <c r="AC32" s="246"/>
      <c r="AD32" s="239"/>
      <c r="AE32" s="71">
        <f t="shared" si="5"/>
        <v>0</v>
      </c>
      <c r="AF32" s="71">
        <f t="shared" si="5"/>
        <v>0</v>
      </c>
      <c r="AG32" s="71">
        <v>23.71</v>
      </c>
      <c r="AH32" s="71"/>
      <c r="AI32" s="71"/>
      <c r="AJ32" s="71"/>
      <c r="AK32" s="71">
        <f t="shared" si="6"/>
        <v>23.71</v>
      </c>
      <c r="AL32" s="71">
        <f t="shared" si="6"/>
        <v>0</v>
      </c>
      <c r="AM32" s="71"/>
      <c r="AN32" s="71"/>
      <c r="AO32" s="75"/>
      <c r="AP32" s="75"/>
      <c r="AQ32" s="71">
        <f t="shared" si="7"/>
        <v>0</v>
      </c>
      <c r="AR32" s="71">
        <f t="shared" si="7"/>
        <v>0</v>
      </c>
      <c r="AS32" s="74"/>
      <c r="AT32" s="74"/>
      <c r="AU32" s="74"/>
      <c r="AV32" s="71"/>
      <c r="AW32" s="71">
        <f t="shared" si="8"/>
        <v>0</v>
      </c>
      <c r="AX32" s="71">
        <f t="shared" si="8"/>
        <v>0</v>
      </c>
      <c r="AY32" s="207"/>
      <c r="AZ32" s="86"/>
      <c r="BA32" s="86"/>
      <c r="BB32" s="86"/>
      <c r="BC32" s="71">
        <f t="shared" si="9"/>
        <v>0</v>
      </c>
      <c r="BD32" s="71">
        <f t="shared" si="9"/>
        <v>0</v>
      </c>
      <c r="BE32" s="236"/>
      <c r="BF32" s="236"/>
      <c r="BG32" s="75"/>
      <c r="BH32" s="240"/>
      <c r="BI32" s="71">
        <f t="shared" si="10"/>
        <v>0</v>
      </c>
      <c r="BJ32" s="71">
        <f t="shared" si="10"/>
        <v>0</v>
      </c>
      <c r="BK32" s="93"/>
      <c r="BL32" s="93"/>
      <c r="BM32" s="71"/>
      <c r="BN32" s="71"/>
      <c r="BO32" s="71">
        <f t="shared" si="11"/>
        <v>0</v>
      </c>
      <c r="BP32" s="71">
        <f t="shared" si="11"/>
        <v>0</v>
      </c>
      <c r="BQ32" s="241"/>
      <c r="BR32" s="236"/>
      <c r="BS32" s="94"/>
      <c r="BT32" s="94"/>
      <c r="BU32" s="71">
        <f t="shared" si="12"/>
        <v>0</v>
      </c>
      <c r="BV32" s="71">
        <f t="shared" si="12"/>
        <v>0</v>
      </c>
      <c r="BW32" s="74"/>
      <c r="BX32" s="74"/>
      <c r="BY32" s="79"/>
      <c r="BZ32" s="242"/>
      <c r="CA32" s="71">
        <f t="shared" si="13"/>
        <v>0</v>
      </c>
      <c r="CB32" s="71">
        <f t="shared" si="13"/>
        <v>0</v>
      </c>
      <c r="CC32" s="74"/>
      <c r="CD32" s="74"/>
      <c r="CE32" s="95"/>
      <c r="CF32" s="95"/>
      <c r="CG32" s="71">
        <f t="shared" si="14"/>
        <v>0</v>
      </c>
      <c r="CH32" s="71">
        <f t="shared" si="14"/>
        <v>0</v>
      </c>
      <c r="CI32" s="236"/>
      <c r="CJ32" s="236"/>
      <c r="CK32" s="213"/>
      <c r="CL32" s="71"/>
      <c r="CM32" s="71">
        <f t="shared" si="15"/>
        <v>0</v>
      </c>
      <c r="CN32" s="71">
        <f t="shared" si="15"/>
        <v>0</v>
      </c>
      <c r="CO32" s="236"/>
      <c r="CP32" s="236"/>
      <c r="CQ32" s="71"/>
      <c r="CR32" s="71"/>
      <c r="CS32" s="71">
        <f t="shared" si="16"/>
        <v>0</v>
      </c>
      <c r="CT32" s="71">
        <f t="shared" si="16"/>
        <v>0</v>
      </c>
      <c r="CU32" s="74">
        <v>0</v>
      </c>
      <c r="CV32" s="74"/>
      <c r="CW32" s="236"/>
      <c r="CX32" s="236"/>
      <c r="CY32" s="71">
        <f t="shared" si="17"/>
        <v>0</v>
      </c>
      <c r="CZ32" s="71">
        <f t="shared" si="17"/>
        <v>0</v>
      </c>
      <c r="DA32" s="236"/>
      <c r="DB32" s="237"/>
      <c r="DC32" s="93"/>
      <c r="DD32" s="71"/>
      <c r="DE32" s="71">
        <f t="shared" si="18"/>
        <v>0</v>
      </c>
      <c r="DF32" s="71">
        <f t="shared" si="18"/>
        <v>0</v>
      </c>
      <c r="DG32" s="74"/>
      <c r="DH32" s="74"/>
      <c r="DI32" s="74"/>
      <c r="DJ32" s="74"/>
      <c r="DK32" s="71">
        <f t="shared" si="19"/>
        <v>0</v>
      </c>
      <c r="DL32" s="71">
        <f t="shared" si="19"/>
        <v>0</v>
      </c>
      <c r="DM32" s="236"/>
      <c r="DN32" s="236"/>
      <c r="DO32" s="243"/>
      <c r="DP32" s="244"/>
      <c r="DQ32" s="71">
        <f t="shared" si="20"/>
        <v>0</v>
      </c>
      <c r="DR32" s="71">
        <f t="shared" si="20"/>
        <v>0</v>
      </c>
      <c r="DS32" s="115"/>
      <c r="DT32" s="71"/>
      <c r="DU32" s="236"/>
      <c r="DV32" s="236"/>
      <c r="DW32" s="71">
        <f t="shared" si="21"/>
        <v>0</v>
      </c>
      <c r="DX32" s="71">
        <f t="shared" si="21"/>
        <v>0</v>
      </c>
      <c r="DY32" s="236"/>
      <c r="DZ32" s="237"/>
      <c r="EA32" s="208"/>
      <c r="EB32" s="71"/>
      <c r="EC32" s="71">
        <f t="shared" si="22"/>
        <v>0</v>
      </c>
      <c r="ED32" s="71">
        <f t="shared" si="22"/>
        <v>0</v>
      </c>
      <c r="EE32" s="236"/>
      <c r="EF32" s="236"/>
      <c r="EG32" s="243"/>
      <c r="EH32" s="243"/>
      <c r="EI32" s="71">
        <f t="shared" si="23"/>
        <v>0</v>
      </c>
      <c r="EJ32" s="71">
        <f t="shared" si="23"/>
        <v>0</v>
      </c>
      <c r="EK32" s="236">
        <v>0</v>
      </c>
      <c r="EL32" s="236"/>
      <c r="EM32" s="243"/>
      <c r="EN32" s="243"/>
      <c r="EO32" s="71">
        <f t="shared" si="24"/>
        <v>0</v>
      </c>
      <c r="EP32" s="71">
        <f t="shared" si="24"/>
        <v>0</v>
      </c>
      <c r="EQ32" s="209">
        <v>0</v>
      </c>
      <c r="ER32" s="196"/>
      <c r="ES32" s="196"/>
      <c r="ET32" s="196"/>
      <c r="EU32" s="74">
        <f t="shared" si="25"/>
        <v>0</v>
      </c>
      <c r="EV32" s="74">
        <f t="shared" si="26"/>
        <v>0</v>
      </c>
      <c r="EW32" s="71">
        <v>0</v>
      </c>
      <c r="EX32" s="71"/>
      <c r="EY32" s="71"/>
      <c r="EZ32" s="71"/>
      <c r="FA32" s="71">
        <f t="shared" si="27"/>
        <v>0</v>
      </c>
      <c r="FB32" s="71">
        <f t="shared" si="27"/>
        <v>0</v>
      </c>
      <c r="FC32" s="71"/>
      <c r="FD32" s="71"/>
      <c r="FE32" s="71"/>
      <c r="FF32" s="71"/>
      <c r="FG32" s="71">
        <f t="shared" si="28"/>
        <v>0</v>
      </c>
      <c r="FH32" s="71">
        <f t="shared" si="28"/>
        <v>0</v>
      </c>
      <c r="FI32" s="196"/>
      <c r="FJ32" s="196"/>
      <c r="FK32" s="196"/>
      <c r="FL32" s="196"/>
      <c r="FM32" s="74">
        <f t="shared" si="29"/>
        <v>0</v>
      </c>
      <c r="FN32" s="74">
        <f t="shared" si="30"/>
        <v>0</v>
      </c>
      <c r="FO32" s="196"/>
      <c r="FP32" s="196"/>
      <c r="FQ32" s="196"/>
      <c r="FR32" s="196"/>
      <c r="FS32" s="74">
        <f t="shared" si="31"/>
        <v>0</v>
      </c>
      <c r="FT32" s="74">
        <f t="shared" si="32"/>
        <v>0</v>
      </c>
      <c r="FU32" s="196"/>
      <c r="FV32" s="196"/>
      <c r="FW32" s="196"/>
      <c r="FX32" s="196"/>
      <c r="FY32" s="74">
        <f t="shared" si="33"/>
        <v>0</v>
      </c>
      <c r="FZ32" s="74">
        <f t="shared" si="34"/>
        <v>0</v>
      </c>
      <c r="GA32" s="196"/>
      <c r="GB32" s="196"/>
      <c r="GC32" s="196"/>
      <c r="GD32" s="196"/>
      <c r="GE32" s="74">
        <f t="shared" si="35"/>
        <v>0</v>
      </c>
      <c r="GF32" s="74">
        <f t="shared" si="36"/>
        <v>0</v>
      </c>
      <c r="GG32" s="196"/>
      <c r="GH32" s="196"/>
      <c r="GI32" s="74">
        <f t="shared" si="1"/>
        <v>0</v>
      </c>
      <c r="GJ32" s="74">
        <f t="shared" si="37"/>
        <v>0</v>
      </c>
      <c r="GK32" s="196">
        <v>8.76</v>
      </c>
      <c r="GL32" s="196"/>
      <c r="GM32" s="74">
        <f t="shared" si="38"/>
        <v>8.76</v>
      </c>
      <c r="GN32" s="74">
        <f t="shared" si="39"/>
        <v>0</v>
      </c>
      <c r="GO32" s="196">
        <v>0</v>
      </c>
      <c r="GP32" s="196"/>
      <c r="GQ32" s="74">
        <f t="shared" si="40"/>
        <v>0</v>
      </c>
      <c r="GR32" s="74">
        <f t="shared" si="41"/>
        <v>0</v>
      </c>
      <c r="GS32" s="196"/>
      <c r="GT32" s="196"/>
      <c r="GU32" s="74">
        <f t="shared" si="42"/>
        <v>0</v>
      </c>
      <c r="GV32" s="74">
        <f t="shared" si="43"/>
        <v>0</v>
      </c>
      <c r="GW32" s="196">
        <v>0</v>
      </c>
      <c r="GX32" s="196"/>
      <c r="GY32" s="74">
        <f t="shared" si="44"/>
        <v>0</v>
      </c>
      <c r="GZ32" s="74">
        <f t="shared" si="45"/>
        <v>0</v>
      </c>
      <c r="HA32" s="196">
        <v>4.12</v>
      </c>
      <c r="HB32" s="196"/>
      <c r="HC32" s="74">
        <f t="shared" si="46"/>
        <v>4.12</v>
      </c>
      <c r="HD32" s="74">
        <f t="shared" si="47"/>
        <v>0</v>
      </c>
      <c r="HE32" s="196">
        <v>1</v>
      </c>
      <c r="HF32" s="196"/>
      <c r="HG32" s="74">
        <f t="shared" si="48"/>
        <v>1</v>
      </c>
      <c r="HH32" s="74">
        <f t="shared" si="48"/>
        <v>0</v>
      </c>
      <c r="HI32" s="196">
        <v>1.44</v>
      </c>
      <c r="HJ32" s="196"/>
      <c r="HK32" s="74">
        <f t="shared" si="49"/>
        <v>1.44</v>
      </c>
      <c r="HL32" s="74">
        <f t="shared" si="49"/>
        <v>0</v>
      </c>
      <c r="HM32" s="74"/>
      <c r="HN32" s="74"/>
      <c r="HO32" s="74">
        <f t="shared" si="50"/>
        <v>0</v>
      </c>
      <c r="HP32" s="74">
        <f t="shared" si="50"/>
        <v>0</v>
      </c>
      <c r="HQ32" s="74"/>
      <c r="HR32" s="74"/>
      <c r="HS32" s="74">
        <f t="shared" si="51"/>
        <v>0</v>
      </c>
      <c r="HT32" s="74">
        <f t="shared" si="51"/>
        <v>0</v>
      </c>
      <c r="HU32" s="74"/>
      <c r="HV32" s="74"/>
      <c r="HW32" s="74">
        <f t="shared" si="52"/>
        <v>0</v>
      </c>
      <c r="HX32" s="74">
        <f t="shared" si="52"/>
        <v>0</v>
      </c>
      <c r="HY32" s="74"/>
      <c r="HZ32" s="74"/>
      <c r="IA32" s="74">
        <f t="shared" si="53"/>
        <v>0</v>
      </c>
      <c r="IB32" s="74">
        <f t="shared" si="53"/>
        <v>0</v>
      </c>
      <c r="IC32" s="74"/>
      <c r="ID32" s="74"/>
      <c r="IE32" s="74">
        <f t="shared" si="54"/>
        <v>0</v>
      </c>
      <c r="IF32" s="210">
        <f t="shared" si="55"/>
        <v>0</v>
      </c>
      <c r="IG32" s="235">
        <v>0</v>
      </c>
      <c r="IH32" s="235"/>
      <c r="II32" s="211">
        <f t="shared" si="56"/>
        <v>0</v>
      </c>
      <c r="IJ32" s="211">
        <f t="shared" si="56"/>
        <v>0</v>
      </c>
      <c r="IK32" s="235">
        <v>0</v>
      </c>
      <c r="IM32" s="211">
        <f t="shared" si="57"/>
        <v>0</v>
      </c>
      <c r="IN32" s="211">
        <f t="shared" si="57"/>
        <v>0</v>
      </c>
      <c r="IO32" s="196"/>
      <c r="IP32" s="211"/>
      <c r="IQ32" s="211">
        <f t="shared" si="58"/>
        <v>0</v>
      </c>
      <c r="IR32" s="211">
        <f t="shared" si="58"/>
        <v>0</v>
      </c>
      <c r="IS32" s="211"/>
      <c r="IT32" s="211"/>
      <c r="IU32" s="211">
        <f t="shared" si="59"/>
        <v>0</v>
      </c>
      <c r="IV32" s="211">
        <f t="shared" si="59"/>
        <v>0</v>
      </c>
      <c r="IW32" s="211"/>
      <c r="IX32" s="211"/>
      <c r="IY32" s="211">
        <f t="shared" si="60"/>
        <v>0</v>
      </c>
      <c r="IZ32" s="211">
        <f t="shared" si="61"/>
        <v>0</v>
      </c>
      <c r="JA32" s="211"/>
      <c r="JB32" s="211"/>
      <c r="JC32" s="211">
        <f t="shared" si="62"/>
        <v>0</v>
      </c>
      <c r="JD32" s="211">
        <f t="shared" si="62"/>
        <v>0</v>
      </c>
      <c r="JE32" s="211">
        <v>1.44</v>
      </c>
      <c r="JF32" s="211"/>
      <c r="JG32" s="211">
        <f t="shared" si="63"/>
        <v>1.44</v>
      </c>
      <c r="JH32" s="211">
        <f t="shared" si="63"/>
        <v>0</v>
      </c>
      <c r="JI32" s="211"/>
      <c r="JJ32" s="211"/>
      <c r="JK32" s="211">
        <f t="shared" si="64"/>
        <v>0</v>
      </c>
      <c r="JL32" s="211">
        <f t="shared" si="64"/>
        <v>0</v>
      </c>
      <c r="JM32" s="560">
        <v>0</v>
      </c>
      <c r="JN32" s="211"/>
      <c r="JO32" s="211">
        <f t="shared" si="65"/>
        <v>0</v>
      </c>
      <c r="JP32" s="211">
        <f t="shared" si="65"/>
        <v>0</v>
      </c>
      <c r="JQ32" s="211">
        <v>0</v>
      </c>
      <c r="JR32" s="211"/>
      <c r="JS32" s="211">
        <f t="shared" si="66"/>
        <v>0</v>
      </c>
      <c r="JT32" s="211">
        <f t="shared" si="66"/>
        <v>0</v>
      </c>
      <c r="JU32" s="211"/>
      <c r="JV32" s="211"/>
      <c r="JW32" s="211">
        <f t="shared" si="67"/>
        <v>0</v>
      </c>
      <c r="JX32" s="211">
        <f t="shared" si="67"/>
        <v>0</v>
      </c>
    </row>
    <row r="33" spans="1:284" ht="12.75" customHeight="1">
      <c r="A33" s="181"/>
      <c r="B33" s="89">
        <v>23</v>
      </c>
      <c r="C33" s="236"/>
      <c r="D33" s="236"/>
      <c r="E33" s="74"/>
      <c r="F33" s="74"/>
      <c r="G33" s="71">
        <f t="shared" si="0"/>
        <v>0</v>
      </c>
      <c r="H33" s="71">
        <f t="shared" si="0"/>
        <v>0</v>
      </c>
      <c r="I33" s="237">
        <v>0</v>
      </c>
      <c r="J33" s="71"/>
      <c r="K33" s="71"/>
      <c r="L33" s="71"/>
      <c r="M33" s="71">
        <f t="shared" si="2"/>
        <v>0</v>
      </c>
      <c r="N33" s="71">
        <f t="shared" si="2"/>
        <v>0</v>
      </c>
      <c r="O33" s="236">
        <v>0.72</v>
      </c>
      <c r="P33" s="237"/>
      <c r="Q33" s="74"/>
      <c r="R33" s="71"/>
      <c r="S33" s="71">
        <f t="shared" si="3"/>
        <v>0.72</v>
      </c>
      <c r="T33" s="71">
        <f t="shared" si="3"/>
        <v>0</v>
      </c>
      <c r="U33" s="71"/>
      <c r="V33" s="71"/>
      <c r="W33" s="74"/>
      <c r="X33" s="74"/>
      <c r="Y33" s="71">
        <f t="shared" si="4"/>
        <v>0</v>
      </c>
      <c r="Z33" s="71">
        <f t="shared" si="4"/>
        <v>0</v>
      </c>
      <c r="AA33" s="71"/>
      <c r="AB33" s="245"/>
      <c r="AC33" s="246"/>
      <c r="AD33" s="239"/>
      <c r="AE33" s="71">
        <f t="shared" si="5"/>
        <v>0</v>
      </c>
      <c r="AF33" s="71">
        <f t="shared" si="5"/>
        <v>0</v>
      </c>
      <c r="AG33" s="71">
        <v>23.71</v>
      </c>
      <c r="AH33" s="71"/>
      <c r="AI33" s="71"/>
      <c r="AJ33" s="71"/>
      <c r="AK33" s="71">
        <f t="shared" si="6"/>
        <v>23.71</v>
      </c>
      <c r="AL33" s="71">
        <f t="shared" si="6"/>
        <v>0</v>
      </c>
      <c r="AM33" s="71"/>
      <c r="AN33" s="71"/>
      <c r="AO33" s="75"/>
      <c r="AP33" s="75"/>
      <c r="AQ33" s="71">
        <f t="shared" si="7"/>
        <v>0</v>
      </c>
      <c r="AR33" s="71">
        <f t="shared" si="7"/>
        <v>0</v>
      </c>
      <c r="AS33" s="74"/>
      <c r="AT33" s="74"/>
      <c r="AU33" s="74"/>
      <c r="AV33" s="71"/>
      <c r="AW33" s="71">
        <f t="shared" si="8"/>
        <v>0</v>
      </c>
      <c r="AX33" s="71">
        <f t="shared" si="8"/>
        <v>0</v>
      </c>
      <c r="AY33" s="207"/>
      <c r="AZ33" s="86"/>
      <c r="BA33" s="86"/>
      <c r="BB33" s="86"/>
      <c r="BC33" s="71">
        <f t="shared" si="9"/>
        <v>0</v>
      </c>
      <c r="BD33" s="71">
        <f t="shared" si="9"/>
        <v>0</v>
      </c>
      <c r="BE33" s="236"/>
      <c r="BF33" s="236"/>
      <c r="BG33" s="75"/>
      <c r="BH33" s="240"/>
      <c r="BI33" s="71">
        <f t="shared" si="10"/>
        <v>0</v>
      </c>
      <c r="BJ33" s="71">
        <f t="shared" si="10"/>
        <v>0</v>
      </c>
      <c r="BK33" s="93"/>
      <c r="BL33" s="93"/>
      <c r="BM33" s="71"/>
      <c r="BN33" s="71"/>
      <c r="BO33" s="71">
        <f t="shared" si="11"/>
        <v>0</v>
      </c>
      <c r="BP33" s="71">
        <f t="shared" si="11"/>
        <v>0</v>
      </c>
      <c r="BQ33" s="241"/>
      <c r="BR33" s="236"/>
      <c r="BS33" s="94"/>
      <c r="BT33" s="94"/>
      <c r="BU33" s="71">
        <f t="shared" si="12"/>
        <v>0</v>
      </c>
      <c r="BV33" s="71">
        <f t="shared" si="12"/>
        <v>0</v>
      </c>
      <c r="BW33" s="74"/>
      <c r="BX33" s="74"/>
      <c r="BY33" s="79"/>
      <c r="BZ33" s="242"/>
      <c r="CA33" s="71">
        <f t="shared" si="13"/>
        <v>0</v>
      </c>
      <c r="CB33" s="71">
        <f t="shared" si="13"/>
        <v>0</v>
      </c>
      <c r="CC33" s="74"/>
      <c r="CD33" s="74"/>
      <c r="CE33" s="95"/>
      <c r="CF33" s="95"/>
      <c r="CG33" s="71">
        <f t="shared" si="14"/>
        <v>0</v>
      </c>
      <c r="CH33" s="71">
        <f t="shared" si="14"/>
        <v>0</v>
      </c>
      <c r="CI33" s="236"/>
      <c r="CJ33" s="236"/>
      <c r="CK33" s="213"/>
      <c r="CL33" s="71"/>
      <c r="CM33" s="71">
        <f t="shared" si="15"/>
        <v>0</v>
      </c>
      <c r="CN33" s="71">
        <f t="shared" si="15"/>
        <v>0</v>
      </c>
      <c r="CO33" s="236"/>
      <c r="CP33" s="236"/>
      <c r="CQ33" s="71"/>
      <c r="CR33" s="71"/>
      <c r="CS33" s="71">
        <f t="shared" si="16"/>
        <v>0</v>
      </c>
      <c r="CT33" s="71">
        <f t="shared" si="16"/>
        <v>0</v>
      </c>
      <c r="CU33" s="74">
        <v>0</v>
      </c>
      <c r="CV33" s="74"/>
      <c r="CW33" s="236"/>
      <c r="CX33" s="236"/>
      <c r="CY33" s="71">
        <f t="shared" si="17"/>
        <v>0</v>
      </c>
      <c r="CZ33" s="71">
        <f t="shared" si="17"/>
        <v>0</v>
      </c>
      <c r="DA33" s="236"/>
      <c r="DB33" s="237"/>
      <c r="DC33" s="93"/>
      <c r="DD33" s="71"/>
      <c r="DE33" s="71">
        <f t="shared" si="18"/>
        <v>0</v>
      </c>
      <c r="DF33" s="71">
        <f t="shared" si="18"/>
        <v>0</v>
      </c>
      <c r="DG33" s="74"/>
      <c r="DH33" s="74"/>
      <c r="DI33" s="74"/>
      <c r="DJ33" s="74"/>
      <c r="DK33" s="71">
        <f t="shared" si="19"/>
        <v>0</v>
      </c>
      <c r="DL33" s="71">
        <f t="shared" si="19"/>
        <v>0</v>
      </c>
      <c r="DM33" s="236"/>
      <c r="DN33" s="236"/>
      <c r="DO33" s="243"/>
      <c r="DP33" s="244"/>
      <c r="DQ33" s="71">
        <f t="shared" si="20"/>
        <v>0</v>
      </c>
      <c r="DR33" s="71">
        <f t="shared" si="20"/>
        <v>0</v>
      </c>
      <c r="DS33" s="115"/>
      <c r="DT33" s="71"/>
      <c r="DU33" s="236"/>
      <c r="DV33" s="236"/>
      <c r="DW33" s="71">
        <f t="shared" si="21"/>
        <v>0</v>
      </c>
      <c r="DX33" s="71">
        <f t="shared" si="21"/>
        <v>0</v>
      </c>
      <c r="DY33" s="236"/>
      <c r="DZ33" s="237"/>
      <c r="EA33" s="208"/>
      <c r="EB33" s="71"/>
      <c r="EC33" s="71">
        <f t="shared" si="22"/>
        <v>0</v>
      </c>
      <c r="ED33" s="71">
        <f t="shared" si="22"/>
        <v>0</v>
      </c>
      <c r="EE33" s="236"/>
      <c r="EF33" s="236"/>
      <c r="EG33" s="243"/>
      <c r="EH33" s="243"/>
      <c r="EI33" s="71">
        <f t="shared" si="23"/>
        <v>0</v>
      </c>
      <c r="EJ33" s="71">
        <f t="shared" si="23"/>
        <v>0</v>
      </c>
      <c r="EK33" s="236">
        <v>0</v>
      </c>
      <c r="EL33" s="236"/>
      <c r="EM33" s="243"/>
      <c r="EN33" s="243"/>
      <c r="EO33" s="71">
        <f t="shared" si="24"/>
        <v>0</v>
      </c>
      <c r="EP33" s="71">
        <f t="shared" si="24"/>
        <v>0</v>
      </c>
      <c r="EQ33" s="209">
        <v>0</v>
      </c>
      <c r="ER33" s="196"/>
      <c r="ES33" s="196"/>
      <c r="ET33" s="196"/>
      <c r="EU33" s="74">
        <f t="shared" si="25"/>
        <v>0</v>
      </c>
      <c r="EV33" s="74">
        <f t="shared" si="26"/>
        <v>0</v>
      </c>
      <c r="EW33" s="71">
        <v>0</v>
      </c>
      <c r="EX33" s="71"/>
      <c r="EY33" s="71"/>
      <c r="EZ33" s="71"/>
      <c r="FA33" s="71">
        <f t="shared" si="27"/>
        <v>0</v>
      </c>
      <c r="FB33" s="71">
        <f t="shared" si="27"/>
        <v>0</v>
      </c>
      <c r="FC33" s="71"/>
      <c r="FD33" s="71"/>
      <c r="FE33" s="71"/>
      <c r="FF33" s="71"/>
      <c r="FG33" s="71">
        <f t="shared" si="28"/>
        <v>0</v>
      </c>
      <c r="FH33" s="71">
        <f t="shared" si="28"/>
        <v>0</v>
      </c>
      <c r="FI33" s="196"/>
      <c r="FJ33" s="196"/>
      <c r="FK33" s="196"/>
      <c r="FL33" s="196"/>
      <c r="FM33" s="74">
        <f t="shared" si="29"/>
        <v>0</v>
      </c>
      <c r="FN33" s="74">
        <f t="shared" si="30"/>
        <v>0</v>
      </c>
      <c r="FO33" s="196"/>
      <c r="FP33" s="196"/>
      <c r="FQ33" s="196"/>
      <c r="FR33" s="196"/>
      <c r="FS33" s="74">
        <f t="shared" si="31"/>
        <v>0</v>
      </c>
      <c r="FT33" s="74">
        <f t="shared" si="32"/>
        <v>0</v>
      </c>
      <c r="FU33" s="196"/>
      <c r="FV33" s="196"/>
      <c r="FW33" s="196"/>
      <c r="FX33" s="196"/>
      <c r="FY33" s="74">
        <f t="shared" si="33"/>
        <v>0</v>
      </c>
      <c r="FZ33" s="74">
        <f t="shared" si="34"/>
        <v>0</v>
      </c>
      <c r="GA33" s="196"/>
      <c r="GB33" s="196"/>
      <c r="GC33" s="196"/>
      <c r="GD33" s="196"/>
      <c r="GE33" s="74">
        <f t="shared" si="35"/>
        <v>0</v>
      </c>
      <c r="GF33" s="74">
        <f t="shared" si="36"/>
        <v>0</v>
      </c>
      <c r="GG33" s="196"/>
      <c r="GH33" s="196"/>
      <c r="GI33" s="74">
        <f t="shared" si="1"/>
        <v>0</v>
      </c>
      <c r="GJ33" s="74">
        <f t="shared" si="37"/>
        <v>0</v>
      </c>
      <c r="GK33" s="196">
        <v>8.76</v>
      </c>
      <c r="GL33" s="196"/>
      <c r="GM33" s="74">
        <f t="shared" si="38"/>
        <v>8.76</v>
      </c>
      <c r="GN33" s="74">
        <f t="shared" si="39"/>
        <v>0</v>
      </c>
      <c r="GO33" s="196">
        <v>0</v>
      </c>
      <c r="GP33" s="196"/>
      <c r="GQ33" s="74">
        <f t="shared" si="40"/>
        <v>0</v>
      </c>
      <c r="GR33" s="74">
        <f t="shared" si="41"/>
        <v>0</v>
      </c>
      <c r="GS33" s="196"/>
      <c r="GT33" s="196"/>
      <c r="GU33" s="74">
        <f t="shared" si="42"/>
        <v>0</v>
      </c>
      <c r="GV33" s="74">
        <f t="shared" si="43"/>
        <v>0</v>
      </c>
      <c r="GW33" s="196">
        <v>0</v>
      </c>
      <c r="GX33" s="196"/>
      <c r="GY33" s="74">
        <f t="shared" si="44"/>
        <v>0</v>
      </c>
      <c r="GZ33" s="74">
        <f t="shared" si="45"/>
        <v>0</v>
      </c>
      <c r="HA33" s="196">
        <v>4.12</v>
      </c>
      <c r="HB33" s="196"/>
      <c r="HC33" s="74">
        <f t="shared" si="46"/>
        <v>4.12</v>
      </c>
      <c r="HD33" s="74">
        <f t="shared" si="47"/>
        <v>0</v>
      </c>
      <c r="HE33" s="196">
        <v>1</v>
      </c>
      <c r="HF33" s="196"/>
      <c r="HG33" s="74">
        <f t="shared" si="48"/>
        <v>1</v>
      </c>
      <c r="HH33" s="74">
        <f t="shared" si="48"/>
        <v>0</v>
      </c>
      <c r="HI33" s="196">
        <v>1.44</v>
      </c>
      <c r="HJ33" s="196"/>
      <c r="HK33" s="74">
        <f t="shared" si="49"/>
        <v>1.44</v>
      </c>
      <c r="HL33" s="74">
        <f t="shared" si="49"/>
        <v>0</v>
      </c>
      <c r="HM33" s="74"/>
      <c r="HN33" s="74"/>
      <c r="HO33" s="74">
        <f t="shared" si="50"/>
        <v>0</v>
      </c>
      <c r="HP33" s="74">
        <f t="shared" si="50"/>
        <v>0</v>
      </c>
      <c r="HQ33" s="74"/>
      <c r="HR33" s="74"/>
      <c r="HS33" s="74">
        <f t="shared" si="51"/>
        <v>0</v>
      </c>
      <c r="HT33" s="74">
        <f t="shared" si="51"/>
        <v>0</v>
      </c>
      <c r="HU33" s="74"/>
      <c r="HV33" s="74"/>
      <c r="HW33" s="74">
        <f t="shared" si="52"/>
        <v>0</v>
      </c>
      <c r="HX33" s="74">
        <f t="shared" si="52"/>
        <v>0</v>
      </c>
      <c r="HY33" s="74"/>
      <c r="HZ33" s="74"/>
      <c r="IA33" s="74">
        <f t="shared" si="53"/>
        <v>0</v>
      </c>
      <c r="IB33" s="74">
        <f t="shared" si="53"/>
        <v>0</v>
      </c>
      <c r="IC33" s="74"/>
      <c r="ID33" s="74"/>
      <c r="IE33" s="74">
        <f t="shared" si="54"/>
        <v>0</v>
      </c>
      <c r="IF33" s="210">
        <f t="shared" si="55"/>
        <v>0</v>
      </c>
      <c r="IG33" s="235">
        <v>0</v>
      </c>
      <c r="IH33" s="235"/>
      <c r="II33" s="211">
        <f t="shared" si="56"/>
        <v>0</v>
      </c>
      <c r="IJ33" s="211">
        <f t="shared" si="56"/>
        <v>0</v>
      </c>
      <c r="IK33" s="235">
        <v>0</v>
      </c>
      <c r="IM33" s="211">
        <f t="shared" si="57"/>
        <v>0</v>
      </c>
      <c r="IN33" s="211">
        <f t="shared" si="57"/>
        <v>0</v>
      </c>
      <c r="IO33" s="196"/>
      <c r="IP33" s="211"/>
      <c r="IQ33" s="211">
        <f t="shared" si="58"/>
        <v>0</v>
      </c>
      <c r="IR33" s="211">
        <f t="shared" si="58"/>
        <v>0</v>
      </c>
      <c r="IS33" s="211"/>
      <c r="IT33" s="211"/>
      <c r="IU33" s="211">
        <f t="shared" si="59"/>
        <v>0</v>
      </c>
      <c r="IV33" s="211">
        <f t="shared" si="59"/>
        <v>0</v>
      </c>
      <c r="IW33" s="211"/>
      <c r="IX33" s="211"/>
      <c r="IY33" s="211">
        <f t="shared" si="60"/>
        <v>0</v>
      </c>
      <c r="IZ33" s="211">
        <f t="shared" si="61"/>
        <v>0</v>
      </c>
      <c r="JA33" s="211"/>
      <c r="JB33" s="211"/>
      <c r="JC33" s="211">
        <f t="shared" si="62"/>
        <v>0</v>
      </c>
      <c r="JD33" s="211">
        <f t="shared" si="62"/>
        <v>0</v>
      </c>
      <c r="JE33" s="211">
        <v>1.44</v>
      </c>
      <c r="JF33" s="211"/>
      <c r="JG33" s="211">
        <f t="shared" si="63"/>
        <v>1.44</v>
      </c>
      <c r="JH33" s="211">
        <f t="shared" si="63"/>
        <v>0</v>
      </c>
      <c r="JI33" s="211"/>
      <c r="JJ33" s="211"/>
      <c r="JK33" s="211">
        <f t="shared" si="64"/>
        <v>0</v>
      </c>
      <c r="JL33" s="211">
        <f t="shared" si="64"/>
        <v>0</v>
      </c>
      <c r="JM33" s="560">
        <v>0</v>
      </c>
      <c r="JN33" s="211"/>
      <c r="JO33" s="211">
        <f t="shared" si="65"/>
        <v>0</v>
      </c>
      <c r="JP33" s="211">
        <f t="shared" si="65"/>
        <v>0</v>
      </c>
      <c r="JQ33" s="211">
        <v>0</v>
      </c>
      <c r="JR33" s="211"/>
      <c r="JS33" s="211">
        <f t="shared" si="66"/>
        <v>0</v>
      </c>
      <c r="JT33" s="211">
        <f t="shared" si="66"/>
        <v>0</v>
      </c>
      <c r="JU33" s="211"/>
      <c r="JV33" s="211"/>
      <c r="JW33" s="211">
        <f t="shared" si="67"/>
        <v>0</v>
      </c>
      <c r="JX33" s="211">
        <f t="shared" si="67"/>
        <v>0</v>
      </c>
    </row>
    <row r="34" spans="1:284" ht="12.75" customHeight="1">
      <c r="A34" s="181"/>
      <c r="B34" s="89">
        <v>24</v>
      </c>
      <c r="C34" s="236"/>
      <c r="D34" s="236"/>
      <c r="E34" s="74"/>
      <c r="F34" s="74"/>
      <c r="G34" s="71">
        <f t="shared" si="0"/>
        <v>0</v>
      </c>
      <c r="H34" s="71">
        <f t="shared" si="0"/>
        <v>0</v>
      </c>
      <c r="I34" s="237">
        <v>0</v>
      </c>
      <c r="J34" s="71"/>
      <c r="K34" s="71"/>
      <c r="L34" s="71"/>
      <c r="M34" s="71">
        <f t="shared" si="2"/>
        <v>0</v>
      </c>
      <c r="N34" s="71">
        <f t="shared" si="2"/>
        <v>0</v>
      </c>
      <c r="O34" s="236">
        <v>0.72</v>
      </c>
      <c r="P34" s="237"/>
      <c r="Q34" s="74"/>
      <c r="R34" s="71"/>
      <c r="S34" s="71">
        <f t="shared" si="3"/>
        <v>0.72</v>
      </c>
      <c r="T34" s="71">
        <f t="shared" si="3"/>
        <v>0</v>
      </c>
      <c r="U34" s="71"/>
      <c r="V34" s="71"/>
      <c r="W34" s="74"/>
      <c r="X34" s="74"/>
      <c r="Y34" s="71">
        <f t="shared" si="4"/>
        <v>0</v>
      </c>
      <c r="Z34" s="71">
        <f t="shared" si="4"/>
        <v>0</v>
      </c>
      <c r="AA34" s="71"/>
      <c r="AB34" s="245"/>
      <c r="AC34" s="246"/>
      <c r="AD34" s="239"/>
      <c r="AE34" s="71">
        <f t="shared" si="5"/>
        <v>0</v>
      </c>
      <c r="AF34" s="71">
        <f t="shared" si="5"/>
        <v>0</v>
      </c>
      <c r="AG34" s="71">
        <v>23.71</v>
      </c>
      <c r="AH34" s="71"/>
      <c r="AI34" s="71"/>
      <c r="AJ34" s="71"/>
      <c r="AK34" s="71">
        <f t="shared" si="6"/>
        <v>23.71</v>
      </c>
      <c r="AL34" s="71">
        <f t="shared" si="6"/>
        <v>0</v>
      </c>
      <c r="AM34" s="71"/>
      <c r="AN34" s="71"/>
      <c r="AO34" s="75"/>
      <c r="AP34" s="75"/>
      <c r="AQ34" s="71">
        <f t="shared" si="7"/>
        <v>0</v>
      </c>
      <c r="AR34" s="71">
        <f t="shared" si="7"/>
        <v>0</v>
      </c>
      <c r="AS34" s="74"/>
      <c r="AT34" s="74"/>
      <c r="AU34" s="74"/>
      <c r="AV34" s="71"/>
      <c r="AW34" s="71">
        <f t="shared" si="8"/>
        <v>0</v>
      </c>
      <c r="AX34" s="71">
        <f t="shared" si="8"/>
        <v>0</v>
      </c>
      <c r="AY34" s="207"/>
      <c r="AZ34" s="86"/>
      <c r="BA34" s="86"/>
      <c r="BB34" s="86"/>
      <c r="BC34" s="71">
        <f t="shared" si="9"/>
        <v>0</v>
      </c>
      <c r="BD34" s="71">
        <f t="shared" si="9"/>
        <v>0</v>
      </c>
      <c r="BE34" s="236"/>
      <c r="BF34" s="236"/>
      <c r="BG34" s="75"/>
      <c r="BH34" s="240"/>
      <c r="BI34" s="71">
        <f t="shared" si="10"/>
        <v>0</v>
      </c>
      <c r="BJ34" s="71">
        <f t="shared" si="10"/>
        <v>0</v>
      </c>
      <c r="BK34" s="93"/>
      <c r="BL34" s="93"/>
      <c r="BM34" s="71"/>
      <c r="BN34" s="71"/>
      <c r="BO34" s="71">
        <f t="shared" si="11"/>
        <v>0</v>
      </c>
      <c r="BP34" s="71">
        <f t="shared" si="11"/>
        <v>0</v>
      </c>
      <c r="BQ34" s="241"/>
      <c r="BR34" s="236"/>
      <c r="BS34" s="94"/>
      <c r="BT34" s="94"/>
      <c r="BU34" s="71">
        <f t="shared" si="12"/>
        <v>0</v>
      </c>
      <c r="BV34" s="71">
        <f t="shared" si="12"/>
        <v>0</v>
      </c>
      <c r="BW34" s="74"/>
      <c r="BX34" s="74"/>
      <c r="BY34" s="79"/>
      <c r="BZ34" s="242"/>
      <c r="CA34" s="71">
        <f t="shared" si="13"/>
        <v>0</v>
      </c>
      <c r="CB34" s="71">
        <f t="shared" si="13"/>
        <v>0</v>
      </c>
      <c r="CC34" s="74"/>
      <c r="CD34" s="74"/>
      <c r="CE34" s="95"/>
      <c r="CF34" s="95"/>
      <c r="CG34" s="71">
        <f t="shared" si="14"/>
        <v>0</v>
      </c>
      <c r="CH34" s="71">
        <f t="shared" si="14"/>
        <v>0</v>
      </c>
      <c r="CI34" s="236"/>
      <c r="CJ34" s="236"/>
      <c r="CK34" s="213"/>
      <c r="CL34" s="71"/>
      <c r="CM34" s="71">
        <f t="shared" si="15"/>
        <v>0</v>
      </c>
      <c r="CN34" s="71">
        <f t="shared" si="15"/>
        <v>0</v>
      </c>
      <c r="CO34" s="236"/>
      <c r="CP34" s="236"/>
      <c r="CQ34" s="71"/>
      <c r="CR34" s="71"/>
      <c r="CS34" s="71">
        <f t="shared" si="16"/>
        <v>0</v>
      </c>
      <c r="CT34" s="71">
        <f t="shared" si="16"/>
        <v>0</v>
      </c>
      <c r="CU34" s="74">
        <v>0</v>
      </c>
      <c r="CV34" s="74"/>
      <c r="CW34" s="236"/>
      <c r="CX34" s="236"/>
      <c r="CY34" s="71">
        <f t="shared" si="17"/>
        <v>0</v>
      </c>
      <c r="CZ34" s="71">
        <f t="shared" si="17"/>
        <v>0</v>
      </c>
      <c r="DA34" s="236"/>
      <c r="DB34" s="237"/>
      <c r="DC34" s="93"/>
      <c r="DD34" s="71"/>
      <c r="DE34" s="71">
        <f t="shared" si="18"/>
        <v>0</v>
      </c>
      <c r="DF34" s="71">
        <f t="shared" si="18"/>
        <v>0</v>
      </c>
      <c r="DG34" s="74"/>
      <c r="DH34" s="74"/>
      <c r="DI34" s="74"/>
      <c r="DJ34" s="74"/>
      <c r="DK34" s="71">
        <f t="shared" si="19"/>
        <v>0</v>
      </c>
      <c r="DL34" s="71">
        <f t="shared" si="19"/>
        <v>0</v>
      </c>
      <c r="DM34" s="236"/>
      <c r="DN34" s="236"/>
      <c r="DO34" s="243"/>
      <c r="DP34" s="244"/>
      <c r="DQ34" s="71">
        <f t="shared" si="20"/>
        <v>0</v>
      </c>
      <c r="DR34" s="71">
        <f t="shared" si="20"/>
        <v>0</v>
      </c>
      <c r="DS34" s="115"/>
      <c r="DT34" s="71"/>
      <c r="DU34" s="236"/>
      <c r="DV34" s="236"/>
      <c r="DW34" s="71">
        <f t="shared" si="21"/>
        <v>0</v>
      </c>
      <c r="DX34" s="71">
        <f t="shared" si="21"/>
        <v>0</v>
      </c>
      <c r="DY34" s="236"/>
      <c r="DZ34" s="237"/>
      <c r="EA34" s="208"/>
      <c r="EB34" s="71"/>
      <c r="EC34" s="71">
        <f t="shared" si="22"/>
        <v>0</v>
      </c>
      <c r="ED34" s="71">
        <f t="shared" si="22"/>
        <v>0</v>
      </c>
      <c r="EE34" s="236"/>
      <c r="EF34" s="236"/>
      <c r="EG34" s="243"/>
      <c r="EH34" s="243"/>
      <c r="EI34" s="71">
        <f t="shared" si="23"/>
        <v>0</v>
      </c>
      <c r="EJ34" s="71">
        <f t="shared" si="23"/>
        <v>0</v>
      </c>
      <c r="EK34" s="236">
        <v>0</v>
      </c>
      <c r="EL34" s="236"/>
      <c r="EM34" s="243"/>
      <c r="EN34" s="243"/>
      <c r="EO34" s="71">
        <f t="shared" si="24"/>
        <v>0</v>
      </c>
      <c r="EP34" s="71">
        <f t="shared" si="24"/>
        <v>0</v>
      </c>
      <c r="EQ34" s="209">
        <v>0</v>
      </c>
      <c r="ER34" s="196"/>
      <c r="ES34" s="196"/>
      <c r="ET34" s="196"/>
      <c r="EU34" s="74">
        <f t="shared" si="25"/>
        <v>0</v>
      </c>
      <c r="EV34" s="74">
        <f t="shared" si="26"/>
        <v>0</v>
      </c>
      <c r="EW34" s="71">
        <v>0</v>
      </c>
      <c r="EX34" s="71"/>
      <c r="EY34" s="71"/>
      <c r="EZ34" s="71"/>
      <c r="FA34" s="71">
        <f t="shared" si="27"/>
        <v>0</v>
      </c>
      <c r="FB34" s="71">
        <f t="shared" si="27"/>
        <v>0</v>
      </c>
      <c r="FC34" s="71"/>
      <c r="FD34" s="71"/>
      <c r="FE34" s="71"/>
      <c r="FF34" s="71"/>
      <c r="FG34" s="71">
        <f t="shared" si="28"/>
        <v>0</v>
      </c>
      <c r="FH34" s="71">
        <f t="shared" si="28"/>
        <v>0</v>
      </c>
      <c r="FI34" s="196"/>
      <c r="FJ34" s="196"/>
      <c r="FK34" s="196"/>
      <c r="FL34" s="196"/>
      <c r="FM34" s="74">
        <f t="shared" si="29"/>
        <v>0</v>
      </c>
      <c r="FN34" s="74">
        <f t="shared" si="30"/>
        <v>0</v>
      </c>
      <c r="FO34" s="196"/>
      <c r="FP34" s="196"/>
      <c r="FQ34" s="196"/>
      <c r="FR34" s="196"/>
      <c r="FS34" s="74">
        <f t="shared" si="31"/>
        <v>0</v>
      </c>
      <c r="FT34" s="74">
        <f t="shared" si="32"/>
        <v>0</v>
      </c>
      <c r="FU34" s="196"/>
      <c r="FV34" s="196"/>
      <c r="FW34" s="196"/>
      <c r="FX34" s="196"/>
      <c r="FY34" s="74">
        <f t="shared" si="33"/>
        <v>0</v>
      </c>
      <c r="FZ34" s="74">
        <f t="shared" si="34"/>
        <v>0</v>
      </c>
      <c r="GA34" s="196"/>
      <c r="GB34" s="196"/>
      <c r="GC34" s="196"/>
      <c r="GD34" s="196"/>
      <c r="GE34" s="74">
        <f t="shared" si="35"/>
        <v>0</v>
      </c>
      <c r="GF34" s="74">
        <f t="shared" si="36"/>
        <v>0</v>
      </c>
      <c r="GG34" s="196"/>
      <c r="GH34" s="196"/>
      <c r="GI34" s="74">
        <f t="shared" si="1"/>
        <v>0</v>
      </c>
      <c r="GJ34" s="74">
        <f t="shared" si="37"/>
        <v>0</v>
      </c>
      <c r="GK34" s="196">
        <v>8.76</v>
      </c>
      <c r="GL34" s="196"/>
      <c r="GM34" s="74">
        <f t="shared" si="38"/>
        <v>8.76</v>
      </c>
      <c r="GN34" s="74">
        <f t="shared" si="39"/>
        <v>0</v>
      </c>
      <c r="GO34" s="196">
        <v>0</v>
      </c>
      <c r="GP34" s="196"/>
      <c r="GQ34" s="74">
        <f t="shared" si="40"/>
        <v>0</v>
      </c>
      <c r="GR34" s="74">
        <f t="shared" si="41"/>
        <v>0</v>
      </c>
      <c r="GS34" s="196"/>
      <c r="GT34" s="196"/>
      <c r="GU34" s="74">
        <f t="shared" si="42"/>
        <v>0</v>
      </c>
      <c r="GV34" s="74">
        <f t="shared" si="43"/>
        <v>0</v>
      </c>
      <c r="GW34" s="196">
        <v>0</v>
      </c>
      <c r="GX34" s="196"/>
      <c r="GY34" s="74">
        <f t="shared" si="44"/>
        <v>0</v>
      </c>
      <c r="GZ34" s="74">
        <f t="shared" si="45"/>
        <v>0</v>
      </c>
      <c r="HA34" s="196">
        <v>4.12</v>
      </c>
      <c r="HB34" s="196"/>
      <c r="HC34" s="74">
        <f t="shared" si="46"/>
        <v>4.12</v>
      </c>
      <c r="HD34" s="74">
        <f t="shared" si="47"/>
        <v>0</v>
      </c>
      <c r="HE34" s="196">
        <v>1</v>
      </c>
      <c r="HF34" s="196"/>
      <c r="HG34" s="74">
        <f t="shared" si="48"/>
        <v>1</v>
      </c>
      <c r="HH34" s="74">
        <f t="shared" si="48"/>
        <v>0</v>
      </c>
      <c r="HI34" s="196">
        <v>1.44</v>
      </c>
      <c r="HJ34" s="196"/>
      <c r="HK34" s="74">
        <f t="shared" si="49"/>
        <v>1.44</v>
      </c>
      <c r="HL34" s="74">
        <f t="shared" si="49"/>
        <v>0</v>
      </c>
      <c r="HM34" s="74"/>
      <c r="HN34" s="74"/>
      <c r="HO34" s="74">
        <f t="shared" si="50"/>
        <v>0</v>
      </c>
      <c r="HP34" s="74">
        <f t="shared" si="50"/>
        <v>0</v>
      </c>
      <c r="HQ34" s="74"/>
      <c r="HR34" s="74"/>
      <c r="HS34" s="74">
        <f t="shared" si="51"/>
        <v>0</v>
      </c>
      <c r="HT34" s="74">
        <f t="shared" si="51"/>
        <v>0</v>
      </c>
      <c r="HU34" s="74"/>
      <c r="HV34" s="74"/>
      <c r="HW34" s="74">
        <f t="shared" si="52"/>
        <v>0</v>
      </c>
      <c r="HX34" s="74">
        <f t="shared" si="52"/>
        <v>0</v>
      </c>
      <c r="HY34" s="74"/>
      <c r="HZ34" s="74"/>
      <c r="IA34" s="74">
        <f t="shared" si="53"/>
        <v>0</v>
      </c>
      <c r="IB34" s="74">
        <f t="shared" si="53"/>
        <v>0</v>
      </c>
      <c r="IC34" s="74"/>
      <c r="ID34" s="74"/>
      <c r="IE34" s="74">
        <f t="shared" si="54"/>
        <v>0</v>
      </c>
      <c r="IF34" s="210">
        <f t="shared" si="55"/>
        <v>0</v>
      </c>
      <c r="IG34" s="235">
        <v>0</v>
      </c>
      <c r="IH34" s="235"/>
      <c r="II34" s="211">
        <f t="shared" si="56"/>
        <v>0</v>
      </c>
      <c r="IJ34" s="211">
        <f t="shared" si="56"/>
        <v>0</v>
      </c>
      <c r="IK34" s="235">
        <v>0</v>
      </c>
      <c r="IM34" s="211">
        <f t="shared" si="57"/>
        <v>0</v>
      </c>
      <c r="IN34" s="211">
        <f t="shared" si="57"/>
        <v>0</v>
      </c>
      <c r="IO34" s="196"/>
      <c r="IP34" s="211"/>
      <c r="IQ34" s="211">
        <f t="shared" si="58"/>
        <v>0</v>
      </c>
      <c r="IR34" s="211">
        <f t="shared" si="58"/>
        <v>0</v>
      </c>
      <c r="IS34" s="211"/>
      <c r="IT34" s="211"/>
      <c r="IU34" s="211">
        <f t="shared" si="59"/>
        <v>0</v>
      </c>
      <c r="IV34" s="211">
        <f t="shared" si="59"/>
        <v>0</v>
      </c>
      <c r="IW34" s="211"/>
      <c r="IX34" s="211"/>
      <c r="IY34" s="211">
        <f t="shared" si="60"/>
        <v>0</v>
      </c>
      <c r="IZ34" s="211">
        <f t="shared" si="61"/>
        <v>0</v>
      </c>
      <c r="JA34" s="211"/>
      <c r="JB34" s="211"/>
      <c r="JC34" s="211">
        <f t="shared" si="62"/>
        <v>0</v>
      </c>
      <c r="JD34" s="211">
        <f t="shared" si="62"/>
        <v>0</v>
      </c>
      <c r="JE34" s="211">
        <v>1.44</v>
      </c>
      <c r="JF34" s="211"/>
      <c r="JG34" s="211">
        <f t="shared" si="63"/>
        <v>1.44</v>
      </c>
      <c r="JH34" s="211">
        <f t="shared" si="63"/>
        <v>0</v>
      </c>
      <c r="JI34" s="211"/>
      <c r="JJ34" s="211"/>
      <c r="JK34" s="211">
        <f t="shared" si="64"/>
        <v>0</v>
      </c>
      <c r="JL34" s="211">
        <f t="shared" si="64"/>
        <v>0</v>
      </c>
      <c r="JM34" s="560">
        <v>0</v>
      </c>
      <c r="JN34" s="211"/>
      <c r="JO34" s="211">
        <f t="shared" si="65"/>
        <v>0</v>
      </c>
      <c r="JP34" s="211">
        <f t="shared" si="65"/>
        <v>0</v>
      </c>
      <c r="JQ34" s="211">
        <v>0</v>
      </c>
      <c r="JR34" s="211"/>
      <c r="JS34" s="211">
        <f t="shared" si="66"/>
        <v>0</v>
      </c>
      <c r="JT34" s="211">
        <f t="shared" si="66"/>
        <v>0</v>
      </c>
      <c r="JU34" s="211"/>
      <c r="JV34" s="211"/>
      <c r="JW34" s="211">
        <f t="shared" si="67"/>
        <v>0</v>
      </c>
      <c r="JX34" s="211">
        <f t="shared" si="67"/>
        <v>0</v>
      </c>
    </row>
    <row r="35" spans="1:284" ht="12.75" customHeight="1">
      <c r="A35" s="182">
        <v>0.25</v>
      </c>
      <c r="B35" s="89">
        <v>25</v>
      </c>
      <c r="C35" s="236"/>
      <c r="D35" s="236"/>
      <c r="E35" s="74"/>
      <c r="F35" s="74"/>
      <c r="G35" s="71">
        <f t="shared" si="0"/>
        <v>0</v>
      </c>
      <c r="H35" s="71">
        <f t="shared" si="0"/>
        <v>0</v>
      </c>
      <c r="I35" s="237">
        <v>0</v>
      </c>
      <c r="J35" s="71"/>
      <c r="K35" s="71"/>
      <c r="L35" s="71"/>
      <c r="M35" s="71">
        <f t="shared" si="2"/>
        <v>0</v>
      </c>
      <c r="N35" s="71">
        <f t="shared" si="2"/>
        <v>0</v>
      </c>
      <c r="O35" s="236">
        <v>0.72</v>
      </c>
      <c r="P35" s="237"/>
      <c r="Q35" s="74"/>
      <c r="R35" s="71"/>
      <c r="S35" s="71">
        <f t="shared" si="3"/>
        <v>0.72</v>
      </c>
      <c r="T35" s="71">
        <f t="shared" si="3"/>
        <v>0</v>
      </c>
      <c r="U35" s="71"/>
      <c r="V35" s="71"/>
      <c r="W35" s="74"/>
      <c r="X35" s="74"/>
      <c r="Y35" s="71">
        <f t="shared" si="4"/>
        <v>0</v>
      </c>
      <c r="Z35" s="71">
        <f t="shared" si="4"/>
        <v>0</v>
      </c>
      <c r="AA35" s="71"/>
      <c r="AB35" s="245"/>
      <c r="AC35" s="246"/>
      <c r="AD35" s="239"/>
      <c r="AE35" s="71">
        <f t="shared" si="5"/>
        <v>0</v>
      </c>
      <c r="AF35" s="71">
        <f t="shared" si="5"/>
        <v>0</v>
      </c>
      <c r="AG35" s="71">
        <v>23.71</v>
      </c>
      <c r="AH35" s="71"/>
      <c r="AI35" s="71"/>
      <c r="AJ35" s="71"/>
      <c r="AK35" s="71">
        <f t="shared" si="6"/>
        <v>23.71</v>
      </c>
      <c r="AL35" s="71">
        <f t="shared" si="6"/>
        <v>0</v>
      </c>
      <c r="AM35" s="71"/>
      <c r="AN35" s="71"/>
      <c r="AO35" s="75"/>
      <c r="AP35" s="75"/>
      <c r="AQ35" s="71">
        <f t="shared" si="7"/>
        <v>0</v>
      </c>
      <c r="AR35" s="71">
        <f t="shared" si="7"/>
        <v>0</v>
      </c>
      <c r="AS35" s="74"/>
      <c r="AT35" s="74"/>
      <c r="AU35" s="74"/>
      <c r="AV35" s="71"/>
      <c r="AW35" s="71">
        <f t="shared" si="8"/>
        <v>0</v>
      </c>
      <c r="AX35" s="71">
        <f t="shared" si="8"/>
        <v>0</v>
      </c>
      <c r="AY35" s="207"/>
      <c r="AZ35" s="86"/>
      <c r="BA35" s="86"/>
      <c r="BB35" s="86"/>
      <c r="BC35" s="71">
        <f t="shared" si="9"/>
        <v>0</v>
      </c>
      <c r="BD35" s="71">
        <f t="shared" si="9"/>
        <v>0</v>
      </c>
      <c r="BE35" s="236"/>
      <c r="BF35" s="236"/>
      <c r="BG35" s="75"/>
      <c r="BH35" s="240"/>
      <c r="BI35" s="71">
        <f t="shared" si="10"/>
        <v>0</v>
      </c>
      <c r="BJ35" s="71">
        <f t="shared" si="10"/>
        <v>0</v>
      </c>
      <c r="BK35" s="93"/>
      <c r="BL35" s="93"/>
      <c r="BM35" s="71"/>
      <c r="BN35" s="71"/>
      <c r="BO35" s="71">
        <f t="shared" si="11"/>
        <v>0</v>
      </c>
      <c r="BP35" s="71">
        <f t="shared" si="11"/>
        <v>0</v>
      </c>
      <c r="BQ35" s="241"/>
      <c r="BR35" s="236"/>
      <c r="BS35" s="94"/>
      <c r="BT35" s="94"/>
      <c r="BU35" s="71">
        <f t="shared" si="12"/>
        <v>0</v>
      </c>
      <c r="BV35" s="71">
        <f t="shared" si="12"/>
        <v>0</v>
      </c>
      <c r="BW35" s="74"/>
      <c r="BX35" s="74"/>
      <c r="BY35" s="79"/>
      <c r="BZ35" s="242"/>
      <c r="CA35" s="71">
        <f t="shared" si="13"/>
        <v>0</v>
      </c>
      <c r="CB35" s="71">
        <f t="shared" si="13"/>
        <v>0</v>
      </c>
      <c r="CC35" s="74"/>
      <c r="CD35" s="74"/>
      <c r="CE35" s="95"/>
      <c r="CF35" s="95"/>
      <c r="CG35" s="71">
        <f t="shared" si="14"/>
        <v>0</v>
      </c>
      <c r="CH35" s="71">
        <f t="shared" si="14"/>
        <v>0</v>
      </c>
      <c r="CI35" s="236"/>
      <c r="CJ35" s="236"/>
      <c r="CK35" s="213"/>
      <c r="CL35" s="71"/>
      <c r="CM35" s="71">
        <f t="shared" si="15"/>
        <v>0</v>
      </c>
      <c r="CN35" s="71">
        <f t="shared" si="15"/>
        <v>0</v>
      </c>
      <c r="CO35" s="236"/>
      <c r="CP35" s="236"/>
      <c r="CQ35" s="71"/>
      <c r="CR35" s="71"/>
      <c r="CS35" s="71">
        <f t="shared" si="16"/>
        <v>0</v>
      </c>
      <c r="CT35" s="71">
        <f t="shared" si="16"/>
        <v>0</v>
      </c>
      <c r="CU35" s="74">
        <v>0</v>
      </c>
      <c r="CV35" s="74"/>
      <c r="CW35" s="236"/>
      <c r="CX35" s="236"/>
      <c r="CY35" s="71">
        <f t="shared" si="17"/>
        <v>0</v>
      </c>
      <c r="CZ35" s="71">
        <f t="shared" si="17"/>
        <v>0</v>
      </c>
      <c r="DA35" s="236"/>
      <c r="DB35" s="237"/>
      <c r="DC35" s="93"/>
      <c r="DD35" s="71"/>
      <c r="DE35" s="71">
        <f t="shared" si="18"/>
        <v>0</v>
      </c>
      <c r="DF35" s="71">
        <f t="shared" si="18"/>
        <v>0</v>
      </c>
      <c r="DG35" s="74"/>
      <c r="DH35" s="74"/>
      <c r="DI35" s="74"/>
      <c r="DJ35" s="74"/>
      <c r="DK35" s="71">
        <f t="shared" si="19"/>
        <v>0</v>
      </c>
      <c r="DL35" s="71">
        <f t="shared" si="19"/>
        <v>0</v>
      </c>
      <c r="DM35" s="236"/>
      <c r="DN35" s="236"/>
      <c r="DO35" s="243"/>
      <c r="DP35" s="244"/>
      <c r="DQ35" s="71">
        <f t="shared" si="20"/>
        <v>0</v>
      </c>
      <c r="DR35" s="71">
        <f t="shared" si="20"/>
        <v>0</v>
      </c>
      <c r="DS35" s="115"/>
      <c r="DT35" s="71"/>
      <c r="DU35" s="236"/>
      <c r="DV35" s="236"/>
      <c r="DW35" s="71">
        <f t="shared" si="21"/>
        <v>0</v>
      </c>
      <c r="DX35" s="71">
        <f t="shared" si="21"/>
        <v>0</v>
      </c>
      <c r="DY35" s="236"/>
      <c r="DZ35" s="237"/>
      <c r="EA35" s="208"/>
      <c r="EB35" s="71"/>
      <c r="EC35" s="71">
        <f t="shared" si="22"/>
        <v>0</v>
      </c>
      <c r="ED35" s="71">
        <f t="shared" si="22"/>
        <v>0</v>
      </c>
      <c r="EE35" s="236"/>
      <c r="EF35" s="236"/>
      <c r="EG35" s="243"/>
      <c r="EH35" s="243"/>
      <c r="EI35" s="71">
        <f t="shared" si="23"/>
        <v>0</v>
      </c>
      <c r="EJ35" s="71">
        <f t="shared" si="23"/>
        <v>0</v>
      </c>
      <c r="EK35" s="236">
        <v>0</v>
      </c>
      <c r="EL35" s="236"/>
      <c r="EM35" s="243"/>
      <c r="EN35" s="243"/>
      <c r="EO35" s="71">
        <f t="shared" si="24"/>
        <v>0</v>
      </c>
      <c r="EP35" s="71">
        <f t="shared" si="24"/>
        <v>0</v>
      </c>
      <c r="EQ35" s="209">
        <v>0</v>
      </c>
      <c r="ER35" s="196"/>
      <c r="ES35" s="196"/>
      <c r="ET35" s="196"/>
      <c r="EU35" s="74">
        <f t="shared" si="25"/>
        <v>0</v>
      </c>
      <c r="EV35" s="74">
        <f t="shared" si="26"/>
        <v>0</v>
      </c>
      <c r="EW35" s="71">
        <v>0</v>
      </c>
      <c r="EX35" s="71"/>
      <c r="EY35" s="71"/>
      <c r="EZ35" s="71"/>
      <c r="FA35" s="71">
        <f t="shared" si="27"/>
        <v>0</v>
      </c>
      <c r="FB35" s="71">
        <f t="shared" si="27"/>
        <v>0</v>
      </c>
      <c r="FC35" s="71"/>
      <c r="FD35" s="71"/>
      <c r="FE35" s="71"/>
      <c r="FF35" s="71"/>
      <c r="FG35" s="71">
        <f t="shared" si="28"/>
        <v>0</v>
      </c>
      <c r="FH35" s="71">
        <f t="shared" si="28"/>
        <v>0</v>
      </c>
      <c r="FI35" s="196"/>
      <c r="FJ35" s="196"/>
      <c r="FK35" s="196"/>
      <c r="FL35" s="196"/>
      <c r="FM35" s="74">
        <f t="shared" si="29"/>
        <v>0</v>
      </c>
      <c r="FN35" s="74">
        <f t="shared" si="30"/>
        <v>0</v>
      </c>
      <c r="FO35" s="196"/>
      <c r="FP35" s="196"/>
      <c r="FQ35" s="196"/>
      <c r="FR35" s="196"/>
      <c r="FS35" s="74">
        <f t="shared" si="31"/>
        <v>0</v>
      </c>
      <c r="FT35" s="74">
        <f t="shared" si="32"/>
        <v>0</v>
      </c>
      <c r="FU35" s="196"/>
      <c r="FV35" s="196"/>
      <c r="FW35" s="196"/>
      <c r="FX35" s="196"/>
      <c r="FY35" s="74">
        <f t="shared" si="33"/>
        <v>0</v>
      </c>
      <c r="FZ35" s="74">
        <f t="shared" si="34"/>
        <v>0</v>
      </c>
      <c r="GA35" s="196"/>
      <c r="GB35" s="196"/>
      <c r="GC35" s="196"/>
      <c r="GD35" s="196"/>
      <c r="GE35" s="74">
        <f t="shared" si="35"/>
        <v>0</v>
      </c>
      <c r="GF35" s="74">
        <f t="shared" si="36"/>
        <v>0</v>
      </c>
      <c r="GG35" s="196"/>
      <c r="GH35" s="196"/>
      <c r="GI35" s="74">
        <f t="shared" si="1"/>
        <v>0</v>
      </c>
      <c r="GJ35" s="74">
        <f t="shared" si="37"/>
        <v>0</v>
      </c>
      <c r="GK35" s="196">
        <v>8.76</v>
      </c>
      <c r="GL35" s="196"/>
      <c r="GM35" s="74">
        <f t="shared" si="38"/>
        <v>8.76</v>
      </c>
      <c r="GN35" s="74">
        <f t="shared" si="39"/>
        <v>0</v>
      </c>
      <c r="GO35" s="196">
        <v>0</v>
      </c>
      <c r="GP35" s="196"/>
      <c r="GQ35" s="74">
        <f t="shared" si="40"/>
        <v>0</v>
      </c>
      <c r="GR35" s="74">
        <f t="shared" si="41"/>
        <v>0</v>
      </c>
      <c r="GS35" s="196"/>
      <c r="GT35" s="196"/>
      <c r="GU35" s="74">
        <f t="shared" si="42"/>
        <v>0</v>
      </c>
      <c r="GV35" s="74">
        <f t="shared" si="43"/>
        <v>0</v>
      </c>
      <c r="GW35" s="196">
        <v>0</v>
      </c>
      <c r="GX35" s="196"/>
      <c r="GY35" s="74">
        <f t="shared" si="44"/>
        <v>0</v>
      </c>
      <c r="GZ35" s="74">
        <f t="shared" si="45"/>
        <v>0</v>
      </c>
      <c r="HA35" s="196">
        <v>4.12</v>
      </c>
      <c r="HB35" s="196"/>
      <c r="HC35" s="74">
        <f t="shared" si="46"/>
        <v>4.12</v>
      </c>
      <c r="HD35" s="74">
        <f t="shared" si="47"/>
        <v>0</v>
      </c>
      <c r="HE35" s="196">
        <v>1</v>
      </c>
      <c r="HF35" s="196"/>
      <c r="HG35" s="74">
        <f t="shared" si="48"/>
        <v>1</v>
      </c>
      <c r="HH35" s="74">
        <f t="shared" si="48"/>
        <v>0</v>
      </c>
      <c r="HI35" s="196">
        <v>1.44</v>
      </c>
      <c r="HJ35" s="196"/>
      <c r="HK35" s="74">
        <f t="shared" si="49"/>
        <v>1.44</v>
      </c>
      <c r="HL35" s="74">
        <f t="shared" si="49"/>
        <v>0</v>
      </c>
      <c r="HM35" s="74"/>
      <c r="HN35" s="74"/>
      <c r="HO35" s="74">
        <f t="shared" si="50"/>
        <v>0</v>
      </c>
      <c r="HP35" s="74">
        <f t="shared" si="50"/>
        <v>0</v>
      </c>
      <c r="HQ35" s="74"/>
      <c r="HR35" s="74"/>
      <c r="HS35" s="74">
        <f t="shared" si="51"/>
        <v>0</v>
      </c>
      <c r="HT35" s="74">
        <f t="shared" si="51"/>
        <v>0</v>
      </c>
      <c r="HU35" s="74"/>
      <c r="HV35" s="74"/>
      <c r="HW35" s="74">
        <f t="shared" si="52"/>
        <v>0</v>
      </c>
      <c r="HX35" s="74">
        <f t="shared" si="52"/>
        <v>0</v>
      </c>
      <c r="HY35" s="74"/>
      <c r="HZ35" s="74"/>
      <c r="IA35" s="74">
        <f t="shared" si="53"/>
        <v>0</v>
      </c>
      <c r="IB35" s="74">
        <f t="shared" si="53"/>
        <v>0</v>
      </c>
      <c r="IC35" s="74"/>
      <c r="ID35" s="74"/>
      <c r="IE35" s="74">
        <f t="shared" si="54"/>
        <v>0</v>
      </c>
      <c r="IF35" s="210">
        <f t="shared" si="55"/>
        <v>0</v>
      </c>
      <c r="IG35" s="235">
        <v>0</v>
      </c>
      <c r="IH35" s="235"/>
      <c r="II35" s="211">
        <f t="shared" si="56"/>
        <v>0</v>
      </c>
      <c r="IJ35" s="211">
        <f t="shared" si="56"/>
        <v>0</v>
      </c>
      <c r="IK35" s="235">
        <v>0</v>
      </c>
      <c r="IM35" s="211">
        <f t="shared" si="57"/>
        <v>0</v>
      </c>
      <c r="IN35" s="211">
        <f t="shared" si="57"/>
        <v>0</v>
      </c>
      <c r="IO35" s="196"/>
      <c r="IP35" s="211"/>
      <c r="IQ35" s="211">
        <f t="shared" si="58"/>
        <v>0</v>
      </c>
      <c r="IR35" s="211">
        <f t="shared" si="58"/>
        <v>0</v>
      </c>
      <c r="IS35" s="211"/>
      <c r="IT35" s="211"/>
      <c r="IU35" s="211">
        <f t="shared" si="59"/>
        <v>0</v>
      </c>
      <c r="IV35" s="211">
        <f t="shared" si="59"/>
        <v>0</v>
      </c>
      <c r="IW35" s="211"/>
      <c r="IX35" s="211"/>
      <c r="IY35" s="211">
        <f t="shared" si="60"/>
        <v>0</v>
      </c>
      <c r="IZ35" s="211">
        <f t="shared" si="61"/>
        <v>0</v>
      </c>
      <c r="JA35" s="211"/>
      <c r="JB35" s="211"/>
      <c r="JC35" s="211">
        <f t="shared" si="62"/>
        <v>0</v>
      </c>
      <c r="JD35" s="211">
        <f t="shared" si="62"/>
        <v>0</v>
      </c>
      <c r="JE35" s="211">
        <v>1.44</v>
      </c>
      <c r="JF35" s="211"/>
      <c r="JG35" s="211">
        <f t="shared" si="63"/>
        <v>1.44</v>
      </c>
      <c r="JH35" s="211">
        <f t="shared" si="63"/>
        <v>0</v>
      </c>
      <c r="JI35" s="211"/>
      <c r="JJ35" s="211"/>
      <c r="JK35" s="211">
        <f t="shared" si="64"/>
        <v>0</v>
      </c>
      <c r="JL35" s="211">
        <f t="shared" si="64"/>
        <v>0</v>
      </c>
      <c r="JM35" s="560">
        <v>0</v>
      </c>
      <c r="JN35" s="211"/>
      <c r="JO35" s="211">
        <f t="shared" si="65"/>
        <v>0</v>
      </c>
      <c r="JP35" s="211">
        <f t="shared" si="65"/>
        <v>0</v>
      </c>
      <c r="JQ35" s="211">
        <v>0</v>
      </c>
      <c r="JR35" s="211"/>
      <c r="JS35" s="211">
        <f t="shared" si="66"/>
        <v>0</v>
      </c>
      <c r="JT35" s="211">
        <f t="shared" si="66"/>
        <v>0</v>
      </c>
      <c r="JU35" s="211"/>
      <c r="JV35" s="211"/>
      <c r="JW35" s="211">
        <f t="shared" si="67"/>
        <v>0</v>
      </c>
      <c r="JX35" s="211">
        <f t="shared" si="67"/>
        <v>0</v>
      </c>
    </row>
    <row r="36" spans="1:284" ht="12.75" customHeight="1">
      <c r="A36" s="181"/>
      <c r="B36" s="89">
        <v>26</v>
      </c>
      <c r="C36" s="236"/>
      <c r="D36" s="236"/>
      <c r="E36" s="74"/>
      <c r="F36" s="74"/>
      <c r="G36" s="71">
        <f t="shared" si="0"/>
        <v>0</v>
      </c>
      <c r="H36" s="71">
        <f t="shared" si="0"/>
        <v>0</v>
      </c>
      <c r="I36" s="237">
        <v>0</v>
      </c>
      <c r="J36" s="71"/>
      <c r="K36" s="71"/>
      <c r="L36" s="71"/>
      <c r="M36" s="71">
        <f t="shared" si="2"/>
        <v>0</v>
      </c>
      <c r="N36" s="71">
        <f t="shared" si="2"/>
        <v>0</v>
      </c>
      <c r="O36" s="236">
        <v>0.72</v>
      </c>
      <c r="P36" s="237"/>
      <c r="Q36" s="74"/>
      <c r="R36" s="71"/>
      <c r="S36" s="71">
        <f t="shared" si="3"/>
        <v>0.72</v>
      </c>
      <c r="T36" s="71">
        <f t="shared" si="3"/>
        <v>0</v>
      </c>
      <c r="U36" s="71"/>
      <c r="V36" s="71"/>
      <c r="W36" s="74"/>
      <c r="X36" s="74"/>
      <c r="Y36" s="71">
        <f t="shared" si="4"/>
        <v>0</v>
      </c>
      <c r="Z36" s="71">
        <f t="shared" si="4"/>
        <v>0</v>
      </c>
      <c r="AA36" s="71"/>
      <c r="AB36" s="245"/>
      <c r="AC36" s="246"/>
      <c r="AD36" s="239"/>
      <c r="AE36" s="71">
        <f t="shared" si="5"/>
        <v>0</v>
      </c>
      <c r="AF36" s="71">
        <f t="shared" si="5"/>
        <v>0</v>
      </c>
      <c r="AG36" s="71">
        <v>25.77</v>
      </c>
      <c r="AH36" s="71"/>
      <c r="AI36" s="71"/>
      <c r="AJ36" s="71"/>
      <c r="AK36" s="71">
        <f t="shared" si="6"/>
        <v>25.77</v>
      </c>
      <c r="AL36" s="71">
        <f t="shared" si="6"/>
        <v>0</v>
      </c>
      <c r="AM36" s="71"/>
      <c r="AN36" s="71"/>
      <c r="AO36" s="75"/>
      <c r="AP36" s="75"/>
      <c r="AQ36" s="71">
        <f t="shared" si="7"/>
        <v>0</v>
      </c>
      <c r="AR36" s="71">
        <f t="shared" si="7"/>
        <v>0</v>
      </c>
      <c r="AS36" s="74"/>
      <c r="AT36" s="74"/>
      <c r="AU36" s="74"/>
      <c r="AV36" s="71"/>
      <c r="AW36" s="71">
        <f t="shared" si="8"/>
        <v>0</v>
      </c>
      <c r="AX36" s="71">
        <f t="shared" si="8"/>
        <v>0</v>
      </c>
      <c r="AY36" s="207"/>
      <c r="AZ36" s="86"/>
      <c r="BA36" s="86"/>
      <c r="BB36" s="86"/>
      <c r="BC36" s="71">
        <f t="shared" si="9"/>
        <v>0</v>
      </c>
      <c r="BD36" s="71">
        <f t="shared" si="9"/>
        <v>0</v>
      </c>
      <c r="BE36" s="236"/>
      <c r="BF36" s="236"/>
      <c r="BG36" s="75"/>
      <c r="BH36" s="240"/>
      <c r="BI36" s="71">
        <f t="shared" si="10"/>
        <v>0</v>
      </c>
      <c r="BJ36" s="71">
        <f t="shared" si="10"/>
        <v>0</v>
      </c>
      <c r="BK36" s="93"/>
      <c r="BL36" s="93"/>
      <c r="BM36" s="71"/>
      <c r="BN36" s="71"/>
      <c r="BO36" s="71">
        <f t="shared" si="11"/>
        <v>0</v>
      </c>
      <c r="BP36" s="71">
        <f t="shared" si="11"/>
        <v>0</v>
      </c>
      <c r="BQ36" s="241"/>
      <c r="BR36" s="236"/>
      <c r="BS36" s="94"/>
      <c r="BT36" s="94"/>
      <c r="BU36" s="71">
        <f t="shared" si="12"/>
        <v>0</v>
      </c>
      <c r="BV36" s="71">
        <f t="shared" si="12"/>
        <v>0</v>
      </c>
      <c r="BW36" s="74"/>
      <c r="BX36" s="74"/>
      <c r="BY36" s="79"/>
      <c r="BZ36" s="242"/>
      <c r="CA36" s="71">
        <f t="shared" si="13"/>
        <v>0</v>
      </c>
      <c r="CB36" s="71">
        <f t="shared" si="13"/>
        <v>0</v>
      </c>
      <c r="CC36" s="74"/>
      <c r="CD36" s="74"/>
      <c r="CE36" s="95"/>
      <c r="CF36" s="95"/>
      <c r="CG36" s="71">
        <f t="shared" si="14"/>
        <v>0</v>
      </c>
      <c r="CH36" s="71">
        <f t="shared" si="14"/>
        <v>0</v>
      </c>
      <c r="CI36" s="236"/>
      <c r="CJ36" s="236"/>
      <c r="CK36" s="213"/>
      <c r="CL36" s="71"/>
      <c r="CM36" s="71">
        <f t="shared" si="15"/>
        <v>0</v>
      </c>
      <c r="CN36" s="71">
        <f t="shared" si="15"/>
        <v>0</v>
      </c>
      <c r="CO36" s="236"/>
      <c r="CP36" s="236"/>
      <c r="CQ36" s="71"/>
      <c r="CR36" s="71"/>
      <c r="CS36" s="71">
        <f t="shared" si="16"/>
        <v>0</v>
      </c>
      <c r="CT36" s="71">
        <f t="shared" si="16"/>
        <v>0</v>
      </c>
      <c r="CU36" s="74">
        <v>0</v>
      </c>
      <c r="CV36" s="74"/>
      <c r="CW36" s="236"/>
      <c r="CX36" s="236"/>
      <c r="CY36" s="71">
        <f t="shared" si="17"/>
        <v>0</v>
      </c>
      <c r="CZ36" s="71">
        <f t="shared" si="17"/>
        <v>0</v>
      </c>
      <c r="DA36" s="236"/>
      <c r="DB36" s="237"/>
      <c r="DC36" s="93"/>
      <c r="DD36" s="71"/>
      <c r="DE36" s="71">
        <f t="shared" si="18"/>
        <v>0</v>
      </c>
      <c r="DF36" s="71">
        <f t="shared" si="18"/>
        <v>0</v>
      </c>
      <c r="DG36" s="74"/>
      <c r="DH36" s="74"/>
      <c r="DI36" s="74"/>
      <c r="DJ36" s="74"/>
      <c r="DK36" s="71">
        <f t="shared" si="19"/>
        <v>0</v>
      </c>
      <c r="DL36" s="71">
        <f t="shared" si="19"/>
        <v>0</v>
      </c>
      <c r="DM36" s="236"/>
      <c r="DN36" s="236"/>
      <c r="DO36" s="243"/>
      <c r="DP36" s="244"/>
      <c r="DQ36" s="71">
        <f t="shared" si="20"/>
        <v>0</v>
      </c>
      <c r="DR36" s="71">
        <f t="shared" si="20"/>
        <v>0</v>
      </c>
      <c r="DS36" s="115"/>
      <c r="DT36" s="71"/>
      <c r="DU36" s="236"/>
      <c r="DV36" s="236"/>
      <c r="DW36" s="71">
        <f t="shared" si="21"/>
        <v>0</v>
      </c>
      <c r="DX36" s="71">
        <f t="shared" si="21"/>
        <v>0</v>
      </c>
      <c r="DY36" s="236"/>
      <c r="DZ36" s="237"/>
      <c r="EA36" s="208"/>
      <c r="EB36" s="71"/>
      <c r="EC36" s="71">
        <f t="shared" si="22"/>
        <v>0</v>
      </c>
      <c r="ED36" s="71">
        <f t="shared" si="22"/>
        <v>0</v>
      </c>
      <c r="EE36" s="236"/>
      <c r="EF36" s="236"/>
      <c r="EG36" s="243"/>
      <c r="EH36" s="243"/>
      <c r="EI36" s="71">
        <f t="shared" si="23"/>
        <v>0</v>
      </c>
      <c r="EJ36" s="71">
        <f t="shared" si="23"/>
        <v>0</v>
      </c>
      <c r="EK36" s="236">
        <v>0</v>
      </c>
      <c r="EL36" s="236"/>
      <c r="EM36" s="243"/>
      <c r="EN36" s="243"/>
      <c r="EO36" s="71">
        <f t="shared" si="24"/>
        <v>0</v>
      </c>
      <c r="EP36" s="71">
        <f t="shared" si="24"/>
        <v>0</v>
      </c>
      <c r="EQ36" s="209">
        <v>0</v>
      </c>
      <c r="ER36" s="196"/>
      <c r="ES36" s="196"/>
      <c r="ET36" s="196"/>
      <c r="EU36" s="74">
        <f t="shared" si="25"/>
        <v>0</v>
      </c>
      <c r="EV36" s="74">
        <f t="shared" si="26"/>
        <v>0</v>
      </c>
      <c r="EW36" s="71">
        <v>0</v>
      </c>
      <c r="EX36" s="71"/>
      <c r="EY36" s="71"/>
      <c r="EZ36" s="71"/>
      <c r="FA36" s="71">
        <f t="shared" si="27"/>
        <v>0</v>
      </c>
      <c r="FB36" s="71">
        <f t="shared" si="27"/>
        <v>0</v>
      </c>
      <c r="FC36" s="71"/>
      <c r="FD36" s="71"/>
      <c r="FE36" s="71"/>
      <c r="FF36" s="71"/>
      <c r="FG36" s="71">
        <f t="shared" si="28"/>
        <v>0</v>
      </c>
      <c r="FH36" s="71">
        <f t="shared" si="28"/>
        <v>0</v>
      </c>
      <c r="FI36" s="196"/>
      <c r="FJ36" s="196"/>
      <c r="FK36" s="196"/>
      <c r="FL36" s="196"/>
      <c r="FM36" s="74">
        <f t="shared" si="29"/>
        <v>0</v>
      </c>
      <c r="FN36" s="74">
        <f t="shared" si="30"/>
        <v>0</v>
      </c>
      <c r="FO36" s="196"/>
      <c r="FP36" s="196"/>
      <c r="FQ36" s="196"/>
      <c r="FR36" s="196"/>
      <c r="FS36" s="74">
        <f t="shared" si="31"/>
        <v>0</v>
      </c>
      <c r="FT36" s="74">
        <f t="shared" si="32"/>
        <v>0</v>
      </c>
      <c r="FU36" s="196"/>
      <c r="FV36" s="196"/>
      <c r="FW36" s="196"/>
      <c r="FX36" s="196"/>
      <c r="FY36" s="74">
        <f t="shared" si="33"/>
        <v>0</v>
      </c>
      <c r="FZ36" s="74">
        <f t="shared" si="34"/>
        <v>0</v>
      </c>
      <c r="GA36" s="196"/>
      <c r="GB36" s="196"/>
      <c r="GC36" s="196"/>
      <c r="GD36" s="196"/>
      <c r="GE36" s="74">
        <f t="shared" si="35"/>
        <v>0</v>
      </c>
      <c r="GF36" s="74">
        <f t="shared" si="36"/>
        <v>0</v>
      </c>
      <c r="GG36" s="196"/>
      <c r="GH36" s="196"/>
      <c r="GI36" s="74">
        <f t="shared" si="1"/>
        <v>0</v>
      </c>
      <c r="GJ36" s="74">
        <f t="shared" si="37"/>
        <v>0</v>
      </c>
      <c r="GK36" s="196">
        <v>8.76</v>
      </c>
      <c r="GL36" s="196"/>
      <c r="GM36" s="74">
        <f t="shared" si="38"/>
        <v>8.76</v>
      </c>
      <c r="GN36" s="74">
        <f t="shared" si="39"/>
        <v>0</v>
      </c>
      <c r="GO36" s="196">
        <v>0</v>
      </c>
      <c r="GP36" s="196"/>
      <c r="GQ36" s="74">
        <f t="shared" si="40"/>
        <v>0</v>
      </c>
      <c r="GR36" s="74">
        <f t="shared" si="41"/>
        <v>0</v>
      </c>
      <c r="GS36" s="196"/>
      <c r="GT36" s="196"/>
      <c r="GU36" s="74">
        <f t="shared" si="42"/>
        <v>0</v>
      </c>
      <c r="GV36" s="74">
        <f t="shared" si="43"/>
        <v>0</v>
      </c>
      <c r="GW36" s="196">
        <v>0</v>
      </c>
      <c r="GX36" s="196"/>
      <c r="GY36" s="74">
        <f t="shared" si="44"/>
        <v>0</v>
      </c>
      <c r="GZ36" s="74">
        <f t="shared" si="45"/>
        <v>0</v>
      </c>
      <c r="HA36" s="196">
        <v>4.12</v>
      </c>
      <c r="HB36" s="196"/>
      <c r="HC36" s="74">
        <f t="shared" si="46"/>
        <v>4.12</v>
      </c>
      <c r="HD36" s="74">
        <f t="shared" si="47"/>
        <v>0</v>
      </c>
      <c r="HE36" s="196">
        <v>1</v>
      </c>
      <c r="HF36" s="196"/>
      <c r="HG36" s="74">
        <f t="shared" si="48"/>
        <v>1</v>
      </c>
      <c r="HH36" s="74">
        <f t="shared" si="48"/>
        <v>0</v>
      </c>
      <c r="HI36" s="196">
        <v>1.44</v>
      </c>
      <c r="HJ36" s="196"/>
      <c r="HK36" s="74">
        <f t="shared" si="49"/>
        <v>1.44</v>
      </c>
      <c r="HL36" s="74">
        <f t="shared" si="49"/>
        <v>0</v>
      </c>
      <c r="HM36" s="74"/>
      <c r="HN36" s="74"/>
      <c r="HO36" s="74">
        <f t="shared" si="50"/>
        <v>0</v>
      </c>
      <c r="HP36" s="74">
        <f t="shared" si="50"/>
        <v>0</v>
      </c>
      <c r="HQ36" s="74"/>
      <c r="HR36" s="74"/>
      <c r="HS36" s="74">
        <f t="shared" si="51"/>
        <v>0</v>
      </c>
      <c r="HT36" s="74">
        <f t="shared" si="51"/>
        <v>0</v>
      </c>
      <c r="HU36" s="74"/>
      <c r="HV36" s="74"/>
      <c r="HW36" s="74">
        <f t="shared" si="52"/>
        <v>0</v>
      </c>
      <c r="HX36" s="74">
        <f t="shared" si="52"/>
        <v>0</v>
      </c>
      <c r="HY36" s="74"/>
      <c r="HZ36" s="74"/>
      <c r="IA36" s="74">
        <f t="shared" si="53"/>
        <v>0</v>
      </c>
      <c r="IB36" s="74">
        <f t="shared" si="53"/>
        <v>0</v>
      </c>
      <c r="IC36" s="74"/>
      <c r="ID36" s="74"/>
      <c r="IE36" s="74">
        <f t="shared" si="54"/>
        <v>0</v>
      </c>
      <c r="IF36" s="210">
        <f t="shared" si="55"/>
        <v>0</v>
      </c>
      <c r="IG36" s="235">
        <v>0</v>
      </c>
      <c r="IH36" s="235"/>
      <c r="II36" s="211">
        <f t="shared" si="56"/>
        <v>0</v>
      </c>
      <c r="IJ36" s="211">
        <f t="shared" si="56"/>
        <v>0</v>
      </c>
      <c r="IK36" s="235">
        <v>0</v>
      </c>
      <c r="IM36" s="211">
        <f t="shared" si="57"/>
        <v>0</v>
      </c>
      <c r="IN36" s="211">
        <f t="shared" si="57"/>
        <v>0</v>
      </c>
      <c r="IO36" s="196"/>
      <c r="IP36" s="211"/>
      <c r="IQ36" s="211">
        <f t="shared" si="58"/>
        <v>0</v>
      </c>
      <c r="IR36" s="211">
        <f t="shared" si="58"/>
        <v>0</v>
      </c>
      <c r="IS36" s="211"/>
      <c r="IT36" s="211"/>
      <c r="IU36" s="211">
        <f t="shared" si="59"/>
        <v>0</v>
      </c>
      <c r="IV36" s="211">
        <f t="shared" si="59"/>
        <v>0</v>
      </c>
      <c r="IW36" s="211"/>
      <c r="IX36" s="211"/>
      <c r="IY36" s="211">
        <f t="shared" si="60"/>
        <v>0</v>
      </c>
      <c r="IZ36" s="211">
        <f t="shared" si="61"/>
        <v>0</v>
      </c>
      <c r="JA36" s="211"/>
      <c r="JB36" s="211"/>
      <c r="JC36" s="211">
        <f t="shared" si="62"/>
        <v>0</v>
      </c>
      <c r="JD36" s="211">
        <f t="shared" si="62"/>
        <v>0</v>
      </c>
      <c r="JE36" s="211">
        <v>1.44</v>
      </c>
      <c r="JF36" s="211"/>
      <c r="JG36" s="211">
        <f t="shared" si="63"/>
        <v>1.44</v>
      </c>
      <c r="JH36" s="211">
        <f t="shared" si="63"/>
        <v>0</v>
      </c>
      <c r="JI36" s="211"/>
      <c r="JJ36" s="211"/>
      <c r="JK36" s="211">
        <f t="shared" si="64"/>
        <v>0</v>
      </c>
      <c r="JL36" s="211">
        <f t="shared" si="64"/>
        <v>0</v>
      </c>
      <c r="JM36" s="560">
        <v>0</v>
      </c>
      <c r="JN36" s="211"/>
      <c r="JO36" s="211">
        <f t="shared" si="65"/>
        <v>0</v>
      </c>
      <c r="JP36" s="211">
        <f t="shared" si="65"/>
        <v>0</v>
      </c>
      <c r="JQ36" s="211">
        <v>0</v>
      </c>
      <c r="JR36" s="211"/>
      <c r="JS36" s="211">
        <f t="shared" si="66"/>
        <v>0</v>
      </c>
      <c r="JT36" s="211">
        <f t="shared" si="66"/>
        <v>0</v>
      </c>
      <c r="JU36" s="211"/>
      <c r="JV36" s="211"/>
      <c r="JW36" s="211">
        <f t="shared" si="67"/>
        <v>0</v>
      </c>
      <c r="JX36" s="211">
        <f t="shared" si="67"/>
        <v>0</v>
      </c>
    </row>
    <row r="37" spans="1:284" ht="12.75" customHeight="1">
      <c r="A37" s="181"/>
      <c r="B37" s="89">
        <v>27</v>
      </c>
      <c r="C37" s="236"/>
      <c r="D37" s="236"/>
      <c r="E37" s="74"/>
      <c r="F37" s="74"/>
      <c r="G37" s="71">
        <f t="shared" si="0"/>
        <v>0</v>
      </c>
      <c r="H37" s="71">
        <f t="shared" si="0"/>
        <v>0</v>
      </c>
      <c r="I37" s="237">
        <v>13.4</v>
      </c>
      <c r="J37" s="71"/>
      <c r="K37" s="71"/>
      <c r="L37" s="71"/>
      <c r="M37" s="71">
        <f t="shared" si="2"/>
        <v>13.4</v>
      </c>
      <c r="N37" s="71">
        <f t="shared" si="2"/>
        <v>0</v>
      </c>
      <c r="O37" s="236">
        <v>0.72</v>
      </c>
      <c r="P37" s="237"/>
      <c r="Q37" s="74"/>
      <c r="R37" s="71"/>
      <c r="S37" s="71">
        <f t="shared" si="3"/>
        <v>0.72</v>
      </c>
      <c r="T37" s="71">
        <f t="shared" si="3"/>
        <v>0</v>
      </c>
      <c r="U37" s="71"/>
      <c r="V37" s="71"/>
      <c r="W37" s="74"/>
      <c r="X37" s="74"/>
      <c r="Y37" s="71">
        <f t="shared" si="4"/>
        <v>0</v>
      </c>
      <c r="Z37" s="71">
        <f t="shared" si="4"/>
        <v>0</v>
      </c>
      <c r="AA37" s="71"/>
      <c r="AB37" s="245"/>
      <c r="AC37" s="246"/>
      <c r="AD37" s="239"/>
      <c r="AE37" s="71">
        <f t="shared" si="5"/>
        <v>0</v>
      </c>
      <c r="AF37" s="71">
        <f t="shared" si="5"/>
        <v>0</v>
      </c>
      <c r="AG37" s="71">
        <v>20.62</v>
      </c>
      <c r="AH37" s="71"/>
      <c r="AI37" s="71"/>
      <c r="AJ37" s="71"/>
      <c r="AK37" s="71">
        <f t="shared" si="6"/>
        <v>20.62</v>
      </c>
      <c r="AL37" s="71">
        <f t="shared" si="6"/>
        <v>0</v>
      </c>
      <c r="AM37" s="71"/>
      <c r="AN37" s="71"/>
      <c r="AO37" s="75"/>
      <c r="AP37" s="75"/>
      <c r="AQ37" s="71">
        <f t="shared" si="7"/>
        <v>0</v>
      </c>
      <c r="AR37" s="71">
        <f t="shared" si="7"/>
        <v>0</v>
      </c>
      <c r="AS37" s="74"/>
      <c r="AT37" s="74"/>
      <c r="AU37" s="74"/>
      <c r="AV37" s="71"/>
      <c r="AW37" s="71">
        <f t="shared" si="8"/>
        <v>0</v>
      </c>
      <c r="AX37" s="71">
        <f t="shared" si="8"/>
        <v>0</v>
      </c>
      <c r="AY37" s="207"/>
      <c r="AZ37" s="86"/>
      <c r="BA37" s="86"/>
      <c r="BB37" s="86"/>
      <c r="BC37" s="71">
        <f t="shared" si="9"/>
        <v>0</v>
      </c>
      <c r="BD37" s="71">
        <f t="shared" si="9"/>
        <v>0</v>
      </c>
      <c r="BE37" s="236"/>
      <c r="BF37" s="236"/>
      <c r="BG37" s="75"/>
      <c r="BH37" s="240"/>
      <c r="BI37" s="71">
        <f t="shared" si="10"/>
        <v>0</v>
      </c>
      <c r="BJ37" s="71">
        <f t="shared" si="10"/>
        <v>0</v>
      </c>
      <c r="BK37" s="93"/>
      <c r="BL37" s="93"/>
      <c r="BM37" s="71"/>
      <c r="BN37" s="71"/>
      <c r="BO37" s="71">
        <f t="shared" si="11"/>
        <v>0</v>
      </c>
      <c r="BP37" s="71">
        <f t="shared" si="11"/>
        <v>0</v>
      </c>
      <c r="BQ37" s="241"/>
      <c r="BR37" s="236"/>
      <c r="BS37" s="94"/>
      <c r="BT37" s="94"/>
      <c r="BU37" s="71">
        <f t="shared" si="12"/>
        <v>0</v>
      </c>
      <c r="BV37" s="71">
        <f t="shared" si="12"/>
        <v>0</v>
      </c>
      <c r="BW37" s="74"/>
      <c r="BX37" s="74"/>
      <c r="BY37" s="79"/>
      <c r="BZ37" s="242"/>
      <c r="CA37" s="71">
        <f t="shared" si="13"/>
        <v>0</v>
      </c>
      <c r="CB37" s="71">
        <f t="shared" si="13"/>
        <v>0</v>
      </c>
      <c r="CC37" s="74"/>
      <c r="CD37" s="74"/>
      <c r="CE37" s="95"/>
      <c r="CF37" s="95"/>
      <c r="CG37" s="71">
        <f t="shared" si="14"/>
        <v>0</v>
      </c>
      <c r="CH37" s="71">
        <f t="shared" si="14"/>
        <v>0</v>
      </c>
      <c r="CI37" s="236"/>
      <c r="CJ37" s="236"/>
      <c r="CK37" s="213"/>
      <c r="CL37" s="71"/>
      <c r="CM37" s="71">
        <f t="shared" si="15"/>
        <v>0</v>
      </c>
      <c r="CN37" s="71">
        <f t="shared" si="15"/>
        <v>0</v>
      </c>
      <c r="CO37" s="236"/>
      <c r="CP37" s="236"/>
      <c r="CQ37" s="71"/>
      <c r="CR37" s="71"/>
      <c r="CS37" s="71">
        <f t="shared" si="16"/>
        <v>0</v>
      </c>
      <c r="CT37" s="71">
        <f t="shared" si="16"/>
        <v>0</v>
      </c>
      <c r="CU37" s="74">
        <v>0</v>
      </c>
      <c r="CV37" s="74"/>
      <c r="CW37" s="236"/>
      <c r="CX37" s="236"/>
      <c r="CY37" s="71">
        <f t="shared" si="17"/>
        <v>0</v>
      </c>
      <c r="CZ37" s="71">
        <f t="shared" si="17"/>
        <v>0</v>
      </c>
      <c r="DA37" s="236"/>
      <c r="DB37" s="237"/>
      <c r="DC37" s="93"/>
      <c r="DD37" s="71"/>
      <c r="DE37" s="71">
        <f t="shared" si="18"/>
        <v>0</v>
      </c>
      <c r="DF37" s="71">
        <f t="shared" si="18"/>
        <v>0</v>
      </c>
      <c r="DG37" s="74"/>
      <c r="DH37" s="74"/>
      <c r="DI37" s="74"/>
      <c r="DJ37" s="74"/>
      <c r="DK37" s="71">
        <f t="shared" si="19"/>
        <v>0</v>
      </c>
      <c r="DL37" s="71">
        <f t="shared" si="19"/>
        <v>0</v>
      </c>
      <c r="DM37" s="236"/>
      <c r="DN37" s="236"/>
      <c r="DO37" s="243"/>
      <c r="DP37" s="244"/>
      <c r="DQ37" s="71">
        <f t="shared" si="20"/>
        <v>0</v>
      </c>
      <c r="DR37" s="71">
        <f t="shared" si="20"/>
        <v>0</v>
      </c>
      <c r="DS37" s="115"/>
      <c r="DT37" s="71"/>
      <c r="DU37" s="236"/>
      <c r="DV37" s="236"/>
      <c r="DW37" s="71">
        <f t="shared" si="21"/>
        <v>0</v>
      </c>
      <c r="DX37" s="71">
        <f t="shared" si="21"/>
        <v>0</v>
      </c>
      <c r="DY37" s="236"/>
      <c r="DZ37" s="237"/>
      <c r="EA37" s="208"/>
      <c r="EB37" s="71"/>
      <c r="EC37" s="71">
        <f t="shared" si="22"/>
        <v>0</v>
      </c>
      <c r="ED37" s="71">
        <f t="shared" si="22"/>
        <v>0</v>
      </c>
      <c r="EE37" s="236"/>
      <c r="EF37" s="236"/>
      <c r="EG37" s="243"/>
      <c r="EH37" s="243"/>
      <c r="EI37" s="71">
        <f t="shared" si="23"/>
        <v>0</v>
      </c>
      <c r="EJ37" s="71">
        <f t="shared" si="23"/>
        <v>0</v>
      </c>
      <c r="EK37" s="236">
        <v>0</v>
      </c>
      <c r="EL37" s="236"/>
      <c r="EM37" s="243"/>
      <c r="EN37" s="243"/>
      <c r="EO37" s="71">
        <f t="shared" si="24"/>
        <v>0</v>
      </c>
      <c r="EP37" s="71">
        <f t="shared" si="24"/>
        <v>0</v>
      </c>
      <c r="EQ37" s="209">
        <v>0</v>
      </c>
      <c r="ER37" s="196"/>
      <c r="ES37" s="196"/>
      <c r="ET37" s="196"/>
      <c r="EU37" s="74">
        <f t="shared" si="25"/>
        <v>0</v>
      </c>
      <c r="EV37" s="74">
        <f t="shared" si="26"/>
        <v>0</v>
      </c>
      <c r="EW37" s="71">
        <v>1.03</v>
      </c>
      <c r="EX37" s="71"/>
      <c r="EY37" s="71"/>
      <c r="EZ37" s="71"/>
      <c r="FA37" s="71">
        <f t="shared" si="27"/>
        <v>1.03</v>
      </c>
      <c r="FB37" s="71">
        <f t="shared" si="27"/>
        <v>0</v>
      </c>
      <c r="FC37" s="71"/>
      <c r="FD37" s="71"/>
      <c r="FE37" s="71"/>
      <c r="FF37" s="71"/>
      <c r="FG37" s="71">
        <f t="shared" si="28"/>
        <v>0</v>
      </c>
      <c r="FH37" s="71">
        <f t="shared" si="28"/>
        <v>0</v>
      </c>
      <c r="FI37" s="196"/>
      <c r="FJ37" s="196"/>
      <c r="FK37" s="196"/>
      <c r="FL37" s="196"/>
      <c r="FM37" s="74">
        <f t="shared" si="29"/>
        <v>0</v>
      </c>
      <c r="FN37" s="74">
        <f t="shared" si="30"/>
        <v>0</v>
      </c>
      <c r="FO37" s="196"/>
      <c r="FP37" s="196"/>
      <c r="FQ37" s="196"/>
      <c r="FR37" s="196"/>
      <c r="FS37" s="74">
        <f t="shared" si="31"/>
        <v>0</v>
      </c>
      <c r="FT37" s="74">
        <f t="shared" si="32"/>
        <v>0</v>
      </c>
      <c r="FU37" s="196"/>
      <c r="FV37" s="196"/>
      <c r="FW37" s="196"/>
      <c r="FX37" s="196"/>
      <c r="FY37" s="74">
        <f t="shared" si="33"/>
        <v>0</v>
      </c>
      <c r="FZ37" s="74">
        <f t="shared" si="34"/>
        <v>0</v>
      </c>
      <c r="GA37" s="196"/>
      <c r="GB37" s="196"/>
      <c r="GC37" s="196"/>
      <c r="GD37" s="196"/>
      <c r="GE37" s="74">
        <f t="shared" si="35"/>
        <v>0</v>
      </c>
      <c r="GF37" s="74">
        <f t="shared" si="36"/>
        <v>0</v>
      </c>
      <c r="GG37" s="196"/>
      <c r="GH37" s="196"/>
      <c r="GI37" s="74">
        <f t="shared" si="1"/>
        <v>0</v>
      </c>
      <c r="GJ37" s="74">
        <f t="shared" si="37"/>
        <v>0</v>
      </c>
      <c r="GK37" s="196">
        <v>8.76</v>
      </c>
      <c r="GL37" s="196"/>
      <c r="GM37" s="74">
        <f t="shared" si="38"/>
        <v>8.76</v>
      </c>
      <c r="GN37" s="74">
        <f t="shared" si="39"/>
        <v>0</v>
      </c>
      <c r="GO37" s="196">
        <v>0</v>
      </c>
      <c r="GP37" s="196"/>
      <c r="GQ37" s="74">
        <f t="shared" si="40"/>
        <v>0</v>
      </c>
      <c r="GR37" s="74">
        <f t="shared" si="41"/>
        <v>0</v>
      </c>
      <c r="GS37" s="196"/>
      <c r="GT37" s="196"/>
      <c r="GU37" s="74">
        <f t="shared" si="42"/>
        <v>0</v>
      </c>
      <c r="GV37" s="74">
        <f t="shared" si="43"/>
        <v>0</v>
      </c>
      <c r="GW37" s="196">
        <v>0</v>
      </c>
      <c r="GX37" s="196"/>
      <c r="GY37" s="74">
        <f t="shared" si="44"/>
        <v>0</v>
      </c>
      <c r="GZ37" s="74">
        <f t="shared" si="45"/>
        <v>0</v>
      </c>
      <c r="HA37" s="196">
        <v>4.12</v>
      </c>
      <c r="HB37" s="196"/>
      <c r="HC37" s="74">
        <f t="shared" si="46"/>
        <v>4.12</v>
      </c>
      <c r="HD37" s="74">
        <f t="shared" si="47"/>
        <v>0</v>
      </c>
      <c r="HE37" s="196">
        <v>1</v>
      </c>
      <c r="HF37" s="196"/>
      <c r="HG37" s="74">
        <f t="shared" si="48"/>
        <v>1</v>
      </c>
      <c r="HH37" s="74">
        <f t="shared" si="48"/>
        <v>0</v>
      </c>
      <c r="HI37" s="196">
        <v>1.44</v>
      </c>
      <c r="HJ37" s="196"/>
      <c r="HK37" s="74">
        <f t="shared" si="49"/>
        <v>1.44</v>
      </c>
      <c r="HL37" s="74">
        <f t="shared" si="49"/>
        <v>0</v>
      </c>
      <c r="HM37" s="74"/>
      <c r="HN37" s="74"/>
      <c r="HO37" s="74">
        <f t="shared" si="50"/>
        <v>0</v>
      </c>
      <c r="HP37" s="74">
        <f t="shared" si="50"/>
        <v>0</v>
      </c>
      <c r="HQ37" s="74"/>
      <c r="HR37" s="74"/>
      <c r="HS37" s="74">
        <f t="shared" si="51"/>
        <v>0</v>
      </c>
      <c r="HT37" s="74">
        <f t="shared" si="51"/>
        <v>0</v>
      </c>
      <c r="HU37" s="74"/>
      <c r="HV37" s="74"/>
      <c r="HW37" s="74">
        <f t="shared" si="52"/>
        <v>0</v>
      </c>
      <c r="HX37" s="74">
        <f t="shared" si="52"/>
        <v>0</v>
      </c>
      <c r="HY37" s="74"/>
      <c r="HZ37" s="74"/>
      <c r="IA37" s="74">
        <f t="shared" si="53"/>
        <v>0</v>
      </c>
      <c r="IB37" s="74">
        <f t="shared" si="53"/>
        <v>0</v>
      </c>
      <c r="IC37" s="74"/>
      <c r="ID37" s="74"/>
      <c r="IE37" s="74">
        <f t="shared" si="54"/>
        <v>0</v>
      </c>
      <c r="IF37" s="210">
        <f t="shared" si="55"/>
        <v>0</v>
      </c>
      <c r="IG37" s="235">
        <v>0.11</v>
      </c>
      <c r="IH37" s="235"/>
      <c r="II37" s="211">
        <f t="shared" si="56"/>
        <v>0.11</v>
      </c>
      <c r="IJ37" s="211">
        <f t="shared" si="56"/>
        <v>0</v>
      </c>
      <c r="IK37" s="235">
        <v>0</v>
      </c>
      <c r="IM37" s="211">
        <f t="shared" si="57"/>
        <v>0</v>
      </c>
      <c r="IN37" s="211">
        <f t="shared" si="57"/>
        <v>0</v>
      </c>
      <c r="IO37" s="196"/>
      <c r="IP37" s="211"/>
      <c r="IQ37" s="211">
        <f t="shared" si="58"/>
        <v>0</v>
      </c>
      <c r="IR37" s="211">
        <f t="shared" si="58"/>
        <v>0</v>
      </c>
      <c r="IS37" s="211"/>
      <c r="IT37" s="211"/>
      <c r="IU37" s="211">
        <f t="shared" si="59"/>
        <v>0</v>
      </c>
      <c r="IV37" s="211">
        <f t="shared" si="59"/>
        <v>0</v>
      </c>
      <c r="IW37" s="211"/>
      <c r="IX37" s="211"/>
      <c r="IY37" s="211">
        <f t="shared" si="60"/>
        <v>0</v>
      </c>
      <c r="IZ37" s="211">
        <f t="shared" si="61"/>
        <v>0</v>
      </c>
      <c r="JA37" s="211"/>
      <c r="JB37" s="211"/>
      <c r="JC37" s="211">
        <f t="shared" si="62"/>
        <v>0</v>
      </c>
      <c r="JD37" s="211">
        <f t="shared" si="62"/>
        <v>0</v>
      </c>
      <c r="JE37" s="211">
        <v>1.44</v>
      </c>
      <c r="JF37" s="211"/>
      <c r="JG37" s="211">
        <f t="shared" si="63"/>
        <v>1.44</v>
      </c>
      <c r="JH37" s="211">
        <f t="shared" si="63"/>
        <v>0</v>
      </c>
      <c r="JI37" s="211"/>
      <c r="JJ37" s="211"/>
      <c r="JK37" s="211">
        <f t="shared" si="64"/>
        <v>0</v>
      </c>
      <c r="JL37" s="211">
        <f t="shared" si="64"/>
        <v>0</v>
      </c>
      <c r="JM37" s="560">
        <v>0</v>
      </c>
      <c r="JN37" s="211"/>
      <c r="JO37" s="211">
        <f t="shared" si="65"/>
        <v>0</v>
      </c>
      <c r="JP37" s="211">
        <f t="shared" si="65"/>
        <v>0</v>
      </c>
      <c r="JQ37" s="211">
        <v>0</v>
      </c>
      <c r="JR37" s="211"/>
      <c r="JS37" s="211">
        <f t="shared" si="66"/>
        <v>0</v>
      </c>
      <c r="JT37" s="211">
        <f t="shared" si="66"/>
        <v>0</v>
      </c>
      <c r="JU37" s="211"/>
      <c r="JV37" s="211"/>
      <c r="JW37" s="211">
        <f t="shared" si="67"/>
        <v>0</v>
      </c>
      <c r="JX37" s="211">
        <f t="shared" si="67"/>
        <v>0</v>
      </c>
    </row>
    <row r="38" spans="1:284" ht="12.75" customHeight="1">
      <c r="A38" s="181"/>
      <c r="B38" s="89">
        <v>28</v>
      </c>
      <c r="C38" s="236"/>
      <c r="D38" s="236"/>
      <c r="E38" s="74"/>
      <c r="F38" s="74"/>
      <c r="G38" s="71">
        <f t="shared" si="0"/>
        <v>0</v>
      </c>
      <c r="H38" s="71">
        <f t="shared" si="0"/>
        <v>0</v>
      </c>
      <c r="I38" s="237">
        <v>0</v>
      </c>
      <c r="J38" s="71"/>
      <c r="K38" s="71"/>
      <c r="L38" s="71"/>
      <c r="M38" s="71">
        <f t="shared" si="2"/>
        <v>0</v>
      </c>
      <c r="N38" s="71">
        <f t="shared" si="2"/>
        <v>0</v>
      </c>
      <c r="O38" s="236">
        <v>0.72</v>
      </c>
      <c r="P38" s="237"/>
      <c r="Q38" s="74"/>
      <c r="R38" s="71"/>
      <c r="S38" s="71">
        <f t="shared" si="3"/>
        <v>0.72</v>
      </c>
      <c r="T38" s="71">
        <f t="shared" si="3"/>
        <v>0</v>
      </c>
      <c r="U38" s="71"/>
      <c r="V38" s="71"/>
      <c r="W38" s="74"/>
      <c r="X38" s="74"/>
      <c r="Y38" s="71">
        <f t="shared" si="4"/>
        <v>0</v>
      </c>
      <c r="Z38" s="71">
        <f t="shared" si="4"/>
        <v>0</v>
      </c>
      <c r="AA38" s="71"/>
      <c r="AB38" s="245"/>
      <c r="AC38" s="246"/>
      <c r="AD38" s="239"/>
      <c r="AE38" s="71">
        <f t="shared" si="5"/>
        <v>0</v>
      </c>
      <c r="AF38" s="71">
        <f t="shared" si="5"/>
        <v>0</v>
      </c>
      <c r="AG38" s="71">
        <v>20.62</v>
      </c>
      <c r="AH38" s="71"/>
      <c r="AI38" s="71"/>
      <c r="AJ38" s="71"/>
      <c r="AK38" s="71">
        <f t="shared" si="6"/>
        <v>20.62</v>
      </c>
      <c r="AL38" s="71">
        <f t="shared" si="6"/>
        <v>0</v>
      </c>
      <c r="AM38" s="71"/>
      <c r="AN38" s="71"/>
      <c r="AO38" s="75"/>
      <c r="AP38" s="75"/>
      <c r="AQ38" s="71">
        <f t="shared" si="7"/>
        <v>0</v>
      </c>
      <c r="AR38" s="71">
        <f t="shared" si="7"/>
        <v>0</v>
      </c>
      <c r="AS38" s="74"/>
      <c r="AT38" s="74"/>
      <c r="AU38" s="74"/>
      <c r="AV38" s="71"/>
      <c r="AW38" s="71">
        <f t="shared" si="8"/>
        <v>0</v>
      </c>
      <c r="AX38" s="71">
        <f t="shared" si="8"/>
        <v>0</v>
      </c>
      <c r="AY38" s="207"/>
      <c r="AZ38" s="86"/>
      <c r="BA38" s="86"/>
      <c r="BB38" s="86"/>
      <c r="BC38" s="71">
        <f t="shared" si="9"/>
        <v>0</v>
      </c>
      <c r="BD38" s="71">
        <f t="shared" si="9"/>
        <v>0</v>
      </c>
      <c r="BE38" s="236"/>
      <c r="BF38" s="236"/>
      <c r="BG38" s="75"/>
      <c r="BH38" s="240"/>
      <c r="BI38" s="71">
        <f t="shared" si="10"/>
        <v>0</v>
      </c>
      <c r="BJ38" s="71">
        <f t="shared" si="10"/>
        <v>0</v>
      </c>
      <c r="BK38" s="93"/>
      <c r="BL38" s="93"/>
      <c r="BM38" s="71"/>
      <c r="BN38" s="71"/>
      <c r="BO38" s="71">
        <f t="shared" si="11"/>
        <v>0</v>
      </c>
      <c r="BP38" s="71">
        <f t="shared" si="11"/>
        <v>0</v>
      </c>
      <c r="BQ38" s="241"/>
      <c r="BR38" s="236"/>
      <c r="BS38" s="94"/>
      <c r="BT38" s="94"/>
      <c r="BU38" s="71">
        <f t="shared" si="12"/>
        <v>0</v>
      </c>
      <c r="BV38" s="71">
        <f t="shared" si="12"/>
        <v>0</v>
      </c>
      <c r="BW38" s="74"/>
      <c r="BX38" s="74"/>
      <c r="BY38" s="79"/>
      <c r="BZ38" s="242"/>
      <c r="CA38" s="71">
        <f t="shared" si="13"/>
        <v>0</v>
      </c>
      <c r="CB38" s="71">
        <f t="shared" si="13"/>
        <v>0</v>
      </c>
      <c r="CC38" s="74"/>
      <c r="CD38" s="74"/>
      <c r="CE38" s="95"/>
      <c r="CF38" s="95"/>
      <c r="CG38" s="71">
        <f t="shared" si="14"/>
        <v>0</v>
      </c>
      <c r="CH38" s="71">
        <f t="shared" si="14"/>
        <v>0</v>
      </c>
      <c r="CI38" s="236"/>
      <c r="CJ38" s="236"/>
      <c r="CK38" s="213"/>
      <c r="CL38" s="71"/>
      <c r="CM38" s="71">
        <f t="shared" si="15"/>
        <v>0</v>
      </c>
      <c r="CN38" s="71">
        <f t="shared" si="15"/>
        <v>0</v>
      </c>
      <c r="CO38" s="236"/>
      <c r="CP38" s="236"/>
      <c r="CQ38" s="71"/>
      <c r="CR38" s="71"/>
      <c r="CS38" s="71">
        <f t="shared" si="16"/>
        <v>0</v>
      </c>
      <c r="CT38" s="71">
        <f t="shared" si="16"/>
        <v>0</v>
      </c>
      <c r="CU38" s="74">
        <v>0</v>
      </c>
      <c r="CV38" s="74"/>
      <c r="CW38" s="236"/>
      <c r="CX38" s="236"/>
      <c r="CY38" s="71">
        <f t="shared" si="17"/>
        <v>0</v>
      </c>
      <c r="CZ38" s="71">
        <f t="shared" si="17"/>
        <v>0</v>
      </c>
      <c r="DA38" s="236"/>
      <c r="DB38" s="237"/>
      <c r="DC38" s="93"/>
      <c r="DD38" s="71"/>
      <c r="DE38" s="71">
        <f t="shared" si="18"/>
        <v>0</v>
      </c>
      <c r="DF38" s="71">
        <f t="shared" si="18"/>
        <v>0</v>
      </c>
      <c r="DG38" s="74"/>
      <c r="DH38" s="74"/>
      <c r="DI38" s="74"/>
      <c r="DJ38" s="74"/>
      <c r="DK38" s="71">
        <f t="shared" si="19"/>
        <v>0</v>
      </c>
      <c r="DL38" s="71">
        <f t="shared" si="19"/>
        <v>0</v>
      </c>
      <c r="DM38" s="236"/>
      <c r="DN38" s="236"/>
      <c r="DO38" s="243"/>
      <c r="DP38" s="244"/>
      <c r="DQ38" s="71">
        <f t="shared" si="20"/>
        <v>0</v>
      </c>
      <c r="DR38" s="71">
        <f t="shared" si="20"/>
        <v>0</v>
      </c>
      <c r="DS38" s="115"/>
      <c r="DT38" s="71"/>
      <c r="DU38" s="236"/>
      <c r="DV38" s="236"/>
      <c r="DW38" s="71">
        <f t="shared" si="21"/>
        <v>0</v>
      </c>
      <c r="DX38" s="71">
        <f t="shared" si="21"/>
        <v>0</v>
      </c>
      <c r="DY38" s="236"/>
      <c r="DZ38" s="237"/>
      <c r="EA38" s="208"/>
      <c r="EB38" s="71"/>
      <c r="EC38" s="71">
        <f t="shared" si="22"/>
        <v>0</v>
      </c>
      <c r="ED38" s="71">
        <f t="shared" si="22"/>
        <v>0</v>
      </c>
      <c r="EE38" s="236"/>
      <c r="EF38" s="236"/>
      <c r="EG38" s="243"/>
      <c r="EH38" s="243"/>
      <c r="EI38" s="71">
        <f t="shared" si="23"/>
        <v>0</v>
      </c>
      <c r="EJ38" s="71">
        <f t="shared" si="23"/>
        <v>0</v>
      </c>
      <c r="EK38" s="236">
        <v>0</v>
      </c>
      <c r="EL38" s="236"/>
      <c r="EM38" s="243"/>
      <c r="EN38" s="243"/>
      <c r="EO38" s="71">
        <f t="shared" si="24"/>
        <v>0</v>
      </c>
      <c r="EP38" s="71">
        <f t="shared" si="24"/>
        <v>0</v>
      </c>
      <c r="EQ38" s="209">
        <v>0</v>
      </c>
      <c r="ER38" s="196"/>
      <c r="ES38" s="196"/>
      <c r="ET38" s="196"/>
      <c r="EU38" s="74">
        <f t="shared" si="25"/>
        <v>0</v>
      </c>
      <c r="EV38" s="74">
        <f t="shared" si="26"/>
        <v>0</v>
      </c>
      <c r="EW38" s="71">
        <v>1.03</v>
      </c>
      <c r="EX38" s="71"/>
      <c r="EY38" s="71"/>
      <c r="EZ38" s="71"/>
      <c r="FA38" s="71">
        <f t="shared" si="27"/>
        <v>1.03</v>
      </c>
      <c r="FB38" s="71">
        <f t="shared" si="27"/>
        <v>0</v>
      </c>
      <c r="FC38" s="71"/>
      <c r="FD38" s="71"/>
      <c r="FE38" s="71"/>
      <c r="FF38" s="71"/>
      <c r="FG38" s="71">
        <f t="shared" si="28"/>
        <v>0</v>
      </c>
      <c r="FH38" s="71">
        <f t="shared" si="28"/>
        <v>0</v>
      </c>
      <c r="FI38" s="196"/>
      <c r="FJ38" s="196"/>
      <c r="FK38" s="196"/>
      <c r="FL38" s="196"/>
      <c r="FM38" s="74">
        <f t="shared" si="29"/>
        <v>0</v>
      </c>
      <c r="FN38" s="74">
        <f t="shared" si="30"/>
        <v>0</v>
      </c>
      <c r="FO38" s="196"/>
      <c r="FP38" s="196"/>
      <c r="FQ38" s="196"/>
      <c r="FR38" s="196"/>
      <c r="FS38" s="74">
        <f t="shared" si="31"/>
        <v>0</v>
      </c>
      <c r="FT38" s="74">
        <f t="shared" si="32"/>
        <v>0</v>
      </c>
      <c r="FU38" s="196"/>
      <c r="FV38" s="196"/>
      <c r="FW38" s="196"/>
      <c r="FX38" s="196"/>
      <c r="FY38" s="74">
        <f t="shared" si="33"/>
        <v>0</v>
      </c>
      <c r="FZ38" s="74">
        <f t="shared" si="34"/>
        <v>0</v>
      </c>
      <c r="GA38" s="196"/>
      <c r="GB38" s="196"/>
      <c r="GC38" s="196"/>
      <c r="GD38" s="196"/>
      <c r="GE38" s="74">
        <f t="shared" si="35"/>
        <v>0</v>
      </c>
      <c r="GF38" s="74">
        <f t="shared" si="36"/>
        <v>0</v>
      </c>
      <c r="GG38" s="196"/>
      <c r="GH38" s="196"/>
      <c r="GI38" s="74">
        <f t="shared" si="1"/>
        <v>0</v>
      </c>
      <c r="GJ38" s="74">
        <f t="shared" si="37"/>
        <v>0</v>
      </c>
      <c r="GK38" s="196">
        <v>8.76</v>
      </c>
      <c r="GL38" s="196"/>
      <c r="GM38" s="74">
        <f t="shared" si="38"/>
        <v>8.76</v>
      </c>
      <c r="GN38" s="74">
        <f t="shared" si="39"/>
        <v>0</v>
      </c>
      <c r="GO38" s="196">
        <v>0</v>
      </c>
      <c r="GP38" s="196"/>
      <c r="GQ38" s="74">
        <f t="shared" si="40"/>
        <v>0</v>
      </c>
      <c r="GR38" s="74">
        <f t="shared" si="41"/>
        <v>0</v>
      </c>
      <c r="GS38" s="196"/>
      <c r="GT38" s="196"/>
      <c r="GU38" s="74">
        <f t="shared" si="42"/>
        <v>0</v>
      </c>
      <c r="GV38" s="74">
        <f t="shared" si="43"/>
        <v>0</v>
      </c>
      <c r="GW38" s="196">
        <v>0</v>
      </c>
      <c r="GX38" s="196"/>
      <c r="GY38" s="74">
        <f t="shared" si="44"/>
        <v>0</v>
      </c>
      <c r="GZ38" s="74">
        <f t="shared" si="45"/>
        <v>0</v>
      </c>
      <c r="HA38" s="196">
        <v>4.12</v>
      </c>
      <c r="HB38" s="196"/>
      <c r="HC38" s="74">
        <f t="shared" si="46"/>
        <v>4.12</v>
      </c>
      <c r="HD38" s="74">
        <f t="shared" si="47"/>
        <v>0</v>
      </c>
      <c r="HE38" s="196">
        <v>1</v>
      </c>
      <c r="HF38" s="196"/>
      <c r="HG38" s="74">
        <f t="shared" si="48"/>
        <v>1</v>
      </c>
      <c r="HH38" s="74">
        <f t="shared" si="48"/>
        <v>0</v>
      </c>
      <c r="HI38" s="196">
        <v>1.44</v>
      </c>
      <c r="HJ38" s="196"/>
      <c r="HK38" s="74">
        <f t="shared" si="49"/>
        <v>1.44</v>
      </c>
      <c r="HL38" s="74">
        <f t="shared" si="49"/>
        <v>0</v>
      </c>
      <c r="HM38" s="74"/>
      <c r="HN38" s="74"/>
      <c r="HO38" s="74">
        <f t="shared" si="50"/>
        <v>0</v>
      </c>
      <c r="HP38" s="74">
        <f t="shared" si="50"/>
        <v>0</v>
      </c>
      <c r="HQ38" s="74"/>
      <c r="HR38" s="74"/>
      <c r="HS38" s="74">
        <f t="shared" si="51"/>
        <v>0</v>
      </c>
      <c r="HT38" s="74">
        <f t="shared" si="51"/>
        <v>0</v>
      </c>
      <c r="HU38" s="74"/>
      <c r="HV38" s="74"/>
      <c r="HW38" s="74">
        <f t="shared" si="52"/>
        <v>0</v>
      </c>
      <c r="HX38" s="74">
        <f t="shared" si="52"/>
        <v>0</v>
      </c>
      <c r="HY38" s="74"/>
      <c r="HZ38" s="74"/>
      <c r="IA38" s="74">
        <f t="shared" si="53"/>
        <v>0</v>
      </c>
      <c r="IB38" s="74">
        <f t="shared" si="53"/>
        <v>0</v>
      </c>
      <c r="IC38" s="74"/>
      <c r="ID38" s="74"/>
      <c r="IE38" s="74">
        <f t="shared" si="54"/>
        <v>0</v>
      </c>
      <c r="IF38" s="210">
        <f t="shared" si="55"/>
        <v>0</v>
      </c>
      <c r="IG38" s="235">
        <v>0.11</v>
      </c>
      <c r="IH38" s="235"/>
      <c r="II38" s="211">
        <f t="shared" si="56"/>
        <v>0.11</v>
      </c>
      <c r="IJ38" s="211">
        <f t="shared" si="56"/>
        <v>0</v>
      </c>
      <c r="IK38" s="235">
        <v>0</v>
      </c>
      <c r="IM38" s="211">
        <f t="shared" si="57"/>
        <v>0</v>
      </c>
      <c r="IN38" s="211">
        <f t="shared" si="57"/>
        <v>0</v>
      </c>
      <c r="IO38" s="196"/>
      <c r="IP38" s="211"/>
      <c r="IQ38" s="211">
        <f t="shared" si="58"/>
        <v>0</v>
      </c>
      <c r="IR38" s="211">
        <f t="shared" si="58"/>
        <v>0</v>
      </c>
      <c r="IS38" s="211"/>
      <c r="IT38" s="211"/>
      <c r="IU38" s="211">
        <f t="shared" si="59"/>
        <v>0</v>
      </c>
      <c r="IV38" s="211">
        <f t="shared" si="59"/>
        <v>0</v>
      </c>
      <c r="IW38" s="211"/>
      <c r="IX38" s="211"/>
      <c r="IY38" s="211">
        <f t="shared" si="60"/>
        <v>0</v>
      </c>
      <c r="IZ38" s="211">
        <f t="shared" si="61"/>
        <v>0</v>
      </c>
      <c r="JA38" s="211"/>
      <c r="JB38" s="211"/>
      <c r="JC38" s="211">
        <f t="shared" si="62"/>
        <v>0</v>
      </c>
      <c r="JD38" s="211">
        <f t="shared" si="62"/>
        <v>0</v>
      </c>
      <c r="JE38" s="211">
        <v>1.44</v>
      </c>
      <c r="JF38" s="211"/>
      <c r="JG38" s="211">
        <f t="shared" si="63"/>
        <v>1.44</v>
      </c>
      <c r="JH38" s="211">
        <f t="shared" si="63"/>
        <v>0</v>
      </c>
      <c r="JI38" s="211"/>
      <c r="JJ38" s="211"/>
      <c r="JK38" s="211">
        <f t="shared" si="64"/>
        <v>0</v>
      </c>
      <c r="JL38" s="211">
        <f t="shared" si="64"/>
        <v>0</v>
      </c>
      <c r="JM38" s="560">
        <v>0</v>
      </c>
      <c r="JN38" s="211"/>
      <c r="JO38" s="211">
        <f t="shared" si="65"/>
        <v>0</v>
      </c>
      <c r="JP38" s="211">
        <f t="shared" si="65"/>
        <v>0</v>
      </c>
      <c r="JQ38" s="211">
        <v>0</v>
      </c>
      <c r="JR38" s="211"/>
      <c r="JS38" s="211">
        <f t="shared" si="66"/>
        <v>0</v>
      </c>
      <c r="JT38" s="211">
        <f t="shared" si="66"/>
        <v>0</v>
      </c>
      <c r="JU38" s="211"/>
      <c r="JV38" s="211"/>
      <c r="JW38" s="211">
        <f t="shared" si="67"/>
        <v>0</v>
      </c>
      <c r="JX38" s="211">
        <f t="shared" si="67"/>
        <v>0</v>
      </c>
    </row>
    <row r="39" spans="1:284" ht="12.75" customHeight="1">
      <c r="A39" s="182">
        <v>0.29166666666666669</v>
      </c>
      <c r="B39" s="89">
        <v>29</v>
      </c>
      <c r="C39" s="236"/>
      <c r="D39" s="236"/>
      <c r="E39" s="74"/>
      <c r="F39" s="74"/>
      <c r="G39" s="71">
        <f t="shared" si="0"/>
        <v>0</v>
      </c>
      <c r="H39" s="71">
        <f t="shared" si="0"/>
        <v>0</v>
      </c>
      <c r="I39" s="237">
        <v>0</v>
      </c>
      <c r="J39" s="71"/>
      <c r="K39" s="71"/>
      <c r="L39" s="71"/>
      <c r="M39" s="71">
        <f t="shared" si="2"/>
        <v>0</v>
      </c>
      <c r="N39" s="71">
        <f t="shared" si="2"/>
        <v>0</v>
      </c>
      <c r="O39" s="236">
        <v>0.21</v>
      </c>
      <c r="P39" s="237"/>
      <c r="Q39" s="74"/>
      <c r="R39" s="71"/>
      <c r="S39" s="71">
        <f t="shared" si="3"/>
        <v>0.21</v>
      </c>
      <c r="T39" s="71">
        <f t="shared" si="3"/>
        <v>0</v>
      </c>
      <c r="U39" s="71"/>
      <c r="V39" s="71"/>
      <c r="W39" s="74"/>
      <c r="X39" s="74"/>
      <c r="Y39" s="71">
        <f t="shared" si="4"/>
        <v>0</v>
      </c>
      <c r="Z39" s="71">
        <f t="shared" si="4"/>
        <v>0</v>
      </c>
      <c r="AA39" s="71"/>
      <c r="AB39" s="245"/>
      <c r="AC39" s="246"/>
      <c r="AD39" s="239"/>
      <c r="AE39" s="71">
        <f t="shared" si="5"/>
        <v>0</v>
      </c>
      <c r="AF39" s="71">
        <f t="shared" si="5"/>
        <v>0</v>
      </c>
      <c r="AG39" s="71">
        <v>18.559999999999999</v>
      </c>
      <c r="AH39" s="71"/>
      <c r="AI39" s="71"/>
      <c r="AJ39" s="71"/>
      <c r="AK39" s="71">
        <f t="shared" si="6"/>
        <v>18.559999999999999</v>
      </c>
      <c r="AL39" s="71">
        <f t="shared" si="6"/>
        <v>0</v>
      </c>
      <c r="AM39" s="71"/>
      <c r="AN39" s="71"/>
      <c r="AO39" s="75"/>
      <c r="AP39" s="75"/>
      <c r="AQ39" s="71">
        <f t="shared" si="7"/>
        <v>0</v>
      </c>
      <c r="AR39" s="71">
        <f t="shared" si="7"/>
        <v>0</v>
      </c>
      <c r="AS39" s="74"/>
      <c r="AT39" s="74"/>
      <c r="AU39" s="74"/>
      <c r="AV39" s="71"/>
      <c r="AW39" s="71">
        <f t="shared" si="8"/>
        <v>0</v>
      </c>
      <c r="AX39" s="71">
        <f t="shared" si="8"/>
        <v>0</v>
      </c>
      <c r="AY39" s="207"/>
      <c r="AZ39" s="86"/>
      <c r="BA39" s="86"/>
      <c r="BB39" s="86"/>
      <c r="BC39" s="71">
        <f t="shared" si="9"/>
        <v>0</v>
      </c>
      <c r="BD39" s="71">
        <f t="shared" si="9"/>
        <v>0</v>
      </c>
      <c r="BE39" s="236"/>
      <c r="BF39" s="236"/>
      <c r="BG39" s="75"/>
      <c r="BH39" s="240"/>
      <c r="BI39" s="71">
        <f t="shared" si="10"/>
        <v>0</v>
      </c>
      <c r="BJ39" s="71">
        <f t="shared" si="10"/>
        <v>0</v>
      </c>
      <c r="BK39" s="93"/>
      <c r="BL39" s="93"/>
      <c r="BM39" s="71"/>
      <c r="BN39" s="71"/>
      <c r="BO39" s="71">
        <f t="shared" si="11"/>
        <v>0</v>
      </c>
      <c r="BP39" s="71">
        <f t="shared" si="11"/>
        <v>0</v>
      </c>
      <c r="BQ39" s="241"/>
      <c r="BR39" s="236"/>
      <c r="BS39" s="94"/>
      <c r="BT39" s="94"/>
      <c r="BU39" s="71">
        <f t="shared" si="12"/>
        <v>0</v>
      </c>
      <c r="BV39" s="71">
        <f t="shared" si="12"/>
        <v>0</v>
      </c>
      <c r="BW39" s="74"/>
      <c r="BX39" s="74"/>
      <c r="BY39" s="79"/>
      <c r="BZ39" s="242"/>
      <c r="CA39" s="71">
        <f t="shared" si="13"/>
        <v>0</v>
      </c>
      <c r="CB39" s="71">
        <f t="shared" si="13"/>
        <v>0</v>
      </c>
      <c r="CC39" s="74"/>
      <c r="CD39" s="74"/>
      <c r="CE39" s="95"/>
      <c r="CF39" s="95"/>
      <c r="CG39" s="71">
        <f t="shared" si="14"/>
        <v>0</v>
      </c>
      <c r="CH39" s="71">
        <f t="shared" si="14"/>
        <v>0</v>
      </c>
      <c r="CI39" s="236"/>
      <c r="CJ39" s="236"/>
      <c r="CK39" s="213"/>
      <c r="CL39" s="71"/>
      <c r="CM39" s="71">
        <f t="shared" si="15"/>
        <v>0</v>
      </c>
      <c r="CN39" s="71">
        <f t="shared" si="15"/>
        <v>0</v>
      </c>
      <c r="CO39" s="236"/>
      <c r="CP39" s="236"/>
      <c r="CQ39" s="71"/>
      <c r="CR39" s="71"/>
      <c r="CS39" s="71">
        <f t="shared" si="16"/>
        <v>0</v>
      </c>
      <c r="CT39" s="71">
        <f t="shared" si="16"/>
        <v>0</v>
      </c>
      <c r="CU39" s="74">
        <v>0</v>
      </c>
      <c r="CV39" s="74"/>
      <c r="CW39" s="236"/>
      <c r="CX39" s="236"/>
      <c r="CY39" s="71">
        <f t="shared" si="17"/>
        <v>0</v>
      </c>
      <c r="CZ39" s="71">
        <f t="shared" si="17"/>
        <v>0</v>
      </c>
      <c r="DA39" s="236"/>
      <c r="DB39" s="237"/>
      <c r="DC39" s="93"/>
      <c r="DD39" s="71"/>
      <c r="DE39" s="71">
        <f t="shared" si="18"/>
        <v>0</v>
      </c>
      <c r="DF39" s="71">
        <f t="shared" si="18"/>
        <v>0</v>
      </c>
      <c r="DG39" s="74"/>
      <c r="DH39" s="74"/>
      <c r="DI39" s="74"/>
      <c r="DJ39" s="74"/>
      <c r="DK39" s="71">
        <f t="shared" si="19"/>
        <v>0</v>
      </c>
      <c r="DL39" s="71">
        <f t="shared" si="19"/>
        <v>0</v>
      </c>
      <c r="DM39" s="236"/>
      <c r="DN39" s="236"/>
      <c r="DO39" s="243"/>
      <c r="DP39" s="244"/>
      <c r="DQ39" s="71">
        <f t="shared" si="20"/>
        <v>0</v>
      </c>
      <c r="DR39" s="71">
        <f t="shared" si="20"/>
        <v>0</v>
      </c>
      <c r="DS39" s="115"/>
      <c r="DT39" s="71"/>
      <c r="DU39" s="236"/>
      <c r="DV39" s="236"/>
      <c r="DW39" s="71">
        <f t="shared" si="21"/>
        <v>0</v>
      </c>
      <c r="DX39" s="71">
        <f t="shared" si="21"/>
        <v>0</v>
      </c>
      <c r="DY39" s="236"/>
      <c r="DZ39" s="237"/>
      <c r="EA39" s="208"/>
      <c r="EB39" s="71"/>
      <c r="EC39" s="71">
        <f t="shared" si="22"/>
        <v>0</v>
      </c>
      <c r="ED39" s="71">
        <f t="shared" si="22"/>
        <v>0</v>
      </c>
      <c r="EE39" s="236"/>
      <c r="EF39" s="236"/>
      <c r="EG39" s="243"/>
      <c r="EH39" s="243"/>
      <c r="EI39" s="71">
        <f t="shared" si="23"/>
        <v>0</v>
      </c>
      <c r="EJ39" s="71">
        <f t="shared" si="23"/>
        <v>0</v>
      </c>
      <c r="EK39" s="236">
        <v>0</v>
      </c>
      <c r="EL39" s="236"/>
      <c r="EM39" s="243"/>
      <c r="EN39" s="243"/>
      <c r="EO39" s="71">
        <f t="shared" si="24"/>
        <v>0</v>
      </c>
      <c r="EP39" s="71">
        <f t="shared" si="24"/>
        <v>0</v>
      </c>
      <c r="EQ39" s="209">
        <v>0</v>
      </c>
      <c r="ER39" s="196"/>
      <c r="ES39" s="196"/>
      <c r="ET39" s="196"/>
      <c r="EU39" s="74">
        <f t="shared" si="25"/>
        <v>0</v>
      </c>
      <c r="EV39" s="74">
        <f t="shared" si="26"/>
        <v>0</v>
      </c>
      <c r="EW39" s="71">
        <v>1.03</v>
      </c>
      <c r="EX39" s="71"/>
      <c r="EY39" s="71"/>
      <c r="EZ39" s="71"/>
      <c r="FA39" s="71">
        <f t="shared" si="27"/>
        <v>1.03</v>
      </c>
      <c r="FB39" s="71">
        <f t="shared" si="27"/>
        <v>0</v>
      </c>
      <c r="FC39" s="71"/>
      <c r="FD39" s="71"/>
      <c r="FE39" s="71"/>
      <c r="FF39" s="71"/>
      <c r="FG39" s="71">
        <f t="shared" si="28"/>
        <v>0</v>
      </c>
      <c r="FH39" s="71">
        <f t="shared" si="28"/>
        <v>0</v>
      </c>
      <c r="FI39" s="196"/>
      <c r="FJ39" s="196"/>
      <c r="FK39" s="196"/>
      <c r="FL39" s="196"/>
      <c r="FM39" s="74">
        <f t="shared" si="29"/>
        <v>0</v>
      </c>
      <c r="FN39" s="74">
        <f t="shared" si="30"/>
        <v>0</v>
      </c>
      <c r="FO39" s="196"/>
      <c r="FP39" s="196"/>
      <c r="FQ39" s="196"/>
      <c r="FR39" s="196"/>
      <c r="FS39" s="74">
        <f t="shared" si="31"/>
        <v>0</v>
      </c>
      <c r="FT39" s="74">
        <f t="shared" si="32"/>
        <v>0</v>
      </c>
      <c r="FU39" s="196"/>
      <c r="FV39" s="196"/>
      <c r="FW39" s="196"/>
      <c r="FX39" s="196"/>
      <c r="FY39" s="74">
        <f t="shared" si="33"/>
        <v>0</v>
      </c>
      <c r="FZ39" s="74">
        <f t="shared" si="34"/>
        <v>0</v>
      </c>
      <c r="GA39" s="196"/>
      <c r="GB39" s="196"/>
      <c r="GC39" s="196"/>
      <c r="GD39" s="196"/>
      <c r="GE39" s="74">
        <f t="shared" si="35"/>
        <v>0</v>
      </c>
      <c r="GF39" s="74">
        <f t="shared" si="36"/>
        <v>0</v>
      </c>
      <c r="GG39" s="196"/>
      <c r="GH39" s="196"/>
      <c r="GI39" s="74">
        <f t="shared" si="1"/>
        <v>0</v>
      </c>
      <c r="GJ39" s="74">
        <f t="shared" si="37"/>
        <v>0</v>
      </c>
      <c r="GK39" s="196">
        <v>8.76</v>
      </c>
      <c r="GL39" s="196"/>
      <c r="GM39" s="74">
        <f t="shared" si="38"/>
        <v>8.76</v>
      </c>
      <c r="GN39" s="74">
        <f t="shared" si="39"/>
        <v>0</v>
      </c>
      <c r="GO39" s="196">
        <v>0.1</v>
      </c>
      <c r="GP39" s="196"/>
      <c r="GQ39" s="74">
        <f t="shared" si="40"/>
        <v>0.1</v>
      </c>
      <c r="GR39" s="74">
        <f t="shared" si="41"/>
        <v>0</v>
      </c>
      <c r="GS39" s="196"/>
      <c r="GT39" s="196"/>
      <c r="GU39" s="74">
        <f t="shared" si="42"/>
        <v>0</v>
      </c>
      <c r="GV39" s="74">
        <f t="shared" si="43"/>
        <v>0</v>
      </c>
      <c r="GW39" s="196">
        <v>5.15</v>
      </c>
      <c r="GX39" s="196"/>
      <c r="GY39" s="74">
        <f t="shared" si="44"/>
        <v>5.15</v>
      </c>
      <c r="GZ39" s="74">
        <f t="shared" si="45"/>
        <v>0</v>
      </c>
      <c r="HA39" s="196">
        <v>4.12</v>
      </c>
      <c r="HB39" s="196"/>
      <c r="HC39" s="74">
        <f t="shared" si="46"/>
        <v>4.12</v>
      </c>
      <c r="HD39" s="74">
        <f t="shared" si="47"/>
        <v>0</v>
      </c>
      <c r="HE39" s="196">
        <v>1</v>
      </c>
      <c r="HF39" s="196"/>
      <c r="HG39" s="74">
        <f t="shared" si="48"/>
        <v>1</v>
      </c>
      <c r="HH39" s="74">
        <f t="shared" si="48"/>
        <v>0</v>
      </c>
      <c r="HI39" s="196">
        <v>1.44</v>
      </c>
      <c r="HJ39" s="196"/>
      <c r="HK39" s="74">
        <f t="shared" si="49"/>
        <v>1.44</v>
      </c>
      <c r="HL39" s="74">
        <f t="shared" si="49"/>
        <v>0</v>
      </c>
      <c r="HM39" s="74"/>
      <c r="HN39" s="74"/>
      <c r="HO39" s="74">
        <f t="shared" si="50"/>
        <v>0</v>
      </c>
      <c r="HP39" s="74">
        <f t="shared" si="50"/>
        <v>0</v>
      </c>
      <c r="HQ39" s="74"/>
      <c r="HR39" s="74"/>
      <c r="HS39" s="74">
        <f t="shared" si="51"/>
        <v>0</v>
      </c>
      <c r="HT39" s="74">
        <f t="shared" si="51"/>
        <v>0</v>
      </c>
      <c r="HU39" s="74"/>
      <c r="HV39" s="74"/>
      <c r="HW39" s="74">
        <f t="shared" si="52"/>
        <v>0</v>
      </c>
      <c r="HX39" s="74">
        <f t="shared" si="52"/>
        <v>0</v>
      </c>
      <c r="HY39" s="74"/>
      <c r="HZ39" s="74"/>
      <c r="IA39" s="74">
        <f t="shared" si="53"/>
        <v>0</v>
      </c>
      <c r="IB39" s="74">
        <f t="shared" si="53"/>
        <v>0</v>
      </c>
      <c r="IC39" s="74"/>
      <c r="ID39" s="74"/>
      <c r="IE39" s="74">
        <f t="shared" si="54"/>
        <v>0</v>
      </c>
      <c r="IF39" s="210">
        <f t="shared" si="55"/>
        <v>0</v>
      </c>
      <c r="IG39" s="235">
        <v>0.11</v>
      </c>
      <c r="IH39" s="235"/>
      <c r="II39" s="211">
        <f t="shared" si="56"/>
        <v>0.11</v>
      </c>
      <c r="IJ39" s="211">
        <f t="shared" si="56"/>
        <v>0</v>
      </c>
      <c r="IK39" s="235">
        <v>0</v>
      </c>
      <c r="IM39" s="211">
        <f t="shared" si="57"/>
        <v>0</v>
      </c>
      <c r="IN39" s="211">
        <f t="shared" si="57"/>
        <v>0</v>
      </c>
      <c r="IO39" s="196"/>
      <c r="IP39" s="211"/>
      <c r="IQ39" s="211">
        <f t="shared" si="58"/>
        <v>0</v>
      </c>
      <c r="IR39" s="211">
        <f t="shared" si="58"/>
        <v>0</v>
      </c>
      <c r="IS39" s="211"/>
      <c r="IT39" s="211"/>
      <c r="IU39" s="211">
        <f t="shared" si="59"/>
        <v>0</v>
      </c>
      <c r="IV39" s="211">
        <f t="shared" si="59"/>
        <v>0</v>
      </c>
      <c r="IW39" s="211"/>
      <c r="IX39" s="211"/>
      <c r="IY39" s="211">
        <f t="shared" si="60"/>
        <v>0</v>
      </c>
      <c r="IZ39" s="211">
        <f t="shared" si="61"/>
        <v>0</v>
      </c>
      <c r="JA39" s="211"/>
      <c r="JB39" s="211"/>
      <c r="JC39" s="211">
        <f t="shared" si="62"/>
        <v>0</v>
      </c>
      <c r="JD39" s="211">
        <f t="shared" si="62"/>
        <v>0</v>
      </c>
      <c r="JE39" s="211">
        <v>1.44</v>
      </c>
      <c r="JF39" s="211"/>
      <c r="JG39" s="211">
        <f t="shared" si="63"/>
        <v>1.44</v>
      </c>
      <c r="JH39" s="211">
        <f t="shared" si="63"/>
        <v>0</v>
      </c>
      <c r="JI39" s="211"/>
      <c r="JJ39" s="211"/>
      <c r="JK39" s="211">
        <f t="shared" si="64"/>
        <v>0</v>
      </c>
      <c r="JL39" s="211">
        <f t="shared" si="64"/>
        <v>0</v>
      </c>
      <c r="JM39" s="560">
        <v>0</v>
      </c>
      <c r="JN39" s="211"/>
      <c r="JO39" s="211">
        <f t="shared" si="65"/>
        <v>0</v>
      </c>
      <c r="JP39" s="211">
        <f t="shared" si="65"/>
        <v>0</v>
      </c>
      <c r="JQ39" s="211">
        <v>0</v>
      </c>
      <c r="JR39" s="211"/>
      <c r="JS39" s="211">
        <f t="shared" si="66"/>
        <v>0</v>
      </c>
      <c r="JT39" s="211">
        <f t="shared" si="66"/>
        <v>0</v>
      </c>
      <c r="JU39" s="211"/>
      <c r="JV39" s="211"/>
      <c r="JW39" s="211">
        <f t="shared" si="67"/>
        <v>0</v>
      </c>
      <c r="JX39" s="211">
        <f t="shared" si="67"/>
        <v>0</v>
      </c>
    </row>
    <row r="40" spans="1:284" ht="12.75" customHeight="1">
      <c r="A40" s="181"/>
      <c r="B40" s="89">
        <v>30</v>
      </c>
      <c r="C40" s="236"/>
      <c r="D40" s="236"/>
      <c r="E40" s="74"/>
      <c r="F40" s="74"/>
      <c r="G40" s="71">
        <f t="shared" si="0"/>
        <v>0</v>
      </c>
      <c r="H40" s="71">
        <f t="shared" si="0"/>
        <v>0</v>
      </c>
      <c r="I40" s="237">
        <v>0</v>
      </c>
      <c r="J40" s="71"/>
      <c r="K40" s="71"/>
      <c r="L40" s="71"/>
      <c r="M40" s="71">
        <f t="shared" si="2"/>
        <v>0</v>
      </c>
      <c r="N40" s="71">
        <f t="shared" si="2"/>
        <v>0</v>
      </c>
      <c r="O40" s="236">
        <v>0.21</v>
      </c>
      <c r="P40" s="237"/>
      <c r="Q40" s="74"/>
      <c r="R40" s="71"/>
      <c r="S40" s="71">
        <f t="shared" si="3"/>
        <v>0.21</v>
      </c>
      <c r="T40" s="71">
        <f t="shared" si="3"/>
        <v>0</v>
      </c>
      <c r="U40" s="71"/>
      <c r="V40" s="71"/>
      <c r="W40" s="74"/>
      <c r="X40" s="74"/>
      <c r="Y40" s="71">
        <f t="shared" si="4"/>
        <v>0</v>
      </c>
      <c r="Z40" s="71">
        <f t="shared" si="4"/>
        <v>0</v>
      </c>
      <c r="AA40" s="71"/>
      <c r="AB40" s="245"/>
      <c r="AC40" s="246"/>
      <c r="AD40" s="239"/>
      <c r="AE40" s="71">
        <f t="shared" si="5"/>
        <v>0</v>
      </c>
      <c r="AF40" s="71">
        <f t="shared" si="5"/>
        <v>0</v>
      </c>
      <c r="AG40" s="71">
        <v>18.559999999999999</v>
      </c>
      <c r="AH40" s="71"/>
      <c r="AI40" s="71"/>
      <c r="AJ40" s="71"/>
      <c r="AK40" s="71">
        <f t="shared" si="6"/>
        <v>18.559999999999999</v>
      </c>
      <c r="AL40" s="71">
        <f t="shared" si="6"/>
        <v>0</v>
      </c>
      <c r="AM40" s="71"/>
      <c r="AN40" s="71"/>
      <c r="AO40" s="75"/>
      <c r="AP40" s="75"/>
      <c r="AQ40" s="71">
        <f t="shared" si="7"/>
        <v>0</v>
      </c>
      <c r="AR40" s="71">
        <f t="shared" si="7"/>
        <v>0</v>
      </c>
      <c r="AS40" s="74"/>
      <c r="AT40" s="74"/>
      <c r="AU40" s="74"/>
      <c r="AV40" s="71"/>
      <c r="AW40" s="71">
        <f t="shared" si="8"/>
        <v>0</v>
      </c>
      <c r="AX40" s="71">
        <f t="shared" si="8"/>
        <v>0</v>
      </c>
      <c r="AY40" s="207"/>
      <c r="AZ40" s="86"/>
      <c r="BA40" s="86"/>
      <c r="BB40" s="86"/>
      <c r="BC40" s="71">
        <f t="shared" si="9"/>
        <v>0</v>
      </c>
      <c r="BD40" s="71">
        <f t="shared" si="9"/>
        <v>0</v>
      </c>
      <c r="BE40" s="236"/>
      <c r="BF40" s="236"/>
      <c r="BG40" s="75"/>
      <c r="BH40" s="240"/>
      <c r="BI40" s="71">
        <f t="shared" si="10"/>
        <v>0</v>
      </c>
      <c r="BJ40" s="71">
        <f t="shared" si="10"/>
        <v>0</v>
      </c>
      <c r="BK40" s="93"/>
      <c r="BL40" s="93"/>
      <c r="BM40" s="71"/>
      <c r="BN40" s="71"/>
      <c r="BO40" s="71">
        <f t="shared" si="11"/>
        <v>0</v>
      </c>
      <c r="BP40" s="71">
        <f t="shared" si="11"/>
        <v>0</v>
      </c>
      <c r="BQ40" s="241"/>
      <c r="BR40" s="236"/>
      <c r="BS40" s="94"/>
      <c r="BT40" s="94"/>
      <c r="BU40" s="71">
        <f t="shared" si="12"/>
        <v>0</v>
      </c>
      <c r="BV40" s="71">
        <f t="shared" si="12"/>
        <v>0</v>
      </c>
      <c r="BW40" s="74"/>
      <c r="BX40" s="74"/>
      <c r="BY40" s="79"/>
      <c r="BZ40" s="242"/>
      <c r="CA40" s="71">
        <f t="shared" si="13"/>
        <v>0</v>
      </c>
      <c r="CB40" s="71">
        <f t="shared" si="13"/>
        <v>0</v>
      </c>
      <c r="CC40" s="74"/>
      <c r="CD40" s="74"/>
      <c r="CE40" s="95"/>
      <c r="CF40" s="95"/>
      <c r="CG40" s="71">
        <f t="shared" si="14"/>
        <v>0</v>
      </c>
      <c r="CH40" s="71">
        <f t="shared" si="14"/>
        <v>0</v>
      </c>
      <c r="CI40" s="236"/>
      <c r="CJ40" s="236"/>
      <c r="CK40" s="213"/>
      <c r="CL40" s="71"/>
      <c r="CM40" s="71">
        <f t="shared" si="15"/>
        <v>0</v>
      </c>
      <c r="CN40" s="71">
        <f t="shared" si="15"/>
        <v>0</v>
      </c>
      <c r="CO40" s="236"/>
      <c r="CP40" s="236"/>
      <c r="CQ40" s="71"/>
      <c r="CR40" s="71"/>
      <c r="CS40" s="71">
        <f t="shared" si="16"/>
        <v>0</v>
      </c>
      <c r="CT40" s="71">
        <f t="shared" si="16"/>
        <v>0</v>
      </c>
      <c r="CU40" s="74">
        <v>0</v>
      </c>
      <c r="CV40" s="74"/>
      <c r="CW40" s="236"/>
      <c r="CX40" s="236"/>
      <c r="CY40" s="71">
        <f t="shared" si="17"/>
        <v>0</v>
      </c>
      <c r="CZ40" s="71">
        <f t="shared" si="17"/>
        <v>0</v>
      </c>
      <c r="DA40" s="236"/>
      <c r="DB40" s="237"/>
      <c r="DC40" s="93"/>
      <c r="DD40" s="71"/>
      <c r="DE40" s="71">
        <f t="shared" si="18"/>
        <v>0</v>
      </c>
      <c r="DF40" s="71">
        <f t="shared" si="18"/>
        <v>0</v>
      </c>
      <c r="DG40" s="74"/>
      <c r="DH40" s="74"/>
      <c r="DI40" s="74"/>
      <c r="DJ40" s="74"/>
      <c r="DK40" s="71">
        <f t="shared" si="19"/>
        <v>0</v>
      </c>
      <c r="DL40" s="71">
        <f t="shared" si="19"/>
        <v>0</v>
      </c>
      <c r="DM40" s="236"/>
      <c r="DN40" s="236"/>
      <c r="DO40" s="243"/>
      <c r="DP40" s="244"/>
      <c r="DQ40" s="71">
        <f t="shared" si="20"/>
        <v>0</v>
      </c>
      <c r="DR40" s="71">
        <f t="shared" si="20"/>
        <v>0</v>
      </c>
      <c r="DS40" s="115"/>
      <c r="DT40" s="71"/>
      <c r="DU40" s="236"/>
      <c r="DV40" s="236"/>
      <c r="DW40" s="71">
        <f t="shared" si="21"/>
        <v>0</v>
      </c>
      <c r="DX40" s="71">
        <f t="shared" si="21"/>
        <v>0</v>
      </c>
      <c r="DY40" s="236"/>
      <c r="DZ40" s="237"/>
      <c r="EA40" s="208"/>
      <c r="EB40" s="71"/>
      <c r="EC40" s="71">
        <f t="shared" si="22"/>
        <v>0</v>
      </c>
      <c r="ED40" s="71">
        <f t="shared" si="22"/>
        <v>0</v>
      </c>
      <c r="EE40" s="236"/>
      <c r="EF40" s="236"/>
      <c r="EG40" s="243"/>
      <c r="EH40" s="243"/>
      <c r="EI40" s="71">
        <f t="shared" si="23"/>
        <v>0</v>
      </c>
      <c r="EJ40" s="71">
        <f t="shared" si="23"/>
        <v>0</v>
      </c>
      <c r="EK40" s="236">
        <v>0</v>
      </c>
      <c r="EL40" s="236"/>
      <c r="EM40" s="243"/>
      <c r="EN40" s="243"/>
      <c r="EO40" s="71">
        <f t="shared" si="24"/>
        <v>0</v>
      </c>
      <c r="EP40" s="71">
        <f t="shared" si="24"/>
        <v>0</v>
      </c>
      <c r="EQ40" s="209">
        <v>0</v>
      </c>
      <c r="ER40" s="196"/>
      <c r="ES40" s="196"/>
      <c r="ET40" s="196"/>
      <c r="EU40" s="74">
        <f t="shared" si="25"/>
        <v>0</v>
      </c>
      <c r="EV40" s="74">
        <f t="shared" si="26"/>
        <v>0</v>
      </c>
      <c r="EW40" s="71">
        <v>1.03</v>
      </c>
      <c r="EX40" s="71"/>
      <c r="EY40" s="71"/>
      <c r="EZ40" s="71"/>
      <c r="FA40" s="71">
        <f t="shared" si="27"/>
        <v>1.03</v>
      </c>
      <c r="FB40" s="71">
        <f t="shared" si="27"/>
        <v>0</v>
      </c>
      <c r="FC40" s="71"/>
      <c r="FD40" s="71"/>
      <c r="FE40" s="71"/>
      <c r="FF40" s="71"/>
      <c r="FG40" s="71">
        <f t="shared" si="28"/>
        <v>0</v>
      </c>
      <c r="FH40" s="71">
        <f t="shared" si="28"/>
        <v>0</v>
      </c>
      <c r="FI40" s="196"/>
      <c r="FJ40" s="196"/>
      <c r="FK40" s="196"/>
      <c r="FL40" s="196"/>
      <c r="FM40" s="74">
        <f t="shared" si="29"/>
        <v>0</v>
      </c>
      <c r="FN40" s="74">
        <f t="shared" si="30"/>
        <v>0</v>
      </c>
      <c r="FO40" s="196"/>
      <c r="FP40" s="196"/>
      <c r="FQ40" s="196"/>
      <c r="FR40" s="196"/>
      <c r="FS40" s="74">
        <f t="shared" si="31"/>
        <v>0</v>
      </c>
      <c r="FT40" s="74">
        <f t="shared" si="32"/>
        <v>0</v>
      </c>
      <c r="FU40" s="196"/>
      <c r="FV40" s="196"/>
      <c r="FW40" s="196"/>
      <c r="FX40" s="196"/>
      <c r="FY40" s="74">
        <f t="shared" si="33"/>
        <v>0</v>
      </c>
      <c r="FZ40" s="74">
        <f t="shared" si="34"/>
        <v>0</v>
      </c>
      <c r="GA40" s="196"/>
      <c r="GB40" s="196"/>
      <c r="GC40" s="196"/>
      <c r="GD40" s="196"/>
      <c r="GE40" s="74">
        <f t="shared" si="35"/>
        <v>0</v>
      </c>
      <c r="GF40" s="74">
        <f t="shared" si="36"/>
        <v>0</v>
      </c>
      <c r="GG40" s="196"/>
      <c r="GH40" s="196"/>
      <c r="GI40" s="74">
        <f t="shared" si="1"/>
        <v>0</v>
      </c>
      <c r="GJ40" s="74">
        <f t="shared" si="37"/>
        <v>0</v>
      </c>
      <c r="GK40" s="196">
        <v>8.76</v>
      </c>
      <c r="GL40" s="196"/>
      <c r="GM40" s="74">
        <f t="shared" si="38"/>
        <v>8.76</v>
      </c>
      <c r="GN40" s="74">
        <f t="shared" si="39"/>
        <v>0</v>
      </c>
      <c r="GO40" s="196">
        <v>0.31</v>
      </c>
      <c r="GP40" s="196"/>
      <c r="GQ40" s="74">
        <f t="shared" si="40"/>
        <v>0.31</v>
      </c>
      <c r="GR40" s="74">
        <f t="shared" si="41"/>
        <v>0</v>
      </c>
      <c r="GS40" s="196"/>
      <c r="GT40" s="196"/>
      <c r="GU40" s="74">
        <f t="shared" si="42"/>
        <v>0</v>
      </c>
      <c r="GV40" s="74">
        <f t="shared" si="43"/>
        <v>0</v>
      </c>
      <c r="GW40" s="196">
        <v>5.15</v>
      </c>
      <c r="GX40" s="196"/>
      <c r="GY40" s="74">
        <f t="shared" si="44"/>
        <v>5.15</v>
      </c>
      <c r="GZ40" s="74">
        <f t="shared" si="45"/>
        <v>0</v>
      </c>
      <c r="HA40" s="196">
        <v>4.12</v>
      </c>
      <c r="HB40" s="196"/>
      <c r="HC40" s="74">
        <f t="shared" si="46"/>
        <v>4.12</v>
      </c>
      <c r="HD40" s="74">
        <f t="shared" si="47"/>
        <v>0</v>
      </c>
      <c r="HE40" s="196">
        <v>1</v>
      </c>
      <c r="HF40" s="196"/>
      <c r="HG40" s="74">
        <f t="shared" si="48"/>
        <v>1</v>
      </c>
      <c r="HH40" s="74">
        <f t="shared" si="48"/>
        <v>0</v>
      </c>
      <c r="HI40" s="196">
        <v>1.44</v>
      </c>
      <c r="HJ40" s="196"/>
      <c r="HK40" s="74">
        <f t="shared" si="49"/>
        <v>1.44</v>
      </c>
      <c r="HL40" s="74">
        <f t="shared" si="49"/>
        <v>0</v>
      </c>
      <c r="HM40" s="74"/>
      <c r="HN40" s="74"/>
      <c r="HO40" s="74">
        <f t="shared" si="50"/>
        <v>0</v>
      </c>
      <c r="HP40" s="74">
        <f t="shared" si="50"/>
        <v>0</v>
      </c>
      <c r="HQ40" s="74"/>
      <c r="HR40" s="74"/>
      <c r="HS40" s="74">
        <f t="shared" si="51"/>
        <v>0</v>
      </c>
      <c r="HT40" s="74">
        <f t="shared" si="51"/>
        <v>0</v>
      </c>
      <c r="HU40" s="74"/>
      <c r="HV40" s="74"/>
      <c r="HW40" s="74">
        <f t="shared" si="52"/>
        <v>0</v>
      </c>
      <c r="HX40" s="74">
        <f t="shared" si="52"/>
        <v>0</v>
      </c>
      <c r="HY40" s="74"/>
      <c r="HZ40" s="74"/>
      <c r="IA40" s="74">
        <f t="shared" si="53"/>
        <v>0</v>
      </c>
      <c r="IB40" s="74">
        <f t="shared" si="53"/>
        <v>0</v>
      </c>
      <c r="IC40" s="74"/>
      <c r="ID40" s="74"/>
      <c r="IE40" s="74">
        <f t="shared" si="54"/>
        <v>0</v>
      </c>
      <c r="IF40" s="210">
        <f t="shared" si="55"/>
        <v>0</v>
      </c>
      <c r="IG40" s="235">
        <v>0.11</v>
      </c>
      <c r="IH40" s="235"/>
      <c r="II40" s="211">
        <f t="shared" si="56"/>
        <v>0.11</v>
      </c>
      <c r="IJ40" s="211">
        <f t="shared" si="56"/>
        <v>0</v>
      </c>
      <c r="IK40" s="235">
        <v>0</v>
      </c>
      <c r="IM40" s="211">
        <f t="shared" si="57"/>
        <v>0</v>
      </c>
      <c r="IN40" s="211">
        <f t="shared" si="57"/>
        <v>0</v>
      </c>
      <c r="IO40" s="196"/>
      <c r="IP40" s="211"/>
      <c r="IQ40" s="211">
        <f t="shared" si="58"/>
        <v>0</v>
      </c>
      <c r="IR40" s="211">
        <f t="shared" si="58"/>
        <v>0</v>
      </c>
      <c r="IS40" s="211"/>
      <c r="IT40" s="211"/>
      <c r="IU40" s="211">
        <f t="shared" si="59"/>
        <v>0</v>
      </c>
      <c r="IV40" s="211">
        <f t="shared" si="59"/>
        <v>0</v>
      </c>
      <c r="IW40" s="211"/>
      <c r="IX40" s="211"/>
      <c r="IY40" s="211">
        <f t="shared" si="60"/>
        <v>0</v>
      </c>
      <c r="IZ40" s="211">
        <f t="shared" si="61"/>
        <v>0</v>
      </c>
      <c r="JA40" s="211"/>
      <c r="JB40" s="211"/>
      <c r="JC40" s="211">
        <f t="shared" si="62"/>
        <v>0</v>
      </c>
      <c r="JD40" s="211">
        <f t="shared" si="62"/>
        <v>0</v>
      </c>
      <c r="JE40" s="211">
        <v>1.44</v>
      </c>
      <c r="JF40" s="211"/>
      <c r="JG40" s="211">
        <f t="shared" si="63"/>
        <v>1.44</v>
      </c>
      <c r="JH40" s="211">
        <f t="shared" si="63"/>
        <v>0</v>
      </c>
      <c r="JI40" s="211"/>
      <c r="JJ40" s="211"/>
      <c r="JK40" s="211">
        <f t="shared" si="64"/>
        <v>0</v>
      </c>
      <c r="JL40" s="211">
        <f t="shared" si="64"/>
        <v>0</v>
      </c>
      <c r="JM40" s="560">
        <v>0</v>
      </c>
      <c r="JN40" s="211"/>
      <c r="JO40" s="211">
        <f t="shared" si="65"/>
        <v>0</v>
      </c>
      <c r="JP40" s="211">
        <f t="shared" si="65"/>
        <v>0</v>
      </c>
      <c r="JQ40" s="211">
        <v>0</v>
      </c>
      <c r="JR40" s="211"/>
      <c r="JS40" s="211">
        <f t="shared" si="66"/>
        <v>0</v>
      </c>
      <c r="JT40" s="211">
        <f t="shared" si="66"/>
        <v>0</v>
      </c>
      <c r="JU40" s="211"/>
      <c r="JV40" s="211"/>
      <c r="JW40" s="211">
        <f t="shared" si="67"/>
        <v>0</v>
      </c>
      <c r="JX40" s="211">
        <f t="shared" si="67"/>
        <v>0</v>
      </c>
    </row>
    <row r="41" spans="1:284" ht="12.75" customHeight="1">
      <c r="A41" s="181"/>
      <c r="B41" s="89">
        <v>31</v>
      </c>
      <c r="C41" s="236"/>
      <c r="D41" s="236"/>
      <c r="E41" s="74"/>
      <c r="F41" s="74"/>
      <c r="G41" s="71">
        <f t="shared" si="0"/>
        <v>0</v>
      </c>
      <c r="H41" s="71">
        <f t="shared" si="0"/>
        <v>0</v>
      </c>
      <c r="I41" s="237">
        <v>0</v>
      </c>
      <c r="J41" s="71"/>
      <c r="K41" s="71"/>
      <c r="L41" s="71"/>
      <c r="M41" s="71">
        <f t="shared" si="2"/>
        <v>0</v>
      </c>
      <c r="N41" s="71">
        <f t="shared" si="2"/>
        <v>0</v>
      </c>
      <c r="O41" s="236">
        <v>0.21</v>
      </c>
      <c r="P41" s="237"/>
      <c r="Q41" s="74"/>
      <c r="R41" s="71"/>
      <c r="S41" s="71">
        <f t="shared" si="3"/>
        <v>0.21</v>
      </c>
      <c r="T41" s="71">
        <f t="shared" si="3"/>
        <v>0</v>
      </c>
      <c r="U41" s="71"/>
      <c r="V41" s="71"/>
      <c r="W41" s="74"/>
      <c r="X41" s="74"/>
      <c r="Y41" s="71">
        <f t="shared" si="4"/>
        <v>0</v>
      </c>
      <c r="Z41" s="71">
        <f t="shared" si="4"/>
        <v>0</v>
      </c>
      <c r="AA41" s="71"/>
      <c r="AB41" s="245"/>
      <c r="AC41" s="246"/>
      <c r="AD41" s="239"/>
      <c r="AE41" s="71">
        <f t="shared" si="5"/>
        <v>0</v>
      </c>
      <c r="AF41" s="71">
        <f t="shared" si="5"/>
        <v>0</v>
      </c>
      <c r="AG41" s="71">
        <v>30.93</v>
      </c>
      <c r="AH41" s="71"/>
      <c r="AI41" s="71"/>
      <c r="AJ41" s="71"/>
      <c r="AK41" s="71">
        <f t="shared" si="6"/>
        <v>30.93</v>
      </c>
      <c r="AL41" s="71">
        <f t="shared" si="6"/>
        <v>0</v>
      </c>
      <c r="AM41" s="71"/>
      <c r="AN41" s="71"/>
      <c r="AO41" s="75"/>
      <c r="AP41" s="75"/>
      <c r="AQ41" s="71">
        <f t="shared" si="7"/>
        <v>0</v>
      </c>
      <c r="AR41" s="71">
        <f t="shared" si="7"/>
        <v>0</v>
      </c>
      <c r="AS41" s="74"/>
      <c r="AT41" s="74"/>
      <c r="AU41" s="74"/>
      <c r="AV41" s="71"/>
      <c r="AW41" s="71">
        <f t="shared" si="8"/>
        <v>0</v>
      </c>
      <c r="AX41" s="71">
        <f t="shared" si="8"/>
        <v>0</v>
      </c>
      <c r="AY41" s="207"/>
      <c r="AZ41" s="86"/>
      <c r="BA41" s="86"/>
      <c r="BB41" s="86"/>
      <c r="BC41" s="71">
        <f t="shared" si="9"/>
        <v>0</v>
      </c>
      <c r="BD41" s="71">
        <f t="shared" si="9"/>
        <v>0</v>
      </c>
      <c r="BE41" s="236"/>
      <c r="BF41" s="236"/>
      <c r="BG41" s="75"/>
      <c r="BH41" s="240"/>
      <c r="BI41" s="71">
        <f t="shared" si="10"/>
        <v>0</v>
      </c>
      <c r="BJ41" s="71">
        <f t="shared" si="10"/>
        <v>0</v>
      </c>
      <c r="BK41" s="93"/>
      <c r="BL41" s="93"/>
      <c r="BM41" s="71"/>
      <c r="BN41" s="71"/>
      <c r="BO41" s="71">
        <f t="shared" si="11"/>
        <v>0</v>
      </c>
      <c r="BP41" s="71">
        <f t="shared" si="11"/>
        <v>0</v>
      </c>
      <c r="BQ41" s="241"/>
      <c r="BR41" s="236"/>
      <c r="BS41" s="94"/>
      <c r="BT41" s="94"/>
      <c r="BU41" s="71">
        <f t="shared" si="12"/>
        <v>0</v>
      </c>
      <c r="BV41" s="71">
        <f t="shared" si="12"/>
        <v>0</v>
      </c>
      <c r="BW41" s="74"/>
      <c r="BX41" s="74"/>
      <c r="BY41" s="79"/>
      <c r="BZ41" s="242"/>
      <c r="CA41" s="71">
        <f t="shared" si="13"/>
        <v>0</v>
      </c>
      <c r="CB41" s="71">
        <f t="shared" si="13"/>
        <v>0</v>
      </c>
      <c r="CC41" s="74"/>
      <c r="CD41" s="74"/>
      <c r="CE41" s="95"/>
      <c r="CF41" s="95"/>
      <c r="CG41" s="71">
        <f t="shared" si="14"/>
        <v>0</v>
      </c>
      <c r="CH41" s="71">
        <f t="shared" si="14"/>
        <v>0</v>
      </c>
      <c r="CI41" s="236"/>
      <c r="CJ41" s="236"/>
      <c r="CK41" s="213"/>
      <c r="CL41" s="71"/>
      <c r="CM41" s="71">
        <f t="shared" si="15"/>
        <v>0</v>
      </c>
      <c r="CN41" s="71">
        <f t="shared" si="15"/>
        <v>0</v>
      </c>
      <c r="CO41" s="236"/>
      <c r="CP41" s="236"/>
      <c r="CQ41" s="71"/>
      <c r="CR41" s="71"/>
      <c r="CS41" s="71">
        <f t="shared" si="16"/>
        <v>0</v>
      </c>
      <c r="CT41" s="71">
        <f t="shared" si="16"/>
        <v>0</v>
      </c>
      <c r="CU41" s="74">
        <v>0</v>
      </c>
      <c r="CV41" s="74"/>
      <c r="CW41" s="236"/>
      <c r="CX41" s="236"/>
      <c r="CY41" s="71">
        <f t="shared" si="17"/>
        <v>0</v>
      </c>
      <c r="CZ41" s="71">
        <f t="shared" si="17"/>
        <v>0</v>
      </c>
      <c r="DA41" s="236"/>
      <c r="DB41" s="237"/>
      <c r="DC41" s="93"/>
      <c r="DD41" s="71"/>
      <c r="DE41" s="71">
        <f t="shared" si="18"/>
        <v>0</v>
      </c>
      <c r="DF41" s="71">
        <f t="shared" si="18"/>
        <v>0</v>
      </c>
      <c r="DG41" s="74"/>
      <c r="DH41" s="74"/>
      <c r="DI41" s="74"/>
      <c r="DJ41" s="74"/>
      <c r="DK41" s="71">
        <f t="shared" si="19"/>
        <v>0</v>
      </c>
      <c r="DL41" s="71">
        <f t="shared" si="19"/>
        <v>0</v>
      </c>
      <c r="DM41" s="236"/>
      <c r="DN41" s="236"/>
      <c r="DO41" s="243"/>
      <c r="DP41" s="244"/>
      <c r="DQ41" s="71">
        <f t="shared" si="20"/>
        <v>0</v>
      </c>
      <c r="DR41" s="71">
        <f t="shared" si="20"/>
        <v>0</v>
      </c>
      <c r="DS41" s="115"/>
      <c r="DT41" s="71"/>
      <c r="DU41" s="236"/>
      <c r="DV41" s="236"/>
      <c r="DW41" s="71">
        <f t="shared" si="21"/>
        <v>0</v>
      </c>
      <c r="DX41" s="71">
        <f t="shared" si="21"/>
        <v>0</v>
      </c>
      <c r="DY41" s="236"/>
      <c r="DZ41" s="237"/>
      <c r="EA41" s="208"/>
      <c r="EB41" s="71"/>
      <c r="EC41" s="71">
        <f t="shared" si="22"/>
        <v>0</v>
      </c>
      <c r="ED41" s="71">
        <f t="shared" si="22"/>
        <v>0</v>
      </c>
      <c r="EE41" s="236"/>
      <c r="EF41" s="236"/>
      <c r="EG41" s="243"/>
      <c r="EH41" s="243"/>
      <c r="EI41" s="71">
        <f t="shared" si="23"/>
        <v>0</v>
      </c>
      <c r="EJ41" s="71">
        <f t="shared" si="23"/>
        <v>0</v>
      </c>
      <c r="EK41" s="236">
        <v>0</v>
      </c>
      <c r="EL41" s="236"/>
      <c r="EM41" s="243"/>
      <c r="EN41" s="243"/>
      <c r="EO41" s="71">
        <f t="shared" si="24"/>
        <v>0</v>
      </c>
      <c r="EP41" s="71">
        <f t="shared" si="24"/>
        <v>0</v>
      </c>
      <c r="EQ41" s="209">
        <v>0</v>
      </c>
      <c r="ER41" s="196"/>
      <c r="ES41" s="196"/>
      <c r="ET41" s="196"/>
      <c r="EU41" s="74">
        <f t="shared" si="25"/>
        <v>0</v>
      </c>
      <c r="EV41" s="74">
        <f t="shared" si="26"/>
        <v>0</v>
      </c>
      <c r="EW41" s="71">
        <v>0</v>
      </c>
      <c r="EX41" s="71"/>
      <c r="EY41" s="71"/>
      <c r="EZ41" s="71"/>
      <c r="FA41" s="71">
        <f t="shared" si="27"/>
        <v>0</v>
      </c>
      <c r="FB41" s="71">
        <f t="shared" si="27"/>
        <v>0</v>
      </c>
      <c r="FC41" s="71"/>
      <c r="FD41" s="71"/>
      <c r="FE41" s="71"/>
      <c r="FF41" s="71"/>
      <c r="FG41" s="71">
        <f t="shared" si="28"/>
        <v>0</v>
      </c>
      <c r="FH41" s="71">
        <f t="shared" si="28"/>
        <v>0</v>
      </c>
      <c r="FI41" s="196"/>
      <c r="FJ41" s="196"/>
      <c r="FK41" s="196"/>
      <c r="FL41" s="196"/>
      <c r="FM41" s="74">
        <f t="shared" si="29"/>
        <v>0</v>
      </c>
      <c r="FN41" s="74">
        <f t="shared" si="30"/>
        <v>0</v>
      </c>
      <c r="FO41" s="196"/>
      <c r="FP41" s="196"/>
      <c r="FQ41" s="196"/>
      <c r="FR41" s="196"/>
      <c r="FS41" s="74">
        <f t="shared" si="31"/>
        <v>0</v>
      </c>
      <c r="FT41" s="74">
        <f t="shared" si="32"/>
        <v>0</v>
      </c>
      <c r="FU41" s="196"/>
      <c r="FV41" s="196"/>
      <c r="FW41" s="196"/>
      <c r="FX41" s="196"/>
      <c r="FY41" s="74">
        <f t="shared" si="33"/>
        <v>0</v>
      </c>
      <c r="FZ41" s="74">
        <f t="shared" si="34"/>
        <v>0</v>
      </c>
      <c r="GA41" s="196"/>
      <c r="GB41" s="196"/>
      <c r="GC41" s="196"/>
      <c r="GD41" s="196"/>
      <c r="GE41" s="74">
        <f t="shared" si="35"/>
        <v>0</v>
      </c>
      <c r="GF41" s="74">
        <f t="shared" si="36"/>
        <v>0</v>
      </c>
      <c r="GG41" s="196"/>
      <c r="GH41" s="196"/>
      <c r="GI41" s="74">
        <f t="shared" si="1"/>
        <v>0</v>
      </c>
      <c r="GJ41" s="74">
        <f t="shared" si="37"/>
        <v>0</v>
      </c>
      <c r="GK41" s="196">
        <v>8.76</v>
      </c>
      <c r="GL41" s="196"/>
      <c r="GM41" s="74">
        <f t="shared" si="38"/>
        <v>8.76</v>
      </c>
      <c r="GN41" s="74">
        <f t="shared" si="39"/>
        <v>0</v>
      </c>
      <c r="GO41" s="196">
        <v>0.52</v>
      </c>
      <c r="GP41" s="196"/>
      <c r="GQ41" s="74">
        <f t="shared" si="40"/>
        <v>0.52</v>
      </c>
      <c r="GR41" s="74">
        <f t="shared" si="41"/>
        <v>0</v>
      </c>
      <c r="GS41" s="196"/>
      <c r="GT41" s="196"/>
      <c r="GU41" s="74">
        <f t="shared" si="42"/>
        <v>0</v>
      </c>
      <c r="GV41" s="74">
        <f t="shared" si="43"/>
        <v>0</v>
      </c>
      <c r="GW41" s="196">
        <v>5.15</v>
      </c>
      <c r="GX41" s="196"/>
      <c r="GY41" s="74">
        <f t="shared" si="44"/>
        <v>5.15</v>
      </c>
      <c r="GZ41" s="74">
        <f t="shared" si="45"/>
        <v>0</v>
      </c>
      <c r="HA41" s="196">
        <v>4.12</v>
      </c>
      <c r="HB41" s="196"/>
      <c r="HC41" s="74">
        <f t="shared" si="46"/>
        <v>4.12</v>
      </c>
      <c r="HD41" s="74">
        <f t="shared" si="47"/>
        <v>0</v>
      </c>
      <c r="HE41" s="196">
        <v>1</v>
      </c>
      <c r="HF41" s="196"/>
      <c r="HG41" s="74">
        <f t="shared" si="48"/>
        <v>1</v>
      </c>
      <c r="HH41" s="74">
        <f t="shared" si="48"/>
        <v>0</v>
      </c>
      <c r="HI41" s="196">
        <v>1.44</v>
      </c>
      <c r="HJ41" s="196"/>
      <c r="HK41" s="74">
        <f t="shared" si="49"/>
        <v>1.44</v>
      </c>
      <c r="HL41" s="74">
        <f t="shared" si="49"/>
        <v>0</v>
      </c>
      <c r="HM41" s="74"/>
      <c r="HN41" s="74"/>
      <c r="HO41" s="74">
        <f t="shared" si="50"/>
        <v>0</v>
      </c>
      <c r="HP41" s="74">
        <f t="shared" si="50"/>
        <v>0</v>
      </c>
      <c r="HQ41" s="74"/>
      <c r="HR41" s="74"/>
      <c r="HS41" s="74">
        <f t="shared" si="51"/>
        <v>0</v>
      </c>
      <c r="HT41" s="74">
        <f t="shared" si="51"/>
        <v>0</v>
      </c>
      <c r="HU41" s="74"/>
      <c r="HV41" s="74"/>
      <c r="HW41" s="74">
        <f t="shared" si="52"/>
        <v>0</v>
      </c>
      <c r="HX41" s="74">
        <f t="shared" si="52"/>
        <v>0</v>
      </c>
      <c r="HY41" s="74"/>
      <c r="HZ41" s="74"/>
      <c r="IA41" s="74">
        <f t="shared" si="53"/>
        <v>0</v>
      </c>
      <c r="IB41" s="74">
        <f t="shared" si="53"/>
        <v>0</v>
      </c>
      <c r="IC41" s="74"/>
      <c r="ID41" s="74"/>
      <c r="IE41" s="74">
        <f t="shared" si="54"/>
        <v>0</v>
      </c>
      <c r="IF41" s="210">
        <f t="shared" si="55"/>
        <v>0</v>
      </c>
      <c r="IG41" s="235">
        <v>0.23</v>
      </c>
      <c r="IH41" s="235"/>
      <c r="II41" s="211">
        <f t="shared" si="56"/>
        <v>0.23</v>
      </c>
      <c r="IJ41" s="211">
        <f t="shared" si="56"/>
        <v>0</v>
      </c>
      <c r="IK41" s="235">
        <v>0</v>
      </c>
      <c r="IM41" s="211">
        <f t="shared" si="57"/>
        <v>0</v>
      </c>
      <c r="IN41" s="211">
        <f t="shared" si="57"/>
        <v>0</v>
      </c>
      <c r="IO41" s="196"/>
      <c r="IP41" s="211"/>
      <c r="IQ41" s="211">
        <f t="shared" si="58"/>
        <v>0</v>
      </c>
      <c r="IR41" s="211">
        <f t="shared" si="58"/>
        <v>0</v>
      </c>
      <c r="IS41" s="211"/>
      <c r="IT41" s="211"/>
      <c r="IU41" s="211">
        <f t="shared" si="59"/>
        <v>0</v>
      </c>
      <c r="IV41" s="211">
        <f t="shared" si="59"/>
        <v>0</v>
      </c>
      <c r="IW41" s="211"/>
      <c r="IX41" s="211"/>
      <c r="IY41" s="211">
        <f t="shared" si="60"/>
        <v>0</v>
      </c>
      <c r="IZ41" s="211">
        <f t="shared" si="61"/>
        <v>0</v>
      </c>
      <c r="JA41" s="211"/>
      <c r="JB41" s="211"/>
      <c r="JC41" s="211">
        <f t="shared" si="62"/>
        <v>0</v>
      </c>
      <c r="JD41" s="211">
        <f t="shared" si="62"/>
        <v>0</v>
      </c>
      <c r="JE41" s="211">
        <v>1.44</v>
      </c>
      <c r="JF41" s="211"/>
      <c r="JG41" s="211">
        <f t="shared" si="63"/>
        <v>1.44</v>
      </c>
      <c r="JH41" s="211">
        <f t="shared" si="63"/>
        <v>0</v>
      </c>
      <c r="JI41" s="211"/>
      <c r="JJ41" s="211"/>
      <c r="JK41" s="211">
        <f t="shared" si="64"/>
        <v>0</v>
      </c>
      <c r="JL41" s="211">
        <f t="shared" si="64"/>
        <v>0</v>
      </c>
      <c r="JM41" s="560">
        <v>0</v>
      </c>
      <c r="JN41" s="211"/>
      <c r="JO41" s="211">
        <f t="shared" si="65"/>
        <v>0</v>
      </c>
      <c r="JP41" s="211">
        <f t="shared" si="65"/>
        <v>0</v>
      </c>
      <c r="JQ41" s="211">
        <v>0</v>
      </c>
      <c r="JR41" s="211"/>
      <c r="JS41" s="211">
        <f t="shared" si="66"/>
        <v>0</v>
      </c>
      <c r="JT41" s="211">
        <f t="shared" si="66"/>
        <v>0</v>
      </c>
      <c r="JU41" s="211"/>
      <c r="JV41" s="211"/>
      <c r="JW41" s="211">
        <f t="shared" si="67"/>
        <v>0</v>
      </c>
      <c r="JX41" s="211">
        <f t="shared" si="67"/>
        <v>0</v>
      </c>
    </row>
    <row r="42" spans="1:284" ht="12.75" customHeight="1">
      <c r="A42" s="181"/>
      <c r="B42" s="89">
        <v>32</v>
      </c>
      <c r="C42" s="236"/>
      <c r="D42" s="236"/>
      <c r="E42" s="74"/>
      <c r="F42" s="74"/>
      <c r="G42" s="71">
        <f t="shared" si="0"/>
        <v>0</v>
      </c>
      <c r="H42" s="71">
        <f t="shared" si="0"/>
        <v>0</v>
      </c>
      <c r="I42" s="237">
        <v>0</v>
      </c>
      <c r="J42" s="71"/>
      <c r="K42" s="71"/>
      <c r="L42" s="71"/>
      <c r="M42" s="71">
        <f t="shared" si="2"/>
        <v>0</v>
      </c>
      <c r="N42" s="71">
        <f t="shared" si="2"/>
        <v>0</v>
      </c>
      <c r="O42" s="236">
        <v>0.21</v>
      </c>
      <c r="P42" s="237"/>
      <c r="Q42" s="74"/>
      <c r="R42" s="71"/>
      <c r="S42" s="71">
        <f t="shared" si="3"/>
        <v>0.21</v>
      </c>
      <c r="T42" s="71">
        <f t="shared" si="3"/>
        <v>0</v>
      </c>
      <c r="U42" s="71"/>
      <c r="V42" s="71"/>
      <c r="W42" s="74"/>
      <c r="X42" s="74"/>
      <c r="Y42" s="71">
        <f t="shared" si="4"/>
        <v>0</v>
      </c>
      <c r="Z42" s="71">
        <f t="shared" si="4"/>
        <v>0</v>
      </c>
      <c r="AA42" s="71"/>
      <c r="AB42" s="245"/>
      <c r="AC42" s="246"/>
      <c r="AD42" s="239"/>
      <c r="AE42" s="71">
        <f t="shared" si="5"/>
        <v>0</v>
      </c>
      <c r="AF42" s="71">
        <f t="shared" si="5"/>
        <v>0</v>
      </c>
      <c r="AG42" s="71">
        <v>30.93</v>
      </c>
      <c r="AH42" s="71"/>
      <c r="AI42" s="71"/>
      <c r="AJ42" s="71"/>
      <c r="AK42" s="71">
        <f t="shared" si="6"/>
        <v>30.93</v>
      </c>
      <c r="AL42" s="71">
        <f t="shared" si="6"/>
        <v>0</v>
      </c>
      <c r="AM42" s="71"/>
      <c r="AN42" s="71"/>
      <c r="AO42" s="75"/>
      <c r="AP42" s="75"/>
      <c r="AQ42" s="71">
        <f t="shared" si="7"/>
        <v>0</v>
      </c>
      <c r="AR42" s="71">
        <f t="shared" si="7"/>
        <v>0</v>
      </c>
      <c r="AS42" s="74"/>
      <c r="AT42" s="74"/>
      <c r="AU42" s="74"/>
      <c r="AV42" s="71"/>
      <c r="AW42" s="71">
        <f t="shared" si="8"/>
        <v>0</v>
      </c>
      <c r="AX42" s="71">
        <f t="shared" si="8"/>
        <v>0</v>
      </c>
      <c r="AY42" s="207"/>
      <c r="AZ42" s="86"/>
      <c r="BA42" s="86"/>
      <c r="BB42" s="86"/>
      <c r="BC42" s="71">
        <f t="shared" si="9"/>
        <v>0</v>
      </c>
      <c r="BD42" s="71">
        <f t="shared" si="9"/>
        <v>0</v>
      </c>
      <c r="BE42" s="236"/>
      <c r="BF42" s="236"/>
      <c r="BG42" s="75"/>
      <c r="BH42" s="240"/>
      <c r="BI42" s="71">
        <f t="shared" si="10"/>
        <v>0</v>
      </c>
      <c r="BJ42" s="71">
        <f t="shared" si="10"/>
        <v>0</v>
      </c>
      <c r="BK42" s="93"/>
      <c r="BL42" s="93"/>
      <c r="BM42" s="71"/>
      <c r="BN42" s="71"/>
      <c r="BO42" s="71">
        <f t="shared" si="11"/>
        <v>0</v>
      </c>
      <c r="BP42" s="71">
        <f t="shared" si="11"/>
        <v>0</v>
      </c>
      <c r="BQ42" s="241"/>
      <c r="BR42" s="236"/>
      <c r="BS42" s="94"/>
      <c r="BT42" s="94"/>
      <c r="BU42" s="71">
        <f t="shared" si="12"/>
        <v>0</v>
      </c>
      <c r="BV42" s="71">
        <f t="shared" si="12"/>
        <v>0</v>
      </c>
      <c r="BW42" s="74"/>
      <c r="BX42" s="74"/>
      <c r="BY42" s="79"/>
      <c r="BZ42" s="242"/>
      <c r="CA42" s="71">
        <f t="shared" si="13"/>
        <v>0</v>
      </c>
      <c r="CB42" s="71">
        <f t="shared" si="13"/>
        <v>0</v>
      </c>
      <c r="CC42" s="74"/>
      <c r="CD42" s="74"/>
      <c r="CE42" s="95"/>
      <c r="CF42" s="95"/>
      <c r="CG42" s="71">
        <f t="shared" si="14"/>
        <v>0</v>
      </c>
      <c r="CH42" s="71">
        <f t="shared" si="14"/>
        <v>0</v>
      </c>
      <c r="CI42" s="236"/>
      <c r="CJ42" s="236"/>
      <c r="CK42" s="213"/>
      <c r="CL42" s="71"/>
      <c r="CM42" s="71">
        <f t="shared" si="15"/>
        <v>0</v>
      </c>
      <c r="CN42" s="71">
        <f t="shared" si="15"/>
        <v>0</v>
      </c>
      <c r="CO42" s="236"/>
      <c r="CP42" s="236"/>
      <c r="CQ42" s="71"/>
      <c r="CR42" s="71"/>
      <c r="CS42" s="71">
        <f t="shared" si="16"/>
        <v>0</v>
      </c>
      <c r="CT42" s="71">
        <f t="shared" si="16"/>
        <v>0</v>
      </c>
      <c r="CU42" s="74">
        <v>0</v>
      </c>
      <c r="CV42" s="74"/>
      <c r="CW42" s="236"/>
      <c r="CX42" s="236"/>
      <c r="CY42" s="71">
        <f t="shared" si="17"/>
        <v>0</v>
      </c>
      <c r="CZ42" s="71">
        <f t="shared" si="17"/>
        <v>0</v>
      </c>
      <c r="DA42" s="236"/>
      <c r="DB42" s="237"/>
      <c r="DC42" s="93"/>
      <c r="DD42" s="71"/>
      <c r="DE42" s="71">
        <f t="shared" si="18"/>
        <v>0</v>
      </c>
      <c r="DF42" s="71">
        <f t="shared" si="18"/>
        <v>0</v>
      </c>
      <c r="DG42" s="74"/>
      <c r="DH42" s="74"/>
      <c r="DI42" s="74"/>
      <c r="DJ42" s="74"/>
      <c r="DK42" s="71">
        <f t="shared" si="19"/>
        <v>0</v>
      </c>
      <c r="DL42" s="71">
        <f t="shared" si="19"/>
        <v>0</v>
      </c>
      <c r="DM42" s="236"/>
      <c r="DN42" s="236"/>
      <c r="DO42" s="243"/>
      <c r="DP42" s="244"/>
      <c r="DQ42" s="71">
        <f t="shared" si="20"/>
        <v>0</v>
      </c>
      <c r="DR42" s="71">
        <f t="shared" si="20"/>
        <v>0</v>
      </c>
      <c r="DS42" s="115"/>
      <c r="DT42" s="71"/>
      <c r="DU42" s="236"/>
      <c r="DV42" s="236"/>
      <c r="DW42" s="71">
        <f t="shared" si="21"/>
        <v>0</v>
      </c>
      <c r="DX42" s="71">
        <f t="shared" si="21"/>
        <v>0</v>
      </c>
      <c r="DY42" s="236"/>
      <c r="DZ42" s="237"/>
      <c r="EA42" s="208"/>
      <c r="EB42" s="71"/>
      <c r="EC42" s="71">
        <f t="shared" si="22"/>
        <v>0</v>
      </c>
      <c r="ED42" s="71">
        <f t="shared" si="22"/>
        <v>0</v>
      </c>
      <c r="EE42" s="236"/>
      <c r="EF42" s="236"/>
      <c r="EG42" s="243"/>
      <c r="EH42" s="243"/>
      <c r="EI42" s="71">
        <f t="shared" si="23"/>
        <v>0</v>
      </c>
      <c r="EJ42" s="71">
        <f t="shared" si="23"/>
        <v>0</v>
      </c>
      <c r="EK42" s="236">
        <v>0</v>
      </c>
      <c r="EL42" s="236"/>
      <c r="EM42" s="243"/>
      <c r="EN42" s="243"/>
      <c r="EO42" s="71">
        <f t="shared" si="24"/>
        <v>0</v>
      </c>
      <c r="EP42" s="71">
        <f t="shared" si="24"/>
        <v>0</v>
      </c>
      <c r="EQ42" s="209">
        <v>0</v>
      </c>
      <c r="ER42" s="196"/>
      <c r="ES42" s="196"/>
      <c r="ET42" s="196"/>
      <c r="EU42" s="74">
        <f t="shared" si="25"/>
        <v>0</v>
      </c>
      <c r="EV42" s="74">
        <f t="shared" si="26"/>
        <v>0</v>
      </c>
      <c r="EW42" s="71">
        <v>0</v>
      </c>
      <c r="EX42" s="71"/>
      <c r="EY42" s="71"/>
      <c r="EZ42" s="71"/>
      <c r="FA42" s="71">
        <f t="shared" si="27"/>
        <v>0</v>
      </c>
      <c r="FB42" s="71">
        <f t="shared" si="27"/>
        <v>0</v>
      </c>
      <c r="FC42" s="71"/>
      <c r="FD42" s="71"/>
      <c r="FE42" s="71"/>
      <c r="FF42" s="71"/>
      <c r="FG42" s="71">
        <f t="shared" si="28"/>
        <v>0</v>
      </c>
      <c r="FH42" s="71">
        <f t="shared" si="28"/>
        <v>0</v>
      </c>
      <c r="FI42" s="196"/>
      <c r="FJ42" s="196"/>
      <c r="FK42" s="196"/>
      <c r="FL42" s="196"/>
      <c r="FM42" s="74">
        <f t="shared" si="29"/>
        <v>0</v>
      </c>
      <c r="FN42" s="74">
        <f t="shared" si="30"/>
        <v>0</v>
      </c>
      <c r="FO42" s="196"/>
      <c r="FP42" s="196"/>
      <c r="FQ42" s="196"/>
      <c r="FR42" s="196"/>
      <c r="FS42" s="74">
        <f t="shared" si="31"/>
        <v>0</v>
      </c>
      <c r="FT42" s="74">
        <f t="shared" si="32"/>
        <v>0</v>
      </c>
      <c r="FU42" s="196"/>
      <c r="FV42" s="196"/>
      <c r="FW42" s="196"/>
      <c r="FX42" s="196"/>
      <c r="FY42" s="74">
        <f t="shared" si="33"/>
        <v>0</v>
      </c>
      <c r="FZ42" s="74">
        <f t="shared" si="34"/>
        <v>0</v>
      </c>
      <c r="GA42" s="196"/>
      <c r="GB42" s="196"/>
      <c r="GC42" s="196"/>
      <c r="GD42" s="196"/>
      <c r="GE42" s="74">
        <f t="shared" si="35"/>
        <v>0</v>
      </c>
      <c r="GF42" s="74">
        <f t="shared" si="36"/>
        <v>0</v>
      </c>
      <c r="GG42" s="196"/>
      <c r="GH42" s="196"/>
      <c r="GI42" s="74">
        <f t="shared" si="1"/>
        <v>0</v>
      </c>
      <c r="GJ42" s="74">
        <f t="shared" si="37"/>
        <v>0</v>
      </c>
      <c r="GK42" s="196">
        <v>8.76</v>
      </c>
      <c r="GL42" s="196"/>
      <c r="GM42" s="74">
        <f t="shared" si="38"/>
        <v>8.76</v>
      </c>
      <c r="GN42" s="74">
        <f t="shared" si="39"/>
        <v>0</v>
      </c>
      <c r="GO42" s="196">
        <v>0.72</v>
      </c>
      <c r="GP42" s="196"/>
      <c r="GQ42" s="74">
        <f t="shared" si="40"/>
        <v>0.72</v>
      </c>
      <c r="GR42" s="74">
        <f t="shared" si="41"/>
        <v>0</v>
      </c>
      <c r="GS42" s="196"/>
      <c r="GT42" s="196"/>
      <c r="GU42" s="74">
        <f t="shared" si="42"/>
        <v>0</v>
      </c>
      <c r="GV42" s="74">
        <f t="shared" si="43"/>
        <v>0</v>
      </c>
      <c r="GW42" s="196">
        <v>5.15</v>
      </c>
      <c r="GX42" s="196"/>
      <c r="GY42" s="74">
        <f t="shared" si="44"/>
        <v>5.15</v>
      </c>
      <c r="GZ42" s="74">
        <f t="shared" si="45"/>
        <v>0</v>
      </c>
      <c r="HA42" s="196">
        <v>4.12</v>
      </c>
      <c r="HB42" s="196"/>
      <c r="HC42" s="74">
        <f t="shared" si="46"/>
        <v>4.12</v>
      </c>
      <c r="HD42" s="74">
        <f t="shared" si="47"/>
        <v>0</v>
      </c>
      <c r="HE42" s="196">
        <v>1</v>
      </c>
      <c r="HF42" s="196"/>
      <c r="HG42" s="74">
        <f t="shared" si="48"/>
        <v>1</v>
      </c>
      <c r="HH42" s="74">
        <f t="shared" si="48"/>
        <v>0</v>
      </c>
      <c r="HI42" s="196">
        <v>1.44</v>
      </c>
      <c r="HJ42" s="196"/>
      <c r="HK42" s="74">
        <f t="shared" si="49"/>
        <v>1.44</v>
      </c>
      <c r="HL42" s="74">
        <f t="shared" si="49"/>
        <v>0</v>
      </c>
      <c r="HM42" s="74"/>
      <c r="HN42" s="74"/>
      <c r="HO42" s="74">
        <f t="shared" si="50"/>
        <v>0</v>
      </c>
      <c r="HP42" s="74">
        <f t="shared" si="50"/>
        <v>0</v>
      </c>
      <c r="HQ42" s="74"/>
      <c r="HR42" s="74"/>
      <c r="HS42" s="74">
        <f t="shared" si="51"/>
        <v>0</v>
      </c>
      <c r="HT42" s="74">
        <f t="shared" si="51"/>
        <v>0</v>
      </c>
      <c r="HU42" s="74"/>
      <c r="HV42" s="74"/>
      <c r="HW42" s="74">
        <f t="shared" si="52"/>
        <v>0</v>
      </c>
      <c r="HX42" s="74">
        <f t="shared" si="52"/>
        <v>0</v>
      </c>
      <c r="HY42" s="74"/>
      <c r="HZ42" s="74"/>
      <c r="IA42" s="74">
        <f t="shared" si="53"/>
        <v>0</v>
      </c>
      <c r="IB42" s="74">
        <f t="shared" si="53"/>
        <v>0</v>
      </c>
      <c r="IC42" s="74"/>
      <c r="ID42" s="74"/>
      <c r="IE42" s="74">
        <f t="shared" si="54"/>
        <v>0</v>
      </c>
      <c r="IF42" s="210">
        <f t="shared" si="55"/>
        <v>0</v>
      </c>
      <c r="IG42" s="235">
        <v>0.23</v>
      </c>
      <c r="IH42" s="235"/>
      <c r="II42" s="211">
        <f t="shared" si="56"/>
        <v>0.23</v>
      </c>
      <c r="IJ42" s="211">
        <f t="shared" si="56"/>
        <v>0</v>
      </c>
      <c r="IK42" s="235">
        <v>0</v>
      </c>
      <c r="IM42" s="211">
        <f t="shared" si="57"/>
        <v>0</v>
      </c>
      <c r="IN42" s="211">
        <f t="shared" si="57"/>
        <v>0</v>
      </c>
      <c r="IO42" s="196"/>
      <c r="IP42" s="211"/>
      <c r="IQ42" s="211">
        <f t="shared" si="58"/>
        <v>0</v>
      </c>
      <c r="IR42" s="211">
        <f t="shared" si="58"/>
        <v>0</v>
      </c>
      <c r="IS42" s="211"/>
      <c r="IT42" s="211"/>
      <c r="IU42" s="211">
        <f t="shared" si="59"/>
        <v>0</v>
      </c>
      <c r="IV42" s="211">
        <f t="shared" si="59"/>
        <v>0</v>
      </c>
      <c r="IW42" s="211"/>
      <c r="IX42" s="211"/>
      <c r="IY42" s="211">
        <f t="shared" si="60"/>
        <v>0</v>
      </c>
      <c r="IZ42" s="211">
        <f t="shared" si="61"/>
        <v>0</v>
      </c>
      <c r="JA42" s="211"/>
      <c r="JB42" s="211"/>
      <c r="JC42" s="211">
        <f t="shared" si="62"/>
        <v>0</v>
      </c>
      <c r="JD42" s="211">
        <f t="shared" si="62"/>
        <v>0</v>
      </c>
      <c r="JE42" s="211">
        <v>1.44</v>
      </c>
      <c r="JF42" s="211"/>
      <c r="JG42" s="211">
        <f t="shared" si="63"/>
        <v>1.44</v>
      </c>
      <c r="JH42" s="211">
        <f t="shared" si="63"/>
        <v>0</v>
      </c>
      <c r="JI42" s="211"/>
      <c r="JJ42" s="211"/>
      <c r="JK42" s="211">
        <f t="shared" si="64"/>
        <v>0</v>
      </c>
      <c r="JL42" s="211">
        <f t="shared" si="64"/>
        <v>0</v>
      </c>
      <c r="JM42" s="560">
        <v>0</v>
      </c>
      <c r="JN42" s="211"/>
      <c r="JO42" s="211">
        <f t="shared" si="65"/>
        <v>0</v>
      </c>
      <c r="JP42" s="211">
        <f t="shared" si="65"/>
        <v>0</v>
      </c>
      <c r="JQ42" s="211">
        <v>0</v>
      </c>
      <c r="JR42" s="211"/>
      <c r="JS42" s="211">
        <f t="shared" si="66"/>
        <v>0</v>
      </c>
      <c r="JT42" s="211">
        <f t="shared" si="66"/>
        <v>0</v>
      </c>
      <c r="JU42" s="211"/>
      <c r="JV42" s="211"/>
      <c r="JW42" s="211">
        <f t="shared" si="67"/>
        <v>0</v>
      </c>
      <c r="JX42" s="211">
        <f t="shared" si="67"/>
        <v>0</v>
      </c>
    </row>
    <row r="43" spans="1:284" ht="12.75" customHeight="1">
      <c r="A43" s="182">
        <v>0.33333333333333331</v>
      </c>
      <c r="B43" s="89">
        <v>33</v>
      </c>
      <c r="C43" s="236"/>
      <c r="D43" s="236"/>
      <c r="E43" s="74"/>
      <c r="F43" s="74"/>
      <c r="G43" s="71">
        <f t="shared" si="0"/>
        <v>0</v>
      </c>
      <c r="H43" s="71">
        <f t="shared" si="0"/>
        <v>0</v>
      </c>
      <c r="I43" s="237">
        <v>0</v>
      </c>
      <c r="J43" s="71"/>
      <c r="K43" s="71"/>
      <c r="L43" s="71"/>
      <c r="M43" s="71">
        <f t="shared" si="2"/>
        <v>0</v>
      </c>
      <c r="N43" s="71">
        <f t="shared" si="2"/>
        <v>0</v>
      </c>
      <c r="O43" s="236">
        <v>0.21</v>
      </c>
      <c r="P43" s="237"/>
      <c r="Q43" s="74"/>
      <c r="R43" s="71"/>
      <c r="S43" s="71">
        <f t="shared" si="3"/>
        <v>0.21</v>
      </c>
      <c r="T43" s="71">
        <f t="shared" si="3"/>
        <v>0</v>
      </c>
      <c r="U43" s="71"/>
      <c r="V43" s="71"/>
      <c r="W43" s="74"/>
      <c r="X43" s="74"/>
      <c r="Y43" s="71">
        <f t="shared" si="4"/>
        <v>0</v>
      </c>
      <c r="Z43" s="71">
        <f t="shared" si="4"/>
        <v>0</v>
      </c>
      <c r="AA43" s="71"/>
      <c r="AB43" s="245"/>
      <c r="AC43" s="246"/>
      <c r="AD43" s="239"/>
      <c r="AE43" s="71">
        <f t="shared" si="5"/>
        <v>0</v>
      </c>
      <c r="AF43" s="71">
        <f t="shared" si="5"/>
        <v>0</v>
      </c>
      <c r="AG43" s="71">
        <v>20.62</v>
      </c>
      <c r="AH43" s="71"/>
      <c r="AI43" s="71"/>
      <c r="AJ43" s="71"/>
      <c r="AK43" s="71">
        <f t="shared" si="6"/>
        <v>20.62</v>
      </c>
      <c r="AL43" s="71">
        <f t="shared" si="6"/>
        <v>0</v>
      </c>
      <c r="AM43" s="71"/>
      <c r="AN43" s="71"/>
      <c r="AO43" s="75"/>
      <c r="AP43" s="75"/>
      <c r="AQ43" s="71">
        <f t="shared" si="7"/>
        <v>0</v>
      </c>
      <c r="AR43" s="71">
        <f t="shared" si="7"/>
        <v>0</v>
      </c>
      <c r="AS43" s="74"/>
      <c r="AT43" s="74"/>
      <c r="AU43" s="74"/>
      <c r="AV43" s="71"/>
      <c r="AW43" s="71">
        <f t="shared" si="8"/>
        <v>0</v>
      </c>
      <c r="AX43" s="71">
        <f t="shared" si="8"/>
        <v>0</v>
      </c>
      <c r="AY43" s="207"/>
      <c r="AZ43" s="86"/>
      <c r="BA43" s="86"/>
      <c r="BB43" s="86"/>
      <c r="BC43" s="71">
        <f t="shared" si="9"/>
        <v>0</v>
      </c>
      <c r="BD43" s="71">
        <f t="shared" si="9"/>
        <v>0</v>
      </c>
      <c r="BE43" s="236"/>
      <c r="BF43" s="236"/>
      <c r="BG43" s="75"/>
      <c r="BH43" s="240"/>
      <c r="BI43" s="71">
        <f t="shared" si="10"/>
        <v>0</v>
      </c>
      <c r="BJ43" s="71">
        <f t="shared" si="10"/>
        <v>0</v>
      </c>
      <c r="BK43" s="93"/>
      <c r="BL43" s="93"/>
      <c r="BM43" s="71"/>
      <c r="BN43" s="71"/>
      <c r="BO43" s="71">
        <f t="shared" si="11"/>
        <v>0</v>
      </c>
      <c r="BP43" s="71">
        <f t="shared" si="11"/>
        <v>0</v>
      </c>
      <c r="BQ43" s="241"/>
      <c r="BR43" s="236"/>
      <c r="BS43" s="94"/>
      <c r="BT43" s="94"/>
      <c r="BU43" s="71">
        <f t="shared" si="12"/>
        <v>0</v>
      </c>
      <c r="BV43" s="71">
        <f t="shared" si="12"/>
        <v>0</v>
      </c>
      <c r="BW43" s="74"/>
      <c r="BX43" s="74"/>
      <c r="BY43" s="79"/>
      <c r="BZ43" s="242"/>
      <c r="CA43" s="71">
        <f t="shared" si="13"/>
        <v>0</v>
      </c>
      <c r="CB43" s="71">
        <f t="shared" si="13"/>
        <v>0</v>
      </c>
      <c r="CC43" s="74"/>
      <c r="CD43" s="74"/>
      <c r="CE43" s="95"/>
      <c r="CF43" s="95"/>
      <c r="CG43" s="71">
        <f t="shared" si="14"/>
        <v>0</v>
      </c>
      <c r="CH43" s="71">
        <f t="shared" si="14"/>
        <v>0</v>
      </c>
      <c r="CI43" s="236"/>
      <c r="CJ43" s="236"/>
      <c r="CK43" s="213"/>
      <c r="CL43" s="71"/>
      <c r="CM43" s="71">
        <f t="shared" si="15"/>
        <v>0</v>
      </c>
      <c r="CN43" s="71">
        <f t="shared" si="15"/>
        <v>0</v>
      </c>
      <c r="CO43" s="236"/>
      <c r="CP43" s="236"/>
      <c r="CQ43" s="71"/>
      <c r="CR43" s="71"/>
      <c r="CS43" s="71">
        <f t="shared" si="16"/>
        <v>0</v>
      </c>
      <c r="CT43" s="71">
        <f t="shared" si="16"/>
        <v>0</v>
      </c>
      <c r="CU43" s="74">
        <v>0</v>
      </c>
      <c r="CV43" s="74"/>
      <c r="CW43" s="236"/>
      <c r="CX43" s="236"/>
      <c r="CY43" s="71">
        <f t="shared" si="17"/>
        <v>0</v>
      </c>
      <c r="CZ43" s="71">
        <f t="shared" si="17"/>
        <v>0</v>
      </c>
      <c r="DA43" s="236"/>
      <c r="DB43" s="237"/>
      <c r="DC43" s="93"/>
      <c r="DD43" s="71"/>
      <c r="DE43" s="71">
        <f t="shared" si="18"/>
        <v>0</v>
      </c>
      <c r="DF43" s="71">
        <f t="shared" si="18"/>
        <v>0</v>
      </c>
      <c r="DG43" s="74"/>
      <c r="DH43" s="74"/>
      <c r="DI43" s="74"/>
      <c r="DJ43" s="74"/>
      <c r="DK43" s="71">
        <f t="shared" si="19"/>
        <v>0</v>
      </c>
      <c r="DL43" s="71">
        <f t="shared" si="19"/>
        <v>0</v>
      </c>
      <c r="DM43" s="236"/>
      <c r="DN43" s="236"/>
      <c r="DO43" s="243"/>
      <c r="DP43" s="244"/>
      <c r="DQ43" s="71">
        <f t="shared" si="20"/>
        <v>0</v>
      </c>
      <c r="DR43" s="71">
        <f t="shared" si="20"/>
        <v>0</v>
      </c>
      <c r="DS43" s="115"/>
      <c r="DT43" s="71"/>
      <c r="DU43" s="236"/>
      <c r="DV43" s="236"/>
      <c r="DW43" s="71">
        <f t="shared" si="21"/>
        <v>0</v>
      </c>
      <c r="DX43" s="71">
        <f t="shared" si="21"/>
        <v>0</v>
      </c>
      <c r="DY43" s="236"/>
      <c r="DZ43" s="237"/>
      <c r="EA43" s="208"/>
      <c r="EB43" s="71"/>
      <c r="EC43" s="71">
        <f t="shared" si="22"/>
        <v>0</v>
      </c>
      <c r="ED43" s="71">
        <f t="shared" si="22"/>
        <v>0</v>
      </c>
      <c r="EE43" s="236"/>
      <c r="EF43" s="236"/>
      <c r="EG43" s="243"/>
      <c r="EH43" s="243"/>
      <c r="EI43" s="71">
        <f t="shared" si="23"/>
        <v>0</v>
      </c>
      <c r="EJ43" s="71">
        <f t="shared" si="23"/>
        <v>0</v>
      </c>
      <c r="EK43" s="236">
        <v>0</v>
      </c>
      <c r="EL43" s="236"/>
      <c r="EM43" s="243"/>
      <c r="EN43" s="243"/>
      <c r="EO43" s="71">
        <f t="shared" si="24"/>
        <v>0</v>
      </c>
      <c r="EP43" s="71">
        <f t="shared" si="24"/>
        <v>0</v>
      </c>
      <c r="EQ43" s="209">
        <v>0</v>
      </c>
      <c r="ER43" s="196"/>
      <c r="ES43" s="196"/>
      <c r="ET43" s="196"/>
      <c r="EU43" s="74">
        <f t="shared" si="25"/>
        <v>0</v>
      </c>
      <c r="EV43" s="74">
        <f t="shared" si="26"/>
        <v>0</v>
      </c>
      <c r="EW43" s="71">
        <v>0</v>
      </c>
      <c r="EX43" s="71"/>
      <c r="EY43" s="71"/>
      <c r="EZ43" s="71"/>
      <c r="FA43" s="71">
        <f t="shared" si="27"/>
        <v>0</v>
      </c>
      <c r="FB43" s="71">
        <f t="shared" si="27"/>
        <v>0</v>
      </c>
      <c r="FC43" s="71"/>
      <c r="FD43" s="71"/>
      <c r="FE43" s="71"/>
      <c r="FF43" s="71"/>
      <c r="FG43" s="71">
        <f t="shared" si="28"/>
        <v>0</v>
      </c>
      <c r="FH43" s="71">
        <f t="shared" si="28"/>
        <v>0</v>
      </c>
      <c r="FI43" s="196"/>
      <c r="FJ43" s="196"/>
      <c r="FK43" s="196"/>
      <c r="FL43" s="196"/>
      <c r="FM43" s="74">
        <f t="shared" si="29"/>
        <v>0</v>
      </c>
      <c r="FN43" s="74">
        <f t="shared" si="30"/>
        <v>0</v>
      </c>
      <c r="FO43" s="196"/>
      <c r="FP43" s="196"/>
      <c r="FQ43" s="196"/>
      <c r="FR43" s="196"/>
      <c r="FS43" s="74">
        <f t="shared" si="31"/>
        <v>0</v>
      </c>
      <c r="FT43" s="74">
        <f t="shared" si="32"/>
        <v>0</v>
      </c>
      <c r="FU43" s="196"/>
      <c r="FV43" s="196"/>
      <c r="FW43" s="196"/>
      <c r="FX43" s="196"/>
      <c r="FY43" s="74">
        <f t="shared" si="33"/>
        <v>0</v>
      </c>
      <c r="FZ43" s="74">
        <f t="shared" si="34"/>
        <v>0</v>
      </c>
      <c r="GA43" s="196"/>
      <c r="GB43" s="196"/>
      <c r="GC43" s="196"/>
      <c r="GD43" s="196"/>
      <c r="GE43" s="74">
        <f t="shared" si="35"/>
        <v>0</v>
      </c>
      <c r="GF43" s="74">
        <f t="shared" si="36"/>
        <v>0</v>
      </c>
      <c r="GG43" s="196"/>
      <c r="GH43" s="196"/>
      <c r="GI43" s="74">
        <f t="shared" ref="GI43:GI74" si="68">GG43</f>
        <v>0</v>
      </c>
      <c r="GJ43" s="74">
        <f t="shared" si="37"/>
        <v>0</v>
      </c>
      <c r="GK43" s="196">
        <v>8.76</v>
      </c>
      <c r="GL43" s="196"/>
      <c r="GM43" s="74">
        <f t="shared" si="38"/>
        <v>8.76</v>
      </c>
      <c r="GN43" s="74">
        <f t="shared" si="39"/>
        <v>0</v>
      </c>
      <c r="GO43" s="196">
        <v>0.93</v>
      </c>
      <c r="GP43" s="196"/>
      <c r="GQ43" s="74">
        <f t="shared" si="40"/>
        <v>0.93</v>
      </c>
      <c r="GR43" s="74">
        <f t="shared" si="41"/>
        <v>0</v>
      </c>
      <c r="GS43" s="196"/>
      <c r="GT43" s="196"/>
      <c r="GU43" s="74">
        <f t="shared" si="42"/>
        <v>0</v>
      </c>
      <c r="GV43" s="74">
        <f t="shared" si="43"/>
        <v>0</v>
      </c>
      <c r="GW43" s="196">
        <v>5.15</v>
      </c>
      <c r="GX43" s="196"/>
      <c r="GY43" s="74">
        <f t="shared" si="44"/>
        <v>5.15</v>
      </c>
      <c r="GZ43" s="74">
        <f t="shared" si="45"/>
        <v>0</v>
      </c>
      <c r="HA43" s="196">
        <v>4.12</v>
      </c>
      <c r="HB43" s="196"/>
      <c r="HC43" s="74">
        <f t="shared" si="46"/>
        <v>4.12</v>
      </c>
      <c r="HD43" s="74">
        <f t="shared" si="47"/>
        <v>0</v>
      </c>
      <c r="HE43" s="196">
        <v>1</v>
      </c>
      <c r="HF43" s="196"/>
      <c r="HG43" s="74">
        <f t="shared" si="48"/>
        <v>1</v>
      </c>
      <c r="HH43" s="74">
        <f t="shared" si="48"/>
        <v>0</v>
      </c>
      <c r="HI43" s="196">
        <v>1.44</v>
      </c>
      <c r="HJ43" s="196"/>
      <c r="HK43" s="74">
        <f t="shared" si="49"/>
        <v>1.44</v>
      </c>
      <c r="HL43" s="74">
        <f t="shared" si="49"/>
        <v>0</v>
      </c>
      <c r="HM43" s="74"/>
      <c r="HN43" s="74"/>
      <c r="HO43" s="74">
        <f t="shared" si="50"/>
        <v>0</v>
      </c>
      <c r="HP43" s="74">
        <f t="shared" si="50"/>
        <v>0</v>
      </c>
      <c r="HQ43" s="74"/>
      <c r="HR43" s="74"/>
      <c r="HS43" s="74">
        <f t="shared" si="51"/>
        <v>0</v>
      </c>
      <c r="HT43" s="74">
        <f t="shared" si="51"/>
        <v>0</v>
      </c>
      <c r="HU43" s="74"/>
      <c r="HV43" s="74"/>
      <c r="HW43" s="74">
        <f t="shared" si="52"/>
        <v>0</v>
      </c>
      <c r="HX43" s="74">
        <f t="shared" si="52"/>
        <v>0</v>
      </c>
      <c r="HY43" s="74"/>
      <c r="HZ43" s="74"/>
      <c r="IA43" s="74">
        <f t="shared" si="53"/>
        <v>0</v>
      </c>
      <c r="IB43" s="74">
        <f t="shared" si="53"/>
        <v>0</v>
      </c>
      <c r="IC43" s="74"/>
      <c r="ID43" s="74"/>
      <c r="IE43" s="74">
        <f t="shared" si="54"/>
        <v>0</v>
      </c>
      <c r="IF43" s="210">
        <f t="shared" si="55"/>
        <v>0</v>
      </c>
      <c r="IG43" s="235">
        <v>0.33</v>
      </c>
      <c r="IH43" s="235"/>
      <c r="II43" s="211">
        <f t="shared" si="56"/>
        <v>0.33</v>
      </c>
      <c r="IJ43" s="211">
        <f t="shared" si="56"/>
        <v>0</v>
      </c>
      <c r="IK43" s="235">
        <v>0</v>
      </c>
      <c r="IM43" s="211">
        <f t="shared" si="57"/>
        <v>0</v>
      </c>
      <c r="IN43" s="211">
        <f t="shared" si="57"/>
        <v>0</v>
      </c>
      <c r="IO43" s="196"/>
      <c r="IP43" s="211"/>
      <c r="IQ43" s="211">
        <f t="shared" si="58"/>
        <v>0</v>
      </c>
      <c r="IR43" s="211">
        <f t="shared" si="58"/>
        <v>0</v>
      </c>
      <c r="IS43" s="211"/>
      <c r="IT43" s="211"/>
      <c r="IU43" s="211">
        <f t="shared" si="59"/>
        <v>0</v>
      </c>
      <c r="IV43" s="211">
        <f t="shared" si="59"/>
        <v>0</v>
      </c>
      <c r="IW43" s="211"/>
      <c r="IX43" s="211"/>
      <c r="IY43" s="211">
        <f t="shared" si="60"/>
        <v>0</v>
      </c>
      <c r="IZ43" s="211">
        <f t="shared" si="61"/>
        <v>0</v>
      </c>
      <c r="JA43" s="211"/>
      <c r="JB43" s="211"/>
      <c r="JC43" s="211">
        <f t="shared" si="62"/>
        <v>0</v>
      </c>
      <c r="JD43" s="211">
        <f t="shared" si="62"/>
        <v>0</v>
      </c>
      <c r="JE43" s="211">
        <v>1.44</v>
      </c>
      <c r="JF43" s="211"/>
      <c r="JG43" s="211">
        <f t="shared" si="63"/>
        <v>1.44</v>
      </c>
      <c r="JH43" s="211">
        <f t="shared" si="63"/>
        <v>0</v>
      </c>
      <c r="JI43" s="211"/>
      <c r="JJ43" s="211"/>
      <c r="JK43" s="211">
        <f t="shared" si="64"/>
        <v>0</v>
      </c>
      <c r="JL43" s="211">
        <f t="shared" si="64"/>
        <v>0</v>
      </c>
      <c r="JM43" s="560">
        <v>0</v>
      </c>
      <c r="JN43" s="211"/>
      <c r="JO43" s="211">
        <f t="shared" si="65"/>
        <v>0</v>
      </c>
      <c r="JP43" s="211">
        <f t="shared" si="65"/>
        <v>0</v>
      </c>
      <c r="JQ43" s="211">
        <v>0</v>
      </c>
      <c r="JR43" s="211"/>
      <c r="JS43" s="211">
        <f t="shared" si="66"/>
        <v>0</v>
      </c>
      <c r="JT43" s="211">
        <f t="shared" si="66"/>
        <v>0</v>
      </c>
      <c r="JU43" s="211"/>
      <c r="JV43" s="211"/>
      <c r="JW43" s="211">
        <f t="shared" si="67"/>
        <v>0</v>
      </c>
      <c r="JX43" s="211">
        <f t="shared" si="67"/>
        <v>0</v>
      </c>
    </row>
    <row r="44" spans="1:284" ht="12.75" customHeight="1">
      <c r="A44" s="181"/>
      <c r="B44" s="89">
        <v>34</v>
      </c>
      <c r="C44" s="236"/>
      <c r="D44" s="236"/>
      <c r="E44" s="74"/>
      <c r="F44" s="74"/>
      <c r="G44" s="71">
        <f t="shared" si="0"/>
        <v>0</v>
      </c>
      <c r="H44" s="71">
        <f t="shared" si="0"/>
        <v>0</v>
      </c>
      <c r="I44" s="237">
        <v>0</v>
      </c>
      <c r="J44" s="71"/>
      <c r="K44" s="71"/>
      <c r="L44" s="71"/>
      <c r="M44" s="71">
        <f t="shared" si="2"/>
        <v>0</v>
      </c>
      <c r="N44" s="71">
        <f t="shared" si="2"/>
        <v>0</v>
      </c>
      <c r="O44" s="236">
        <v>0.21</v>
      </c>
      <c r="P44" s="237"/>
      <c r="Q44" s="74"/>
      <c r="R44" s="71"/>
      <c r="S44" s="71">
        <f t="shared" si="3"/>
        <v>0.21</v>
      </c>
      <c r="T44" s="71">
        <f t="shared" si="3"/>
        <v>0</v>
      </c>
      <c r="U44" s="71"/>
      <c r="V44" s="71"/>
      <c r="W44" s="74"/>
      <c r="X44" s="74"/>
      <c r="Y44" s="71">
        <f t="shared" si="4"/>
        <v>0</v>
      </c>
      <c r="Z44" s="71">
        <f t="shared" si="4"/>
        <v>0</v>
      </c>
      <c r="AA44" s="71"/>
      <c r="AB44" s="245"/>
      <c r="AC44" s="246"/>
      <c r="AD44" s="239"/>
      <c r="AE44" s="71">
        <f t="shared" si="5"/>
        <v>0</v>
      </c>
      <c r="AF44" s="71">
        <f t="shared" si="5"/>
        <v>0</v>
      </c>
      <c r="AG44" s="71">
        <v>20.62</v>
      </c>
      <c r="AH44" s="71"/>
      <c r="AI44" s="71"/>
      <c r="AJ44" s="71"/>
      <c r="AK44" s="71">
        <f t="shared" si="6"/>
        <v>20.62</v>
      </c>
      <c r="AL44" s="71">
        <f t="shared" si="6"/>
        <v>0</v>
      </c>
      <c r="AM44" s="71"/>
      <c r="AN44" s="71"/>
      <c r="AO44" s="75"/>
      <c r="AP44" s="75"/>
      <c r="AQ44" s="71">
        <f t="shared" si="7"/>
        <v>0</v>
      </c>
      <c r="AR44" s="71">
        <f t="shared" si="7"/>
        <v>0</v>
      </c>
      <c r="AS44" s="74"/>
      <c r="AT44" s="74"/>
      <c r="AU44" s="74"/>
      <c r="AV44" s="71"/>
      <c r="AW44" s="71">
        <f t="shared" si="8"/>
        <v>0</v>
      </c>
      <c r="AX44" s="71">
        <f t="shared" si="8"/>
        <v>0</v>
      </c>
      <c r="AY44" s="207"/>
      <c r="AZ44" s="86"/>
      <c r="BA44" s="86"/>
      <c r="BB44" s="86"/>
      <c r="BC44" s="71">
        <f t="shared" si="9"/>
        <v>0</v>
      </c>
      <c r="BD44" s="71">
        <f t="shared" si="9"/>
        <v>0</v>
      </c>
      <c r="BE44" s="236"/>
      <c r="BF44" s="236"/>
      <c r="BG44" s="75"/>
      <c r="BH44" s="240"/>
      <c r="BI44" s="71">
        <f t="shared" si="10"/>
        <v>0</v>
      </c>
      <c r="BJ44" s="71">
        <f t="shared" si="10"/>
        <v>0</v>
      </c>
      <c r="BK44" s="93"/>
      <c r="BL44" s="93"/>
      <c r="BM44" s="71"/>
      <c r="BN44" s="71"/>
      <c r="BO44" s="71">
        <f t="shared" si="11"/>
        <v>0</v>
      </c>
      <c r="BP44" s="71">
        <f t="shared" si="11"/>
        <v>0</v>
      </c>
      <c r="BQ44" s="241"/>
      <c r="BR44" s="236"/>
      <c r="BS44" s="94"/>
      <c r="BT44" s="94"/>
      <c r="BU44" s="71">
        <f t="shared" si="12"/>
        <v>0</v>
      </c>
      <c r="BV44" s="71">
        <f t="shared" si="12"/>
        <v>0</v>
      </c>
      <c r="BW44" s="74"/>
      <c r="BX44" s="74"/>
      <c r="BY44" s="79"/>
      <c r="BZ44" s="242"/>
      <c r="CA44" s="71">
        <f t="shared" si="13"/>
        <v>0</v>
      </c>
      <c r="CB44" s="71">
        <f t="shared" si="13"/>
        <v>0</v>
      </c>
      <c r="CC44" s="74"/>
      <c r="CD44" s="74"/>
      <c r="CE44" s="95"/>
      <c r="CF44" s="95"/>
      <c r="CG44" s="71">
        <f t="shared" si="14"/>
        <v>0</v>
      </c>
      <c r="CH44" s="71">
        <f t="shared" si="14"/>
        <v>0</v>
      </c>
      <c r="CI44" s="236"/>
      <c r="CJ44" s="236"/>
      <c r="CK44" s="213"/>
      <c r="CL44" s="71"/>
      <c r="CM44" s="71">
        <f t="shared" si="15"/>
        <v>0</v>
      </c>
      <c r="CN44" s="71">
        <f t="shared" si="15"/>
        <v>0</v>
      </c>
      <c r="CO44" s="236"/>
      <c r="CP44" s="236"/>
      <c r="CQ44" s="71"/>
      <c r="CR44" s="71"/>
      <c r="CS44" s="71">
        <f t="shared" si="16"/>
        <v>0</v>
      </c>
      <c r="CT44" s="71">
        <f t="shared" si="16"/>
        <v>0</v>
      </c>
      <c r="CU44" s="74">
        <v>0</v>
      </c>
      <c r="CV44" s="74"/>
      <c r="CW44" s="236"/>
      <c r="CX44" s="236"/>
      <c r="CY44" s="71">
        <f t="shared" si="17"/>
        <v>0</v>
      </c>
      <c r="CZ44" s="71">
        <f t="shared" si="17"/>
        <v>0</v>
      </c>
      <c r="DA44" s="236"/>
      <c r="DB44" s="237"/>
      <c r="DC44" s="93"/>
      <c r="DD44" s="71"/>
      <c r="DE44" s="71">
        <f t="shared" si="18"/>
        <v>0</v>
      </c>
      <c r="DF44" s="71">
        <f t="shared" si="18"/>
        <v>0</v>
      </c>
      <c r="DG44" s="74"/>
      <c r="DH44" s="74"/>
      <c r="DI44" s="74"/>
      <c r="DJ44" s="74"/>
      <c r="DK44" s="71">
        <f t="shared" si="19"/>
        <v>0</v>
      </c>
      <c r="DL44" s="71">
        <f t="shared" si="19"/>
        <v>0</v>
      </c>
      <c r="DM44" s="236"/>
      <c r="DN44" s="236"/>
      <c r="DO44" s="243"/>
      <c r="DP44" s="244"/>
      <c r="DQ44" s="71">
        <f t="shared" si="20"/>
        <v>0</v>
      </c>
      <c r="DR44" s="71">
        <f t="shared" si="20"/>
        <v>0</v>
      </c>
      <c r="DS44" s="115"/>
      <c r="DT44" s="71"/>
      <c r="DU44" s="236"/>
      <c r="DV44" s="236"/>
      <c r="DW44" s="71">
        <f t="shared" si="21"/>
        <v>0</v>
      </c>
      <c r="DX44" s="71">
        <f t="shared" si="21"/>
        <v>0</v>
      </c>
      <c r="DY44" s="236"/>
      <c r="DZ44" s="237"/>
      <c r="EA44" s="208"/>
      <c r="EB44" s="71"/>
      <c r="EC44" s="71">
        <f t="shared" si="22"/>
        <v>0</v>
      </c>
      <c r="ED44" s="71">
        <f t="shared" si="22"/>
        <v>0</v>
      </c>
      <c r="EE44" s="236"/>
      <c r="EF44" s="236"/>
      <c r="EG44" s="243"/>
      <c r="EH44" s="243"/>
      <c r="EI44" s="71">
        <f t="shared" si="23"/>
        <v>0</v>
      </c>
      <c r="EJ44" s="71">
        <f t="shared" si="23"/>
        <v>0</v>
      </c>
      <c r="EK44" s="236">
        <v>0</v>
      </c>
      <c r="EL44" s="236"/>
      <c r="EM44" s="243"/>
      <c r="EN44" s="243"/>
      <c r="EO44" s="71">
        <f t="shared" si="24"/>
        <v>0</v>
      </c>
      <c r="EP44" s="71">
        <f t="shared" si="24"/>
        <v>0</v>
      </c>
      <c r="EQ44" s="209">
        <v>0</v>
      </c>
      <c r="ER44" s="196"/>
      <c r="ES44" s="196"/>
      <c r="ET44" s="196"/>
      <c r="EU44" s="74">
        <f t="shared" si="25"/>
        <v>0</v>
      </c>
      <c r="EV44" s="74">
        <f t="shared" si="26"/>
        <v>0</v>
      </c>
      <c r="EW44" s="71">
        <v>0</v>
      </c>
      <c r="EX44" s="71"/>
      <c r="EY44" s="71"/>
      <c r="EZ44" s="71"/>
      <c r="FA44" s="71">
        <f t="shared" si="27"/>
        <v>0</v>
      </c>
      <c r="FB44" s="71">
        <f t="shared" si="27"/>
        <v>0</v>
      </c>
      <c r="FC44" s="71"/>
      <c r="FD44" s="71"/>
      <c r="FE44" s="71"/>
      <c r="FF44" s="71"/>
      <c r="FG44" s="71">
        <f t="shared" si="28"/>
        <v>0</v>
      </c>
      <c r="FH44" s="71">
        <f t="shared" si="28"/>
        <v>0</v>
      </c>
      <c r="FI44" s="196"/>
      <c r="FJ44" s="196"/>
      <c r="FK44" s="196"/>
      <c r="FL44" s="196"/>
      <c r="FM44" s="74">
        <f t="shared" si="29"/>
        <v>0</v>
      </c>
      <c r="FN44" s="74">
        <f t="shared" si="30"/>
        <v>0</v>
      </c>
      <c r="FO44" s="196"/>
      <c r="FP44" s="196"/>
      <c r="FQ44" s="196"/>
      <c r="FR44" s="196"/>
      <c r="FS44" s="74">
        <f t="shared" si="31"/>
        <v>0</v>
      </c>
      <c r="FT44" s="74">
        <f t="shared" si="32"/>
        <v>0</v>
      </c>
      <c r="FU44" s="196"/>
      <c r="FV44" s="196"/>
      <c r="FW44" s="196"/>
      <c r="FX44" s="196"/>
      <c r="FY44" s="74">
        <f t="shared" si="33"/>
        <v>0</v>
      </c>
      <c r="FZ44" s="74">
        <f t="shared" si="34"/>
        <v>0</v>
      </c>
      <c r="GA44" s="196"/>
      <c r="GB44" s="196"/>
      <c r="GC44" s="196"/>
      <c r="GD44" s="196"/>
      <c r="GE44" s="74">
        <f t="shared" si="35"/>
        <v>0</v>
      </c>
      <c r="GF44" s="74">
        <f t="shared" si="36"/>
        <v>0</v>
      </c>
      <c r="GG44" s="196"/>
      <c r="GH44" s="196"/>
      <c r="GI44" s="74">
        <f t="shared" si="68"/>
        <v>0</v>
      </c>
      <c r="GJ44" s="74">
        <f t="shared" si="37"/>
        <v>0</v>
      </c>
      <c r="GK44" s="196">
        <v>8.76</v>
      </c>
      <c r="GL44" s="196"/>
      <c r="GM44" s="74">
        <f t="shared" si="38"/>
        <v>8.76</v>
      </c>
      <c r="GN44" s="74">
        <f t="shared" si="39"/>
        <v>0</v>
      </c>
      <c r="GO44" s="196">
        <v>1.24</v>
      </c>
      <c r="GP44" s="196"/>
      <c r="GQ44" s="74">
        <f t="shared" si="40"/>
        <v>1.24</v>
      </c>
      <c r="GR44" s="74">
        <f t="shared" si="41"/>
        <v>0</v>
      </c>
      <c r="GS44" s="196"/>
      <c r="GT44" s="196"/>
      <c r="GU44" s="74">
        <f t="shared" si="42"/>
        <v>0</v>
      </c>
      <c r="GV44" s="74">
        <f t="shared" si="43"/>
        <v>0</v>
      </c>
      <c r="GW44" s="196">
        <v>5.15</v>
      </c>
      <c r="GX44" s="196"/>
      <c r="GY44" s="74">
        <f t="shared" si="44"/>
        <v>5.15</v>
      </c>
      <c r="GZ44" s="74">
        <f t="shared" si="45"/>
        <v>0</v>
      </c>
      <c r="HA44" s="196">
        <v>4.12</v>
      </c>
      <c r="HB44" s="196"/>
      <c r="HC44" s="74">
        <f t="shared" si="46"/>
        <v>4.12</v>
      </c>
      <c r="HD44" s="74">
        <f t="shared" si="47"/>
        <v>0</v>
      </c>
      <c r="HE44" s="196">
        <v>1</v>
      </c>
      <c r="HF44" s="196"/>
      <c r="HG44" s="74">
        <f t="shared" si="48"/>
        <v>1</v>
      </c>
      <c r="HH44" s="74">
        <f t="shared" si="48"/>
        <v>0</v>
      </c>
      <c r="HI44" s="196">
        <v>1.44</v>
      </c>
      <c r="HJ44" s="196"/>
      <c r="HK44" s="74">
        <f t="shared" si="49"/>
        <v>1.44</v>
      </c>
      <c r="HL44" s="74">
        <f t="shared" si="49"/>
        <v>0</v>
      </c>
      <c r="HM44" s="74"/>
      <c r="HN44" s="74"/>
      <c r="HO44" s="74">
        <f t="shared" si="50"/>
        <v>0</v>
      </c>
      <c r="HP44" s="74">
        <f t="shared" si="50"/>
        <v>0</v>
      </c>
      <c r="HQ44" s="74"/>
      <c r="HR44" s="74"/>
      <c r="HS44" s="74">
        <f t="shared" si="51"/>
        <v>0</v>
      </c>
      <c r="HT44" s="74">
        <f t="shared" si="51"/>
        <v>0</v>
      </c>
      <c r="HU44" s="74"/>
      <c r="HV44" s="74"/>
      <c r="HW44" s="74">
        <f t="shared" ref="HW44:HX75" si="69">HU44</f>
        <v>0</v>
      </c>
      <c r="HX44" s="74">
        <f t="shared" si="69"/>
        <v>0</v>
      </c>
      <c r="HY44" s="74"/>
      <c r="HZ44" s="74"/>
      <c r="IA44" s="74">
        <f t="shared" si="53"/>
        <v>0</v>
      </c>
      <c r="IB44" s="74">
        <f t="shared" si="53"/>
        <v>0</v>
      </c>
      <c r="IC44" s="74"/>
      <c r="ID44" s="74"/>
      <c r="IE44" s="74">
        <f t="shared" si="54"/>
        <v>0</v>
      </c>
      <c r="IF44" s="210">
        <f t="shared" si="55"/>
        <v>0</v>
      </c>
      <c r="IG44" s="235">
        <v>0.33</v>
      </c>
      <c r="IH44" s="235"/>
      <c r="II44" s="211">
        <f t="shared" si="56"/>
        <v>0.33</v>
      </c>
      <c r="IJ44" s="211">
        <f t="shared" si="56"/>
        <v>0</v>
      </c>
      <c r="IK44" s="235">
        <v>0</v>
      </c>
      <c r="IM44" s="211">
        <f t="shared" si="57"/>
        <v>0</v>
      </c>
      <c r="IN44" s="211">
        <f t="shared" si="57"/>
        <v>0</v>
      </c>
      <c r="IO44" s="196"/>
      <c r="IP44" s="211"/>
      <c r="IQ44" s="211">
        <f t="shared" si="58"/>
        <v>0</v>
      </c>
      <c r="IR44" s="211">
        <f t="shared" si="58"/>
        <v>0</v>
      </c>
      <c r="IS44" s="211"/>
      <c r="IT44" s="211"/>
      <c r="IU44" s="211">
        <f t="shared" si="59"/>
        <v>0</v>
      </c>
      <c r="IV44" s="211">
        <f t="shared" si="59"/>
        <v>0</v>
      </c>
      <c r="IW44" s="211"/>
      <c r="IX44" s="211"/>
      <c r="IY44" s="211">
        <f t="shared" si="60"/>
        <v>0</v>
      </c>
      <c r="IZ44" s="211">
        <f t="shared" si="61"/>
        <v>0</v>
      </c>
      <c r="JA44" s="211"/>
      <c r="JB44" s="211"/>
      <c r="JC44" s="211">
        <f t="shared" si="62"/>
        <v>0</v>
      </c>
      <c r="JD44" s="211">
        <f t="shared" si="62"/>
        <v>0</v>
      </c>
      <c r="JE44" s="211">
        <v>1.44</v>
      </c>
      <c r="JF44" s="211"/>
      <c r="JG44" s="211">
        <f t="shared" si="63"/>
        <v>1.44</v>
      </c>
      <c r="JH44" s="211">
        <f t="shared" si="63"/>
        <v>0</v>
      </c>
      <c r="JI44" s="211"/>
      <c r="JJ44" s="211"/>
      <c r="JK44" s="211">
        <f t="shared" si="64"/>
        <v>0</v>
      </c>
      <c r="JL44" s="211">
        <f t="shared" si="64"/>
        <v>0</v>
      </c>
      <c r="JM44" s="560">
        <v>0</v>
      </c>
      <c r="JN44" s="211"/>
      <c r="JO44" s="211">
        <f t="shared" si="65"/>
        <v>0</v>
      </c>
      <c r="JP44" s="211">
        <f t="shared" si="65"/>
        <v>0</v>
      </c>
      <c r="JQ44" s="211">
        <v>0</v>
      </c>
      <c r="JR44" s="211"/>
      <c r="JS44" s="211">
        <f t="shared" si="66"/>
        <v>0</v>
      </c>
      <c r="JT44" s="211">
        <f t="shared" si="66"/>
        <v>0</v>
      </c>
      <c r="JU44" s="211"/>
      <c r="JV44" s="211"/>
      <c r="JW44" s="211">
        <f t="shared" si="67"/>
        <v>0</v>
      </c>
      <c r="JX44" s="211">
        <f t="shared" si="67"/>
        <v>0</v>
      </c>
    </row>
    <row r="45" spans="1:284" ht="12.75" customHeight="1">
      <c r="A45" s="181"/>
      <c r="B45" s="89">
        <v>35</v>
      </c>
      <c r="C45" s="236"/>
      <c r="D45" s="236"/>
      <c r="E45" s="74"/>
      <c r="F45" s="74"/>
      <c r="G45" s="71">
        <f t="shared" si="0"/>
        <v>0</v>
      </c>
      <c r="H45" s="71">
        <f t="shared" si="0"/>
        <v>0</v>
      </c>
      <c r="I45" s="237">
        <v>0</v>
      </c>
      <c r="J45" s="71"/>
      <c r="K45" s="71"/>
      <c r="L45" s="71"/>
      <c r="M45" s="71">
        <f t="shared" si="2"/>
        <v>0</v>
      </c>
      <c r="N45" s="71">
        <f t="shared" si="2"/>
        <v>0</v>
      </c>
      <c r="O45" s="236">
        <v>0.21</v>
      </c>
      <c r="P45" s="237"/>
      <c r="Q45" s="74"/>
      <c r="R45" s="71"/>
      <c r="S45" s="71">
        <f t="shared" si="3"/>
        <v>0.21</v>
      </c>
      <c r="T45" s="71">
        <f t="shared" si="3"/>
        <v>0</v>
      </c>
      <c r="U45" s="71"/>
      <c r="V45" s="71"/>
      <c r="W45" s="74"/>
      <c r="X45" s="74"/>
      <c r="Y45" s="71">
        <f t="shared" si="4"/>
        <v>0</v>
      </c>
      <c r="Z45" s="71">
        <f t="shared" si="4"/>
        <v>0</v>
      </c>
      <c r="AA45" s="71"/>
      <c r="AB45" s="245"/>
      <c r="AC45" s="246"/>
      <c r="AD45" s="239"/>
      <c r="AE45" s="71">
        <f t="shared" si="5"/>
        <v>0</v>
      </c>
      <c r="AF45" s="71">
        <f t="shared" si="5"/>
        <v>0</v>
      </c>
      <c r="AG45" s="71">
        <v>20.62</v>
      </c>
      <c r="AH45" s="71"/>
      <c r="AI45" s="71"/>
      <c r="AJ45" s="71"/>
      <c r="AK45" s="71">
        <f t="shared" si="6"/>
        <v>20.62</v>
      </c>
      <c r="AL45" s="71">
        <f t="shared" si="6"/>
        <v>0</v>
      </c>
      <c r="AM45" s="71"/>
      <c r="AN45" s="71"/>
      <c r="AO45" s="75"/>
      <c r="AP45" s="75"/>
      <c r="AQ45" s="71">
        <f t="shared" si="7"/>
        <v>0</v>
      </c>
      <c r="AR45" s="71">
        <f t="shared" si="7"/>
        <v>0</v>
      </c>
      <c r="AS45" s="74"/>
      <c r="AT45" s="74"/>
      <c r="AU45" s="74"/>
      <c r="AV45" s="71"/>
      <c r="AW45" s="71">
        <f t="shared" si="8"/>
        <v>0</v>
      </c>
      <c r="AX45" s="71">
        <f t="shared" si="8"/>
        <v>0</v>
      </c>
      <c r="AY45" s="207"/>
      <c r="AZ45" s="86"/>
      <c r="BA45" s="86"/>
      <c r="BB45" s="86"/>
      <c r="BC45" s="71">
        <f t="shared" si="9"/>
        <v>0</v>
      </c>
      <c r="BD45" s="71">
        <f t="shared" si="9"/>
        <v>0</v>
      </c>
      <c r="BE45" s="236"/>
      <c r="BF45" s="236"/>
      <c r="BG45" s="75"/>
      <c r="BH45" s="240"/>
      <c r="BI45" s="71">
        <f t="shared" si="10"/>
        <v>0</v>
      </c>
      <c r="BJ45" s="71">
        <f t="shared" si="10"/>
        <v>0</v>
      </c>
      <c r="BK45" s="93"/>
      <c r="BL45" s="93"/>
      <c r="BM45" s="71"/>
      <c r="BN45" s="71"/>
      <c r="BO45" s="71">
        <f t="shared" si="11"/>
        <v>0</v>
      </c>
      <c r="BP45" s="71">
        <f t="shared" si="11"/>
        <v>0</v>
      </c>
      <c r="BQ45" s="241"/>
      <c r="BR45" s="236"/>
      <c r="BS45" s="94"/>
      <c r="BT45" s="94"/>
      <c r="BU45" s="71">
        <f t="shared" si="12"/>
        <v>0</v>
      </c>
      <c r="BV45" s="71">
        <f t="shared" si="12"/>
        <v>0</v>
      </c>
      <c r="BW45" s="74"/>
      <c r="BX45" s="74"/>
      <c r="BY45" s="79"/>
      <c r="BZ45" s="242"/>
      <c r="CA45" s="71">
        <f t="shared" si="13"/>
        <v>0</v>
      </c>
      <c r="CB45" s="71">
        <f t="shared" si="13"/>
        <v>0</v>
      </c>
      <c r="CC45" s="74"/>
      <c r="CD45" s="74"/>
      <c r="CE45" s="95"/>
      <c r="CF45" s="95"/>
      <c r="CG45" s="71">
        <f t="shared" si="14"/>
        <v>0</v>
      </c>
      <c r="CH45" s="71">
        <f t="shared" si="14"/>
        <v>0</v>
      </c>
      <c r="CI45" s="236"/>
      <c r="CJ45" s="236"/>
      <c r="CK45" s="213"/>
      <c r="CL45" s="71"/>
      <c r="CM45" s="71">
        <f t="shared" si="15"/>
        <v>0</v>
      </c>
      <c r="CN45" s="71">
        <f t="shared" si="15"/>
        <v>0</v>
      </c>
      <c r="CO45" s="236"/>
      <c r="CP45" s="236"/>
      <c r="CQ45" s="71"/>
      <c r="CR45" s="71"/>
      <c r="CS45" s="71">
        <f t="shared" si="16"/>
        <v>0</v>
      </c>
      <c r="CT45" s="71">
        <f t="shared" si="16"/>
        <v>0</v>
      </c>
      <c r="CU45" s="74">
        <v>0</v>
      </c>
      <c r="CV45" s="74"/>
      <c r="CW45" s="236"/>
      <c r="CX45" s="236"/>
      <c r="CY45" s="71">
        <f t="shared" si="17"/>
        <v>0</v>
      </c>
      <c r="CZ45" s="71">
        <f t="shared" si="17"/>
        <v>0</v>
      </c>
      <c r="DA45" s="236"/>
      <c r="DB45" s="237"/>
      <c r="DC45" s="93"/>
      <c r="DD45" s="71"/>
      <c r="DE45" s="71">
        <f t="shared" si="18"/>
        <v>0</v>
      </c>
      <c r="DF45" s="71">
        <f t="shared" si="18"/>
        <v>0</v>
      </c>
      <c r="DG45" s="74"/>
      <c r="DH45" s="74"/>
      <c r="DI45" s="74"/>
      <c r="DJ45" s="74"/>
      <c r="DK45" s="71">
        <f t="shared" si="19"/>
        <v>0</v>
      </c>
      <c r="DL45" s="71">
        <f t="shared" si="19"/>
        <v>0</v>
      </c>
      <c r="DM45" s="236"/>
      <c r="DN45" s="236"/>
      <c r="DO45" s="243"/>
      <c r="DP45" s="244"/>
      <c r="DQ45" s="71">
        <f t="shared" si="20"/>
        <v>0</v>
      </c>
      <c r="DR45" s="71">
        <f t="shared" si="20"/>
        <v>0</v>
      </c>
      <c r="DS45" s="115"/>
      <c r="DT45" s="71"/>
      <c r="DU45" s="236"/>
      <c r="DV45" s="236"/>
      <c r="DW45" s="71">
        <f t="shared" si="21"/>
        <v>0</v>
      </c>
      <c r="DX45" s="71">
        <f t="shared" si="21"/>
        <v>0</v>
      </c>
      <c r="DY45" s="236"/>
      <c r="DZ45" s="237"/>
      <c r="EA45" s="208"/>
      <c r="EB45" s="71"/>
      <c r="EC45" s="71">
        <f t="shared" si="22"/>
        <v>0</v>
      </c>
      <c r="ED45" s="71">
        <f t="shared" si="22"/>
        <v>0</v>
      </c>
      <c r="EE45" s="236"/>
      <c r="EF45" s="236"/>
      <c r="EG45" s="243"/>
      <c r="EH45" s="243"/>
      <c r="EI45" s="71">
        <f t="shared" si="23"/>
        <v>0</v>
      </c>
      <c r="EJ45" s="71">
        <f t="shared" si="23"/>
        <v>0</v>
      </c>
      <c r="EK45" s="236">
        <v>0</v>
      </c>
      <c r="EL45" s="236"/>
      <c r="EM45" s="243"/>
      <c r="EN45" s="243"/>
      <c r="EO45" s="71">
        <f t="shared" si="24"/>
        <v>0</v>
      </c>
      <c r="EP45" s="71">
        <f t="shared" si="24"/>
        <v>0</v>
      </c>
      <c r="EQ45" s="209">
        <v>0</v>
      </c>
      <c r="ER45" s="196"/>
      <c r="ES45" s="196"/>
      <c r="ET45" s="196"/>
      <c r="EU45" s="74">
        <f t="shared" si="25"/>
        <v>0</v>
      </c>
      <c r="EV45" s="74">
        <f t="shared" si="26"/>
        <v>0</v>
      </c>
      <c r="EW45" s="71">
        <v>0</v>
      </c>
      <c r="EX45" s="71"/>
      <c r="EY45" s="71"/>
      <c r="EZ45" s="71"/>
      <c r="FA45" s="71">
        <f t="shared" si="27"/>
        <v>0</v>
      </c>
      <c r="FB45" s="71">
        <f t="shared" si="27"/>
        <v>0</v>
      </c>
      <c r="FC45" s="71"/>
      <c r="FD45" s="71"/>
      <c r="FE45" s="71"/>
      <c r="FF45" s="71"/>
      <c r="FG45" s="71">
        <f t="shared" si="28"/>
        <v>0</v>
      </c>
      <c r="FH45" s="71">
        <f t="shared" si="28"/>
        <v>0</v>
      </c>
      <c r="FI45" s="196"/>
      <c r="FJ45" s="196"/>
      <c r="FK45" s="196"/>
      <c r="FL45" s="196"/>
      <c r="FM45" s="74">
        <f t="shared" si="29"/>
        <v>0</v>
      </c>
      <c r="FN45" s="74">
        <f t="shared" si="30"/>
        <v>0</v>
      </c>
      <c r="FO45" s="196"/>
      <c r="FP45" s="196"/>
      <c r="FQ45" s="196"/>
      <c r="FR45" s="196"/>
      <c r="FS45" s="74">
        <f t="shared" si="31"/>
        <v>0</v>
      </c>
      <c r="FT45" s="74">
        <f t="shared" si="32"/>
        <v>0</v>
      </c>
      <c r="FU45" s="196"/>
      <c r="FV45" s="196"/>
      <c r="FW45" s="196"/>
      <c r="FX45" s="196"/>
      <c r="FY45" s="74">
        <f t="shared" si="33"/>
        <v>0</v>
      </c>
      <c r="FZ45" s="74">
        <f t="shared" si="34"/>
        <v>0</v>
      </c>
      <c r="GA45" s="196"/>
      <c r="GB45" s="196"/>
      <c r="GC45" s="196"/>
      <c r="GD45" s="196"/>
      <c r="GE45" s="74">
        <f t="shared" si="35"/>
        <v>0</v>
      </c>
      <c r="GF45" s="74">
        <f t="shared" si="36"/>
        <v>0</v>
      </c>
      <c r="GG45" s="196"/>
      <c r="GH45" s="196"/>
      <c r="GI45" s="74">
        <f t="shared" si="68"/>
        <v>0</v>
      </c>
      <c r="GJ45" s="74">
        <f t="shared" si="37"/>
        <v>0</v>
      </c>
      <c r="GK45" s="196">
        <v>8.76</v>
      </c>
      <c r="GL45" s="196"/>
      <c r="GM45" s="74">
        <f t="shared" si="38"/>
        <v>8.76</v>
      </c>
      <c r="GN45" s="74">
        <f t="shared" si="39"/>
        <v>0</v>
      </c>
      <c r="GO45" s="196">
        <v>1.65</v>
      </c>
      <c r="GP45" s="196"/>
      <c r="GQ45" s="74">
        <f t="shared" si="40"/>
        <v>1.65</v>
      </c>
      <c r="GR45" s="74">
        <f t="shared" si="41"/>
        <v>0</v>
      </c>
      <c r="GS45" s="196"/>
      <c r="GT45" s="196"/>
      <c r="GU45" s="74">
        <f t="shared" si="42"/>
        <v>0</v>
      </c>
      <c r="GV45" s="74">
        <f t="shared" si="43"/>
        <v>0</v>
      </c>
      <c r="GW45" s="196">
        <v>5.15</v>
      </c>
      <c r="GX45" s="196"/>
      <c r="GY45" s="74">
        <f t="shared" si="44"/>
        <v>5.15</v>
      </c>
      <c r="GZ45" s="74">
        <f t="shared" si="45"/>
        <v>0</v>
      </c>
      <c r="HA45" s="196">
        <v>9.2799999999999994</v>
      </c>
      <c r="HB45" s="196"/>
      <c r="HC45" s="74">
        <f t="shared" si="46"/>
        <v>9.2799999999999994</v>
      </c>
      <c r="HD45" s="74">
        <f t="shared" si="47"/>
        <v>0</v>
      </c>
      <c r="HE45" s="196">
        <v>1</v>
      </c>
      <c r="HF45" s="196"/>
      <c r="HG45" s="74">
        <f t="shared" si="48"/>
        <v>1</v>
      </c>
      <c r="HH45" s="74">
        <f t="shared" si="48"/>
        <v>0</v>
      </c>
      <c r="HI45" s="196">
        <v>1.24</v>
      </c>
      <c r="HJ45" s="196"/>
      <c r="HK45" s="74">
        <f t="shared" si="49"/>
        <v>1.24</v>
      </c>
      <c r="HL45" s="74">
        <f t="shared" si="49"/>
        <v>0</v>
      </c>
      <c r="HM45" s="74"/>
      <c r="HN45" s="74"/>
      <c r="HO45" s="74">
        <f t="shared" si="50"/>
        <v>0</v>
      </c>
      <c r="HP45" s="74">
        <f t="shared" si="50"/>
        <v>0</v>
      </c>
      <c r="HQ45" s="74"/>
      <c r="HR45" s="74"/>
      <c r="HS45" s="74">
        <f t="shared" si="51"/>
        <v>0</v>
      </c>
      <c r="HT45" s="74">
        <f t="shared" si="51"/>
        <v>0</v>
      </c>
      <c r="HU45" s="74"/>
      <c r="HV45" s="74"/>
      <c r="HW45" s="74">
        <f t="shared" si="69"/>
        <v>0</v>
      </c>
      <c r="HX45" s="74">
        <f t="shared" si="69"/>
        <v>0</v>
      </c>
      <c r="HY45" s="74"/>
      <c r="HZ45" s="74"/>
      <c r="IA45" s="74">
        <f t="shared" si="53"/>
        <v>0</v>
      </c>
      <c r="IB45" s="74">
        <f t="shared" si="53"/>
        <v>0</v>
      </c>
      <c r="IC45" s="74"/>
      <c r="ID45" s="74"/>
      <c r="IE45" s="74">
        <f t="shared" si="54"/>
        <v>0</v>
      </c>
      <c r="IF45" s="210">
        <f t="shared" si="55"/>
        <v>0</v>
      </c>
      <c r="IG45" s="235">
        <v>0.44</v>
      </c>
      <c r="IH45" s="235"/>
      <c r="II45" s="211">
        <f t="shared" si="56"/>
        <v>0.44</v>
      </c>
      <c r="IJ45" s="211">
        <f t="shared" si="56"/>
        <v>0</v>
      </c>
      <c r="IK45" s="235">
        <v>0</v>
      </c>
      <c r="IM45" s="211">
        <f t="shared" si="57"/>
        <v>0</v>
      </c>
      <c r="IN45" s="211">
        <f t="shared" si="57"/>
        <v>0</v>
      </c>
      <c r="IO45" s="196"/>
      <c r="IP45" s="211"/>
      <c r="IQ45" s="211">
        <f t="shared" si="58"/>
        <v>0</v>
      </c>
      <c r="IR45" s="211">
        <f t="shared" si="58"/>
        <v>0</v>
      </c>
      <c r="IS45" s="211"/>
      <c r="IT45" s="211"/>
      <c r="IU45" s="211">
        <f t="shared" si="59"/>
        <v>0</v>
      </c>
      <c r="IV45" s="211">
        <f t="shared" si="59"/>
        <v>0</v>
      </c>
      <c r="IW45" s="211"/>
      <c r="IX45" s="211"/>
      <c r="IY45" s="211">
        <f t="shared" si="60"/>
        <v>0</v>
      </c>
      <c r="IZ45" s="211">
        <f t="shared" si="61"/>
        <v>0</v>
      </c>
      <c r="JA45" s="211"/>
      <c r="JB45" s="211"/>
      <c r="JC45" s="211">
        <f t="shared" si="62"/>
        <v>0</v>
      </c>
      <c r="JD45" s="211">
        <f t="shared" si="62"/>
        <v>0</v>
      </c>
      <c r="JE45" s="211">
        <v>1.44</v>
      </c>
      <c r="JF45" s="211"/>
      <c r="JG45" s="211">
        <f t="shared" si="63"/>
        <v>1.44</v>
      </c>
      <c r="JH45" s="211">
        <f t="shared" si="63"/>
        <v>0</v>
      </c>
      <c r="JI45" s="211"/>
      <c r="JJ45" s="211"/>
      <c r="JK45" s="211">
        <f t="shared" si="64"/>
        <v>0</v>
      </c>
      <c r="JL45" s="211">
        <f t="shared" si="64"/>
        <v>0</v>
      </c>
      <c r="JM45" s="560">
        <v>0</v>
      </c>
      <c r="JN45" s="211"/>
      <c r="JO45" s="211">
        <f t="shared" si="65"/>
        <v>0</v>
      </c>
      <c r="JP45" s="211">
        <f t="shared" si="65"/>
        <v>0</v>
      </c>
      <c r="JQ45" s="211">
        <v>0</v>
      </c>
      <c r="JR45" s="211"/>
      <c r="JS45" s="211">
        <f t="shared" si="66"/>
        <v>0</v>
      </c>
      <c r="JT45" s="211">
        <f t="shared" si="66"/>
        <v>0</v>
      </c>
      <c r="JU45" s="211"/>
      <c r="JV45" s="211"/>
      <c r="JW45" s="211">
        <f t="shared" si="67"/>
        <v>0</v>
      </c>
      <c r="JX45" s="211">
        <f t="shared" si="67"/>
        <v>0</v>
      </c>
    </row>
    <row r="46" spans="1:284" ht="12.75" customHeight="1">
      <c r="A46" s="181"/>
      <c r="B46" s="89">
        <v>36</v>
      </c>
      <c r="C46" s="236"/>
      <c r="D46" s="236"/>
      <c r="E46" s="74"/>
      <c r="F46" s="74"/>
      <c r="G46" s="71">
        <f t="shared" si="0"/>
        <v>0</v>
      </c>
      <c r="H46" s="71">
        <f t="shared" si="0"/>
        <v>0</v>
      </c>
      <c r="I46" s="237">
        <v>0</v>
      </c>
      <c r="J46" s="71"/>
      <c r="K46" s="71"/>
      <c r="L46" s="71"/>
      <c r="M46" s="71">
        <f t="shared" si="2"/>
        <v>0</v>
      </c>
      <c r="N46" s="71">
        <f t="shared" si="2"/>
        <v>0</v>
      </c>
      <c r="O46" s="236">
        <v>0.21</v>
      </c>
      <c r="P46" s="237"/>
      <c r="Q46" s="74"/>
      <c r="R46" s="71"/>
      <c r="S46" s="71">
        <f t="shared" si="3"/>
        <v>0.21</v>
      </c>
      <c r="T46" s="71">
        <f t="shared" si="3"/>
        <v>0</v>
      </c>
      <c r="U46" s="71"/>
      <c r="V46" s="71"/>
      <c r="W46" s="74"/>
      <c r="X46" s="74"/>
      <c r="Y46" s="71">
        <f t="shared" si="4"/>
        <v>0</v>
      </c>
      <c r="Z46" s="71">
        <f t="shared" si="4"/>
        <v>0</v>
      </c>
      <c r="AA46" s="71"/>
      <c r="AB46" s="245"/>
      <c r="AC46" s="246"/>
      <c r="AD46" s="239"/>
      <c r="AE46" s="71">
        <f t="shared" si="5"/>
        <v>0</v>
      </c>
      <c r="AF46" s="71">
        <f t="shared" si="5"/>
        <v>0</v>
      </c>
      <c r="AG46" s="71">
        <v>20.62</v>
      </c>
      <c r="AH46" s="71"/>
      <c r="AI46" s="71"/>
      <c r="AJ46" s="71"/>
      <c r="AK46" s="71">
        <f t="shared" si="6"/>
        <v>20.62</v>
      </c>
      <c r="AL46" s="71">
        <f t="shared" si="6"/>
        <v>0</v>
      </c>
      <c r="AM46" s="71"/>
      <c r="AN46" s="71"/>
      <c r="AO46" s="75"/>
      <c r="AP46" s="75"/>
      <c r="AQ46" s="71">
        <f t="shared" si="7"/>
        <v>0</v>
      </c>
      <c r="AR46" s="71">
        <f t="shared" si="7"/>
        <v>0</v>
      </c>
      <c r="AS46" s="74"/>
      <c r="AT46" s="74"/>
      <c r="AU46" s="74"/>
      <c r="AV46" s="71"/>
      <c r="AW46" s="71">
        <f t="shared" si="8"/>
        <v>0</v>
      </c>
      <c r="AX46" s="71">
        <f t="shared" si="8"/>
        <v>0</v>
      </c>
      <c r="AY46" s="207"/>
      <c r="AZ46" s="86"/>
      <c r="BA46" s="86"/>
      <c r="BB46" s="86"/>
      <c r="BC46" s="71">
        <f t="shared" si="9"/>
        <v>0</v>
      </c>
      <c r="BD46" s="71">
        <f t="shared" si="9"/>
        <v>0</v>
      </c>
      <c r="BE46" s="236"/>
      <c r="BF46" s="236"/>
      <c r="BG46" s="75"/>
      <c r="BH46" s="240"/>
      <c r="BI46" s="71">
        <f t="shared" si="10"/>
        <v>0</v>
      </c>
      <c r="BJ46" s="71">
        <f t="shared" si="10"/>
        <v>0</v>
      </c>
      <c r="BK46" s="93"/>
      <c r="BL46" s="93"/>
      <c r="BM46" s="71"/>
      <c r="BN46" s="71"/>
      <c r="BO46" s="71">
        <f t="shared" si="11"/>
        <v>0</v>
      </c>
      <c r="BP46" s="71">
        <f t="shared" si="11"/>
        <v>0</v>
      </c>
      <c r="BQ46" s="241"/>
      <c r="BR46" s="236"/>
      <c r="BS46" s="94"/>
      <c r="BT46" s="94"/>
      <c r="BU46" s="71">
        <f t="shared" si="12"/>
        <v>0</v>
      </c>
      <c r="BV46" s="71">
        <f t="shared" si="12"/>
        <v>0</v>
      </c>
      <c r="BW46" s="74"/>
      <c r="BX46" s="74"/>
      <c r="BY46" s="79"/>
      <c r="BZ46" s="242"/>
      <c r="CA46" s="71">
        <f t="shared" si="13"/>
        <v>0</v>
      </c>
      <c r="CB46" s="71">
        <f t="shared" si="13"/>
        <v>0</v>
      </c>
      <c r="CC46" s="74"/>
      <c r="CD46" s="74"/>
      <c r="CE46" s="95"/>
      <c r="CF46" s="95"/>
      <c r="CG46" s="71">
        <f t="shared" si="14"/>
        <v>0</v>
      </c>
      <c r="CH46" s="71">
        <f t="shared" si="14"/>
        <v>0</v>
      </c>
      <c r="CI46" s="236"/>
      <c r="CJ46" s="236"/>
      <c r="CK46" s="213"/>
      <c r="CL46" s="71"/>
      <c r="CM46" s="71">
        <f t="shared" si="15"/>
        <v>0</v>
      </c>
      <c r="CN46" s="71">
        <f t="shared" si="15"/>
        <v>0</v>
      </c>
      <c r="CO46" s="236"/>
      <c r="CP46" s="236"/>
      <c r="CQ46" s="71"/>
      <c r="CR46" s="71"/>
      <c r="CS46" s="71">
        <f t="shared" si="16"/>
        <v>0</v>
      </c>
      <c r="CT46" s="71">
        <f t="shared" si="16"/>
        <v>0</v>
      </c>
      <c r="CU46" s="74">
        <v>0</v>
      </c>
      <c r="CV46" s="74"/>
      <c r="CW46" s="236"/>
      <c r="CX46" s="236"/>
      <c r="CY46" s="71">
        <f t="shared" si="17"/>
        <v>0</v>
      </c>
      <c r="CZ46" s="71">
        <f t="shared" si="17"/>
        <v>0</v>
      </c>
      <c r="DA46" s="236"/>
      <c r="DB46" s="237"/>
      <c r="DC46" s="93"/>
      <c r="DD46" s="71"/>
      <c r="DE46" s="71">
        <f t="shared" si="18"/>
        <v>0</v>
      </c>
      <c r="DF46" s="71">
        <f t="shared" si="18"/>
        <v>0</v>
      </c>
      <c r="DG46" s="74"/>
      <c r="DH46" s="74"/>
      <c r="DI46" s="74"/>
      <c r="DJ46" s="74"/>
      <c r="DK46" s="71">
        <f t="shared" si="19"/>
        <v>0</v>
      </c>
      <c r="DL46" s="71">
        <f t="shared" si="19"/>
        <v>0</v>
      </c>
      <c r="DM46" s="236"/>
      <c r="DN46" s="236"/>
      <c r="DO46" s="243"/>
      <c r="DP46" s="244"/>
      <c r="DQ46" s="71">
        <f t="shared" si="20"/>
        <v>0</v>
      </c>
      <c r="DR46" s="71">
        <f t="shared" si="20"/>
        <v>0</v>
      </c>
      <c r="DS46" s="115"/>
      <c r="DT46" s="71"/>
      <c r="DU46" s="236"/>
      <c r="DV46" s="236"/>
      <c r="DW46" s="71">
        <f t="shared" si="21"/>
        <v>0</v>
      </c>
      <c r="DX46" s="71">
        <f t="shared" si="21"/>
        <v>0</v>
      </c>
      <c r="DY46" s="236"/>
      <c r="DZ46" s="237"/>
      <c r="EA46" s="208"/>
      <c r="EB46" s="71"/>
      <c r="EC46" s="71">
        <f t="shared" si="22"/>
        <v>0</v>
      </c>
      <c r="ED46" s="71">
        <f t="shared" si="22"/>
        <v>0</v>
      </c>
      <c r="EE46" s="236"/>
      <c r="EF46" s="236"/>
      <c r="EG46" s="243"/>
      <c r="EH46" s="243"/>
      <c r="EI46" s="71">
        <f t="shared" si="23"/>
        <v>0</v>
      </c>
      <c r="EJ46" s="71">
        <f t="shared" si="23"/>
        <v>0</v>
      </c>
      <c r="EK46" s="236">
        <v>0</v>
      </c>
      <c r="EL46" s="236"/>
      <c r="EM46" s="243"/>
      <c r="EN46" s="243"/>
      <c r="EO46" s="71">
        <f t="shared" si="24"/>
        <v>0</v>
      </c>
      <c r="EP46" s="71">
        <f t="shared" si="24"/>
        <v>0</v>
      </c>
      <c r="EQ46" s="209">
        <v>0</v>
      </c>
      <c r="ER46" s="196"/>
      <c r="ES46" s="196"/>
      <c r="ET46" s="196"/>
      <c r="EU46" s="74">
        <f t="shared" si="25"/>
        <v>0</v>
      </c>
      <c r="EV46" s="74">
        <f t="shared" si="26"/>
        <v>0</v>
      </c>
      <c r="EW46" s="71">
        <v>0</v>
      </c>
      <c r="EX46" s="71"/>
      <c r="EY46" s="71"/>
      <c r="EZ46" s="71"/>
      <c r="FA46" s="71">
        <f t="shared" si="27"/>
        <v>0</v>
      </c>
      <c r="FB46" s="71">
        <f t="shared" si="27"/>
        <v>0</v>
      </c>
      <c r="FC46" s="71"/>
      <c r="FD46" s="71"/>
      <c r="FE46" s="71"/>
      <c r="FF46" s="71"/>
      <c r="FG46" s="71">
        <f t="shared" si="28"/>
        <v>0</v>
      </c>
      <c r="FH46" s="71">
        <f t="shared" si="28"/>
        <v>0</v>
      </c>
      <c r="FI46" s="196"/>
      <c r="FJ46" s="196"/>
      <c r="FK46" s="196"/>
      <c r="FL46" s="196"/>
      <c r="FM46" s="74">
        <f t="shared" si="29"/>
        <v>0</v>
      </c>
      <c r="FN46" s="74">
        <f t="shared" si="30"/>
        <v>0</v>
      </c>
      <c r="FO46" s="196"/>
      <c r="FP46" s="196"/>
      <c r="FQ46" s="196"/>
      <c r="FR46" s="196"/>
      <c r="FS46" s="74">
        <f t="shared" si="31"/>
        <v>0</v>
      </c>
      <c r="FT46" s="74">
        <f t="shared" si="32"/>
        <v>0</v>
      </c>
      <c r="FU46" s="196"/>
      <c r="FV46" s="196"/>
      <c r="FW46" s="196"/>
      <c r="FX46" s="196"/>
      <c r="FY46" s="74">
        <f t="shared" si="33"/>
        <v>0</v>
      </c>
      <c r="FZ46" s="74">
        <f t="shared" si="34"/>
        <v>0</v>
      </c>
      <c r="GA46" s="196"/>
      <c r="GB46" s="196"/>
      <c r="GC46" s="196"/>
      <c r="GD46" s="196"/>
      <c r="GE46" s="74">
        <f t="shared" si="35"/>
        <v>0</v>
      </c>
      <c r="GF46" s="74">
        <f t="shared" si="36"/>
        <v>0</v>
      </c>
      <c r="GG46" s="196"/>
      <c r="GH46" s="196"/>
      <c r="GI46" s="74">
        <f t="shared" si="68"/>
        <v>0</v>
      </c>
      <c r="GJ46" s="74">
        <f t="shared" si="37"/>
        <v>0</v>
      </c>
      <c r="GK46" s="196">
        <v>8.76</v>
      </c>
      <c r="GL46" s="196"/>
      <c r="GM46" s="74">
        <f t="shared" si="38"/>
        <v>8.76</v>
      </c>
      <c r="GN46" s="74">
        <f t="shared" si="39"/>
        <v>0</v>
      </c>
      <c r="GO46" s="196">
        <v>1.75</v>
      </c>
      <c r="GP46" s="196"/>
      <c r="GQ46" s="74">
        <f t="shared" si="40"/>
        <v>1.75</v>
      </c>
      <c r="GR46" s="74">
        <f t="shared" si="41"/>
        <v>0</v>
      </c>
      <c r="GS46" s="196"/>
      <c r="GT46" s="196"/>
      <c r="GU46" s="74">
        <f t="shared" si="42"/>
        <v>0</v>
      </c>
      <c r="GV46" s="74">
        <f t="shared" si="43"/>
        <v>0</v>
      </c>
      <c r="GW46" s="196">
        <v>5.15</v>
      </c>
      <c r="GX46" s="196"/>
      <c r="GY46" s="74">
        <f t="shared" si="44"/>
        <v>5.15</v>
      </c>
      <c r="GZ46" s="74">
        <f t="shared" si="45"/>
        <v>0</v>
      </c>
      <c r="HA46" s="196">
        <v>9.2799999999999994</v>
      </c>
      <c r="HB46" s="196"/>
      <c r="HC46" s="74">
        <f t="shared" si="46"/>
        <v>9.2799999999999994</v>
      </c>
      <c r="HD46" s="74">
        <f t="shared" si="47"/>
        <v>0</v>
      </c>
      <c r="HE46" s="196">
        <v>1</v>
      </c>
      <c r="HF46" s="196"/>
      <c r="HG46" s="74">
        <f t="shared" si="48"/>
        <v>1</v>
      </c>
      <c r="HH46" s="74">
        <f t="shared" si="48"/>
        <v>0</v>
      </c>
      <c r="HI46" s="196">
        <v>1.24</v>
      </c>
      <c r="HJ46" s="196"/>
      <c r="HK46" s="74">
        <f t="shared" si="49"/>
        <v>1.24</v>
      </c>
      <c r="HL46" s="74">
        <f t="shared" si="49"/>
        <v>0</v>
      </c>
      <c r="HM46" s="74"/>
      <c r="HN46" s="74"/>
      <c r="HO46" s="74">
        <f t="shared" si="50"/>
        <v>0</v>
      </c>
      <c r="HP46" s="74">
        <f t="shared" si="50"/>
        <v>0</v>
      </c>
      <c r="HQ46" s="74"/>
      <c r="HR46" s="74"/>
      <c r="HS46" s="74">
        <f t="shared" si="51"/>
        <v>0</v>
      </c>
      <c r="HT46" s="74">
        <f t="shared" si="51"/>
        <v>0</v>
      </c>
      <c r="HU46" s="74"/>
      <c r="HV46" s="74"/>
      <c r="HW46" s="74">
        <f t="shared" si="69"/>
        <v>0</v>
      </c>
      <c r="HX46" s="74">
        <f t="shared" si="69"/>
        <v>0</v>
      </c>
      <c r="HY46" s="74"/>
      <c r="HZ46" s="74"/>
      <c r="IA46" s="74">
        <f t="shared" si="53"/>
        <v>0</v>
      </c>
      <c r="IB46" s="74">
        <f t="shared" si="53"/>
        <v>0</v>
      </c>
      <c r="IC46" s="74"/>
      <c r="ID46" s="74"/>
      <c r="IE46" s="74">
        <f t="shared" si="54"/>
        <v>0</v>
      </c>
      <c r="IF46" s="210">
        <f t="shared" si="55"/>
        <v>0</v>
      </c>
      <c r="IG46" s="235">
        <v>0.56000000000000005</v>
      </c>
      <c r="IH46" s="235"/>
      <c r="II46" s="211">
        <f t="shared" si="56"/>
        <v>0.56000000000000005</v>
      </c>
      <c r="IJ46" s="211">
        <f t="shared" si="56"/>
        <v>0</v>
      </c>
      <c r="IK46" s="235">
        <v>0</v>
      </c>
      <c r="IM46" s="211">
        <f t="shared" si="57"/>
        <v>0</v>
      </c>
      <c r="IN46" s="211">
        <f t="shared" si="57"/>
        <v>0</v>
      </c>
      <c r="IO46" s="196"/>
      <c r="IP46" s="211"/>
      <c r="IQ46" s="211">
        <f t="shared" si="58"/>
        <v>0</v>
      </c>
      <c r="IR46" s="211">
        <f t="shared" si="58"/>
        <v>0</v>
      </c>
      <c r="IS46" s="211"/>
      <c r="IT46" s="211"/>
      <c r="IU46" s="211">
        <f t="shared" si="59"/>
        <v>0</v>
      </c>
      <c r="IV46" s="211">
        <f t="shared" si="59"/>
        <v>0</v>
      </c>
      <c r="IW46" s="211"/>
      <c r="IX46" s="211"/>
      <c r="IY46" s="211">
        <f t="shared" si="60"/>
        <v>0</v>
      </c>
      <c r="IZ46" s="211">
        <f t="shared" si="61"/>
        <v>0</v>
      </c>
      <c r="JA46" s="211"/>
      <c r="JB46" s="211"/>
      <c r="JC46" s="211">
        <f t="shared" si="62"/>
        <v>0</v>
      </c>
      <c r="JD46" s="211">
        <f t="shared" si="62"/>
        <v>0</v>
      </c>
      <c r="JE46" s="211">
        <v>1.44</v>
      </c>
      <c r="JF46" s="211"/>
      <c r="JG46" s="211">
        <f t="shared" si="63"/>
        <v>1.44</v>
      </c>
      <c r="JH46" s="211">
        <f t="shared" si="63"/>
        <v>0</v>
      </c>
      <c r="JI46" s="211"/>
      <c r="JJ46" s="211"/>
      <c r="JK46" s="211">
        <f t="shared" si="64"/>
        <v>0</v>
      </c>
      <c r="JL46" s="211">
        <f t="shared" si="64"/>
        <v>0</v>
      </c>
      <c r="JM46" s="560">
        <v>0</v>
      </c>
      <c r="JN46" s="211"/>
      <c r="JO46" s="211">
        <f t="shared" si="65"/>
        <v>0</v>
      </c>
      <c r="JP46" s="211">
        <f t="shared" si="65"/>
        <v>0</v>
      </c>
      <c r="JQ46" s="211">
        <v>0</v>
      </c>
      <c r="JR46" s="211"/>
      <c r="JS46" s="211">
        <f t="shared" si="66"/>
        <v>0</v>
      </c>
      <c r="JT46" s="211">
        <f t="shared" si="66"/>
        <v>0</v>
      </c>
      <c r="JU46" s="211"/>
      <c r="JV46" s="211"/>
      <c r="JW46" s="211">
        <f t="shared" si="67"/>
        <v>0</v>
      </c>
      <c r="JX46" s="211">
        <f t="shared" si="67"/>
        <v>0</v>
      </c>
    </row>
    <row r="47" spans="1:284" ht="12.75" customHeight="1">
      <c r="A47" s="182">
        <v>0.375</v>
      </c>
      <c r="B47" s="89">
        <v>37</v>
      </c>
      <c r="C47" s="236"/>
      <c r="D47" s="236"/>
      <c r="E47" s="74"/>
      <c r="F47" s="74"/>
      <c r="G47" s="71">
        <f t="shared" si="0"/>
        <v>0</v>
      </c>
      <c r="H47" s="71">
        <f t="shared" si="0"/>
        <v>0</v>
      </c>
      <c r="I47" s="237">
        <v>6.19</v>
      </c>
      <c r="J47" s="71"/>
      <c r="K47" s="71"/>
      <c r="L47" s="71"/>
      <c r="M47" s="71">
        <f t="shared" si="2"/>
        <v>6.19</v>
      </c>
      <c r="N47" s="71">
        <f t="shared" si="2"/>
        <v>0</v>
      </c>
      <c r="O47" s="236">
        <v>0.21</v>
      </c>
      <c r="P47" s="237"/>
      <c r="Q47" s="74"/>
      <c r="R47" s="71"/>
      <c r="S47" s="71">
        <f t="shared" si="3"/>
        <v>0.21</v>
      </c>
      <c r="T47" s="71">
        <f t="shared" si="3"/>
        <v>0</v>
      </c>
      <c r="U47" s="71"/>
      <c r="V47" s="71"/>
      <c r="W47" s="74"/>
      <c r="X47" s="74"/>
      <c r="Y47" s="71">
        <f t="shared" si="4"/>
        <v>0</v>
      </c>
      <c r="Z47" s="71">
        <f t="shared" si="4"/>
        <v>0</v>
      </c>
      <c r="AA47" s="71"/>
      <c r="AB47" s="245"/>
      <c r="AC47" s="246"/>
      <c r="AD47" s="239"/>
      <c r="AE47" s="71">
        <f t="shared" si="5"/>
        <v>0</v>
      </c>
      <c r="AF47" s="71">
        <f t="shared" si="5"/>
        <v>0</v>
      </c>
      <c r="AG47" s="71">
        <v>10.31</v>
      </c>
      <c r="AH47" s="71"/>
      <c r="AI47" s="71"/>
      <c r="AJ47" s="71"/>
      <c r="AK47" s="71">
        <f t="shared" si="6"/>
        <v>10.31</v>
      </c>
      <c r="AL47" s="71">
        <f t="shared" si="6"/>
        <v>0</v>
      </c>
      <c r="AM47" s="71"/>
      <c r="AN47" s="71"/>
      <c r="AO47" s="75"/>
      <c r="AP47" s="75"/>
      <c r="AQ47" s="71">
        <f t="shared" si="7"/>
        <v>0</v>
      </c>
      <c r="AR47" s="71">
        <f t="shared" si="7"/>
        <v>0</v>
      </c>
      <c r="AS47" s="74"/>
      <c r="AT47" s="74"/>
      <c r="AU47" s="74"/>
      <c r="AV47" s="71"/>
      <c r="AW47" s="71">
        <f t="shared" si="8"/>
        <v>0</v>
      </c>
      <c r="AX47" s="71">
        <f t="shared" si="8"/>
        <v>0</v>
      </c>
      <c r="AY47" s="207"/>
      <c r="AZ47" s="86"/>
      <c r="BA47" s="86"/>
      <c r="BB47" s="86"/>
      <c r="BC47" s="71">
        <f t="shared" si="9"/>
        <v>0</v>
      </c>
      <c r="BD47" s="71">
        <f t="shared" si="9"/>
        <v>0</v>
      </c>
      <c r="BE47" s="236"/>
      <c r="BF47" s="236"/>
      <c r="BG47" s="75"/>
      <c r="BH47" s="240"/>
      <c r="BI47" s="71">
        <f t="shared" si="10"/>
        <v>0</v>
      </c>
      <c r="BJ47" s="71">
        <f t="shared" si="10"/>
        <v>0</v>
      </c>
      <c r="BK47" s="93"/>
      <c r="BL47" s="93"/>
      <c r="BM47" s="71"/>
      <c r="BN47" s="71"/>
      <c r="BO47" s="71">
        <f t="shared" si="11"/>
        <v>0</v>
      </c>
      <c r="BP47" s="71">
        <f t="shared" si="11"/>
        <v>0</v>
      </c>
      <c r="BQ47" s="241"/>
      <c r="BR47" s="236"/>
      <c r="BS47" s="94"/>
      <c r="BT47" s="94"/>
      <c r="BU47" s="71">
        <f t="shared" si="12"/>
        <v>0</v>
      </c>
      <c r="BV47" s="71">
        <f t="shared" si="12"/>
        <v>0</v>
      </c>
      <c r="BW47" s="74"/>
      <c r="BX47" s="74"/>
      <c r="BY47" s="79"/>
      <c r="BZ47" s="242"/>
      <c r="CA47" s="71">
        <f t="shared" si="13"/>
        <v>0</v>
      </c>
      <c r="CB47" s="71">
        <f t="shared" si="13"/>
        <v>0</v>
      </c>
      <c r="CC47" s="74"/>
      <c r="CD47" s="74"/>
      <c r="CE47" s="95"/>
      <c r="CF47" s="95"/>
      <c r="CG47" s="71">
        <f t="shared" si="14"/>
        <v>0</v>
      </c>
      <c r="CH47" s="71">
        <f t="shared" si="14"/>
        <v>0</v>
      </c>
      <c r="CI47" s="236"/>
      <c r="CJ47" s="236"/>
      <c r="CK47" s="213"/>
      <c r="CL47" s="71"/>
      <c r="CM47" s="71">
        <f t="shared" si="15"/>
        <v>0</v>
      </c>
      <c r="CN47" s="71">
        <f t="shared" si="15"/>
        <v>0</v>
      </c>
      <c r="CO47" s="236"/>
      <c r="CP47" s="236"/>
      <c r="CQ47" s="71"/>
      <c r="CR47" s="71"/>
      <c r="CS47" s="71">
        <f t="shared" si="16"/>
        <v>0</v>
      </c>
      <c r="CT47" s="71">
        <f t="shared" si="16"/>
        <v>0</v>
      </c>
      <c r="CU47" s="74">
        <v>0</v>
      </c>
      <c r="CV47" s="74"/>
      <c r="CW47" s="236"/>
      <c r="CX47" s="236"/>
      <c r="CY47" s="71">
        <f t="shared" si="17"/>
        <v>0</v>
      </c>
      <c r="CZ47" s="71">
        <f t="shared" si="17"/>
        <v>0</v>
      </c>
      <c r="DA47" s="236"/>
      <c r="DB47" s="237"/>
      <c r="DC47" s="93"/>
      <c r="DD47" s="71"/>
      <c r="DE47" s="71">
        <f t="shared" si="18"/>
        <v>0</v>
      </c>
      <c r="DF47" s="71">
        <f t="shared" si="18"/>
        <v>0</v>
      </c>
      <c r="DG47" s="74"/>
      <c r="DH47" s="74"/>
      <c r="DI47" s="74"/>
      <c r="DJ47" s="74"/>
      <c r="DK47" s="71">
        <f t="shared" si="19"/>
        <v>0</v>
      </c>
      <c r="DL47" s="71">
        <f t="shared" si="19"/>
        <v>0</v>
      </c>
      <c r="DM47" s="236"/>
      <c r="DN47" s="236"/>
      <c r="DO47" s="243"/>
      <c r="DP47" s="244"/>
      <c r="DQ47" s="71">
        <f t="shared" si="20"/>
        <v>0</v>
      </c>
      <c r="DR47" s="71">
        <f t="shared" si="20"/>
        <v>0</v>
      </c>
      <c r="DS47" s="115"/>
      <c r="DT47" s="71"/>
      <c r="DU47" s="236"/>
      <c r="DV47" s="236"/>
      <c r="DW47" s="71">
        <f t="shared" si="21"/>
        <v>0</v>
      </c>
      <c r="DX47" s="71">
        <f t="shared" si="21"/>
        <v>0</v>
      </c>
      <c r="DY47" s="236"/>
      <c r="DZ47" s="237"/>
      <c r="EA47" s="208"/>
      <c r="EB47" s="71"/>
      <c r="EC47" s="71">
        <f t="shared" si="22"/>
        <v>0</v>
      </c>
      <c r="ED47" s="71">
        <f t="shared" si="22"/>
        <v>0</v>
      </c>
      <c r="EE47" s="236"/>
      <c r="EF47" s="236"/>
      <c r="EG47" s="243"/>
      <c r="EH47" s="243"/>
      <c r="EI47" s="71">
        <f t="shared" si="23"/>
        <v>0</v>
      </c>
      <c r="EJ47" s="71">
        <f t="shared" si="23"/>
        <v>0</v>
      </c>
      <c r="EK47" s="236">
        <v>0</v>
      </c>
      <c r="EL47" s="236"/>
      <c r="EM47" s="243"/>
      <c r="EN47" s="243"/>
      <c r="EO47" s="71">
        <f t="shared" si="24"/>
        <v>0</v>
      </c>
      <c r="EP47" s="71">
        <f t="shared" si="24"/>
        <v>0</v>
      </c>
      <c r="EQ47" s="209">
        <v>15.46</v>
      </c>
      <c r="ER47" s="196"/>
      <c r="ES47" s="196"/>
      <c r="ET47" s="196"/>
      <c r="EU47" s="74">
        <f t="shared" si="25"/>
        <v>15.46</v>
      </c>
      <c r="EV47" s="74">
        <f t="shared" si="26"/>
        <v>0</v>
      </c>
      <c r="EW47" s="71">
        <v>0</v>
      </c>
      <c r="EX47" s="71"/>
      <c r="EY47" s="71"/>
      <c r="EZ47" s="71"/>
      <c r="FA47" s="71">
        <f t="shared" si="27"/>
        <v>0</v>
      </c>
      <c r="FB47" s="71">
        <f t="shared" si="27"/>
        <v>0</v>
      </c>
      <c r="FC47" s="71"/>
      <c r="FD47" s="71"/>
      <c r="FE47" s="71"/>
      <c r="FF47" s="71"/>
      <c r="FG47" s="71">
        <f t="shared" si="28"/>
        <v>0</v>
      </c>
      <c r="FH47" s="71">
        <f t="shared" si="28"/>
        <v>0</v>
      </c>
      <c r="FI47" s="196"/>
      <c r="FJ47" s="196"/>
      <c r="FK47" s="196"/>
      <c r="FL47" s="196"/>
      <c r="FM47" s="74">
        <f t="shared" si="29"/>
        <v>0</v>
      </c>
      <c r="FN47" s="74">
        <f t="shared" si="30"/>
        <v>0</v>
      </c>
      <c r="FO47" s="196"/>
      <c r="FP47" s="196"/>
      <c r="FQ47" s="196"/>
      <c r="FR47" s="196"/>
      <c r="FS47" s="74">
        <f t="shared" si="31"/>
        <v>0</v>
      </c>
      <c r="FT47" s="74">
        <f t="shared" si="32"/>
        <v>0</v>
      </c>
      <c r="FU47" s="196"/>
      <c r="FV47" s="196"/>
      <c r="FW47" s="196"/>
      <c r="FX47" s="196"/>
      <c r="FY47" s="74">
        <f t="shared" si="33"/>
        <v>0</v>
      </c>
      <c r="FZ47" s="74">
        <f t="shared" si="34"/>
        <v>0</v>
      </c>
      <c r="GA47" s="196"/>
      <c r="GB47" s="196"/>
      <c r="GC47" s="196"/>
      <c r="GD47" s="196"/>
      <c r="GE47" s="74">
        <f t="shared" si="35"/>
        <v>0</v>
      </c>
      <c r="GF47" s="74">
        <f t="shared" si="36"/>
        <v>0</v>
      </c>
      <c r="GG47" s="196"/>
      <c r="GH47" s="196"/>
      <c r="GI47" s="74">
        <f t="shared" si="68"/>
        <v>0</v>
      </c>
      <c r="GJ47" s="74">
        <f t="shared" si="37"/>
        <v>0</v>
      </c>
      <c r="GK47" s="196">
        <v>8.76</v>
      </c>
      <c r="GL47" s="196"/>
      <c r="GM47" s="74">
        <f t="shared" si="38"/>
        <v>8.76</v>
      </c>
      <c r="GN47" s="74">
        <f t="shared" si="39"/>
        <v>0</v>
      </c>
      <c r="GO47" s="196">
        <v>1.24</v>
      </c>
      <c r="GP47" s="196"/>
      <c r="GQ47" s="74">
        <f t="shared" si="40"/>
        <v>1.24</v>
      </c>
      <c r="GR47" s="74">
        <f t="shared" si="41"/>
        <v>0</v>
      </c>
      <c r="GS47" s="196"/>
      <c r="GT47" s="196"/>
      <c r="GU47" s="74">
        <f t="shared" si="42"/>
        <v>0</v>
      </c>
      <c r="GV47" s="74">
        <f t="shared" si="43"/>
        <v>0</v>
      </c>
      <c r="GW47" s="196">
        <v>5.15</v>
      </c>
      <c r="GX47" s="196"/>
      <c r="GY47" s="74">
        <f t="shared" si="44"/>
        <v>5.15</v>
      </c>
      <c r="GZ47" s="74">
        <f t="shared" si="45"/>
        <v>0</v>
      </c>
      <c r="HA47" s="196">
        <v>9.2799999999999994</v>
      </c>
      <c r="HB47" s="196"/>
      <c r="HC47" s="74">
        <f t="shared" si="46"/>
        <v>9.2799999999999994</v>
      </c>
      <c r="HD47" s="74">
        <f t="shared" si="47"/>
        <v>0</v>
      </c>
      <c r="HE47" s="196">
        <v>1</v>
      </c>
      <c r="HF47" s="196"/>
      <c r="HG47" s="74">
        <f t="shared" si="48"/>
        <v>1</v>
      </c>
      <c r="HH47" s="74">
        <f t="shared" si="48"/>
        <v>0</v>
      </c>
      <c r="HI47" s="196">
        <v>1.24</v>
      </c>
      <c r="HJ47" s="196"/>
      <c r="HK47" s="74">
        <f t="shared" si="49"/>
        <v>1.24</v>
      </c>
      <c r="HL47" s="74">
        <f t="shared" si="49"/>
        <v>0</v>
      </c>
      <c r="HM47" s="74"/>
      <c r="HN47" s="74"/>
      <c r="HO47" s="74">
        <f t="shared" si="50"/>
        <v>0</v>
      </c>
      <c r="HP47" s="74">
        <f t="shared" si="50"/>
        <v>0</v>
      </c>
      <c r="HQ47" s="74"/>
      <c r="HR47" s="74"/>
      <c r="HS47" s="74">
        <f t="shared" si="51"/>
        <v>0</v>
      </c>
      <c r="HT47" s="74">
        <f t="shared" si="51"/>
        <v>0</v>
      </c>
      <c r="HU47" s="74"/>
      <c r="HV47" s="74"/>
      <c r="HW47" s="74">
        <f t="shared" si="69"/>
        <v>0</v>
      </c>
      <c r="HX47" s="74">
        <f t="shared" si="69"/>
        <v>0</v>
      </c>
      <c r="HY47" s="74"/>
      <c r="HZ47" s="74"/>
      <c r="IA47" s="74">
        <f t="shared" si="53"/>
        <v>0</v>
      </c>
      <c r="IB47" s="74">
        <f t="shared" si="53"/>
        <v>0</v>
      </c>
      <c r="IC47" s="74"/>
      <c r="ID47" s="74"/>
      <c r="IE47" s="74">
        <f t="shared" si="54"/>
        <v>0</v>
      </c>
      <c r="IF47" s="210">
        <f t="shared" si="55"/>
        <v>0</v>
      </c>
      <c r="IG47" s="235">
        <v>0.67</v>
      </c>
      <c r="IH47" s="235"/>
      <c r="II47" s="211">
        <f t="shared" si="56"/>
        <v>0.67</v>
      </c>
      <c r="IJ47" s="211">
        <f t="shared" si="56"/>
        <v>0</v>
      </c>
      <c r="IK47" s="235">
        <v>0</v>
      </c>
      <c r="IM47" s="211">
        <f t="shared" si="57"/>
        <v>0</v>
      </c>
      <c r="IN47" s="211">
        <f t="shared" si="57"/>
        <v>0</v>
      </c>
      <c r="IO47" s="196"/>
      <c r="IP47" s="211"/>
      <c r="IQ47" s="211">
        <f t="shared" si="58"/>
        <v>0</v>
      </c>
      <c r="IR47" s="211">
        <f t="shared" si="58"/>
        <v>0</v>
      </c>
      <c r="IS47" s="211"/>
      <c r="IT47" s="211"/>
      <c r="IU47" s="211">
        <f t="shared" si="59"/>
        <v>0</v>
      </c>
      <c r="IV47" s="211">
        <f t="shared" si="59"/>
        <v>0</v>
      </c>
      <c r="IW47" s="211"/>
      <c r="IX47" s="211"/>
      <c r="IY47" s="211">
        <f t="shared" si="60"/>
        <v>0</v>
      </c>
      <c r="IZ47" s="211">
        <f t="shared" si="61"/>
        <v>0</v>
      </c>
      <c r="JA47" s="211"/>
      <c r="JB47" s="211"/>
      <c r="JC47" s="211">
        <f t="shared" si="62"/>
        <v>0</v>
      </c>
      <c r="JD47" s="211">
        <f t="shared" si="62"/>
        <v>0</v>
      </c>
      <c r="JE47" s="211">
        <v>0</v>
      </c>
      <c r="JF47" s="211"/>
      <c r="JG47" s="211">
        <f t="shared" si="63"/>
        <v>0</v>
      </c>
      <c r="JH47" s="211">
        <f t="shared" si="63"/>
        <v>0</v>
      </c>
      <c r="JI47" s="211"/>
      <c r="JJ47" s="211"/>
      <c r="JK47" s="211">
        <f t="shared" si="64"/>
        <v>0</v>
      </c>
      <c r="JL47" s="211">
        <f t="shared" si="64"/>
        <v>0</v>
      </c>
      <c r="JM47" s="560">
        <v>0</v>
      </c>
      <c r="JN47" s="211"/>
      <c r="JO47" s="211">
        <f t="shared" si="65"/>
        <v>0</v>
      </c>
      <c r="JP47" s="211">
        <f t="shared" si="65"/>
        <v>0</v>
      </c>
      <c r="JQ47" s="211">
        <v>3.51</v>
      </c>
      <c r="JR47" s="211"/>
      <c r="JS47" s="211">
        <f t="shared" si="66"/>
        <v>3.51</v>
      </c>
      <c r="JT47" s="211">
        <f t="shared" si="66"/>
        <v>0</v>
      </c>
      <c r="JU47" s="211"/>
      <c r="JV47" s="211"/>
      <c r="JW47" s="211">
        <f t="shared" si="67"/>
        <v>0</v>
      </c>
      <c r="JX47" s="211">
        <f t="shared" si="67"/>
        <v>0</v>
      </c>
    </row>
    <row r="48" spans="1:284" ht="12.75" customHeight="1">
      <c r="A48" s="182" t="s">
        <v>145</v>
      </c>
      <c r="B48" s="89">
        <v>38</v>
      </c>
      <c r="C48" s="236"/>
      <c r="D48" s="236"/>
      <c r="E48" s="74"/>
      <c r="F48" s="74"/>
      <c r="G48" s="71">
        <f t="shared" si="0"/>
        <v>0</v>
      </c>
      <c r="H48" s="71">
        <f t="shared" si="0"/>
        <v>0</v>
      </c>
      <c r="I48" s="237">
        <v>0</v>
      </c>
      <c r="J48" s="71"/>
      <c r="K48" s="71"/>
      <c r="L48" s="71"/>
      <c r="M48" s="71">
        <f t="shared" si="2"/>
        <v>0</v>
      </c>
      <c r="N48" s="71">
        <f t="shared" si="2"/>
        <v>0</v>
      </c>
      <c r="O48" s="236">
        <v>0.21</v>
      </c>
      <c r="P48" s="237"/>
      <c r="Q48" s="74"/>
      <c r="R48" s="71"/>
      <c r="S48" s="71">
        <f t="shared" si="3"/>
        <v>0.21</v>
      </c>
      <c r="T48" s="71">
        <f t="shared" si="3"/>
        <v>0</v>
      </c>
      <c r="U48" s="71"/>
      <c r="V48" s="71"/>
      <c r="W48" s="74"/>
      <c r="X48" s="74"/>
      <c r="Y48" s="71">
        <f t="shared" si="4"/>
        <v>0</v>
      </c>
      <c r="Z48" s="71">
        <f t="shared" si="4"/>
        <v>0</v>
      </c>
      <c r="AA48" s="71"/>
      <c r="AB48" s="245"/>
      <c r="AC48" s="246"/>
      <c r="AD48" s="239"/>
      <c r="AE48" s="71">
        <f t="shared" si="5"/>
        <v>0</v>
      </c>
      <c r="AF48" s="71">
        <f t="shared" si="5"/>
        <v>0</v>
      </c>
      <c r="AG48" s="71">
        <v>10.31</v>
      </c>
      <c r="AH48" s="71"/>
      <c r="AI48" s="71"/>
      <c r="AJ48" s="71"/>
      <c r="AK48" s="71">
        <f t="shared" si="6"/>
        <v>10.31</v>
      </c>
      <c r="AL48" s="71">
        <f t="shared" si="6"/>
        <v>0</v>
      </c>
      <c r="AM48" s="71"/>
      <c r="AN48" s="71"/>
      <c r="AO48" s="75"/>
      <c r="AP48" s="75"/>
      <c r="AQ48" s="71">
        <f t="shared" si="7"/>
        <v>0</v>
      </c>
      <c r="AR48" s="71">
        <f t="shared" si="7"/>
        <v>0</v>
      </c>
      <c r="AS48" s="74"/>
      <c r="AT48" s="74"/>
      <c r="AU48" s="74"/>
      <c r="AV48" s="71"/>
      <c r="AW48" s="71">
        <f t="shared" si="8"/>
        <v>0</v>
      </c>
      <c r="AX48" s="71">
        <f t="shared" si="8"/>
        <v>0</v>
      </c>
      <c r="AY48" s="207"/>
      <c r="AZ48" s="86"/>
      <c r="BA48" s="86"/>
      <c r="BB48" s="86"/>
      <c r="BC48" s="71">
        <f t="shared" si="9"/>
        <v>0</v>
      </c>
      <c r="BD48" s="71">
        <f t="shared" si="9"/>
        <v>0</v>
      </c>
      <c r="BE48" s="236"/>
      <c r="BF48" s="236"/>
      <c r="BG48" s="75"/>
      <c r="BH48" s="240"/>
      <c r="BI48" s="71">
        <f t="shared" si="10"/>
        <v>0</v>
      </c>
      <c r="BJ48" s="71">
        <f t="shared" si="10"/>
        <v>0</v>
      </c>
      <c r="BK48" s="93"/>
      <c r="BL48" s="93"/>
      <c r="BM48" s="71"/>
      <c r="BN48" s="71"/>
      <c r="BO48" s="71">
        <f t="shared" si="11"/>
        <v>0</v>
      </c>
      <c r="BP48" s="71">
        <f t="shared" si="11"/>
        <v>0</v>
      </c>
      <c r="BQ48" s="241"/>
      <c r="BR48" s="236"/>
      <c r="BS48" s="94"/>
      <c r="BT48" s="94"/>
      <c r="BU48" s="71">
        <f t="shared" si="12"/>
        <v>0</v>
      </c>
      <c r="BV48" s="71">
        <f t="shared" si="12"/>
        <v>0</v>
      </c>
      <c r="BW48" s="74"/>
      <c r="BX48" s="74"/>
      <c r="BY48" s="79"/>
      <c r="BZ48" s="242"/>
      <c r="CA48" s="71">
        <f t="shared" si="13"/>
        <v>0</v>
      </c>
      <c r="CB48" s="71">
        <f t="shared" si="13"/>
        <v>0</v>
      </c>
      <c r="CC48" s="74"/>
      <c r="CD48" s="74"/>
      <c r="CE48" s="95"/>
      <c r="CF48" s="95"/>
      <c r="CG48" s="71">
        <f t="shared" si="14"/>
        <v>0</v>
      </c>
      <c r="CH48" s="71">
        <f t="shared" si="14"/>
        <v>0</v>
      </c>
      <c r="CI48" s="236"/>
      <c r="CJ48" s="236"/>
      <c r="CK48" s="213"/>
      <c r="CL48" s="71"/>
      <c r="CM48" s="71">
        <f t="shared" si="15"/>
        <v>0</v>
      </c>
      <c r="CN48" s="71">
        <f t="shared" si="15"/>
        <v>0</v>
      </c>
      <c r="CO48" s="236"/>
      <c r="CP48" s="236"/>
      <c r="CQ48" s="71"/>
      <c r="CR48" s="71"/>
      <c r="CS48" s="71">
        <f t="shared" si="16"/>
        <v>0</v>
      </c>
      <c r="CT48" s="71">
        <f t="shared" si="16"/>
        <v>0</v>
      </c>
      <c r="CU48" s="74">
        <v>0</v>
      </c>
      <c r="CV48" s="74"/>
      <c r="CW48" s="236"/>
      <c r="CX48" s="236"/>
      <c r="CY48" s="71">
        <f t="shared" si="17"/>
        <v>0</v>
      </c>
      <c r="CZ48" s="71">
        <f t="shared" si="17"/>
        <v>0</v>
      </c>
      <c r="DA48" s="236"/>
      <c r="DB48" s="237"/>
      <c r="DC48" s="93"/>
      <c r="DD48" s="71"/>
      <c r="DE48" s="71">
        <f t="shared" si="18"/>
        <v>0</v>
      </c>
      <c r="DF48" s="71">
        <f t="shared" si="18"/>
        <v>0</v>
      </c>
      <c r="DG48" s="74"/>
      <c r="DH48" s="74"/>
      <c r="DI48" s="74"/>
      <c r="DJ48" s="74"/>
      <c r="DK48" s="71">
        <f t="shared" si="19"/>
        <v>0</v>
      </c>
      <c r="DL48" s="71">
        <f t="shared" si="19"/>
        <v>0</v>
      </c>
      <c r="DM48" s="236"/>
      <c r="DN48" s="236"/>
      <c r="DO48" s="243"/>
      <c r="DP48" s="244"/>
      <c r="DQ48" s="71">
        <f t="shared" si="20"/>
        <v>0</v>
      </c>
      <c r="DR48" s="71">
        <f t="shared" si="20"/>
        <v>0</v>
      </c>
      <c r="DS48" s="115"/>
      <c r="DT48" s="71"/>
      <c r="DU48" s="236"/>
      <c r="DV48" s="236"/>
      <c r="DW48" s="71">
        <f t="shared" si="21"/>
        <v>0</v>
      </c>
      <c r="DX48" s="71">
        <f t="shared" si="21"/>
        <v>0</v>
      </c>
      <c r="DY48" s="236"/>
      <c r="DZ48" s="237"/>
      <c r="EA48" s="208"/>
      <c r="EB48" s="71"/>
      <c r="EC48" s="71">
        <f t="shared" si="22"/>
        <v>0</v>
      </c>
      <c r="ED48" s="71">
        <f t="shared" si="22"/>
        <v>0</v>
      </c>
      <c r="EE48" s="236"/>
      <c r="EF48" s="236"/>
      <c r="EG48" s="243"/>
      <c r="EH48" s="243"/>
      <c r="EI48" s="71">
        <f t="shared" si="23"/>
        <v>0</v>
      </c>
      <c r="EJ48" s="71">
        <f t="shared" si="23"/>
        <v>0</v>
      </c>
      <c r="EK48" s="236">
        <v>0</v>
      </c>
      <c r="EL48" s="236"/>
      <c r="EM48" s="243"/>
      <c r="EN48" s="243"/>
      <c r="EO48" s="71">
        <f t="shared" si="24"/>
        <v>0</v>
      </c>
      <c r="EP48" s="71">
        <f t="shared" si="24"/>
        <v>0</v>
      </c>
      <c r="EQ48" s="209">
        <v>0</v>
      </c>
      <c r="ER48" s="196"/>
      <c r="ES48" s="196"/>
      <c r="ET48" s="196"/>
      <c r="EU48" s="74">
        <f t="shared" si="25"/>
        <v>0</v>
      </c>
      <c r="EV48" s="74">
        <f t="shared" si="26"/>
        <v>0</v>
      </c>
      <c r="EW48" s="71">
        <v>0</v>
      </c>
      <c r="EX48" s="71"/>
      <c r="EY48" s="71"/>
      <c r="EZ48" s="71"/>
      <c r="FA48" s="71">
        <f t="shared" si="27"/>
        <v>0</v>
      </c>
      <c r="FB48" s="71">
        <f t="shared" si="27"/>
        <v>0</v>
      </c>
      <c r="FC48" s="71"/>
      <c r="FD48" s="71"/>
      <c r="FE48" s="71"/>
      <c r="FF48" s="71"/>
      <c r="FG48" s="71">
        <f t="shared" si="28"/>
        <v>0</v>
      </c>
      <c r="FH48" s="71">
        <f t="shared" si="28"/>
        <v>0</v>
      </c>
      <c r="FI48" s="196"/>
      <c r="FJ48" s="196"/>
      <c r="FK48" s="196"/>
      <c r="FL48" s="196"/>
      <c r="FM48" s="74">
        <f t="shared" si="29"/>
        <v>0</v>
      </c>
      <c r="FN48" s="74">
        <f t="shared" si="30"/>
        <v>0</v>
      </c>
      <c r="FO48" s="196"/>
      <c r="FP48" s="196"/>
      <c r="FQ48" s="196"/>
      <c r="FR48" s="196"/>
      <c r="FS48" s="74">
        <f t="shared" si="31"/>
        <v>0</v>
      </c>
      <c r="FT48" s="74">
        <f t="shared" si="32"/>
        <v>0</v>
      </c>
      <c r="FU48" s="196"/>
      <c r="FV48" s="196"/>
      <c r="FW48" s="196"/>
      <c r="FX48" s="196"/>
      <c r="FY48" s="74">
        <f t="shared" si="33"/>
        <v>0</v>
      </c>
      <c r="FZ48" s="74">
        <f t="shared" si="34"/>
        <v>0</v>
      </c>
      <c r="GA48" s="196"/>
      <c r="GB48" s="196"/>
      <c r="GC48" s="196"/>
      <c r="GD48" s="196"/>
      <c r="GE48" s="74">
        <f t="shared" si="35"/>
        <v>0</v>
      </c>
      <c r="GF48" s="74">
        <f t="shared" si="36"/>
        <v>0</v>
      </c>
      <c r="GG48" s="196"/>
      <c r="GH48" s="196"/>
      <c r="GI48" s="74">
        <f t="shared" si="68"/>
        <v>0</v>
      </c>
      <c r="GJ48" s="74">
        <f t="shared" si="37"/>
        <v>0</v>
      </c>
      <c r="GK48" s="196">
        <v>8.76</v>
      </c>
      <c r="GL48" s="196"/>
      <c r="GM48" s="74">
        <f t="shared" si="38"/>
        <v>8.76</v>
      </c>
      <c r="GN48" s="74">
        <f t="shared" si="39"/>
        <v>0</v>
      </c>
      <c r="GO48" s="196">
        <v>1.75</v>
      </c>
      <c r="GP48" s="196"/>
      <c r="GQ48" s="74">
        <f t="shared" si="40"/>
        <v>1.75</v>
      </c>
      <c r="GR48" s="74">
        <f t="shared" si="41"/>
        <v>0</v>
      </c>
      <c r="GS48" s="196"/>
      <c r="GT48" s="196"/>
      <c r="GU48" s="74">
        <f t="shared" si="42"/>
        <v>0</v>
      </c>
      <c r="GV48" s="74">
        <f t="shared" si="43"/>
        <v>0</v>
      </c>
      <c r="GW48" s="196">
        <v>5.15</v>
      </c>
      <c r="GX48" s="196"/>
      <c r="GY48" s="74">
        <f t="shared" si="44"/>
        <v>5.15</v>
      </c>
      <c r="GZ48" s="74">
        <f t="shared" si="45"/>
        <v>0</v>
      </c>
      <c r="HA48" s="196">
        <v>9.2799999999999994</v>
      </c>
      <c r="HB48" s="196"/>
      <c r="HC48" s="74">
        <f t="shared" si="46"/>
        <v>9.2799999999999994</v>
      </c>
      <c r="HD48" s="74">
        <f t="shared" si="47"/>
        <v>0</v>
      </c>
      <c r="HE48" s="196">
        <v>1</v>
      </c>
      <c r="HF48" s="196"/>
      <c r="HG48" s="74">
        <f t="shared" si="48"/>
        <v>1</v>
      </c>
      <c r="HH48" s="74">
        <f t="shared" si="48"/>
        <v>0</v>
      </c>
      <c r="HI48" s="196">
        <v>1.24</v>
      </c>
      <c r="HJ48" s="196"/>
      <c r="HK48" s="74">
        <f t="shared" si="49"/>
        <v>1.24</v>
      </c>
      <c r="HL48" s="74">
        <f t="shared" si="49"/>
        <v>0</v>
      </c>
      <c r="HM48" s="74"/>
      <c r="HN48" s="74"/>
      <c r="HO48" s="74">
        <f t="shared" si="50"/>
        <v>0</v>
      </c>
      <c r="HP48" s="74">
        <f t="shared" si="50"/>
        <v>0</v>
      </c>
      <c r="HQ48" s="74"/>
      <c r="HR48" s="74"/>
      <c r="HS48" s="74">
        <f t="shared" si="51"/>
        <v>0</v>
      </c>
      <c r="HT48" s="74">
        <f t="shared" si="51"/>
        <v>0</v>
      </c>
      <c r="HU48" s="74"/>
      <c r="HV48" s="74"/>
      <c r="HW48" s="74">
        <f t="shared" si="69"/>
        <v>0</v>
      </c>
      <c r="HX48" s="74">
        <f t="shared" si="69"/>
        <v>0</v>
      </c>
      <c r="HY48" s="74"/>
      <c r="HZ48" s="74"/>
      <c r="IA48" s="74">
        <f t="shared" si="53"/>
        <v>0</v>
      </c>
      <c r="IB48" s="74">
        <f t="shared" si="53"/>
        <v>0</v>
      </c>
      <c r="IC48" s="74"/>
      <c r="ID48" s="74"/>
      <c r="IE48" s="74">
        <f t="shared" si="54"/>
        <v>0</v>
      </c>
      <c r="IF48" s="210">
        <f t="shared" si="55"/>
        <v>0</v>
      </c>
      <c r="IG48" s="235">
        <v>0.77</v>
      </c>
      <c r="IH48" s="235"/>
      <c r="II48" s="211">
        <f t="shared" si="56"/>
        <v>0.77</v>
      </c>
      <c r="IJ48" s="211">
        <f t="shared" si="56"/>
        <v>0</v>
      </c>
      <c r="IK48" s="235">
        <v>0</v>
      </c>
      <c r="IM48" s="211">
        <f t="shared" si="57"/>
        <v>0</v>
      </c>
      <c r="IN48" s="211">
        <f t="shared" si="57"/>
        <v>0</v>
      </c>
      <c r="IO48" s="196"/>
      <c r="IP48" s="211"/>
      <c r="IQ48" s="211">
        <f t="shared" si="58"/>
        <v>0</v>
      </c>
      <c r="IR48" s="211">
        <f t="shared" si="58"/>
        <v>0</v>
      </c>
      <c r="IS48" s="211"/>
      <c r="IT48" s="211"/>
      <c r="IU48" s="211">
        <f t="shared" si="59"/>
        <v>0</v>
      </c>
      <c r="IV48" s="211">
        <f t="shared" si="59"/>
        <v>0</v>
      </c>
      <c r="IW48" s="211"/>
      <c r="IX48" s="211"/>
      <c r="IY48" s="211">
        <f t="shared" si="60"/>
        <v>0</v>
      </c>
      <c r="IZ48" s="211">
        <f t="shared" si="61"/>
        <v>0</v>
      </c>
      <c r="JA48" s="211"/>
      <c r="JB48" s="211"/>
      <c r="JC48" s="211">
        <f t="shared" si="62"/>
        <v>0</v>
      </c>
      <c r="JD48" s="211">
        <f t="shared" si="62"/>
        <v>0</v>
      </c>
      <c r="JE48" s="211">
        <v>0</v>
      </c>
      <c r="JF48" s="211"/>
      <c r="JG48" s="211">
        <f t="shared" si="63"/>
        <v>0</v>
      </c>
      <c r="JH48" s="211">
        <f t="shared" si="63"/>
        <v>0</v>
      </c>
      <c r="JI48" s="211"/>
      <c r="JJ48" s="211"/>
      <c r="JK48" s="211">
        <f t="shared" si="64"/>
        <v>0</v>
      </c>
      <c r="JL48" s="211">
        <f t="shared" si="64"/>
        <v>0</v>
      </c>
      <c r="JM48" s="560">
        <v>1.75</v>
      </c>
      <c r="JN48" s="211"/>
      <c r="JO48" s="211">
        <f t="shared" si="65"/>
        <v>1.75</v>
      </c>
      <c r="JP48" s="211">
        <f t="shared" si="65"/>
        <v>0</v>
      </c>
      <c r="JQ48" s="211">
        <v>2.78</v>
      </c>
      <c r="JR48" s="211"/>
      <c r="JS48" s="211">
        <f t="shared" si="66"/>
        <v>2.78</v>
      </c>
      <c r="JT48" s="211">
        <f t="shared" si="66"/>
        <v>0</v>
      </c>
      <c r="JU48" s="211"/>
      <c r="JV48" s="211"/>
      <c r="JW48" s="211">
        <f t="shared" si="67"/>
        <v>0</v>
      </c>
      <c r="JX48" s="211">
        <f t="shared" si="67"/>
        <v>0</v>
      </c>
    </row>
    <row r="49" spans="1:284" ht="12.75" customHeight="1">
      <c r="A49" s="181"/>
      <c r="B49" s="89">
        <v>39</v>
      </c>
      <c r="C49" s="236"/>
      <c r="D49" s="236"/>
      <c r="E49" s="74"/>
      <c r="F49" s="74"/>
      <c r="G49" s="71">
        <f t="shared" si="0"/>
        <v>0</v>
      </c>
      <c r="H49" s="71">
        <f t="shared" si="0"/>
        <v>0</v>
      </c>
      <c r="I49" s="237">
        <v>0</v>
      </c>
      <c r="J49" s="71"/>
      <c r="K49" s="71"/>
      <c r="L49" s="71"/>
      <c r="M49" s="71">
        <f t="shared" si="2"/>
        <v>0</v>
      </c>
      <c r="N49" s="71">
        <f t="shared" si="2"/>
        <v>0</v>
      </c>
      <c r="O49" s="236">
        <v>0.21</v>
      </c>
      <c r="P49" s="237"/>
      <c r="Q49" s="74"/>
      <c r="R49" s="71"/>
      <c r="S49" s="71">
        <f t="shared" si="3"/>
        <v>0.21</v>
      </c>
      <c r="T49" s="71">
        <f t="shared" si="3"/>
        <v>0</v>
      </c>
      <c r="U49" s="71"/>
      <c r="V49" s="71"/>
      <c r="W49" s="74"/>
      <c r="X49" s="74"/>
      <c r="Y49" s="71">
        <f t="shared" si="4"/>
        <v>0</v>
      </c>
      <c r="Z49" s="71">
        <f t="shared" si="4"/>
        <v>0</v>
      </c>
      <c r="AA49" s="71"/>
      <c r="AB49" s="245"/>
      <c r="AC49" s="246"/>
      <c r="AD49" s="239"/>
      <c r="AE49" s="71">
        <f t="shared" si="5"/>
        <v>0</v>
      </c>
      <c r="AF49" s="71">
        <f t="shared" si="5"/>
        <v>0</v>
      </c>
      <c r="AG49" s="71">
        <v>0</v>
      </c>
      <c r="AH49" s="71"/>
      <c r="AI49" s="71"/>
      <c r="AJ49" s="71"/>
      <c r="AK49" s="71">
        <f t="shared" si="6"/>
        <v>0</v>
      </c>
      <c r="AL49" s="71">
        <f t="shared" si="6"/>
        <v>0</v>
      </c>
      <c r="AM49" s="71"/>
      <c r="AN49" s="71"/>
      <c r="AO49" s="75"/>
      <c r="AP49" s="75"/>
      <c r="AQ49" s="71">
        <f t="shared" si="7"/>
        <v>0</v>
      </c>
      <c r="AR49" s="71">
        <f t="shared" si="7"/>
        <v>0</v>
      </c>
      <c r="AS49" s="74"/>
      <c r="AT49" s="74"/>
      <c r="AU49" s="74"/>
      <c r="AV49" s="71"/>
      <c r="AW49" s="71">
        <f t="shared" si="8"/>
        <v>0</v>
      </c>
      <c r="AX49" s="71">
        <f t="shared" si="8"/>
        <v>0</v>
      </c>
      <c r="AY49" s="207"/>
      <c r="AZ49" s="86"/>
      <c r="BA49" s="86"/>
      <c r="BB49" s="86"/>
      <c r="BC49" s="71">
        <f t="shared" si="9"/>
        <v>0</v>
      </c>
      <c r="BD49" s="71">
        <f t="shared" si="9"/>
        <v>0</v>
      </c>
      <c r="BE49" s="236"/>
      <c r="BF49" s="236"/>
      <c r="BG49" s="75"/>
      <c r="BH49" s="240"/>
      <c r="BI49" s="71">
        <f t="shared" si="10"/>
        <v>0</v>
      </c>
      <c r="BJ49" s="71">
        <f t="shared" si="10"/>
        <v>0</v>
      </c>
      <c r="BK49" s="93"/>
      <c r="BL49" s="93"/>
      <c r="BM49" s="71"/>
      <c r="BN49" s="71"/>
      <c r="BO49" s="71">
        <f t="shared" si="11"/>
        <v>0</v>
      </c>
      <c r="BP49" s="71">
        <f t="shared" si="11"/>
        <v>0</v>
      </c>
      <c r="BQ49" s="241"/>
      <c r="BR49" s="236"/>
      <c r="BS49" s="94"/>
      <c r="BT49" s="94"/>
      <c r="BU49" s="71">
        <f t="shared" si="12"/>
        <v>0</v>
      </c>
      <c r="BV49" s="71">
        <f t="shared" si="12"/>
        <v>0</v>
      </c>
      <c r="BW49" s="74"/>
      <c r="BX49" s="74"/>
      <c r="BY49" s="79"/>
      <c r="BZ49" s="242"/>
      <c r="CA49" s="71">
        <f t="shared" si="13"/>
        <v>0</v>
      </c>
      <c r="CB49" s="71">
        <f t="shared" si="13"/>
        <v>0</v>
      </c>
      <c r="CC49" s="74"/>
      <c r="CD49" s="74"/>
      <c r="CE49" s="95"/>
      <c r="CF49" s="95"/>
      <c r="CG49" s="71">
        <f t="shared" si="14"/>
        <v>0</v>
      </c>
      <c r="CH49" s="71">
        <f t="shared" si="14"/>
        <v>0</v>
      </c>
      <c r="CI49" s="236"/>
      <c r="CJ49" s="236"/>
      <c r="CK49" s="213"/>
      <c r="CL49" s="71"/>
      <c r="CM49" s="71">
        <f t="shared" si="15"/>
        <v>0</v>
      </c>
      <c r="CN49" s="71">
        <f t="shared" si="15"/>
        <v>0</v>
      </c>
      <c r="CO49" s="236"/>
      <c r="CP49" s="236"/>
      <c r="CQ49" s="71"/>
      <c r="CR49" s="71"/>
      <c r="CS49" s="71">
        <f t="shared" si="16"/>
        <v>0</v>
      </c>
      <c r="CT49" s="71">
        <f t="shared" si="16"/>
        <v>0</v>
      </c>
      <c r="CU49" s="74">
        <v>0</v>
      </c>
      <c r="CV49" s="74"/>
      <c r="CW49" s="236"/>
      <c r="CX49" s="236"/>
      <c r="CY49" s="71">
        <f t="shared" si="17"/>
        <v>0</v>
      </c>
      <c r="CZ49" s="71">
        <f t="shared" si="17"/>
        <v>0</v>
      </c>
      <c r="DA49" s="236"/>
      <c r="DB49" s="237"/>
      <c r="DC49" s="93"/>
      <c r="DD49" s="71"/>
      <c r="DE49" s="71">
        <f t="shared" si="18"/>
        <v>0</v>
      </c>
      <c r="DF49" s="71">
        <f t="shared" si="18"/>
        <v>0</v>
      </c>
      <c r="DG49" s="74"/>
      <c r="DH49" s="74"/>
      <c r="DI49" s="74"/>
      <c r="DJ49" s="74"/>
      <c r="DK49" s="71">
        <f t="shared" si="19"/>
        <v>0</v>
      </c>
      <c r="DL49" s="71">
        <f t="shared" si="19"/>
        <v>0</v>
      </c>
      <c r="DM49" s="236"/>
      <c r="DN49" s="236"/>
      <c r="DO49" s="243"/>
      <c r="DP49" s="244"/>
      <c r="DQ49" s="71">
        <f t="shared" si="20"/>
        <v>0</v>
      </c>
      <c r="DR49" s="71">
        <f t="shared" si="20"/>
        <v>0</v>
      </c>
      <c r="DS49" s="115"/>
      <c r="DT49" s="71"/>
      <c r="DU49" s="236"/>
      <c r="DV49" s="236"/>
      <c r="DW49" s="71">
        <f t="shared" si="21"/>
        <v>0</v>
      </c>
      <c r="DX49" s="71">
        <f t="shared" si="21"/>
        <v>0</v>
      </c>
      <c r="DY49" s="236"/>
      <c r="DZ49" s="237"/>
      <c r="EA49" s="208"/>
      <c r="EB49" s="71"/>
      <c r="EC49" s="71">
        <f t="shared" si="22"/>
        <v>0</v>
      </c>
      <c r="ED49" s="71">
        <f t="shared" si="22"/>
        <v>0</v>
      </c>
      <c r="EE49" s="236"/>
      <c r="EF49" s="236"/>
      <c r="EG49" s="243"/>
      <c r="EH49" s="243"/>
      <c r="EI49" s="71">
        <f t="shared" si="23"/>
        <v>0</v>
      </c>
      <c r="EJ49" s="71">
        <f t="shared" si="23"/>
        <v>0</v>
      </c>
      <c r="EK49" s="236">
        <v>0</v>
      </c>
      <c r="EL49" s="236"/>
      <c r="EM49" s="243"/>
      <c r="EN49" s="243"/>
      <c r="EO49" s="71">
        <f t="shared" si="24"/>
        <v>0</v>
      </c>
      <c r="EP49" s="71">
        <f t="shared" si="24"/>
        <v>0</v>
      </c>
      <c r="EQ49" s="209">
        <v>0</v>
      </c>
      <c r="ER49" s="196"/>
      <c r="ES49" s="196"/>
      <c r="ET49" s="196"/>
      <c r="EU49" s="74">
        <f t="shared" si="25"/>
        <v>0</v>
      </c>
      <c r="EV49" s="74">
        <f t="shared" si="26"/>
        <v>0</v>
      </c>
      <c r="EW49" s="71">
        <v>0</v>
      </c>
      <c r="EX49" s="71"/>
      <c r="EY49" s="71"/>
      <c r="EZ49" s="71"/>
      <c r="FA49" s="71">
        <f t="shared" si="27"/>
        <v>0</v>
      </c>
      <c r="FB49" s="71">
        <f t="shared" si="27"/>
        <v>0</v>
      </c>
      <c r="FC49" s="71"/>
      <c r="FD49" s="71"/>
      <c r="FE49" s="71"/>
      <c r="FF49" s="71"/>
      <c r="FG49" s="71">
        <f t="shared" si="28"/>
        <v>0</v>
      </c>
      <c r="FH49" s="71">
        <f t="shared" si="28"/>
        <v>0</v>
      </c>
      <c r="FI49" s="196"/>
      <c r="FJ49" s="196"/>
      <c r="FK49" s="196"/>
      <c r="FL49" s="196"/>
      <c r="FM49" s="74">
        <f t="shared" si="29"/>
        <v>0</v>
      </c>
      <c r="FN49" s="74">
        <f t="shared" si="30"/>
        <v>0</v>
      </c>
      <c r="FO49" s="196"/>
      <c r="FP49" s="196"/>
      <c r="FQ49" s="196"/>
      <c r="FR49" s="196"/>
      <c r="FS49" s="74">
        <f t="shared" si="31"/>
        <v>0</v>
      </c>
      <c r="FT49" s="74">
        <f t="shared" si="32"/>
        <v>0</v>
      </c>
      <c r="FU49" s="196"/>
      <c r="FV49" s="196"/>
      <c r="FW49" s="196"/>
      <c r="FX49" s="196"/>
      <c r="FY49" s="74">
        <f t="shared" si="33"/>
        <v>0</v>
      </c>
      <c r="FZ49" s="74">
        <f t="shared" si="34"/>
        <v>0</v>
      </c>
      <c r="GA49" s="196"/>
      <c r="GB49" s="196"/>
      <c r="GC49" s="196"/>
      <c r="GD49" s="196"/>
      <c r="GE49" s="74">
        <f t="shared" si="35"/>
        <v>0</v>
      </c>
      <c r="GF49" s="74">
        <f t="shared" si="36"/>
        <v>0</v>
      </c>
      <c r="GG49" s="196"/>
      <c r="GH49" s="196"/>
      <c r="GI49" s="74">
        <f t="shared" si="68"/>
        <v>0</v>
      </c>
      <c r="GJ49" s="74">
        <f t="shared" si="37"/>
        <v>0</v>
      </c>
      <c r="GK49" s="196">
        <v>8.76</v>
      </c>
      <c r="GL49" s="196"/>
      <c r="GM49" s="74">
        <f t="shared" si="38"/>
        <v>8.76</v>
      </c>
      <c r="GN49" s="74">
        <f t="shared" si="39"/>
        <v>0</v>
      </c>
      <c r="GO49" s="196">
        <v>2.4700000000000002</v>
      </c>
      <c r="GP49" s="196"/>
      <c r="GQ49" s="74">
        <f t="shared" si="40"/>
        <v>2.4700000000000002</v>
      </c>
      <c r="GR49" s="74">
        <f t="shared" si="41"/>
        <v>0</v>
      </c>
      <c r="GS49" s="196"/>
      <c r="GT49" s="196"/>
      <c r="GU49" s="74">
        <f t="shared" si="42"/>
        <v>0</v>
      </c>
      <c r="GV49" s="74">
        <f t="shared" si="43"/>
        <v>0</v>
      </c>
      <c r="GW49" s="196">
        <v>5.15</v>
      </c>
      <c r="GX49" s="196"/>
      <c r="GY49" s="74">
        <f t="shared" si="44"/>
        <v>5.15</v>
      </c>
      <c r="GZ49" s="74">
        <f t="shared" si="45"/>
        <v>0</v>
      </c>
      <c r="HA49" s="196">
        <v>4.12</v>
      </c>
      <c r="HB49" s="196"/>
      <c r="HC49" s="74">
        <f t="shared" si="46"/>
        <v>4.12</v>
      </c>
      <c r="HD49" s="74">
        <f t="shared" si="47"/>
        <v>0</v>
      </c>
      <c r="HE49" s="196">
        <v>1</v>
      </c>
      <c r="HF49" s="196"/>
      <c r="HG49" s="74">
        <f t="shared" si="48"/>
        <v>1</v>
      </c>
      <c r="HH49" s="74">
        <f t="shared" si="48"/>
        <v>0</v>
      </c>
      <c r="HI49" s="196">
        <v>1.24</v>
      </c>
      <c r="HJ49" s="196"/>
      <c r="HK49" s="74">
        <f t="shared" si="49"/>
        <v>1.24</v>
      </c>
      <c r="HL49" s="74">
        <f t="shared" si="49"/>
        <v>0</v>
      </c>
      <c r="HM49" s="74"/>
      <c r="HN49" s="74"/>
      <c r="HO49" s="74">
        <f t="shared" si="50"/>
        <v>0</v>
      </c>
      <c r="HP49" s="74">
        <f t="shared" si="50"/>
        <v>0</v>
      </c>
      <c r="HQ49" s="74"/>
      <c r="HR49" s="74"/>
      <c r="HS49" s="74">
        <f t="shared" si="51"/>
        <v>0</v>
      </c>
      <c r="HT49" s="74">
        <f t="shared" si="51"/>
        <v>0</v>
      </c>
      <c r="HU49" s="74"/>
      <c r="HV49" s="74"/>
      <c r="HW49" s="74">
        <f t="shared" si="69"/>
        <v>0</v>
      </c>
      <c r="HX49" s="74">
        <f t="shared" si="69"/>
        <v>0</v>
      </c>
      <c r="HY49" s="74"/>
      <c r="HZ49" s="74"/>
      <c r="IA49" s="74">
        <f t="shared" si="53"/>
        <v>0</v>
      </c>
      <c r="IB49" s="74">
        <f t="shared" si="53"/>
        <v>0</v>
      </c>
      <c r="IC49" s="74"/>
      <c r="ID49" s="74"/>
      <c r="IE49" s="74">
        <f t="shared" si="54"/>
        <v>0</v>
      </c>
      <c r="IF49" s="210">
        <f t="shared" si="55"/>
        <v>0</v>
      </c>
      <c r="IG49" s="235">
        <v>0.88</v>
      </c>
      <c r="IH49" s="235"/>
      <c r="II49" s="211">
        <f t="shared" si="56"/>
        <v>0.88</v>
      </c>
      <c r="IJ49" s="211">
        <f t="shared" si="56"/>
        <v>0</v>
      </c>
      <c r="IK49" s="235">
        <v>0</v>
      </c>
      <c r="IM49" s="211">
        <f t="shared" si="57"/>
        <v>0</v>
      </c>
      <c r="IN49" s="211">
        <f t="shared" si="57"/>
        <v>0</v>
      </c>
      <c r="IO49" s="196"/>
      <c r="IP49" s="211"/>
      <c r="IQ49" s="211">
        <f t="shared" si="58"/>
        <v>0</v>
      </c>
      <c r="IR49" s="211">
        <f t="shared" si="58"/>
        <v>0</v>
      </c>
      <c r="IS49" s="211"/>
      <c r="IT49" s="211"/>
      <c r="IU49" s="211">
        <f t="shared" si="59"/>
        <v>0</v>
      </c>
      <c r="IV49" s="211">
        <f t="shared" si="59"/>
        <v>0</v>
      </c>
      <c r="IW49" s="211"/>
      <c r="IX49" s="211"/>
      <c r="IY49" s="211">
        <f t="shared" si="60"/>
        <v>0</v>
      </c>
      <c r="IZ49" s="211">
        <f t="shared" si="61"/>
        <v>0</v>
      </c>
      <c r="JA49" s="211"/>
      <c r="JB49" s="211"/>
      <c r="JC49" s="211">
        <f t="shared" si="62"/>
        <v>0</v>
      </c>
      <c r="JD49" s="211">
        <f t="shared" si="62"/>
        <v>0</v>
      </c>
      <c r="JE49" s="211">
        <v>0</v>
      </c>
      <c r="JF49" s="211"/>
      <c r="JG49" s="211">
        <f t="shared" si="63"/>
        <v>0</v>
      </c>
      <c r="JH49" s="211">
        <f t="shared" si="63"/>
        <v>0</v>
      </c>
      <c r="JI49" s="211"/>
      <c r="JJ49" s="211"/>
      <c r="JK49" s="211">
        <f t="shared" si="64"/>
        <v>0</v>
      </c>
      <c r="JL49" s="211">
        <f t="shared" si="64"/>
        <v>0</v>
      </c>
      <c r="JM49" s="560">
        <v>0</v>
      </c>
      <c r="JN49" s="211"/>
      <c r="JO49" s="211">
        <f t="shared" si="65"/>
        <v>0</v>
      </c>
      <c r="JP49" s="211">
        <f t="shared" si="65"/>
        <v>0</v>
      </c>
      <c r="JQ49" s="211">
        <v>6.08</v>
      </c>
      <c r="JR49" s="211"/>
      <c r="JS49" s="211">
        <f t="shared" si="66"/>
        <v>6.08</v>
      </c>
      <c r="JT49" s="211">
        <f t="shared" si="66"/>
        <v>0</v>
      </c>
      <c r="JU49" s="211"/>
      <c r="JV49" s="211"/>
      <c r="JW49" s="211">
        <f t="shared" si="67"/>
        <v>0</v>
      </c>
      <c r="JX49" s="211">
        <f t="shared" si="67"/>
        <v>0</v>
      </c>
    </row>
    <row r="50" spans="1:284" ht="12.75" customHeight="1">
      <c r="A50" s="181"/>
      <c r="B50" s="89">
        <v>40</v>
      </c>
      <c r="C50" s="236"/>
      <c r="D50" s="236"/>
      <c r="E50" s="74"/>
      <c r="F50" s="74"/>
      <c r="G50" s="71">
        <f t="shared" si="0"/>
        <v>0</v>
      </c>
      <c r="H50" s="71">
        <f t="shared" si="0"/>
        <v>0</v>
      </c>
      <c r="I50" s="237">
        <v>0</v>
      </c>
      <c r="J50" s="71"/>
      <c r="K50" s="71"/>
      <c r="L50" s="71"/>
      <c r="M50" s="71">
        <f t="shared" si="2"/>
        <v>0</v>
      </c>
      <c r="N50" s="71">
        <f t="shared" si="2"/>
        <v>0</v>
      </c>
      <c r="O50" s="236">
        <v>0.21</v>
      </c>
      <c r="P50" s="237"/>
      <c r="Q50" s="74"/>
      <c r="R50" s="71"/>
      <c r="S50" s="71">
        <f t="shared" si="3"/>
        <v>0.21</v>
      </c>
      <c r="T50" s="71">
        <f t="shared" si="3"/>
        <v>0</v>
      </c>
      <c r="U50" s="71"/>
      <c r="V50" s="71"/>
      <c r="W50" s="74"/>
      <c r="X50" s="74"/>
      <c r="Y50" s="71">
        <f t="shared" si="4"/>
        <v>0</v>
      </c>
      <c r="Z50" s="71">
        <f t="shared" si="4"/>
        <v>0</v>
      </c>
      <c r="AA50" s="71"/>
      <c r="AB50" s="245"/>
      <c r="AC50" s="246"/>
      <c r="AD50" s="239"/>
      <c r="AE50" s="71">
        <f t="shared" si="5"/>
        <v>0</v>
      </c>
      <c r="AF50" s="71">
        <f t="shared" si="5"/>
        <v>0</v>
      </c>
      <c r="AG50" s="71">
        <v>0</v>
      </c>
      <c r="AH50" s="71"/>
      <c r="AI50" s="71"/>
      <c r="AJ50" s="71"/>
      <c r="AK50" s="71">
        <f t="shared" si="6"/>
        <v>0</v>
      </c>
      <c r="AL50" s="71">
        <f t="shared" si="6"/>
        <v>0</v>
      </c>
      <c r="AM50" s="71"/>
      <c r="AN50" s="71"/>
      <c r="AO50" s="75"/>
      <c r="AP50" s="75"/>
      <c r="AQ50" s="71">
        <f t="shared" si="7"/>
        <v>0</v>
      </c>
      <c r="AR50" s="71">
        <f t="shared" si="7"/>
        <v>0</v>
      </c>
      <c r="AS50" s="74"/>
      <c r="AT50" s="74"/>
      <c r="AU50" s="74"/>
      <c r="AV50" s="71"/>
      <c r="AW50" s="71">
        <f t="shared" si="8"/>
        <v>0</v>
      </c>
      <c r="AX50" s="71">
        <f t="shared" si="8"/>
        <v>0</v>
      </c>
      <c r="AY50" s="207"/>
      <c r="AZ50" s="86"/>
      <c r="BA50" s="86"/>
      <c r="BB50" s="86"/>
      <c r="BC50" s="71">
        <f t="shared" si="9"/>
        <v>0</v>
      </c>
      <c r="BD50" s="71">
        <f t="shared" si="9"/>
        <v>0</v>
      </c>
      <c r="BE50" s="236"/>
      <c r="BF50" s="236"/>
      <c r="BG50" s="75"/>
      <c r="BH50" s="240"/>
      <c r="BI50" s="71">
        <f t="shared" si="10"/>
        <v>0</v>
      </c>
      <c r="BJ50" s="71">
        <f t="shared" si="10"/>
        <v>0</v>
      </c>
      <c r="BK50" s="93"/>
      <c r="BL50" s="93"/>
      <c r="BM50" s="71"/>
      <c r="BN50" s="71"/>
      <c r="BO50" s="71">
        <f t="shared" si="11"/>
        <v>0</v>
      </c>
      <c r="BP50" s="71">
        <f t="shared" si="11"/>
        <v>0</v>
      </c>
      <c r="BQ50" s="241"/>
      <c r="BR50" s="236"/>
      <c r="BS50" s="94"/>
      <c r="BT50" s="94"/>
      <c r="BU50" s="71">
        <f t="shared" si="12"/>
        <v>0</v>
      </c>
      <c r="BV50" s="71">
        <f t="shared" si="12"/>
        <v>0</v>
      </c>
      <c r="BW50" s="74"/>
      <c r="BX50" s="74"/>
      <c r="BY50" s="79"/>
      <c r="BZ50" s="242"/>
      <c r="CA50" s="71">
        <f t="shared" si="13"/>
        <v>0</v>
      </c>
      <c r="CB50" s="71">
        <f t="shared" si="13"/>
        <v>0</v>
      </c>
      <c r="CC50" s="74"/>
      <c r="CD50" s="74"/>
      <c r="CE50" s="95"/>
      <c r="CF50" s="95"/>
      <c r="CG50" s="71">
        <f t="shared" si="14"/>
        <v>0</v>
      </c>
      <c r="CH50" s="71">
        <f t="shared" si="14"/>
        <v>0</v>
      </c>
      <c r="CI50" s="236"/>
      <c r="CJ50" s="236"/>
      <c r="CK50" s="213"/>
      <c r="CL50" s="71"/>
      <c r="CM50" s="71">
        <f t="shared" si="15"/>
        <v>0</v>
      </c>
      <c r="CN50" s="71">
        <f t="shared" si="15"/>
        <v>0</v>
      </c>
      <c r="CO50" s="236"/>
      <c r="CP50" s="236"/>
      <c r="CQ50" s="71"/>
      <c r="CR50" s="71"/>
      <c r="CS50" s="71">
        <f t="shared" si="16"/>
        <v>0</v>
      </c>
      <c r="CT50" s="71">
        <f t="shared" si="16"/>
        <v>0</v>
      </c>
      <c r="CU50" s="74">
        <v>0</v>
      </c>
      <c r="CV50" s="74"/>
      <c r="CW50" s="236"/>
      <c r="CX50" s="236"/>
      <c r="CY50" s="71">
        <f t="shared" si="17"/>
        <v>0</v>
      </c>
      <c r="CZ50" s="71">
        <f t="shared" si="17"/>
        <v>0</v>
      </c>
      <c r="DA50" s="236"/>
      <c r="DB50" s="237"/>
      <c r="DC50" s="93"/>
      <c r="DD50" s="71"/>
      <c r="DE50" s="71">
        <f t="shared" si="18"/>
        <v>0</v>
      </c>
      <c r="DF50" s="71">
        <f t="shared" si="18"/>
        <v>0</v>
      </c>
      <c r="DG50" s="74"/>
      <c r="DH50" s="74"/>
      <c r="DI50" s="74"/>
      <c r="DJ50" s="74"/>
      <c r="DK50" s="71">
        <f t="shared" si="19"/>
        <v>0</v>
      </c>
      <c r="DL50" s="71">
        <f t="shared" si="19"/>
        <v>0</v>
      </c>
      <c r="DM50" s="236"/>
      <c r="DN50" s="236"/>
      <c r="DO50" s="243"/>
      <c r="DP50" s="244"/>
      <c r="DQ50" s="71">
        <f t="shared" si="20"/>
        <v>0</v>
      </c>
      <c r="DR50" s="71">
        <f t="shared" si="20"/>
        <v>0</v>
      </c>
      <c r="DS50" s="115"/>
      <c r="DT50" s="71"/>
      <c r="DU50" s="236"/>
      <c r="DV50" s="236"/>
      <c r="DW50" s="71">
        <f t="shared" si="21"/>
        <v>0</v>
      </c>
      <c r="DX50" s="71">
        <f t="shared" si="21"/>
        <v>0</v>
      </c>
      <c r="DY50" s="236"/>
      <c r="DZ50" s="237"/>
      <c r="EA50" s="208"/>
      <c r="EB50" s="71"/>
      <c r="EC50" s="71">
        <f t="shared" si="22"/>
        <v>0</v>
      </c>
      <c r="ED50" s="71">
        <f t="shared" si="22"/>
        <v>0</v>
      </c>
      <c r="EE50" s="236"/>
      <c r="EF50" s="236"/>
      <c r="EG50" s="243"/>
      <c r="EH50" s="243"/>
      <c r="EI50" s="71">
        <f t="shared" si="23"/>
        <v>0</v>
      </c>
      <c r="EJ50" s="71">
        <f t="shared" si="23"/>
        <v>0</v>
      </c>
      <c r="EK50" s="236">
        <v>0</v>
      </c>
      <c r="EL50" s="236"/>
      <c r="EM50" s="243"/>
      <c r="EN50" s="243"/>
      <c r="EO50" s="71">
        <f t="shared" si="24"/>
        <v>0</v>
      </c>
      <c r="EP50" s="71">
        <f t="shared" si="24"/>
        <v>0</v>
      </c>
      <c r="EQ50" s="209">
        <v>0</v>
      </c>
      <c r="ER50" s="196"/>
      <c r="ES50" s="196"/>
      <c r="ET50" s="196"/>
      <c r="EU50" s="74">
        <f t="shared" si="25"/>
        <v>0</v>
      </c>
      <c r="EV50" s="74">
        <f t="shared" si="26"/>
        <v>0</v>
      </c>
      <c r="EW50" s="71">
        <v>0</v>
      </c>
      <c r="EX50" s="71"/>
      <c r="EY50" s="71"/>
      <c r="EZ50" s="71"/>
      <c r="FA50" s="71">
        <f t="shared" si="27"/>
        <v>0</v>
      </c>
      <c r="FB50" s="71">
        <f t="shared" si="27"/>
        <v>0</v>
      </c>
      <c r="FC50" s="71"/>
      <c r="FD50" s="71"/>
      <c r="FE50" s="71"/>
      <c r="FF50" s="71"/>
      <c r="FG50" s="71">
        <f t="shared" si="28"/>
        <v>0</v>
      </c>
      <c r="FH50" s="71">
        <f t="shared" si="28"/>
        <v>0</v>
      </c>
      <c r="FI50" s="196"/>
      <c r="FJ50" s="196"/>
      <c r="FK50" s="196"/>
      <c r="FL50" s="196"/>
      <c r="FM50" s="74">
        <f t="shared" si="29"/>
        <v>0</v>
      </c>
      <c r="FN50" s="74">
        <f t="shared" si="30"/>
        <v>0</v>
      </c>
      <c r="FO50" s="196"/>
      <c r="FP50" s="196"/>
      <c r="FQ50" s="196"/>
      <c r="FR50" s="196"/>
      <c r="FS50" s="74">
        <f t="shared" si="31"/>
        <v>0</v>
      </c>
      <c r="FT50" s="74">
        <f t="shared" si="32"/>
        <v>0</v>
      </c>
      <c r="FU50" s="196"/>
      <c r="FV50" s="196"/>
      <c r="FW50" s="196"/>
      <c r="FX50" s="196"/>
      <c r="FY50" s="74">
        <f t="shared" si="33"/>
        <v>0</v>
      </c>
      <c r="FZ50" s="74">
        <f t="shared" si="34"/>
        <v>0</v>
      </c>
      <c r="GA50" s="196"/>
      <c r="GB50" s="196"/>
      <c r="GC50" s="196"/>
      <c r="GD50" s="196"/>
      <c r="GE50" s="74">
        <f t="shared" si="35"/>
        <v>0</v>
      </c>
      <c r="GF50" s="74">
        <f t="shared" si="36"/>
        <v>0</v>
      </c>
      <c r="GG50" s="196"/>
      <c r="GH50" s="196"/>
      <c r="GI50" s="74">
        <f t="shared" si="68"/>
        <v>0</v>
      </c>
      <c r="GJ50" s="74">
        <f t="shared" si="37"/>
        <v>0</v>
      </c>
      <c r="GK50" s="196">
        <v>8.76</v>
      </c>
      <c r="GL50" s="196"/>
      <c r="GM50" s="74">
        <f t="shared" si="38"/>
        <v>8.76</v>
      </c>
      <c r="GN50" s="74">
        <f t="shared" si="39"/>
        <v>0</v>
      </c>
      <c r="GO50" s="196">
        <v>0.1</v>
      </c>
      <c r="GP50" s="196"/>
      <c r="GQ50" s="74">
        <f t="shared" si="40"/>
        <v>0.1</v>
      </c>
      <c r="GR50" s="74">
        <f t="shared" si="41"/>
        <v>0</v>
      </c>
      <c r="GS50" s="196"/>
      <c r="GT50" s="196"/>
      <c r="GU50" s="74">
        <f t="shared" si="42"/>
        <v>0</v>
      </c>
      <c r="GV50" s="74">
        <f t="shared" si="43"/>
        <v>0</v>
      </c>
      <c r="GW50" s="196">
        <v>5.15</v>
      </c>
      <c r="GX50" s="196"/>
      <c r="GY50" s="74">
        <f t="shared" si="44"/>
        <v>5.15</v>
      </c>
      <c r="GZ50" s="74">
        <f t="shared" si="45"/>
        <v>0</v>
      </c>
      <c r="HA50" s="196">
        <v>4.12</v>
      </c>
      <c r="HB50" s="196"/>
      <c r="HC50" s="74">
        <f t="shared" si="46"/>
        <v>4.12</v>
      </c>
      <c r="HD50" s="74">
        <f t="shared" si="47"/>
        <v>0</v>
      </c>
      <c r="HE50" s="196">
        <v>1</v>
      </c>
      <c r="HF50" s="196"/>
      <c r="HG50" s="74">
        <f t="shared" si="48"/>
        <v>1</v>
      </c>
      <c r="HH50" s="74">
        <f t="shared" si="48"/>
        <v>0</v>
      </c>
      <c r="HI50" s="196">
        <v>1.24</v>
      </c>
      <c r="HJ50" s="196"/>
      <c r="HK50" s="74">
        <f t="shared" si="49"/>
        <v>1.24</v>
      </c>
      <c r="HL50" s="74">
        <f t="shared" si="49"/>
        <v>0</v>
      </c>
      <c r="HM50" s="74"/>
      <c r="HN50" s="74"/>
      <c r="HO50" s="74">
        <f t="shared" si="50"/>
        <v>0</v>
      </c>
      <c r="HP50" s="74">
        <f t="shared" si="50"/>
        <v>0</v>
      </c>
      <c r="HQ50" s="74"/>
      <c r="HR50" s="74"/>
      <c r="HS50" s="74">
        <f t="shared" si="51"/>
        <v>0</v>
      </c>
      <c r="HT50" s="74">
        <f t="shared" si="51"/>
        <v>0</v>
      </c>
      <c r="HU50" s="74"/>
      <c r="HV50" s="74"/>
      <c r="HW50" s="74">
        <f t="shared" si="69"/>
        <v>0</v>
      </c>
      <c r="HX50" s="74">
        <f t="shared" si="69"/>
        <v>0</v>
      </c>
      <c r="HY50" s="74"/>
      <c r="HZ50" s="74"/>
      <c r="IA50" s="74">
        <f t="shared" si="53"/>
        <v>0</v>
      </c>
      <c r="IB50" s="74">
        <f t="shared" si="53"/>
        <v>0</v>
      </c>
      <c r="IC50" s="74"/>
      <c r="ID50" s="74"/>
      <c r="IE50" s="74">
        <f t="shared" si="54"/>
        <v>0</v>
      </c>
      <c r="IF50" s="210">
        <f t="shared" si="55"/>
        <v>0</v>
      </c>
      <c r="IG50" s="235">
        <v>1</v>
      </c>
      <c r="IH50" s="235"/>
      <c r="II50" s="211">
        <f t="shared" si="56"/>
        <v>1</v>
      </c>
      <c r="IJ50" s="211">
        <f t="shared" si="56"/>
        <v>0</v>
      </c>
      <c r="IK50" s="235">
        <v>0</v>
      </c>
      <c r="IM50" s="211">
        <f t="shared" si="57"/>
        <v>0</v>
      </c>
      <c r="IN50" s="211">
        <f t="shared" si="57"/>
        <v>0</v>
      </c>
      <c r="IO50" s="196"/>
      <c r="IP50" s="211"/>
      <c r="IQ50" s="211">
        <f t="shared" si="58"/>
        <v>0</v>
      </c>
      <c r="IR50" s="211">
        <f t="shared" si="58"/>
        <v>0</v>
      </c>
      <c r="IS50" s="211"/>
      <c r="IT50" s="211"/>
      <c r="IU50" s="211">
        <f t="shared" si="59"/>
        <v>0</v>
      </c>
      <c r="IV50" s="211">
        <f t="shared" si="59"/>
        <v>0</v>
      </c>
      <c r="IW50" s="211"/>
      <c r="IX50" s="211"/>
      <c r="IY50" s="211">
        <f t="shared" si="60"/>
        <v>0</v>
      </c>
      <c r="IZ50" s="211">
        <f t="shared" si="61"/>
        <v>0</v>
      </c>
      <c r="JA50" s="211"/>
      <c r="JB50" s="211"/>
      <c r="JC50" s="211">
        <f t="shared" si="62"/>
        <v>0</v>
      </c>
      <c r="JD50" s="211">
        <f t="shared" si="62"/>
        <v>0</v>
      </c>
      <c r="JE50" s="211">
        <v>0</v>
      </c>
      <c r="JF50" s="211"/>
      <c r="JG50" s="211">
        <f t="shared" si="63"/>
        <v>0</v>
      </c>
      <c r="JH50" s="211">
        <f t="shared" si="63"/>
        <v>0</v>
      </c>
      <c r="JI50" s="211"/>
      <c r="JJ50" s="211"/>
      <c r="JK50" s="211">
        <f t="shared" si="64"/>
        <v>0</v>
      </c>
      <c r="JL50" s="211">
        <f t="shared" si="64"/>
        <v>0</v>
      </c>
      <c r="JM50" s="560">
        <v>0</v>
      </c>
      <c r="JN50" s="211"/>
      <c r="JO50" s="211">
        <f t="shared" si="65"/>
        <v>0</v>
      </c>
      <c r="JP50" s="211">
        <f t="shared" si="65"/>
        <v>0</v>
      </c>
      <c r="JQ50" s="211">
        <v>8.14</v>
      </c>
      <c r="JR50" s="211"/>
      <c r="JS50" s="211">
        <f t="shared" si="66"/>
        <v>8.14</v>
      </c>
      <c r="JT50" s="211">
        <f t="shared" si="66"/>
        <v>0</v>
      </c>
      <c r="JU50" s="211"/>
      <c r="JV50" s="211"/>
      <c r="JW50" s="211">
        <f t="shared" si="67"/>
        <v>0</v>
      </c>
      <c r="JX50" s="211">
        <f t="shared" si="67"/>
        <v>0</v>
      </c>
    </row>
    <row r="51" spans="1:284" ht="12.75" customHeight="1">
      <c r="A51" s="183" t="s">
        <v>146</v>
      </c>
      <c r="B51" s="89">
        <v>41</v>
      </c>
      <c r="C51" s="236"/>
      <c r="D51" s="236"/>
      <c r="E51" s="74"/>
      <c r="F51" s="74"/>
      <c r="G51" s="71">
        <f t="shared" si="0"/>
        <v>0</v>
      </c>
      <c r="H51" s="71">
        <f t="shared" si="0"/>
        <v>0</v>
      </c>
      <c r="I51" s="237">
        <v>0</v>
      </c>
      <c r="J51" s="71"/>
      <c r="K51" s="71"/>
      <c r="L51" s="71"/>
      <c r="M51" s="71">
        <f t="shared" si="2"/>
        <v>0</v>
      </c>
      <c r="N51" s="71">
        <f t="shared" si="2"/>
        <v>0</v>
      </c>
      <c r="O51" s="236">
        <v>0.21</v>
      </c>
      <c r="P51" s="237"/>
      <c r="Q51" s="74"/>
      <c r="R51" s="71"/>
      <c r="S51" s="71">
        <f t="shared" si="3"/>
        <v>0.21</v>
      </c>
      <c r="T51" s="71">
        <f t="shared" si="3"/>
        <v>0</v>
      </c>
      <c r="U51" s="71"/>
      <c r="V51" s="71"/>
      <c r="W51" s="74"/>
      <c r="X51" s="74"/>
      <c r="Y51" s="71">
        <f t="shared" si="4"/>
        <v>0</v>
      </c>
      <c r="Z51" s="71">
        <f t="shared" si="4"/>
        <v>0</v>
      </c>
      <c r="AA51" s="71"/>
      <c r="AB51" s="245"/>
      <c r="AC51" s="246"/>
      <c r="AD51" s="239"/>
      <c r="AE51" s="71">
        <f t="shared" si="5"/>
        <v>0</v>
      </c>
      <c r="AF51" s="71">
        <f t="shared" si="5"/>
        <v>0</v>
      </c>
      <c r="AG51" s="71">
        <v>15.46</v>
      </c>
      <c r="AH51" s="71"/>
      <c r="AI51" s="71"/>
      <c r="AJ51" s="71"/>
      <c r="AK51" s="71">
        <f t="shared" si="6"/>
        <v>15.46</v>
      </c>
      <c r="AL51" s="71">
        <f t="shared" si="6"/>
        <v>0</v>
      </c>
      <c r="AM51" s="71"/>
      <c r="AN51" s="71"/>
      <c r="AO51" s="75"/>
      <c r="AP51" s="75"/>
      <c r="AQ51" s="71">
        <f t="shared" si="7"/>
        <v>0</v>
      </c>
      <c r="AR51" s="71">
        <f t="shared" si="7"/>
        <v>0</v>
      </c>
      <c r="AS51" s="74"/>
      <c r="AT51" s="74"/>
      <c r="AU51" s="74"/>
      <c r="AV51" s="71"/>
      <c r="AW51" s="71">
        <f t="shared" si="8"/>
        <v>0</v>
      </c>
      <c r="AX51" s="71">
        <f t="shared" si="8"/>
        <v>0</v>
      </c>
      <c r="AY51" s="207"/>
      <c r="AZ51" s="86"/>
      <c r="BA51" s="86"/>
      <c r="BB51" s="86"/>
      <c r="BC51" s="71">
        <f t="shared" si="9"/>
        <v>0</v>
      </c>
      <c r="BD51" s="71">
        <f t="shared" si="9"/>
        <v>0</v>
      </c>
      <c r="BE51" s="236"/>
      <c r="BF51" s="236"/>
      <c r="BG51" s="75"/>
      <c r="BH51" s="240"/>
      <c r="BI51" s="71">
        <f t="shared" si="10"/>
        <v>0</v>
      </c>
      <c r="BJ51" s="71">
        <f t="shared" si="10"/>
        <v>0</v>
      </c>
      <c r="BK51" s="93"/>
      <c r="BL51" s="93"/>
      <c r="BM51" s="71"/>
      <c r="BN51" s="71"/>
      <c r="BO51" s="71">
        <f t="shared" si="11"/>
        <v>0</v>
      </c>
      <c r="BP51" s="71">
        <f t="shared" si="11"/>
        <v>0</v>
      </c>
      <c r="BQ51" s="241"/>
      <c r="BR51" s="236"/>
      <c r="BS51" s="94"/>
      <c r="BT51" s="94"/>
      <c r="BU51" s="71">
        <f t="shared" si="12"/>
        <v>0</v>
      </c>
      <c r="BV51" s="71">
        <f t="shared" si="12"/>
        <v>0</v>
      </c>
      <c r="BW51" s="74"/>
      <c r="BX51" s="74"/>
      <c r="BY51" s="79"/>
      <c r="BZ51" s="242"/>
      <c r="CA51" s="71">
        <f t="shared" si="13"/>
        <v>0</v>
      </c>
      <c r="CB51" s="71">
        <f t="shared" si="13"/>
        <v>0</v>
      </c>
      <c r="CC51" s="74"/>
      <c r="CD51" s="74"/>
      <c r="CE51" s="95"/>
      <c r="CF51" s="95"/>
      <c r="CG51" s="71">
        <f t="shared" si="14"/>
        <v>0</v>
      </c>
      <c r="CH51" s="71">
        <f t="shared" si="14"/>
        <v>0</v>
      </c>
      <c r="CI51" s="236"/>
      <c r="CJ51" s="236"/>
      <c r="CK51" s="213"/>
      <c r="CL51" s="71"/>
      <c r="CM51" s="71">
        <f t="shared" si="15"/>
        <v>0</v>
      </c>
      <c r="CN51" s="71">
        <f t="shared" si="15"/>
        <v>0</v>
      </c>
      <c r="CO51" s="236"/>
      <c r="CP51" s="236"/>
      <c r="CQ51" s="71"/>
      <c r="CR51" s="71"/>
      <c r="CS51" s="71">
        <f t="shared" si="16"/>
        <v>0</v>
      </c>
      <c r="CT51" s="71">
        <f t="shared" si="16"/>
        <v>0</v>
      </c>
      <c r="CU51" s="74">
        <v>0</v>
      </c>
      <c r="CV51" s="74"/>
      <c r="CW51" s="236"/>
      <c r="CX51" s="236"/>
      <c r="CY51" s="71">
        <f t="shared" si="17"/>
        <v>0</v>
      </c>
      <c r="CZ51" s="71">
        <f t="shared" si="17"/>
        <v>0</v>
      </c>
      <c r="DA51" s="236"/>
      <c r="DB51" s="237"/>
      <c r="DC51" s="93"/>
      <c r="DD51" s="71"/>
      <c r="DE51" s="71">
        <f t="shared" si="18"/>
        <v>0</v>
      </c>
      <c r="DF51" s="71">
        <f t="shared" si="18"/>
        <v>0</v>
      </c>
      <c r="DG51" s="74"/>
      <c r="DH51" s="74"/>
      <c r="DI51" s="74"/>
      <c r="DJ51" s="74"/>
      <c r="DK51" s="71">
        <f t="shared" si="19"/>
        <v>0</v>
      </c>
      <c r="DL51" s="71">
        <f t="shared" si="19"/>
        <v>0</v>
      </c>
      <c r="DM51" s="236"/>
      <c r="DN51" s="236"/>
      <c r="DO51" s="243"/>
      <c r="DP51" s="244"/>
      <c r="DQ51" s="71">
        <f t="shared" si="20"/>
        <v>0</v>
      </c>
      <c r="DR51" s="71">
        <f t="shared" si="20"/>
        <v>0</v>
      </c>
      <c r="DS51" s="115"/>
      <c r="DT51" s="71"/>
      <c r="DU51" s="236"/>
      <c r="DV51" s="236"/>
      <c r="DW51" s="71">
        <f t="shared" si="21"/>
        <v>0</v>
      </c>
      <c r="DX51" s="71">
        <f t="shared" si="21"/>
        <v>0</v>
      </c>
      <c r="DY51" s="236"/>
      <c r="DZ51" s="237"/>
      <c r="EA51" s="208"/>
      <c r="EB51" s="71"/>
      <c r="EC51" s="71">
        <f t="shared" si="22"/>
        <v>0</v>
      </c>
      <c r="ED51" s="71">
        <f t="shared" si="22"/>
        <v>0</v>
      </c>
      <c r="EE51" s="236"/>
      <c r="EF51" s="236"/>
      <c r="EG51" s="243"/>
      <c r="EH51" s="243"/>
      <c r="EI51" s="71">
        <f t="shared" si="23"/>
        <v>0</v>
      </c>
      <c r="EJ51" s="71">
        <f t="shared" si="23"/>
        <v>0</v>
      </c>
      <c r="EK51" s="236">
        <v>0</v>
      </c>
      <c r="EL51" s="236"/>
      <c r="EM51" s="243"/>
      <c r="EN51" s="243"/>
      <c r="EO51" s="71">
        <f t="shared" si="24"/>
        <v>0</v>
      </c>
      <c r="EP51" s="71">
        <f t="shared" si="24"/>
        <v>0</v>
      </c>
      <c r="EQ51" s="209">
        <v>0</v>
      </c>
      <c r="ER51" s="196"/>
      <c r="ES51" s="196"/>
      <c r="ET51" s="196"/>
      <c r="EU51" s="74">
        <f t="shared" si="25"/>
        <v>0</v>
      </c>
      <c r="EV51" s="74">
        <f t="shared" si="26"/>
        <v>0</v>
      </c>
      <c r="EW51" s="71">
        <v>0</v>
      </c>
      <c r="EX51" s="71"/>
      <c r="EY51" s="71"/>
      <c r="EZ51" s="71"/>
      <c r="FA51" s="71">
        <f t="shared" si="27"/>
        <v>0</v>
      </c>
      <c r="FB51" s="71">
        <f t="shared" si="27"/>
        <v>0</v>
      </c>
      <c r="FC51" s="71"/>
      <c r="FD51" s="71"/>
      <c r="FE51" s="71"/>
      <c r="FF51" s="71"/>
      <c r="FG51" s="71">
        <f t="shared" si="28"/>
        <v>0</v>
      </c>
      <c r="FH51" s="71">
        <f t="shared" si="28"/>
        <v>0</v>
      </c>
      <c r="FI51" s="196"/>
      <c r="FJ51" s="196"/>
      <c r="FK51" s="196"/>
      <c r="FL51" s="196"/>
      <c r="FM51" s="74">
        <f t="shared" si="29"/>
        <v>0</v>
      </c>
      <c r="FN51" s="74">
        <f t="shared" si="30"/>
        <v>0</v>
      </c>
      <c r="FO51" s="196"/>
      <c r="FP51" s="196"/>
      <c r="FQ51" s="196"/>
      <c r="FR51" s="196"/>
      <c r="FS51" s="74">
        <f t="shared" si="31"/>
        <v>0</v>
      </c>
      <c r="FT51" s="74">
        <f t="shared" si="32"/>
        <v>0</v>
      </c>
      <c r="FU51" s="196"/>
      <c r="FV51" s="196"/>
      <c r="FW51" s="196"/>
      <c r="FX51" s="196"/>
      <c r="FY51" s="74">
        <f t="shared" si="33"/>
        <v>0</v>
      </c>
      <c r="FZ51" s="74">
        <f t="shared" si="34"/>
        <v>0</v>
      </c>
      <c r="GA51" s="196"/>
      <c r="GB51" s="196"/>
      <c r="GC51" s="196"/>
      <c r="GD51" s="196"/>
      <c r="GE51" s="74">
        <f t="shared" si="35"/>
        <v>0</v>
      </c>
      <c r="GF51" s="74">
        <f t="shared" si="36"/>
        <v>0</v>
      </c>
      <c r="GG51" s="196"/>
      <c r="GH51" s="196"/>
      <c r="GI51" s="74">
        <f t="shared" si="68"/>
        <v>0</v>
      </c>
      <c r="GJ51" s="74">
        <f t="shared" si="37"/>
        <v>0</v>
      </c>
      <c r="GK51" s="196">
        <v>8.76</v>
      </c>
      <c r="GL51" s="196"/>
      <c r="GM51" s="74">
        <f t="shared" si="38"/>
        <v>8.76</v>
      </c>
      <c r="GN51" s="74">
        <f t="shared" si="39"/>
        <v>0</v>
      </c>
      <c r="GO51" s="196">
        <v>0</v>
      </c>
      <c r="GP51" s="196"/>
      <c r="GQ51" s="74">
        <f t="shared" si="40"/>
        <v>0</v>
      </c>
      <c r="GR51" s="74">
        <f t="shared" si="41"/>
        <v>0</v>
      </c>
      <c r="GS51" s="196"/>
      <c r="GT51" s="196"/>
      <c r="GU51" s="74">
        <f t="shared" si="42"/>
        <v>0</v>
      </c>
      <c r="GV51" s="74">
        <f t="shared" si="43"/>
        <v>0</v>
      </c>
      <c r="GW51" s="196">
        <v>5.15</v>
      </c>
      <c r="GX51" s="196"/>
      <c r="GY51" s="74">
        <f t="shared" si="44"/>
        <v>5.15</v>
      </c>
      <c r="GZ51" s="74">
        <f t="shared" si="45"/>
        <v>0</v>
      </c>
      <c r="HA51" s="196">
        <v>4.12</v>
      </c>
      <c r="HB51" s="196"/>
      <c r="HC51" s="74">
        <f t="shared" si="46"/>
        <v>4.12</v>
      </c>
      <c r="HD51" s="74">
        <f t="shared" si="47"/>
        <v>0</v>
      </c>
      <c r="HE51" s="196">
        <v>1</v>
      </c>
      <c r="HF51" s="196"/>
      <c r="HG51" s="74">
        <f t="shared" si="48"/>
        <v>1</v>
      </c>
      <c r="HH51" s="74">
        <f t="shared" si="48"/>
        <v>0</v>
      </c>
      <c r="HI51" s="196">
        <v>1.24</v>
      </c>
      <c r="HJ51" s="196"/>
      <c r="HK51" s="74">
        <f t="shared" si="49"/>
        <v>1.24</v>
      </c>
      <c r="HL51" s="74">
        <f t="shared" si="49"/>
        <v>0</v>
      </c>
      <c r="HM51" s="74"/>
      <c r="HN51" s="74"/>
      <c r="HO51" s="74">
        <f t="shared" si="50"/>
        <v>0</v>
      </c>
      <c r="HP51" s="74">
        <f t="shared" si="50"/>
        <v>0</v>
      </c>
      <c r="HQ51" s="74"/>
      <c r="HR51" s="74"/>
      <c r="HS51" s="74">
        <f t="shared" si="51"/>
        <v>0</v>
      </c>
      <c r="HT51" s="74">
        <f t="shared" si="51"/>
        <v>0</v>
      </c>
      <c r="HU51" s="74"/>
      <c r="HV51" s="74"/>
      <c r="HW51" s="74">
        <f t="shared" si="69"/>
        <v>0</v>
      </c>
      <c r="HX51" s="74">
        <f t="shared" si="69"/>
        <v>0</v>
      </c>
      <c r="HY51" s="74"/>
      <c r="HZ51" s="74"/>
      <c r="IA51" s="74">
        <f t="shared" si="53"/>
        <v>0</v>
      </c>
      <c r="IB51" s="74">
        <f t="shared" si="53"/>
        <v>0</v>
      </c>
      <c r="IC51" s="74"/>
      <c r="ID51" s="74"/>
      <c r="IE51" s="74">
        <f t="shared" si="54"/>
        <v>0</v>
      </c>
      <c r="IF51" s="210">
        <f t="shared" si="55"/>
        <v>0</v>
      </c>
      <c r="IG51" s="235">
        <v>1.1100000000000001</v>
      </c>
      <c r="IH51" s="235"/>
      <c r="II51" s="211">
        <f t="shared" si="56"/>
        <v>1.1100000000000001</v>
      </c>
      <c r="IJ51" s="211">
        <f t="shared" si="56"/>
        <v>0</v>
      </c>
      <c r="IK51" s="235">
        <v>6.66</v>
      </c>
      <c r="IM51" s="211">
        <f t="shared" si="57"/>
        <v>6.66</v>
      </c>
      <c r="IN51" s="211">
        <f t="shared" si="57"/>
        <v>0</v>
      </c>
      <c r="IO51" s="196"/>
      <c r="IP51" s="211"/>
      <c r="IQ51" s="211">
        <f t="shared" si="58"/>
        <v>0</v>
      </c>
      <c r="IR51" s="211">
        <f t="shared" si="58"/>
        <v>0</v>
      </c>
      <c r="IS51" s="211"/>
      <c r="IT51" s="211"/>
      <c r="IU51" s="211">
        <f t="shared" si="59"/>
        <v>0</v>
      </c>
      <c r="IV51" s="211">
        <f t="shared" si="59"/>
        <v>0</v>
      </c>
      <c r="IW51" s="211"/>
      <c r="IX51" s="211"/>
      <c r="IY51" s="211">
        <f t="shared" si="60"/>
        <v>0</v>
      </c>
      <c r="IZ51" s="211">
        <f t="shared" si="61"/>
        <v>0</v>
      </c>
      <c r="JA51" s="211"/>
      <c r="JB51" s="211"/>
      <c r="JC51" s="211">
        <f t="shared" si="62"/>
        <v>0</v>
      </c>
      <c r="JD51" s="211">
        <f t="shared" si="62"/>
        <v>0</v>
      </c>
      <c r="JE51" s="211">
        <v>0</v>
      </c>
      <c r="JF51" s="211"/>
      <c r="JG51" s="211">
        <f t="shared" si="63"/>
        <v>0</v>
      </c>
      <c r="JH51" s="211">
        <f t="shared" si="63"/>
        <v>0</v>
      </c>
      <c r="JI51" s="211"/>
      <c r="JJ51" s="211"/>
      <c r="JK51" s="211">
        <f t="shared" si="64"/>
        <v>0</v>
      </c>
      <c r="JL51" s="211">
        <f t="shared" si="64"/>
        <v>0</v>
      </c>
      <c r="JM51" s="560">
        <v>1.44</v>
      </c>
      <c r="JN51" s="211"/>
      <c r="JO51" s="211">
        <f t="shared" si="65"/>
        <v>1.44</v>
      </c>
      <c r="JP51" s="211">
        <f t="shared" si="65"/>
        <v>0</v>
      </c>
      <c r="JQ51" s="211">
        <v>6.19</v>
      </c>
      <c r="JR51" s="211"/>
      <c r="JS51" s="211">
        <f t="shared" si="66"/>
        <v>6.19</v>
      </c>
      <c r="JT51" s="211">
        <f t="shared" si="66"/>
        <v>0</v>
      </c>
      <c r="JU51" s="211"/>
      <c r="JV51" s="211"/>
      <c r="JW51" s="211">
        <f t="shared" si="67"/>
        <v>0</v>
      </c>
      <c r="JX51" s="211">
        <f t="shared" si="67"/>
        <v>0</v>
      </c>
    </row>
    <row r="52" spans="1:284" ht="12.75" customHeight="1">
      <c r="A52" s="182"/>
      <c r="B52" s="89">
        <v>42</v>
      </c>
      <c r="C52" s="236"/>
      <c r="D52" s="236"/>
      <c r="E52" s="74"/>
      <c r="F52" s="74"/>
      <c r="G52" s="71">
        <f t="shared" si="0"/>
        <v>0</v>
      </c>
      <c r="H52" s="71">
        <f t="shared" si="0"/>
        <v>0</v>
      </c>
      <c r="I52" s="237">
        <v>9.2799999999999994</v>
      </c>
      <c r="J52" s="71"/>
      <c r="K52" s="71"/>
      <c r="L52" s="71"/>
      <c r="M52" s="71">
        <f t="shared" si="2"/>
        <v>9.2799999999999994</v>
      </c>
      <c r="N52" s="71">
        <f t="shared" si="2"/>
        <v>0</v>
      </c>
      <c r="O52" s="236">
        <v>0.21</v>
      </c>
      <c r="P52" s="237"/>
      <c r="Q52" s="74"/>
      <c r="R52" s="71"/>
      <c r="S52" s="71">
        <f t="shared" si="3"/>
        <v>0.21</v>
      </c>
      <c r="T52" s="71">
        <f t="shared" si="3"/>
        <v>0</v>
      </c>
      <c r="U52" s="71"/>
      <c r="V52" s="71"/>
      <c r="W52" s="74"/>
      <c r="X52" s="74"/>
      <c r="Y52" s="71">
        <f t="shared" si="4"/>
        <v>0</v>
      </c>
      <c r="Z52" s="71">
        <f t="shared" si="4"/>
        <v>0</v>
      </c>
      <c r="AA52" s="71"/>
      <c r="AB52" s="245"/>
      <c r="AC52" s="246"/>
      <c r="AD52" s="239"/>
      <c r="AE52" s="71">
        <f t="shared" si="5"/>
        <v>0</v>
      </c>
      <c r="AF52" s="71">
        <f t="shared" si="5"/>
        <v>0</v>
      </c>
      <c r="AG52" s="71">
        <v>15.46</v>
      </c>
      <c r="AH52" s="71"/>
      <c r="AI52" s="71"/>
      <c r="AJ52" s="71"/>
      <c r="AK52" s="71">
        <f t="shared" si="6"/>
        <v>15.46</v>
      </c>
      <c r="AL52" s="71">
        <f t="shared" si="6"/>
        <v>0</v>
      </c>
      <c r="AM52" s="71"/>
      <c r="AN52" s="71"/>
      <c r="AO52" s="75"/>
      <c r="AP52" s="75"/>
      <c r="AQ52" s="71">
        <f t="shared" si="7"/>
        <v>0</v>
      </c>
      <c r="AR52" s="71">
        <f t="shared" si="7"/>
        <v>0</v>
      </c>
      <c r="AS52" s="74"/>
      <c r="AT52" s="74"/>
      <c r="AU52" s="74"/>
      <c r="AV52" s="71"/>
      <c r="AW52" s="71">
        <f t="shared" si="8"/>
        <v>0</v>
      </c>
      <c r="AX52" s="71">
        <f t="shared" si="8"/>
        <v>0</v>
      </c>
      <c r="AY52" s="207"/>
      <c r="AZ52" s="86"/>
      <c r="BA52" s="86"/>
      <c r="BB52" s="86"/>
      <c r="BC52" s="71">
        <f t="shared" si="9"/>
        <v>0</v>
      </c>
      <c r="BD52" s="71">
        <f t="shared" si="9"/>
        <v>0</v>
      </c>
      <c r="BE52" s="236"/>
      <c r="BF52" s="236"/>
      <c r="BG52" s="75"/>
      <c r="BH52" s="240"/>
      <c r="BI52" s="71">
        <f t="shared" si="10"/>
        <v>0</v>
      </c>
      <c r="BJ52" s="71">
        <f t="shared" si="10"/>
        <v>0</v>
      </c>
      <c r="BK52" s="93"/>
      <c r="BL52" s="93"/>
      <c r="BM52" s="71"/>
      <c r="BN52" s="71"/>
      <c r="BO52" s="71">
        <f t="shared" si="11"/>
        <v>0</v>
      </c>
      <c r="BP52" s="71">
        <f t="shared" si="11"/>
        <v>0</v>
      </c>
      <c r="BQ52" s="241"/>
      <c r="BR52" s="236"/>
      <c r="BS52" s="94"/>
      <c r="BT52" s="94"/>
      <c r="BU52" s="71">
        <f t="shared" si="12"/>
        <v>0</v>
      </c>
      <c r="BV52" s="71">
        <f t="shared" si="12"/>
        <v>0</v>
      </c>
      <c r="BW52" s="74"/>
      <c r="BX52" s="74"/>
      <c r="BY52" s="79"/>
      <c r="BZ52" s="242"/>
      <c r="CA52" s="71">
        <f t="shared" si="13"/>
        <v>0</v>
      </c>
      <c r="CB52" s="71">
        <f t="shared" si="13"/>
        <v>0</v>
      </c>
      <c r="CC52" s="74"/>
      <c r="CD52" s="74"/>
      <c r="CE52" s="95"/>
      <c r="CF52" s="95"/>
      <c r="CG52" s="71">
        <f t="shared" si="14"/>
        <v>0</v>
      </c>
      <c r="CH52" s="71">
        <f t="shared" si="14"/>
        <v>0</v>
      </c>
      <c r="CI52" s="236"/>
      <c r="CJ52" s="236"/>
      <c r="CK52" s="213"/>
      <c r="CL52" s="71"/>
      <c r="CM52" s="71">
        <f t="shared" si="15"/>
        <v>0</v>
      </c>
      <c r="CN52" s="71">
        <f t="shared" si="15"/>
        <v>0</v>
      </c>
      <c r="CO52" s="236"/>
      <c r="CP52" s="236"/>
      <c r="CQ52" s="71"/>
      <c r="CR52" s="71"/>
      <c r="CS52" s="71">
        <f t="shared" si="16"/>
        <v>0</v>
      </c>
      <c r="CT52" s="71">
        <f t="shared" si="16"/>
        <v>0</v>
      </c>
      <c r="CU52" s="74">
        <v>0</v>
      </c>
      <c r="CV52" s="74"/>
      <c r="CW52" s="236"/>
      <c r="CX52" s="236"/>
      <c r="CY52" s="71">
        <f t="shared" si="17"/>
        <v>0</v>
      </c>
      <c r="CZ52" s="71">
        <f t="shared" si="17"/>
        <v>0</v>
      </c>
      <c r="DA52" s="236"/>
      <c r="DB52" s="237"/>
      <c r="DC52" s="93"/>
      <c r="DD52" s="71"/>
      <c r="DE52" s="71">
        <f t="shared" si="18"/>
        <v>0</v>
      </c>
      <c r="DF52" s="71">
        <f t="shared" si="18"/>
        <v>0</v>
      </c>
      <c r="DG52" s="74"/>
      <c r="DH52" s="74"/>
      <c r="DI52" s="74"/>
      <c r="DJ52" s="74"/>
      <c r="DK52" s="71">
        <f t="shared" si="19"/>
        <v>0</v>
      </c>
      <c r="DL52" s="71">
        <f t="shared" si="19"/>
        <v>0</v>
      </c>
      <c r="DM52" s="236"/>
      <c r="DN52" s="236"/>
      <c r="DO52" s="243"/>
      <c r="DP52" s="244"/>
      <c r="DQ52" s="71">
        <f t="shared" si="20"/>
        <v>0</v>
      </c>
      <c r="DR52" s="71">
        <f t="shared" si="20"/>
        <v>0</v>
      </c>
      <c r="DS52" s="115"/>
      <c r="DT52" s="71"/>
      <c r="DU52" s="236"/>
      <c r="DV52" s="236"/>
      <c r="DW52" s="71">
        <f t="shared" si="21"/>
        <v>0</v>
      </c>
      <c r="DX52" s="71">
        <f t="shared" si="21"/>
        <v>0</v>
      </c>
      <c r="DY52" s="236"/>
      <c r="DZ52" s="237"/>
      <c r="EA52" s="208"/>
      <c r="EB52" s="71"/>
      <c r="EC52" s="71">
        <f t="shared" si="22"/>
        <v>0</v>
      </c>
      <c r="ED52" s="71">
        <f t="shared" si="22"/>
        <v>0</v>
      </c>
      <c r="EE52" s="236"/>
      <c r="EF52" s="236"/>
      <c r="EG52" s="243"/>
      <c r="EH52" s="243"/>
      <c r="EI52" s="71">
        <f t="shared" si="23"/>
        <v>0</v>
      </c>
      <c r="EJ52" s="71">
        <f t="shared" si="23"/>
        <v>0</v>
      </c>
      <c r="EK52" s="236">
        <v>0</v>
      </c>
      <c r="EL52" s="236"/>
      <c r="EM52" s="243"/>
      <c r="EN52" s="243"/>
      <c r="EO52" s="71">
        <f t="shared" si="24"/>
        <v>0</v>
      </c>
      <c r="EP52" s="71">
        <f t="shared" si="24"/>
        <v>0</v>
      </c>
      <c r="EQ52" s="209">
        <v>0</v>
      </c>
      <c r="ER52" s="196"/>
      <c r="ES52" s="196"/>
      <c r="ET52" s="196"/>
      <c r="EU52" s="74">
        <f t="shared" si="25"/>
        <v>0</v>
      </c>
      <c r="EV52" s="74">
        <f t="shared" si="26"/>
        <v>0</v>
      </c>
      <c r="EW52" s="71">
        <v>0</v>
      </c>
      <c r="EX52" s="71"/>
      <c r="EY52" s="71"/>
      <c r="EZ52" s="71"/>
      <c r="FA52" s="71">
        <f t="shared" si="27"/>
        <v>0</v>
      </c>
      <c r="FB52" s="71">
        <f t="shared" si="27"/>
        <v>0</v>
      </c>
      <c r="FC52" s="71"/>
      <c r="FD52" s="71"/>
      <c r="FE52" s="71"/>
      <c r="FF52" s="71"/>
      <c r="FG52" s="71">
        <f t="shared" si="28"/>
        <v>0</v>
      </c>
      <c r="FH52" s="71">
        <f t="shared" si="28"/>
        <v>0</v>
      </c>
      <c r="FI52" s="196"/>
      <c r="FJ52" s="196"/>
      <c r="FK52" s="196"/>
      <c r="FL52" s="196"/>
      <c r="FM52" s="74">
        <f t="shared" si="29"/>
        <v>0</v>
      </c>
      <c r="FN52" s="74">
        <f t="shared" si="30"/>
        <v>0</v>
      </c>
      <c r="FO52" s="196"/>
      <c r="FP52" s="196"/>
      <c r="FQ52" s="196"/>
      <c r="FR52" s="196"/>
      <c r="FS52" s="74">
        <f t="shared" si="31"/>
        <v>0</v>
      </c>
      <c r="FT52" s="74">
        <f t="shared" si="32"/>
        <v>0</v>
      </c>
      <c r="FU52" s="196"/>
      <c r="FV52" s="196"/>
      <c r="FW52" s="196"/>
      <c r="FX52" s="196"/>
      <c r="FY52" s="74">
        <f t="shared" si="33"/>
        <v>0</v>
      </c>
      <c r="FZ52" s="74">
        <f t="shared" si="34"/>
        <v>0</v>
      </c>
      <c r="GA52" s="196"/>
      <c r="GB52" s="196"/>
      <c r="GC52" s="196"/>
      <c r="GD52" s="196"/>
      <c r="GE52" s="74">
        <f t="shared" si="35"/>
        <v>0</v>
      </c>
      <c r="GF52" s="74">
        <f t="shared" si="36"/>
        <v>0</v>
      </c>
      <c r="GG52" s="196"/>
      <c r="GH52" s="196"/>
      <c r="GI52" s="74">
        <f t="shared" si="68"/>
        <v>0</v>
      </c>
      <c r="GJ52" s="74">
        <f t="shared" si="37"/>
        <v>0</v>
      </c>
      <c r="GK52" s="196">
        <v>8.76</v>
      </c>
      <c r="GL52" s="196"/>
      <c r="GM52" s="74">
        <f t="shared" si="38"/>
        <v>8.76</v>
      </c>
      <c r="GN52" s="74">
        <f t="shared" si="39"/>
        <v>0</v>
      </c>
      <c r="GO52" s="196">
        <v>0</v>
      </c>
      <c r="GP52" s="196"/>
      <c r="GQ52" s="74">
        <f t="shared" si="40"/>
        <v>0</v>
      </c>
      <c r="GR52" s="74">
        <f t="shared" si="41"/>
        <v>0</v>
      </c>
      <c r="GS52" s="196"/>
      <c r="GT52" s="196"/>
      <c r="GU52" s="74">
        <f t="shared" si="42"/>
        <v>0</v>
      </c>
      <c r="GV52" s="74">
        <f t="shared" si="43"/>
        <v>0</v>
      </c>
      <c r="GW52" s="196">
        <v>5.15</v>
      </c>
      <c r="GX52" s="196"/>
      <c r="GY52" s="74">
        <f t="shared" si="44"/>
        <v>5.15</v>
      </c>
      <c r="GZ52" s="74">
        <f t="shared" si="45"/>
        <v>0</v>
      </c>
      <c r="HA52" s="196">
        <v>4.12</v>
      </c>
      <c r="HB52" s="196"/>
      <c r="HC52" s="74">
        <f t="shared" si="46"/>
        <v>4.12</v>
      </c>
      <c r="HD52" s="74">
        <f t="shared" si="47"/>
        <v>0</v>
      </c>
      <c r="HE52" s="196">
        <v>1</v>
      </c>
      <c r="HF52" s="196"/>
      <c r="HG52" s="74">
        <f t="shared" si="48"/>
        <v>1</v>
      </c>
      <c r="HH52" s="74">
        <f t="shared" si="48"/>
        <v>0</v>
      </c>
      <c r="HI52" s="196">
        <v>1.24</v>
      </c>
      <c r="HJ52" s="196"/>
      <c r="HK52" s="74">
        <f t="shared" si="49"/>
        <v>1.24</v>
      </c>
      <c r="HL52" s="74">
        <f t="shared" si="49"/>
        <v>0</v>
      </c>
      <c r="HM52" s="74"/>
      <c r="HN52" s="74"/>
      <c r="HO52" s="74">
        <f t="shared" si="50"/>
        <v>0</v>
      </c>
      <c r="HP52" s="74">
        <f t="shared" si="50"/>
        <v>0</v>
      </c>
      <c r="HQ52" s="74"/>
      <c r="HR52" s="74"/>
      <c r="HS52" s="74">
        <f t="shared" si="51"/>
        <v>0</v>
      </c>
      <c r="HT52" s="74">
        <f t="shared" si="51"/>
        <v>0</v>
      </c>
      <c r="HU52" s="74"/>
      <c r="HV52" s="74"/>
      <c r="HW52" s="74">
        <f t="shared" si="69"/>
        <v>0</v>
      </c>
      <c r="HX52" s="74">
        <f t="shared" si="69"/>
        <v>0</v>
      </c>
      <c r="HY52" s="74"/>
      <c r="HZ52" s="74"/>
      <c r="IA52" s="74">
        <f t="shared" si="53"/>
        <v>0</v>
      </c>
      <c r="IB52" s="74">
        <f t="shared" si="53"/>
        <v>0</v>
      </c>
      <c r="IC52" s="74"/>
      <c r="ID52" s="74"/>
      <c r="IE52" s="74">
        <f t="shared" si="54"/>
        <v>0</v>
      </c>
      <c r="IF52" s="210">
        <f t="shared" si="55"/>
        <v>0</v>
      </c>
      <c r="IG52" s="235">
        <v>1.22</v>
      </c>
      <c r="IH52" s="235"/>
      <c r="II52" s="211">
        <f t="shared" si="56"/>
        <v>1.22</v>
      </c>
      <c r="IJ52" s="211">
        <f t="shared" si="56"/>
        <v>0</v>
      </c>
      <c r="IK52" s="235">
        <v>6.66</v>
      </c>
      <c r="IM52" s="211">
        <f t="shared" si="57"/>
        <v>6.66</v>
      </c>
      <c r="IN52" s="211">
        <f t="shared" si="57"/>
        <v>0</v>
      </c>
      <c r="IO52" s="196"/>
      <c r="IP52" s="211"/>
      <c r="IQ52" s="211">
        <f t="shared" si="58"/>
        <v>0</v>
      </c>
      <c r="IR52" s="211">
        <f t="shared" si="58"/>
        <v>0</v>
      </c>
      <c r="IS52" s="211"/>
      <c r="IT52" s="211"/>
      <c r="IU52" s="211">
        <f t="shared" si="59"/>
        <v>0</v>
      </c>
      <c r="IV52" s="211">
        <f t="shared" si="59"/>
        <v>0</v>
      </c>
      <c r="IW52" s="211"/>
      <c r="IX52" s="211"/>
      <c r="IY52" s="211">
        <f t="shared" si="60"/>
        <v>0</v>
      </c>
      <c r="IZ52" s="211">
        <f t="shared" si="61"/>
        <v>0</v>
      </c>
      <c r="JA52" s="211"/>
      <c r="JB52" s="211"/>
      <c r="JC52" s="211">
        <f t="shared" si="62"/>
        <v>0</v>
      </c>
      <c r="JD52" s="211">
        <f t="shared" si="62"/>
        <v>0</v>
      </c>
      <c r="JE52" s="211">
        <v>0</v>
      </c>
      <c r="JF52" s="211"/>
      <c r="JG52" s="211">
        <f t="shared" si="63"/>
        <v>0</v>
      </c>
      <c r="JH52" s="211">
        <f t="shared" si="63"/>
        <v>0</v>
      </c>
      <c r="JI52" s="211"/>
      <c r="JJ52" s="211"/>
      <c r="JK52" s="211">
        <f t="shared" si="64"/>
        <v>0</v>
      </c>
      <c r="JL52" s="211">
        <f t="shared" si="64"/>
        <v>0</v>
      </c>
      <c r="JM52" s="560">
        <v>4.12</v>
      </c>
      <c r="JN52" s="211"/>
      <c r="JO52" s="211">
        <f t="shared" si="65"/>
        <v>4.12</v>
      </c>
      <c r="JP52" s="211">
        <f t="shared" si="65"/>
        <v>0</v>
      </c>
      <c r="JQ52" s="211">
        <v>3.81</v>
      </c>
      <c r="JR52" s="211"/>
      <c r="JS52" s="211">
        <f t="shared" si="66"/>
        <v>3.81</v>
      </c>
      <c r="JT52" s="211">
        <f t="shared" si="66"/>
        <v>0</v>
      </c>
      <c r="JU52" s="211"/>
      <c r="JV52" s="211"/>
      <c r="JW52" s="211">
        <f t="shared" si="67"/>
        <v>0</v>
      </c>
      <c r="JX52" s="211">
        <f t="shared" si="67"/>
        <v>0</v>
      </c>
    </row>
    <row r="53" spans="1:284" ht="12.75" customHeight="1">
      <c r="A53" s="182"/>
      <c r="B53" s="89">
        <v>43</v>
      </c>
      <c r="C53" s="236"/>
      <c r="D53" s="236"/>
      <c r="E53" s="74"/>
      <c r="F53" s="74"/>
      <c r="G53" s="71">
        <f t="shared" si="0"/>
        <v>0</v>
      </c>
      <c r="H53" s="71">
        <f t="shared" si="0"/>
        <v>0</v>
      </c>
      <c r="I53" s="237">
        <v>0</v>
      </c>
      <c r="J53" s="71"/>
      <c r="K53" s="71"/>
      <c r="L53" s="71"/>
      <c r="M53" s="71">
        <f t="shared" si="2"/>
        <v>0</v>
      </c>
      <c r="N53" s="71">
        <f t="shared" si="2"/>
        <v>0</v>
      </c>
      <c r="O53" s="236">
        <v>0.21</v>
      </c>
      <c r="P53" s="237"/>
      <c r="Q53" s="74"/>
      <c r="R53" s="71"/>
      <c r="S53" s="71">
        <f t="shared" si="3"/>
        <v>0.21</v>
      </c>
      <c r="T53" s="71">
        <f t="shared" si="3"/>
        <v>0</v>
      </c>
      <c r="U53" s="71"/>
      <c r="V53" s="71"/>
      <c r="W53" s="74"/>
      <c r="X53" s="74"/>
      <c r="Y53" s="71">
        <f t="shared" si="4"/>
        <v>0</v>
      </c>
      <c r="Z53" s="71">
        <f t="shared" si="4"/>
        <v>0</v>
      </c>
      <c r="AA53" s="71"/>
      <c r="AB53" s="245"/>
      <c r="AC53" s="246"/>
      <c r="AD53" s="239"/>
      <c r="AE53" s="71">
        <f t="shared" si="5"/>
        <v>0</v>
      </c>
      <c r="AF53" s="71">
        <f t="shared" si="5"/>
        <v>0</v>
      </c>
      <c r="AG53" s="71">
        <v>0</v>
      </c>
      <c r="AH53" s="71"/>
      <c r="AI53" s="71"/>
      <c r="AJ53" s="71"/>
      <c r="AK53" s="71">
        <f t="shared" si="6"/>
        <v>0</v>
      </c>
      <c r="AL53" s="71">
        <f t="shared" si="6"/>
        <v>0</v>
      </c>
      <c r="AM53" s="71"/>
      <c r="AN53" s="71"/>
      <c r="AO53" s="75"/>
      <c r="AP53" s="75"/>
      <c r="AQ53" s="71">
        <f t="shared" si="7"/>
        <v>0</v>
      </c>
      <c r="AR53" s="71">
        <f t="shared" si="7"/>
        <v>0</v>
      </c>
      <c r="AS53" s="74"/>
      <c r="AT53" s="74"/>
      <c r="AU53" s="74"/>
      <c r="AV53" s="71"/>
      <c r="AW53" s="71">
        <f t="shared" si="8"/>
        <v>0</v>
      </c>
      <c r="AX53" s="71">
        <f t="shared" si="8"/>
        <v>0</v>
      </c>
      <c r="AY53" s="207"/>
      <c r="AZ53" s="86"/>
      <c r="BA53" s="86"/>
      <c r="BB53" s="86"/>
      <c r="BC53" s="71">
        <f t="shared" si="9"/>
        <v>0</v>
      </c>
      <c r="BD53" s="71">
        <f t="shared" si="9"/>
        <v>0</v>
      </c>
      <c r="BE53" s="236"/>
      <c r="BF53" s="236"/>
      <c r="BG53" s="75"/>
      <c r="BH53" s="240"/>
      <c r="BI53" s="71">
        <f t="shared" si="10"/>
        <v>0</v>
      </c>
      <c r="BJ53" s="71">
        <f t="shared" si="10"/>
        <v>0</v>
      </c>
      <c r="BK53" s="93"/>
      <c r="BL53" s="93"/>
      <c r="BM53" s="71"/>
      <c r="BN53" s="71"/>
      <c r="BO53" s="71">
        <f t="shared" si="11"/>
        <v>0</v>
      </c>
      <c r="BP53" s="71">
        <f t="shared" si="11"/>
        <v>0</v>
      </c>
      <c r="BQ53" s="241"/>
      <c r="BR53" s="236"/>
      <c r="BS53" s="94"/>
      <c r="BT53" s="94"/>
      <c r="BU53" s="71">
        <f t="shared" si="12"/>
        <v>0</v>
      </c>
      <c r="BV53" s="71">
        <f t="shared" si="12"/>
        <v>0</v>
      </c>
      <c r="BW53" s="74"/>
      <c r="BX53" s="74"/>
      <c r="BY53" s="79"/>
      <c r="BZ53" s="242"/>
      <c r="CA53" s="71">
        <f t="shared" si="13"/>
        <v>0</v>
      </c>
      <c r="CB53" s="71">
        <f t="shared" si="13"/>
        <v>0</v>
      </c>
      <c r="CC53" s="74"/>
      <c r="CD53" s="74"/>
      <c r="CE53" s="95"/>
      <c r="CF53" s="95"/>
      <c r="CG53" s="71">
        <f t="shared" si="14"/>
        <v>0</v>
      </c>
      <c r="CH53" s="71">
        <f t="shared" si="14"/>
        <v>0</v>
      </c>
      <c r="CI53" s="236"/>
      <c r="CJ53" s="236"/>
      <c r="CK53" s="213"/>
      <c r="CL53" s="71"/>
      <c r="CM53" s="71">
        <f t="shared" si="15"/>
        <v>0</v>
      </c>
      <c r="CN53" s="71">
        <f t="shared" si="15"/>
        <v>0</v>
      </c>
      <c r="CO53" s="236"/>
      <c r="CP53" s="236"/>
      <c r="CQ53" s="71"/>
      <c r="CR53" s="71"/>
      <c r="CS53" s="71">
        <f t="shared" si="16"/>
        <v>0</v>
      </c>
      <c r="CT53" s="71">
        <f t="shared" si="16"/>
        <v>0</v>
      </c>
      <c r="CU53" s="74">
        <v>0</v>
      </c>
      <c r="CV53" s="74"/>
      <c r="CW53" s="236"/>
      <c r="CX53" s="236"/>
      <c r="CY53" s="71">
        <f t="shared" si="17"/>
        <v>0</v>
      </c>
      <c r="CZ53" s="71">
        <f t="shared" si="17"/>
        <v>0</v>
      </c>
      <c r="DA53" s="236"/>
      <c r="DB53" s="237"/>
      <c r="DC53" s="93"/>
      <c r="DD53" s="71"/>
      <c r="DE53" s="71">
        <f t="shared" si="18"/>
        <v>0</v>
      </c>
      <c r="DF53" s="71">
        <f t="shared" si="18"/>
        <v>0</v>
      </c>
      <c r="DG53" s="74"/>
      <c r="DH53" s="74"/>
      <c r="DI53" s="74"/>
      <c r="DJ53" s="74"/>
      <c r="DK53" s="71">
        <f t="shared" si="19"/>
        <v>0</v>
      </c>
      <c r="DL53" s="71">
        <f t="shared" si="19"/>
        <v>0</v>
      </c>
      <c r="DM53" s="236"/>
      <c r="DN53" s="236"/>
      <c r="DO53" s="243"/>
      <c r="DP53" s="244"/>
      <c r="DQ53" s="71">
        <f t="shared" si="20"/>
        <v>0</v>
      </c>
      <c r="DR53" s="71">
        <f t="shared" si="20"/>
        <v>0</v>
      </c>
      <c r="DS53" s="115"/>
      <c r="DT53" s="71"/>
      <c r="DU53" s="236"/>
      <c r="DV53" s="236"/>
      <c r="DW53" s="71">
        <f t="shared" si="21"/>
        <v>0</v>
      </c>
      <c r="DX53" s="71">
        <f t="shared" si="21"/>
        <v>0</v>
      </c>
      <c r="DY53" s="236"/>
      <c r="DZ53" s="237"/>
      <c r="EA53" s="208"/>
      <c r="EB53" s="71"/>
      <c r="EC53" s="71">
        <f t="shared" si="22"/>
        <v>0</v>
      </c>
      <c r="ED53" s="71">
        <f t="shared" si="22"/>
        <v>0</v>
      </c>
      <c r="EE53" s="236"/>
      <c r="EF53" s="236"/>
      <c r="EG53" s="243"/>
      <c r="EH53" s="243"/>
      <c r="EI53" s="71">
        <f t="shared" si="23"/>
        <v>0</v>
      </c>
      <c r="EJ53" s="71">
        <f t="shared" si="23"/>
        <v>0</v>
      </c>
      <c r="EK53" s="236">
        <v>0</v>
      </c>
      <c r="EL53" s="236"/>
      <c r="EM53" s="243"/>
      <c r="EN53" s="243"/>
      <c r="EO53" s="71">
        <f t="shared" si="24"/>
        <v>0</v>
      </c>
      <c r="EP53" s="71">
        <f t="shared" si="24"/>
        <v>0</v>
      </c>
      <c r="EQ53" s="209">
        <v>0</v>
      </c>
      <c r="ER53" s="196"/>
      <c r="ES53" s="196"/>
      <c r="ET53" s="196"/>
      <c r="EU53" s="74">
        <f t="shared" si="25"/>
        <v>0</v>
      </c>
      <c r="EV53" s="74">
        <f t="shared" si="26"/>
        <v>0</v>
      </c>
      <c r="EW53" s="71">
        <v>0</v>
      </c>
      <c r="EX53" s="71"/>
      <c r="EY53" s="71"/>
      <c r="EZ53" s="71"/>
      <c r="FA53" s="71">
        <f t="shared" si="27"/>
        <v>0</v>
      </c>
      <c r="FB53" s="71">
        <f t="shared" si="27"/>
        <v>0</v>
      </c>
      <c r="FC53" s="71"/>
      <c r="FD53" s="71"/>
      <c r="FE53" s="71"/>
      <c r="FF53" s="71"/>
      <c r="FG53" s="71">
        <f t="shared" si="28"/>
        <v>0</v>
      </c>
      <c r="FH53" s="71">
        <f t="shared" si="28"/>
        <v>0</v>
      </c>
      <c r="FI53" s="196"/>
      <c r="FJ53" s="196"/>
      <c r="FK53" s="196"/>
      <c r="FL53" s="196"/>
      <c r="FM53" s="74">
        <f t="shared" si="29"/>
        <v>0</v>
      </c>
      <c r="FN53" s="74">
        <f t="shared" si="30"/>
        <v>0</v>
      </c>
      <c r="FO53" s="196"/>
      <c r="FP53" s="196"/>
      <c r="FQ53" s="196"/>
      <c r="FR53" s="196"/>
      <c r="FS53" s="74">
        <f t="shared" si="31"/>
        <v>0</v>
      </c>
      <c r="FT53" s="74">
        <f t="shared" si="32"/>
        <v>0</v>
      </c>
      <c r="FU53" s="196"/>
      <c r="FV53" s="196"/>
      <c r="FW53" s="196"/>
      <c r="FX53" s="196"/>
      <c r="FY53" s="74">
        <f t="shared" si="33"/>
        <v>0</v>
      </c>
      <c r="FZ53" s="74">
        <f t="shared" si="34"/>
        <v>0</v>
      </c>
      <c r="GA53" s="196"/>
      <c r="GB53" s="196"/>
      <c r="GC53" s="196"/>
      <c r="GD53" s="196"/>
      <c r="GE53" s="74">
        <f t="shared" si="35"/>
        <v>0</v>
      </c>
      <c r="GF53" s="74">
        <f t="shared" si="36"/>
        <v>0</v>
      </c>
      <c r="GG53" s="196"/>
      <c r="GH53" s="196"/>
      <c r="GI53" s="74">
        <f t="shared" si="68"/>
        <v>0</v>
      </c>
      <c r="GJ53" s="74">
        <f t="shared" si="37"/>
        <v>0</v>
      </c>
      <c r="GK53" s="196">
        <v>8.76</v>
      </c>
      <c r="GL53" s="196"/>
      <c r="GM53" s="74">
        <f t="shared" si="38"/>
        <v>8.76</v>
      </c>
      <c r="GN53" s="74">
        <f t="shared" si="39"/>
        <v>0</v>
      </c>
      <c r="GO53" s="196">
        <v>0</v>
      </c>
      <c r="GP53" s="196"/>
      <c r="GQ53" s="74">
        <f t="shared" si="40"/>
        <v>0</v>
      </c>
      <c r="GR53" s="74">
        <f t="shared" si="41"/>
        <v>0</v>
      </c>
      <c r="GS53" s="196"/>
      <c r="GT53" s="196"/>
      <c r="GU53" s="74">
        <f t="shared" si="42"/>
        <v>0</v>
      </c>
      <c r="GV53" s="74">
        <f t="shared" si="43"/>
        <v>0</v>
      </c>
      <c r="GW53" s="196">
        <v>5.15</v>
      </c>
      <c r="GX53" s="196"/>
      <c r="GY53" s="74">
        <f t="shared" si="44"/>
        <v>5.15</v>
      </c>
      <c r="GZ53" s="74">
        <f t="shared" si="45"/>
        <v>0</v>
      </c>
      <c r="HA53" s="196">
        <v>4.12</v>
      </c>
      <c r="HB53" s="196"/>
      <c r="HC53" s="74">
        <f t="shared" si="46"/>
        <v>4.12</v>
      </c>
      <c r="HD53" s="74">
        <f t="shared" si="47"/>
        <v>0</v>
      </c>
      <c r="HE53" s="196">
        <v>1</v>
      </c>
      <c r="HF53" s="196"/>
      <c r="HG53" s="74">
        <f t="shared" si="48"/>
        <v>1</v>
      </c>
      <c r="HH53" s="74">
        <f t="shared" si="48"/>
        <v>0</v>
      </c>
      <c r="HI53" s="196">
        <v>1.24</v>
      </c>
      <c r="HJ53" s="196"/>
      <c r="HK53" s="74">
        <f t="shared" si="49"/>
        <v>1.24</v>
      </c>
      <c r="HL53" s="74">
        <f t="shared" si="49"/>
        <v>0</v>
      </c>
      <c r="HM53" s="74"/>
      <c r="HN53" s="74"/>
      <c r="HO53" s="74">
        <f t="shared" si="50"/>
        <v>0</v>
      </c>
      <c r="HP53" s="74">
        <f t="shared" si="50"/>
        <v>0</v>
      </c>
      <c r="HQ53" s="74"/>
      <c r="HR53" s="74"/>
      <c r="HS53" s="74">
        <f t="shared" si="51"/>
        <v>0</v>
      </c>
      <c r="HT53" s="74">
        <f t="shared" si="51"/>
        <v>0</v>
      </c>
      <c r="HU53" s="74"/>
      <c r="HV53" s="74"/>
      <c r="HW53" s="74">
        <f t="shared" si="69"/>
        <v>0</v>
      </c>
      <c r="HX53" s="74">
        <f t="shared" si="69"/>
        <v>0</v>
      </c>
      <c r="HY53" s="74"/>
      <c r="HZ53" s="74"/>
      <c r="IA53" s="74">
        <f t="shared" si="53"/>
        <v>0</v>
      </c>
      <c r="IB53" s="74">
        <f t="shared" si="53"/>
        <v>0</v>
      </c>
      <c r="IC53" s="74"/>
      <c r="ID53" s="74"/>
      <c r="IE53" s="74">
        <f t="shared" si="54"/>
        <v>0</v>
      </c>
      <c r="IF53" s="210">
        <f t="shared" si="55"/>
        <v>0</v>
      </c>
      <c r="IG53" s="235">
        <v>1.67</v>
      </c>
      <c r="IH53" s="235"/>
      <c r="II53" s="211">
        <f t="shared" si="56"/>
        <v>1.67</v>
      </c>
      <c r="IJ53" s="211">
        <f t="shared" si="56"/>
        <v>0</v>
      </c>
      <c r="IK53" s="235">
        <v>6.66</v>
      </c>
      <c r="IM53" s="211">
        <f t="shared" si="57"/>
        <v>6.66</v>
      </c>
      <c r="IN53" s="211">
        <f t="shared" si="57"/>
        <v>0</v>
      </c>
      <c r="IO53" s="196"/>
      <c r="IP53" s="211"/>
      <c r="IQ53" s="211">
        <f t="shared" si="58"/>
        <v>0</v>
      </c>
      <c r="IR53" s="211">
        <f t="shared" si="58"/>
        <v>0</v>
      </c>
      <c r="IS53" s="211"/>
      <c r="IT53" s="211"/>
      <c r="IU53" s="211">
        <f t="shared" si="59"/>
        <v>0</v>
      </c>
      <c r="IV53" s="211">
        <f t="shared" si="59"/>
        <v>0</v>
      </c>
      <c r="IW53" s="211"/>
      <c r="IX53" s="211"/>
      <c r="IY53" s="211">
        <f t="shared" si="60"/>
        <v>0</v>
      </c>
      <c r="IZ53" s="211">
        <f t="shared" si="61"/>
        <v>0</v>
      </c>
      <c r="JA53" s="211"/>
      <c r="JB53" s="211"/>
      <c r="JC53" s="211">
        <f t="shared" si="62"/>
        <v>0</v>
      </c>
      <c r="JD53" s="211">
        <f t="shared" si="62"/>
        <v>0</v>
      </c>
      <c r="JE53" s="211">
        <v>0</v>
      </c>
      <c r="JF53" s="211"/>
      <c r="JG53" s="211">
        <f t="shared" si="63"/>
        <v>0</v>
      </c>
      <c r="JH53" s="211">
        <f t="shared" si="63"/>
        <v>0</v>
      </c>
      <c r="JI53" s="211"/>
      <c r="JJ53" s="211"/>
      <c r="JK53" s="211">
        <f t="shared" si="64"/>
        <v>0</v>
      </c>
      <c r="JL53" s="211">
        <f t="shared" si="64"/>
        <v>0</v>
      </c>
      <c r="JM53" s="560">
        <v>1.75</v>
      </c>
      <c r="JN53" s="211"/>
      <c r="JO53" s="211">
        <f t="shared" si="65"/>
        <v>1.75</v>
      </c>
      <c r="JP53" s="211">
        <f t="shared" si="65"/>
        <v>0</v>
      </c>
      <c r="JQ53" s="211">
        <v>3.3</v>
      </c>
      <c r="JR53" s="211"/>
      <c r="JS53" s="211">
        <f t="shared" si="66"/>
        <v>3.3</v>
      </c>
      <c r="JT53" s="211">
        <f t="shared" si="66"/>
        <v>0</v>
      </c>
      <c r="JU53" s="211"/>
      <c r="JV53" s="211"/>
      <c r="JW53" s="211">
        <f t="shared" si="67"/>
        <v>0</v>
      </c>
      <c r="JX53" s="211">
        <f t="shared" si="67"/>
        <v>0</v>
      </c>
    </row>
    <row r="54" spans="1:284" ht="12.75" customHeight="1">
      <c r="A54" s="181"/>
      <c r="B54" s="89">
        <v>44</v>
      </c>
      <c r="C54" s="236"/>
      <c r="D54" s="236"/>
      <c r="E54" s="74"/>
      <c r="F54" s="74"/>
      <c r="G54" s="71">
        <f t="shared" si="0"/>
        <v>0</v>
      </c>
      <c r="H54" s="71">
        <f t="shared" si="0"/>
        <v>0</v>
      </c>
      <c r="I54" s="237">
        <v>0</v>
      </c>
      <c r="J54" s="71"/>
      <c r="K54" s="71"/>
      <c r="L54" s="71"/>
      <c r="M54" s="71">
        <f t="shared" si="2"/>
        <v>0</v>
      </c>
      <c r="N54" s="71">
        <f t="shared" si="2"/>
        <v>0</v>
      </c>
      <c r="O54" s="236">
        <v>0.21</v>
      </c>
      <c r="P54" s="237"/>
      <c r="Q54" s="74"/>
      <c r="R54" s="71"/>
      <c r="S54" s="71">
        <f t="shared" si="3"/>
        <v>0.21</v>
      </c>
      <c r="T54" s="71">
        <f t="shared" si="3"/>
        <v>0</v>
      </c>
      <c r="U54" s="71"/>
      <c r="V54" s="71"/>
      <c r="W54" s="74"/>
      <c r="X54" s="74"/>
      <c r="Y54" s="71">
        <f t="shared" si="4"/>
        <v>0</v>
      </c>
      <c r="Z54" s="71">
        <f t="shared" si="4"/>
        <v>0</v>
      </c>
      <c r="AA54" s="71"/>
      <c r="AB54" s="245"/>
      <c r="AC54" s="246"/>
      <c r="AD54" s="239"/>
      <c r="AE54" s="71">
        <f t="shared" si="5"/>
        <v>0</v>
      </c>
      <c r="AF54" s="71">
        <f t="shared" si="5"/>
        <v>0</v>
      </c>
      <c r="AG54" s="71">
        <v>0</v>
      </c>
      <c r="AH54" s="71"/>
      <c r="AI54" s="71"/>
      <c r="AJ54" s="71"/>
      <c r="AK54" s="71">
        <f t="shared" si="6"/>
        <v>0</v>
      </c>
      <c r="AL54" s="71">
        <f t="shared" si="6"/>
        <v>0</v>
      </c>
      <c r="AM54" s="71"/>
      <c r="AN54" s="71"/>
      <c r="AO54" s="75"/>
      <c r="AP54" s="75"/>
      <c r="AQ54" s="71">
        <f t="shared" si="7"/>
        <v>0</v>
      </c>
      <c r="AR54" s="71">
        <f t="shared" si="7"/>
        <v>0</v>
      </c>
      <c r="AS54" s="74"/>
      <c r="AT54" s="74"/>
      <c r="AU54" s="74"/>
      <c r="AV54" s="71"/>
      <c r="AW54" s="71">
        <f t="shared" si="8"/>
        <v>0</v>
      </c>
      <c r="AX54" s="71">
        <f t="shared" si="8"/>
        <v>0</v>
      </c>
      <c r="AY54" s="207"/>
      <c r="AZ54" s="86"/>
      <c r="BA54" s="86"/>
      <c r="BB54" s="86"/>
      <c r="BC54" s="71">
        <f t="shared" si="9"/>
        <v>0</v>
      </c>
      <c r="BD54" s="71">
        <f t="shared" si="9"/>
        <v>0</v>
      </c>
      <c r="BE54" s="236"/>
      <c r="BF54" s="236"/>
      <c r="BG54" s="75"/>
      <c r="BH54" s="240"/>
      <c r="BI54" s="71">
        <f t="shared" si="10"/>
        <v>0</v>
      </c>
      <c r="BJ54" s="71">
        <f t="shared" si="10"/>
        <v>0</v>
      </c>
      <c r="BK54" s="93"/>
      <c r="BL54" s="93"/>
      <c r="BM54" s="71"/>
      <c r="BN54" s="71"/>
      <c r="BO54" s="71">
        <f t="shared" si="11"/>
        <v>0</v>
      </c>
      <c r="BP54" s="71">
        <f t="shared" si="11"/>
        <v>0</v>
      </c>
      <c r="BQ54" s="241"/>
      <c r="BR54" s="236"/>
      <c r="BS54" s="94"/>
      <c r="BT54" s="94"/>
      <c r="BU54" s="71">
        <f t="shared" si="12"/>
        <v>0</v>
      </c>
      <c r="BV54" s="71">
        <f t="shared" si="12"/>
        <v>0</v>
      </c>
      <c r="BW54" s="74"/>
      <c r="BX54" s="74"/>
      <c r="BY54" s="79"/>
      <c r="BZ54" s="242"/>
      <c r="CA54" s="71">
        <f t="shared" si="13"/>
        <v>0</v>
      </c>
      <c r="CB54" s="71">
        <f t="shared" si="13"/>
        <v>0</v>
      </c>
      <c r="CC54" s="74"/>
      <c r="CD54" s="74"/>
      <c r="CE54" s="95"/>
      <c r="CF54" s="95"/>
      <c r="CG54" s="71">
        <f t="shared" si="14"/>
        <v>0</v>
      </c>
      <c r="CH54" s="71">
        <f t="shared" si="14"/>
        <v>0</v>
      </c>
      <c r="CI54" s="236"/>
      <c r="CJ54" s="236"/>
      <c r="CK54" s="213"/>
      <c r="CL54" s="71"/>
      <c r="CM54" s="71">
        <f t="shared" si="15"/>
        <v>0</v>
      </c>
      <c r="CN54" s="71">
        <f t="shared" si="15"/>
        <v>0</v>
      </c>
      <c r="CO54" s="236"/>
      <c r="CP54" s="236"/>
      <c r="CQ54" s="71"/>
      <c r="CR54" s="71"/>
      <c r="CS54" s="71">
        <f t="shared" si="16"/>
        <v>0</v>
      </c>
      <c r="CT54" s="71">
        <f t="shared" si="16"/>
        <v>0</v>
      </c>
      <c r="CU54" s="74">
        <v>0</v>
      </c>
      <c r="CV54" s="74"/>
      <c r="CW54" s="236"/>
      <c r="CX54" s="236"/>
      <c r="CY54" s="71">
        <f t="shared" si="17"/>
        <v>0</v>
      </c>
      <c r="CZ54" s="71">
        <f t="shared" si="17"/>
        <v>0</v>
      </c>
      <c r="DA54" s="236"/>
      <c r="DB54" s="237"/>
      <c r="DC54" s="93"/>
      <c r="DD54" s="71"/>
      <c r="DE54" s="71">
        <f t="shared" si="18"/>
        <v>0</v>
      </c>
      <c r="DF54" s="71">
        <f t="shared" si="18"/>
        <v>0</v>
      </c>
      <c r="DG54" s="74"/>
      <c r="DH54" s="74"/>
      <c r="DI54" s="74"/>
      <c r="DJ54" s="74"/>
      <c r="DK54" s="71">
        <f t="shared" si="19"/>
        <v>0</v>
      </c>
      <c r="DL54" s="71">
        <f t="shared" si="19"/>
        <v>0</v>
      </c>
      <c r="DM54" s="236"/>
      <c r="DN54" s="236"/>
      <c r="DO54" s="243"/>
      <c r="DP54" s="244"/>
      <c r="DQ54" s="71">
        <f t="shared" si="20"/>
        <v>0</v>
      </c>
      <c r="DR54" s="71">
        <f t="shared" si="20"/>
        <v>0</v>
      </c>
      <c r="DS54" s="115"/>
      <c r="DT54" s="71"/>
      <c r="DU54" s="236"/>
      <c r="DV54" s="236"/>
      <c r="DW54" s="71">
        <f t="shared" si="21"/>
        <v>0</v>
      </c>
      <c r="DX54" s="71">
        <f t="shared" si="21"/>
        <v>0</v>
      </c>
      <c r="DY54" s="236"/>
      <c r="DZ54" s="237"/>
      <c r="EA54" s="208"/>
      <c r="EB54" s="71"/>
      <c r="EC54" s="71">
        <f t="shared" si="22"/>
        <v>0</v>
      </c>
      <c r="ED54" s="71">
        <f t="shared" si="22"/>
        <v>0</v>
      </c>
      <c r="EE54" s="236"/>
      <c r="EF54" s="236"/>
      <c r="EG54" s="243"/>
      <c r="EH54" s="243"/>
      <c r="EI54" s="71">
        <f t="shared" si="23"/>
        <v>0</v>
      </c>
      <c r="EJ54" s="71">
        <f t="shared" si="23"/>
        <v>0</v>
      </c>
      <c r="EK54" s="236">
        <v>0</v>
      </c>
      <c r="EL54" s="236"/>
      <c r="EM54" s="243"/>
      <c r="EN54" s="243"/>
      <c r="EO54" s="71">
        <f t="shared" si="24"/>
        <v>0</v>
      </c>
      <c r="EP54" s="71">
        <f t="shared" si="24"/>
        <v>0</v>
      </c>
      <c r="EQ54" s="209">
        <v>0</v>
      </c>
      <c r="ER54" s="196"/>
      <c r="ES54" s="196"/>
      <c r="ET54" s="196"/>
      <c r="EU54" s="74">
        <f t="shared" si="25"/>
        <v>0</v>
      </c>
      <c r="EV54" s="74">
        <f t="shared" si="26"/>
        <v>0</v>
      </c>
      <c r="EW54" s="71">
        <v>0</v>
      </c>
      <c r="EX54" s="71"/>
      <c r="EY54" s="71"/>
      <c r="EZ54" s="71"/>
      <c r="FA54" s="71">
        <f t="shared" si="27"/>
        <v>0</v>
      </c>
      <c r="FB54" s="71">
        <f t="shared" si="27"/>
        <v>0</v>
      </c>
      <c r="FC54" s="71"/>
      <c r="FD54" s="71"/>
      <c r="FE54" s="71"/>
      <c r="FF54" s="71"/>
      <c r="FG54" s="71">
        <f t="shared" si="28"/>
        <v>0</v>
      </c>
      <c r="FH54" s="71">
        <f t="shared" si="28"/>
        <v>0</v>
      </c>
      <c r="FI54" s="196"/>
      <c r="FJ54" s="196"/>
      <c r="FK54" s="196"/>
      <c r="FL54" s="196"/>
      <c r="FM54" s="74">
        <f t="shared" si="29"/>
        <v>0</v>
      </c>
      <c r="FN54" s="74">
        <f t="shared" si="30"/>
        <v>0</v>
      </c>
      <c r="FO54" s="196"/>
      <c r="FP54" s="196"/>
      <c r="FQ54" s="196"/>
      <c r="FR54" s="196"/>
      <c r="FS54" s="74">
        <f t="shared" si="31"/>
        <v>0</v>
      </c>
      <c r="FT54" s="74">
        <f t="shared" si="32"/>
        <v>0</v>
      </c>
      <c r="FU54" s="196"/>
      <c r="FV54" s="196"/>
      <c r="FW54" s="196"/>
      <c r="FX54" s="196"/>
      <c r="FY54" s="74">
        <f t="shared" si="33"/>
        <v>0</v>
      </c>
      <c r="FZ54" s="74">
        <f t="shared" si="34"/>
        <v>0</v>
      </c>
      <c r="GA54" s="196"/>
      <c r="GB54" s="196"/>
      <c r="GC54" s="196"/>
      <c r="GD54" s="196"/>
      <c r="GE54" s="74">
        <f t="shared" si="35"/>
        <v>0</v>
      </c>
      <c r="GF54" s="74">
        <f t="shared" si="36"/>
        <v>0</v>
      </c>
      <c r="GG54" s="196"/>
      <c r="GH54" s="196"/>
      <c r="GI54" s="74">
        <f t="shared" si="68"/>
        <v>0</v>
      </c>
      <c r="GJ54" s="74">
        <f t="shared" si="37"/>
        <v>0</v>
      </c>
      <c r="GK54" s="196">
        <v>8.76</v>
      </c>
      <c r="GL54" s="196"/>
      <c r="GM54" s="74">
        <f t="shared" si="38"/>
        <v>8.76</v>
      </c>
      <c r="GN54" s="74">
        <f t="shared" si="39"/>
        <v>0</v>
      </c>
      <c r="GO54" s="196">
        <v>0</v>
      </c>
      <c r="GP54" s="196"/>
      <c r="GQ54" s="74">
        <f t="shared" si="40"/>
        <v>0</v>
      </c>
      <c r="GR54" s="74">
        <f t="shared" si="41"/>
        <v>0</v>
      </c>
      <c r="GS54" s="196"/>
      <c r="GT54" s="196"/>
      <c r="GU54" s="74">
        <f t="shared" si="42"/>
        <v>0</v>
      </c>
      <c r="GV54" s="74">
        <f t="shared" si="43"/>
        <v>0</v>
      </c>
      <c r="GW54" s="196">
        <v>5.15</v>
      </c>
      <c r="GX54" s="196"/>
      <c r="GY54" s="74">
        <f t="shared" si="44"/>
        <v>5.15</v>
      </c>
      <c r="GZ54" s="74">
        <f t="shared" si="45"/>
        <v>0</v>
      </c>
      <c r="HA54" s="196">
        <v>4.12</v>
      </c>
      <c r="HB54" s="196"/>
      <c r="HC54" s="74">
        <f t="shared" si="46"/>
        <v>4.12</v>
      </c>
      <c r="HD54" s="74">
        <f t="shared" si="47"/>
        <v>0</v>
      </c>
      <c r="HE54" s="196">
        <v>1</v>
      </c>
      <c r="HF54" s="196"/>
      <c r="HG54" s="74">
        <f t="shared" si="48"/>
        <v>1</v>
      </c>
      <c r="HH54" s="74">
        <f t="shared" si="48"/>
        <v>0</v>
      </c>
      <c r="HI54" s="196">
        <v>1.24</v>
      </c>
      <c r="HJ54" s="196"/>
      <c r="HK54" s="74">
        <f t="shared" si="49"/>
        <v>1.24</v>
      </c>
      <c r="HL54" s="74">
        <f t="shared" si="49"/>
        <v>0</v>
      </c>
      <c r="HM54" s="74"/>
      <c r="HN54" s="74"/>
      <c r="HO54" s="74">
        <f t="shared" si="50"/>
        <v>0</v>
      </c>
      <c r="HP54" s="74">
        <f t="shared" si="50"/>
        <v>0</v>
      </c>
      <c r="HQ54" s="74"/>
      <c r="HR54" s="74"/>
      <c r="HS54" s="74">
        <f t="shared" si="51"/>
        <v>0</v>
      </c>
      <c r="HT54" s="74">
        <f t="shared" si="51"/>
        <v>0</v>
      </c>
      <c r="HU54" s="74"/>
      <c r="HV54" s="74"/>
      <c r="HW54" s="74">
        <f t="shared" si="69"/>
        <v>0</v>
      </c>
      <c r="HX54" s="74">
        <f t="shared" si="69"/>
        <v>0</v>
      </c>
      <c r="HY54" s="74"/>
      <c r="HZ54" s="74"/>
      <c r="IA54" s="74">
        <f t="shared" si="53"/>
        <v>0</v>
      </c>
      <c r="IB54" s="74">
        <f t="shared" si="53"/>
        <v>0</v>
      </c>
      <c r="IC54" s="74"/>
      <c r="ID54" s="74"/>
      <c r="IE54" s="74">
        <f t="shared" si="54"/>
        <v>0</v>
      </c>
      <c r="IF54" s="210">
        <f t="shared" si="55"/>
        <v>0</v>
      </c>
      <c r="IG54" s="235">
        <v>1.88</v>
      </c>
      <c r="IH54" s="235"/>
      <c r="II54" s="211">
        <f t="shared" si="56"/>
        <v>1.88</v>
      </c>
      <c r="IJ54" s="211">
        <f t="shared" si="56"/>
        <v>0</v>
      </c>
      <c r="IK54" s="235">
        <v>6.66</v>
      </c>
      <c r="IM54" s="211">
        <f t="shared" si="57"/>
        <v>6.66</v>
      </c>
      <c r="IN54" s="211">
        <f t="shared" si="57"/>
        <v>0</v>
      </c>
      <c r="IO54" s="196"/>
      <c r="IP54" s="211"/>
      <c r="IQ54" s="211">
        <f t="shared" si="58"/>
        <v>0</v>
      </c>
      <c r="IR54" s="211">
        <f t="shared" si="58"/>
        <v>0</v>
      </c>
      <c r="IS54" s="211"/>
      <c r="IT54" s="211"/>
      <c r="IU54" s="211">
        <f t="shared" si="59"/>
        <v>0</v>
      </c>
      <c r="IV54" s="211">
        <f t="shared" si="59"/>
        <v>0</v>
      </c>
      <c r="IW54" s="211"/>
      <c r="IX54" s="211"/>
      <c r="IY54" s="211">
        <f t="shared" si="60"/>
        <v>0</v>
      </c>
      <c r="IZ54" s="211">
        <f t="shared" si="61"/>
        <v>0</v>
      </c>
      <c r="JA54" s="211"/>
      <c r="JB54" s="211"/>
      <c r="JC54" s="211">
        <f t="shared" si="62"/>
        <v>0</v>
      </c>
      <c r="JD54" s="211">
        <f t="shared" si="62"/>
        <v>0</v>
      </c>
      <c r="JE54" s="211">
        <v>0</v>
      </c>
      <c r="JF54" s="211"/>
      <c r="JG54" s="211">
        <f t="shared" si="63"/>
        <v>0</v>
      </c>
      <c r="JH54" s="211">
        <f t="shared" si="63"/>
        <v>0</v>
      </c>
      <c r="JI54" s="211"/>
      <c r="JJ54" s="211"/>
      <c r="JK54" s="211">
        <f t="shared" si="64"/>
        <v>0</v>
      </c>
      <c r="JL54" s="211">
        <f t="shared" si="64"/>
        <v>0</v>
      </c>
      <c r="JM54" s="560">
        <v>4.8499999999999996</v>
      </c>
      <c r="JN54" s="211"/>
      <c r="JO54" s="211">
        <f t="shared" si="65"/>
        <v>4.8499999999999996</v>
      </c>
      <c r="JP54" s="211">
        <f t="shared" si="65"/>
        <v>0</v>
      </c>
      <c r="JQ54" s="211">
        <v>4.95</v>
      </c>
      <c r="JR54" s="211"/>
      <c r="JS54" s="211">
        <f t="shared" si="66"/>
        <v>4.95</v>
      </c>
      <c r="JT54" s="211">
        <f t="shared" si="66"/>
        <v>0</v>
      </c>
      <c r="JU54" s="211"/>
      <c r="JV54" s="211"/>
      <c r="JW54" s="211">
        <f t="shared" si="67"/>
        <v>0</v>
      </c>
      <c r="JX54" s="211">
        <f t="shared" si="67"/>
        <v>0</v>
      </c>
    </row>
    <row r="55" spans="1:284" ht="12.75" customHeight="1">
      <c r="A55" s="183" t="s">
        <v>147</v>
      </c>
      <c r="B55" s="89">
        <v>45</v>
      </c>
      <c r="C55" s="236"/>
      <c r="D55" s="236"/>
      <c r="E55" s="74"/>
      <c r="F55" s="74"/>
      <c r="G55" s="71">
        <f t="shared" si="0"/>
        <v>0</v>
      </c>
      <c r="H55" s="71">
        <f t="shared" si="0"/>
        <v>0</v>
      </c>
      <c r="I55" s="237">
        <v>0</v>
      </c>
      <c r="J55" s="71"/>
      <c r="K55" s="71"/>
      <c r="L55" s="71"/>
      <c r="M55" s="71">
        <f t="shared" si="2"/>
        <v>0</v>
      </c>
      <c r="N55" s="71">
        <f t="shared" si="2"/>
        <v>0</v>
      </c>
      <c r="O55" s="236">
        <v>0.62</v>
      </c>
      <c r="P55" s="237"/>
      <c r="Q55" s="74"/>
      <c r="R55" s="71"/>
      <c r="S55" s="71">
        <f t="shared" si="3"/>
        <v>0.62</v>
      </c>
      <c r="T55" s="71">
        <f t="shared" si="3"/>
        <v>0</v>
      </c>
      <c r="U55" s="71"/>
      <c r="V55" s="71"/>
      <c r="W55" s="74"/>
      <c r="X55" s="74"/>
      <c r="Y55" s="71">
        <f t="shared" si="4"/>
        <v>0</v>
      </c>
      <c r="Z55" s="71">
        <f t="shared" si="4"/>
        <v>0</v>
      </c>
      <c r="AA55" s="71"/>
      <c r="AB55" s="245"/>
      <c r="AC55" s="246"/>
      <c r="AD55" s="239"/>
      <c r="AE55" s="71">
        <f t="shared" si="5"/>
        <v>0</v>
      </c>
      <c r="AF55" s="71">
        <f t="shared" si="5"/>
        <v>0</v>
      </c>
      <c r="AG55" s="71">
        <v>10.31</v>
      </c>
      <c r="AH55" s="71"/>
      <c r="AI55" s="71"/>
      <c r="AJ55" s="71"/>
      <c r="AK55" s="71">
        <f t="shared" si="6"/>
        <v>10.31</v>
      </c>
      <c r="AL55" s="71">
        <f t="shared" si="6"/>
        <v>0</v>
      </c>
      <c r="AM55" s="71"/>
      <c r="AN55" s="71"/>
      <c r="AO55" s="75"/>
      <c r="AP55" s="75"/>
      <c r="AQ55" s="71">
        <f t="shared" si="7"/>
        <v>0</v>
      </c>
      <c r="AR55" s="71">
        <f t="shared" si="7"/>
        <v>0</v>
      </c>
      <c r="AS55" s="74"/>
      <c r="AT55" s="74"/>
      <c r="AU55" s="74"/>
      <c r="AV55" s="71"/>
      <c r="AW55" s="71">
        <f t="shared" si="8"/>
        <v>0</v>
      </c>
      <c r="AX55" s="71">
        <f t="shared" si="8"/>
        <v>0</v>
      </c>
      <c r="AY55" s="207"/>
      <c r="AZ55" s="86"/>
      <c r="BA55" s="86"/>
      <c r="BB55" s="86"/>
      <c r="BC55" s="71">
        <f t="shared" si="9"/>
        <v>0</v>
      </c>
      <c r="BD55" s="71">
        <f t="shared" si="9"/>
        <v>0</v>
      </c>
      <c r="BE55" s="236"/>
      <c r="BF55" s="236"/>
      <c r="BG55" s="75"/>
      <c r="BH55" s="240"/>
      <c r="BI55" s="71">
        <f t="shared" si="10"/>
        <v>0</v>
      </c>
      <c r="BJ55" s="71">
        <f t="shared" si="10"/>
        <v>0</v>
      </c>
      <c r="BK55" s="93"/>
      <c r="BL55" s="93"/>
      <c r="BM55" s="71"/>
      <c r="BN55" s="71"/>
      <c r="BO55" s="71">
        <f t="shared" si="11"/>
        <v>0</v>
      </c>
      <c r="BP55" s="71">
        <f t="shared" si="11"/>
        <v>0</v>
      </c>
      <c r="BQ55" s="241"/>
      <c r="BR55" s="236"/>
      <c r="BS55" s="94"/>
      <c r="BT55" s="94"/>
      <c r="BU55" s="71">
        <f t="shared" si="12"/>
        <v>0</v>
      </c>
      <c r="BV55" s="71">
        <f t="shared" si="12"/>
        <v>0</v>
      </c>
      <c r="BW55" s="74"/>
      <c r="BX55" s="74"/>
      <c r="BY55" s="79"/>
      <c r="BZ55" s="242"/>
      <c r="CA55" s="71">
        <f t="shared" si="13"/>
        <v>0</v>
      </c>
      <c r="CB55" s="71">
        <f t="shared" si="13"/>
        <v>0</v>
      </c>
      <c r="CC55" s="74"/>
      <c r="CD55" s="74"/>
      <c r="CE55" s="95"/>
      <c r="CF55" s="95"/>
      <c r="CG55" s="71">
        <f t="shared" si="14"/>
        <v>0</v>
      </c>
      <c r="CH55" s="71">
        <f t="shared" si="14"/>
        <v>0</v>
      </c>
      <c r="CI55" s="236"/>
      <c r="CJ55" s="236"/>
      <c r="CK55" s="213"/>
      <c r="CL55" s="71"/>
      <c r="CM55" s="71">
        <f t="shared" si="15"/>
        <v>0</v>
      </c>
      <c r="CN55" s="71">
        <f t="shared" si="15"/>
        <v>0</v>
      </c>
      <c r="CO55" s="236"/>
      <c r="CP55" s="236"/>
      <c r="CQ55" s="71"/>
      <c r="CR55" s="71"/>
      <c r="CS55" s="71">
        <f t="shared" si="16"/>
        <v>0</v>
      </c>
      <c r="CT55" s="71">
        <f t="shared" si="16"/>
        <v>0</v>
      </c>
      <c r="CU55" s="74">
        <v>0</v>
      </c>
      <c r="CV55" s="74"/>
      <c r="CW55" s="236"/>
      <c r="CX55" s="236"/>
      <c r="CY55" s="71">
        <f t="shared" si="17"/>
        <v>0</v>
      </c>
      <c r="CZ55" s="71">
        <f t="shared" si="17"/>
        <v>0</v>
      </c>
      <c r="DA55" s="236"/>
      <c r="DB55" s="237"/>
      <c r="DC55" s="93"/>
      <c r="DD55" s="71"/>
      <c r="DE55" s="71">
        <f t="shared" si="18"/>
        <v>0</v>
      </c>
      <c r="DF55" s="71">
        <f t="shared" si="18"/>
        <v>0</v>
      </c>
      <c r="DG55" s="74"/>
      <c r="DH55" s="74"/>
      <c r="DI55" s="74"/>
      <c r="DJ55" s="74"/>
      <c r="DK55" s="71">
        <f t="shared" si="19"/>
        <v>0</v>
      </c>
      <c r="DL55" s="71">
        <f t="shared" si="19"/>
        <v>0</v>
      </c>
      <c r="DM55" s="236"/>
      <c r="DN55" s="236"/>
      <c r="DO55" s="243"/>
      <c r="DP55" s="244"/>
      <c r="DQ55" s="71">
        <f t="shared" si="20"/>
        <v>0</v>
      </c>
      <c r="DR55" s="71">
        <f t="shared" si="20"/>
        <v>0</v>
      </c>
      <c r="DS55" s="115"/>
      <c r="DT55" s="71"/>
      <c r="DU55" s="236"/>
      <c r="DV55" s="236"/>
      <c r="DW55" s="71">
        <f t="shared" si="21"/>
        <v>0</v>
      </c>
      <c r="DX55" s="71">
        <f t="shared" si="21"/>
        <v>0</v>
      </c>
      <c r="DY55" s="236"/>
      <c r="DZ55" s="237"/>
      <c r="EA55" s="208"/>
      <c r="EB55" s="71"/>
      <c r="EC55" s="71">
        <f t="shared" si="22"/>
        <v>0</v>
      </c>
      <c r="ED55" s="71">
        <f t="shared" si="22"/>
        <v>0</v>
      </c>
      <c r="EE55" s="236"/>
      <c r="EF55" s="236"/>
      <c r="EG55" s="243"/>
      <c r="EH55" s="243"/>
      <c r="EI55" s="71">
        <f t="shared" si="23"/>
        <v>0</v>
      </c>
      <c r="EJ55" s="71">
        <f t="shared" si="23"/>
        <v>0</v>
      </c>
      <c r="EK55" s="236">
        <v>0</v>
      </c>
      <c r="EL55" s="236"/>
      <c r="EM55" s="243"/>
      <c r="EN55" s="243"/>
      <c r="EO55" s="71">
        <f t="shared" si="24"/>
        <v>0</v>
      </c>
      <c r="EP55" s="71">
        <f t="shared" si="24"/>
        <v>0</v>
      </c>
      <c r="EQ55" s="209">
        <v>0</v>
      </c>
      <c r="ER55" s="196"/>
      <c r="ES55" s="196"/>
      <c r="ET55" s="196"/>
      <c r="EU55" s="74">
        <f t="shared" si="25"/>
        <v>0</v>
      </c>
      <c r="EV55" s="74">
        <f t="shared" si="26"/>
        <v>0</v>
      </c>
      <c r="EW55" s="71">
        <v>0</v>
      </c>
      <c r="EX55" s="71"/>
      <c r="EY55" s="71"/>
      <c r="EZ55" s="71"/>
      <c r="FA55" s="71">
        <f t="shared" si="27"/>
        <v>0</v>
      </c>
      <c r="FB55" s="71">
        <f t="shared" si="27"/>
        <v>0</v>
      </c>
      <c r="FC55" s="71"/>
      <c r="FD55" s="71"/>
      <c r="FE55" s="71"/>
      <c r="FF55" s="71"/>
      <c r="FG55" s="71">
        <f t="shared" si="28"/>
        <v>0</v>
      </c>
      <c r="FH55" s="71">
        <f t="shared" si="28"/>
        <v>0</v>
      </c>
      <c r="FI55" s="196"/>
      <c r="FJ55" s="196"/>
      <c r="FK55" s="196"/>
      <c r="FL55" s="196"/>
      <c r="FM55" s="74">
        <f t="shared" si="29"/>
        <v>0</v>
      </c>
      <c r="FN55" s="74">
        <f t="shared" si="30"/>
        <v>0</v>
      </c>
      <c r="FO55" s="196"/>
      <c r="FP55" s="196"/>
      <c r="FQ55" s="196"/>
      <c r="FR55" s="196"/>
      <c r="FS55" s="74">
        <f t="shared" si="31"/>
        <v>0</v>
      </c>
      <c r="FT55" s="74">
        <f t="shared" si="32"/>
        <v>0</v>
      </c>
      <c r="FU55" s="196"/>
      <c r="FV55" s="196"/>
      <c r="FW55" s="196"/>
      <c r="FX55" s="196"/>
      <c r="FY55" s="74">
        <f t="shared" si="33"/>
        <v>0</v>
      </c>
      <c r="FZ55" s="74">
        <f t="shared" si="34"/>
        <v>0</v>
      </c>
      <c r="GA55" s="196"/>
      <c r="GB55" s="196"/>
      <c r="GC55" s="196"/>
      <c r="GD55" s="196"/>
      <c r="GE55" s="74">
        <f t="shared" si="35"/>
        <v>0</v>
      </c>
      <c r="GF55" s="74">
        <f t="shared" si="36"/>
        <v>0</v>
      </c>
      <c r="GG55" s="196"/>
      <c r="GH55" s="196"/>
      <c r="GI55" s="74">
        <f t="shared" si="68"/>
        <v>0</v>
      </c>
      <c r="GJ55" s="74">
        <f t="shared" si="37"/>
        <v>0</v>
      </c>
      <c r="GK55" s="196">
        <v>8.9700000000000006</v>
      </c>
      <c r="GL55" s="196"/>
      <c r="GM55" s="74">
        <f t="shared" si="38"/>
        <v>8.9700000000000006</v>
      </c>
      <c r="GN55" s="74">
        <f t="shared" si="39"/>
        <v>0</v>
      </c>
      <c r="GO55" s="196">
        <v>3.71</v>
      </c>
      <c r="GP55" s="196"/>
      <c r="GQ55" s="74">
        <f t="shared" si="40"/>
        <v>3.71</v>
      </c>
      <c r="GR55" s="74">
        <f t="shared" si="41"/>
        <v>0</v>
      </c>
      <c r="GS55" s="196"/>
      <c r="GT55" s="196"/>
      <c r="GU55" s="74">
        <f t="shared" si="42"/>
        <v>0</v>
      </c>
      <c r="GV55" s="74">
        <f t="shared" si="43"/>
        <v>0</v>
      </c>
      <c r="GW55" s="196">
        <v>2.06</v>
      </c>
      <c r="GX55" s="196"/>
      <c r="GY55" s="74">
        <f t="shared" si="44"/>
        <v>2.06</v>
      </c>
      <c r="GZ55" s="74">
        <f t="shared" si="45"/>
        <v>0</v>
      </c>
      <c r="HA55" s="196">
        <v>4.12</v>
      </c>
      <c r="HB55" s="196"/>
      <c r="HC55" s="74">
        <f t="shared" si="46"/>
        <v>4.12</v>
      </c>
      <c r="HD55" s="74">
        <f t="shared" si="47"/>
        <v>0</v>
      </c>
      <c r="HE55" s="196">
        <v>1</v>
      </c>
      <c r="HF55" s="196"/>
      <c r="HG55" s="74">
        <f t="shared" si="48"/>
        <v>1</v>
      </c>
      <c r="HH55" s="74">
        <f t="shared" si="48"/>
        <v>0</v>
      </c>
      <c r="HI55" s="196">
        <v>1.24</v>
      </c>
      <c r="HJ55" s="196"/>
      <c r="HK55" s="74">
        <f t="shared" si="49"/>
        <v>1.24</v>
      </c>
      <c r="HL55" s="74">
        <f t="shared" si="49"/>
        <v>0</v>
      </c>
      <c r="HM55" s="74"/>
      <c r="HN55" s="74"/>
      <c r="HO55" s="74">
        <f t="shared" si="50"/>
        <v>0</v>
      </c>
      <c r="HP55" s="74">
        <f t="shared" si="50"/>
        <v>0</v>
      </c>
      <c r="HQ55" s="74"/>
      <c r="HR55" s="74"/>
      <c r="HS55" s="74">
        <f t="shared" si="51"/>
        <v>0</v>
      </c>
      <c r="HT55" s="74">
        <f t="shared" si="51"/>
        <v>0</v>
      </c>
      <c r="HU55" s="74"/>
      <c r="HV55" s="74"/>
      <c r="HW55" s="74">
        <f t="shared" si="69"/>
        <v>0</v>
      </c>
      <c r="HX55" s="74">
        <f t="shared" si="69"/>
        <v>0</v>
      </c>
      <c r="HY55" s="74"/>
      <c r="HZ55" s="74"/>
      <c r="IA55" s="74">
        <f t="shared" si="53"/>
        <v>0</v>
      </c>
      <c r="IB55" s="74">
        <f t="shared" si="53"/>
        <v>0</v>
      </c>
      <c r="IC55" s="74"/>
      <c r="ID55" s="74"/>
      <c r="IE55" s="74">
        <f t="shared" si="54"/>
        <v>0</v>
      </c>
      <c r="IF55" s="210">
        <f t="shared" si="55"/>
        <v>0</v>
      </c>
      <c r="IG55" s="235">
        <v>2.3199999999999998</v>
      </c>
      <c r="IH55" s="235"/>
      <c r="II55" s="211">
        <f t="shared" si="56"/>
        <v>2.3199999999999998</v>
      </c>
      <c r="IJ55" s="211">
        <f t="shared" si="56"/>
        <v>0</v>
      </c>
      <c r="IK55" s="235">
        <v>6.66</v>
      </c>
      <c r="IM55" s="211">
        <f t="shared" si="57"/>
        <v>6.66</v>
      </c>
      <c r="IN55" s="211">
        <f t="shared" si="57"/>
        <v>0</v>
      </c>
      <c r="IO55" s="196"/>
      <c r="IP55" s="211"/>
      <c r="IQ55" s="211">
        <f t="shared" si="58"/>
        <v>0</v>
      </c>
      <c r="IR55" s="211">
        <f t="shared" si="58"/>
        <v>0</v>
      </c>
      <c r="IS55" s="211"/>
      <c r="IT55" s="211"/>
      <c r="IU55" s="211">
        <f t="shared" si="59"/>
        <v>0</v>
      </c>
      <c r="IV55" s="211">
        <f t="shared" si="59"/>
        <v>0</v>
      </c>
      <c r="IW55" s="211"/>
      <c r="IX55" s="211"/>
      <c r="IY55" s="211">
        <f t="shared" si="60"/>
        <v>0</v>
      </c>
      <c r="IZ55" s="211">
        <f t="shared" si="61"/>
        <v>0</v>
      </c>
      <c r="JA55" s="211"/>
      <c r="JB55" s="211"/>
      <c r="JC55" s="211">
        <f t="shared" si="62"/>
        <v>0</v>
      </c>
      <c r="JD55" s="211">
        <f t="shared" si="62"/>
        <v>0</v>
      </c>
      <c r="JE55" s="211">
        <v>0</v>
      </c>
      <c r="JF55" s="211"/>
      <c r="JG55" s="211">
        <f t="shared" si="63"/>
        <v>0</v>
      </c>
      <c r="JH55" s="211">
        <f t="shared" si="63"/>
        <v>0</v>
      </c>
      <c r="JI55" s="211"/>
      <c r="JJ55" s="211"/>
      <c r="JK55" s="211">
        <f t="shared" si="64"/>
        <v>0</v>
      </c>
      <c r="JL55" s="211">
        <f t="shared" si="64"/>
        <v>0</v>
      </c>
      <c r="JM55" s="560">
        <v>3.51</v>
      </c>
      <c r="JN55" s="211"/>
      <c r="JO55" s="211">
        <f t="shared" si="65"/>
        <v>3.51</v>
      </c>
      <c r="JP55" s="211">
        <f t="shared" si="65"/>
        <v>0</v>
      </c>
      <c r="JQ55" s="211">
        <v>6.39</v>
      </c>
      <c r="JR55" s="211"/>
      <c r="JS55" s="211">
        <f t="shared" si="66"/>
        <v>6.39</v>
      </c>
      <c r="JT55" s="211">
        <f t="shared" si="66"/>
        <v>0</v>
      </c>
      <c r="JU55" s="211"/>
      <c r="JV55" s="211"/>
      <c r="JW55" s="211">
        <f t="shared" si="67"/>
        <v>0</v>
      </c>
      <c r="JX55" s="211">
        <f t="shared" si="67"/>
        <v>0</v>
      </c>
    </row>
    <row r="56" spans="1:284" ht="12.75" customHeight="1">
      <c r="A56" s="181"/>
      <c r="B56" s="89">
        <v>46</v>
      </c>
      <c r="C56" s="236"/>
      <c r="D56" s="236"/>
      <c r="E56" s="74"/>
      <c r="F56" s="74"/>
      <c r="G56" s="71">
        <f t="shared" si="0"/>
        <v>0</v>
      </c>
      <c r="H56" s="71">
        <f t="shared" si="0"/>
        <v>0</v>
      </c>
      <c r="I56" s="237">
        <v>0</v>
      </c>
      <c r="J56" s="71"/>
      <c r="K56" s="71"/>
      <c r="L56" s="71"/>
      <c r="M56" s="71">
        <f t="shared" si="2"/>
        <v>0</v>
      </c>
      <c r="N56" s="71">
        <f t="shared" si="2"/>
        <v>0</v>
      </c>
      <c r="O56" s="236">
        <v>0.62</v>
      </c>
      <c r="P56" s="237"/>
      <c r="Q56" s="74"/>
      <c r="R56" s="71"/>
      <c r="S56" s="71">
        <f t="shared" si="3"/>
        <v>0.62</v>
      </c>
      <c r="T56" s="71">
        <f t="shared" si="3"/>
        <v>0</v>
      </c>
      <c r="U56" s="71"/>
      <c r="V56" s="71"/>
      <c r="W56" s="74"/>
      <c r="X56" s="74"/>
      <c r="Y56" s="71">
        <f t="shared" si="4"/>
        <v>0</v>
      </c>
      <c r="Z56" s="71">
        <f t="shared" si="4"/>
        <v>0</v>
      </c>
      <c r="AA56" s="71"/>
      <c r="AB56" s="245"/>
      <c r="AC56" s="246"/>
      <c r="AD56" s="239"/>
      <c r="AE56" s="71">
        <f t="shared" si="5"/>
        <v>0</v>
      </c>
      <c r="AF56" s="71">
        <f t="shared" si="5"/>
        <v>0</v>
      </c>
      <c r="AG56" s="71">
        <v>10.31</v>
      </c>
      <c r="AH56" s="71"/>
      <c r="AI56" s="71"/>
      <c r="AJ56" s="71"/>
      <c r="AK56" s="71">
        <f t="shared" si="6"/>
        <v>10.31</v>
      </c>
      <c r="AL56" s="71">
        <f t="shared" si="6"/>
        <v>0</v>
      </c>
      <c r="AM56" s="71"/>
      <c r="AN56" s="71"/>
      <c r="AO56" s="75"/>
      <c r="AP56" s="75"/>
      <c r="AQ56" s="71">
        <f t="shared" si="7"/>
        <v>0</v>
      </c>
      <c r="AR56" s="71">
        <f t="shared" si="7"/>
        <v>0</v>
      </c>
      <c r="AS56" s="74"/>
      <c r="AT56" s="74"/>
      <c r="AU56" s="74"/>
      <c r="AV56" s="71"/>
      <c r="AW56" s="71">
        <f t="shared" si="8"/>
        <v>0</v>
      </c>
      <c r="AX56" s="71">
        <f t="shared" si="8"/>
        <v>0</v>
      </c>
      <c r="AY56" s="207"/>
      <c r="AZ56" s="86"/>
      <c r="BA56" s="86"/>
      <c r="BB56" s="86"/>
      <c r="BC56" s="71">
        <f t="shared" si="9"/>
        <v>0</v>
      </c>
      <c r="BD56" s="71">
        <f t="shared" si="9"/>
        <v>0</v>
      </c>
      <c r="BE56" s="236"/>
      <c r="BF56" s="236"/>
      <c r="BG56" s="75"/>
      <c r="BH56" s="240"/>
      <c r="BI56" s="71">
        <f t="shared" si="10"/>
        <v>0</v>
      </c>
      <c r="BJ56" s="71">
        <f t="shared" si="10"/>
        <v>0</v>
      </c>
      <c r="BK56" s="93"/>
      <c r="BL56" s="93"/>
      <c r="BM56" s="71"/>
      <c r="BN56" s="71"/>
      <c r="BO56" s="71">
        <f t="shared" si="11"/>
        <v>0</v>
      </c>
      <c r="BP56" s="71">
        <f t="shared" si="11"/>
        <v>0</v>
      </c>
      <c r="BQ56" s="241"/>
      <c r="BR56" s="236"/>
      <c r="BS56" s="94"/>
      <c r="BT56" s="94"/>
      <c r="BU56" s="71">
        <f t="shared" si="12"/>
        <v>0</v>
      </c>
      <c r="BV56" s="71">
        <f t="shared" si="12"/>
        <v>0</v>
      </c>
      <c r="BW56" s="74"/>
      <c r="BX56" s="74"/>
      <c r="BY56" s="79"/>
      <c r="BZ56" s="242"/>
      <c r="CA56" s="71">
        <f t="shared" si="13"/>
        <v>0</v>
      </c>
      <c r="CB56" s="71">
        <f t="shared" si="13"/>
        <v>0</v>
      </c>
      <c r="CC56" s="74"/>
      <c r="CD56" s="74"/>
      <c r="CE56" s="95"/>
      <c r="CF56" s="95"/>
      <c r="CG56" s="71">
        <f t="shared" si="14"/>
        <v>0</v>
      </c>
      <c r="CH56" s="71">
        <f t="shared" si="14"/>
        <v>0</v>
      </c>
      <c r="CI56" s="236"/>
      <c r="CJ56" s="236"/>
      <c r="CK56" s="213"/>
      <c r="CL56" s="71"/>
      <c r="CM56" s="71">
        <f t="shared" si="15"/>
        <v>0</v>
      </c>
      <c r="CN56" s="71">
        <f t="shared" si="15"/>
        <v>0</v>
      </c>
      <c r="CO56" s="236"/>
      <c r="CP56" s="236"/>
      <c r="CQ56" s="71"/>
      <c r="CR56" s="71"/>
      <c r="CS56" s="71">
        <f t="shared" si="16"/>
        <v>0</v>
      </c>
      <c r="CT56" s="71">
        <f t="shared" si="16"/>
        <v>0</v>
      </c>
      <c r="CU56" s="74">
        <v>0</v>
      </c>
      <c r="CV56" s="74"/>
      <c r="CW56" s="236"/>
      <c r="CX56" s="236"/>
      <c r="CY56" s="71">
        <f t="shared" si="17"/>
        <v>0</v>
      </c>
      <c r="CZ56" s="71">
        <f t="shared" si="17"/>
        <v>0</v>
      </c>
      <c r="DA56" s="236"/>
      <c r="DB56" s="237"/>
      <c r="DC56" s="93"/>
      <c r="DD56" s="71"/>
      <c r="DE56" s="71">
        <f t="shared" si="18"/>
        <v>0</v>
      </c>
      <c r="DF56" s="71">
        <f t="shared" si="18"/>
        <v>0</v>
      </c>
      <c r="DG56" s="74"/>
      <c r="DH56" s="74"/>
      <c r="DI56" s="74"/>
      <c r="DJ56" s="74"/>
      <c r="DK56" s="71">
        <f t="shared" si="19"/>
        <v>0</v>
      </c>
      <c r="DL56" s="71">
        <f t="shared" si="19"/>
        <v>0</v>
      </c>
      <c r="DM56" s="236"/>
      <c r="DN56" s="236"/>
      <c r="DO56" s="243"/>
      <c r="DP56" s="244"/>
      <c r="DQ56" s="71">
        <f t="shared" si="20"/>
        <v>0</v>
      </c>
      <c r="DR56" s="71">
        <f t="shared" si="20"/>
        <v>0</v>
      </c>
      <c r="DS56" s="115"/>
      <c r="DT56" s="71"/>
      <c r="DU56" s="236"/>
      <c r="DV56" s="236"/>
      <c r="DW56" s="71">
        <f t="shared" si="21"/>
        <v>0</v>
      </c>
      <c r="DX56" s="71">
        <f t="shared" si="21"/>
        <v>0</v>
      </c>
      <c r="DY56" s="236"/>
      <c r="DZ56" s="237"/>
      <c r="EA56" s="208"/>
      <c r="EB56" s="71"/>
      <c r="EC56" s="71">
        <f t="shared" si="22"/>
        <v>0</v>
      </c>
      <c r="ED56" s="71">
        <f t="shared" si="22"/>
        <v>0</v>
      </c>
      <c r="EE56" s="236"/>
      <c r="EF56" s="236"/>
      <c r="EG56" s="243"/>
      <c r="EH56" s="243"/>
      <c r="EI56" s="71">
        <f t="shared" si="23"/>
        <v>0</v>
      </c>
      <c r="EJ56" s="71">
        <f t="shared" si="23"/>
        <v>0</v>
      </c>
      <c r="EK56" s="236">
        <v>0</v>
      </c>
      <c r="EL56" s="236"/>
      <c r="EM56" s="243"/>
      <c r="EN56" s="243"/>
      <c r="EO56" s="71">
        <f t="shared" si="24"/>
        <v>0</v>
      </c>
      <c r="EP56" s="71">
        <f t="shared" si="24"/>
        <v>0</v>
      </c>
      <c r="EQ56" s="209">
        <v>0</v>
      </c>
      <c r="ER56" s="196"/>
      <c r="ES56" s="196"/>
      <c r="ET56" s="196"/>
      <c r="EU56" s="74">
        <f t="shared" si="25"/>
        <v>0</v>
      </c>
      <c r="EV56" s="74">
        <f t="shared" si="26"/>
        <v>0</v>
      </c>
      <c r="EW56" s="71">
        <v>0</v>
      </c>
      <c r="EX56" s="71"/>
      <c r="EY56" s="71"/>
      <c r="EZ56" s="71"/>
      <c r="FA56" s="71">
        <f t="shared" si="27"/>
        <v>0</v>
      </c>
      <c r="FB56" s="71">
        <f t="shared" si="27"/>
        <v>0</v>
      </c>
      <c r="FC56" s="71"/>
      <c r="FD56" s="71"/>
      <c r="FE56" s="71"/>
      <c r="FF56" s="71"/>
      <c r="FG56" s="71">
        <f t="shared" si="28"/>
        <v>0</v>
      </c>
      <c r="FH56" s="71">
        <f t="shared" si="28"/>
        <v>0</v>
      </c>
      <c r="FI56" s="196"/>
      <c r="FJ56" s="196"/>
      <c r="FK56" s="196"/>
      <c r="FL56" s="196"/>
      <c r="FM56" s="74">
        <f t="shared" si="29"/>
        <v>0</v>
      </c>
      <c r="FN56" s="74">
        <f t="shared" si="30"/>
        <v>0</v>
      </c>
      <c r="FO56" s="196"/>
      <c r="FP56" s="196"/>
      <c r="FQ56" s="196"/>
      <c r="FR56" s="196"/>
      <c r="FS56" s="74">
        <f t="shared" si="31"/>
        <v>0</v>
      </c>
      <c r="FT56" s="74">
        <f t="shared" si="32"/>
        <v>0</v>
      </c>
      <c r="FU56" s="196"/>
      <c r="FV56" s="196"/>
      <c r="FW56" s="196"/>
      <c r="FX56" s="196"/>
      <c r="FY56" s="74">
        <f t="shared" si="33"/>
        <v>0</v>
      </c>
      <c r="FZ56" s="74">
        <f t="shared" si="34"/>
        <v>0</v>
      </c>
      <c r="GA56" s="196"/>
      <c r="GB56" s="196"/>
      <c r="GC56" s="196"/>
      <c r="GD56" s="196"/>
      <c r="GE56" s="74">
        <f t="shared" si="35"/>
        <v>0</v>
      </c>
      <c r="GF56" s="74">
        <f t="shared" si="36"/>
        <v>0</v>
      </c>
      <c r="GG56" s="196"/>
      <c r="GH56" s="196"/>
      <c r="GI56" s="74">
        <f t="shared" si="68"/>
        <v>0</v>
      </c>
      <c r="GJ56" s="74">
        <f t="shared" si="37"/>
        <v>0</v>
      </c>
      <c r="GK56" s="196">
        <v>8.9700000000000006</v>
      </c>
      <c r="GL56" s="196"/>
      <c r="GM56" s="74">
        <f t="shared" si="38"/>
        <v>8.9700000000000006</v>
      </c>
      <c r="GN56" s="74">
        <f t="shared" si="39"/>
        <v>0</v>
      </c>
      <c r="GO56" s="196">
        <v>3.71</v>
      </c>
      <c r="GP56" s="196"/>
      <c r="GQ56" s="74">
        <f t="shared" si="40"/>
        <v>3.71</v>
      </c>
      <c r="GR56" s="74">
        <f t="shared" si="41"/>
        <v>0</v>
      </c>
      <c r="GS56" s="196"/>
      <c r="GT56" s="196"/>
      <c r="GU56" s="74">
        <f t="shared" si="42"/>
        <v>0</v>
      </c>
      <c r="GV56" s="74">
        <f t="shared" si="43"/>
        <v>0</v>
      </c>
      <c r="GW56" s="196">
        <v>2.06</v>
      </c>
      <c r="GX56" s="196"/>
      <c r="GY56" s="74">
        <f t="shared" si="44"/>
        <v>2.06</v>
      </c>
      <c r="GZ56" s="74">
        <f t="shared" si="45"/>
        <v>0</v>
      </c>
      <c r="HA56" s="196">
        <v>4.12</v>
      </c>
      <c r="HB56" s="196"/>
      <c r="HC56" s="74">
        <f t="shared" si="46"/>
        <v>4.12</v>
      </c>
      <c r="HD56" s="74">
        <f t="shared" si="47"/>
        <v>0</v>
      </c>
      <c r="HE56" s="196">
        <v>1</v>
      </c>
      <c r="HF56" s="196"/>
      <c r="HG56" s="74">
        <f t="shared" si="48"/>
        <v>1</v>
      </c>
      <c r="HH56" s="74">
        <f t="shared" si="48"/>
        <v>0</v>
      </c>
      <c r="HI56" s="196">
        <v>1.24</v>
      </c>
      <c r="HJ56" s="196"/>
      <c r="HK56" s="74">
        <f t="shared" si="49"/>
        <v>1.24</v>
      </c>
      <c r="HL56" s="74">
        <f t="shared" si="49"/>
        <v>0</v>
      </c>
      <c r="HM56" s="74"/>
      <c r="HN56" s="74"/>
      <c r="HO56" s="74">
        <f t="shared" si="50"/>
        <v>0</v>
      </c>
      <c r="HP56" s="74">
        <f t="shared" si="50"/>
        <v>0</v>
      </c>
      <c r="HQ56" s="74"/>
      <c r="HR56" s="74"/>
      <c r="HS56" s="74">
        <f t="shared" si="51"/>
        <v>0</v>
      </c>
      <c r="HT56" s="74">
        <f t="shared" si="51"/>
        <v>0</v>
      </c>
      <c r="HU56" s="74"/>
      <c r="HV56" s="74"/>
      <c r="HW56" s="74">
        <f t="shared" si="69"/>
        <v>0</v>
      </c>
      <c r="HX56" s="74">
        <f t="shared" si="69"/>
        <v>0</v>
      </c>
      <c r="HY56" s="74"/>
      <c r="HZ56" s="74"/>
      <c r="IA56" s="74">
        <f t="shared" si="53"/>
        <v>0</v>
      </c>
      <c r="IB56" s="74">
        <f t="shared" si="53"/>
        <v>0</v>
      </c>
      <c r="IC56" s="74"/>
      <c r="ID56" s="74"/>
      <c r="IE56" s="74">
        <f t="shared" si="54"/>
        <v>0</v>
      </c>
      <c r="IF56" s="210">
        <f t="shared" si="55"/>
        <v>0</v>
      </c>
      <c r="IG56" s="235">
        <v>2.44</v>
      </c>
      <c r="IH56" s="235"/>
      <c r="II56" s="211">
        <f t="shared" si="56"/>
        <v>2.44</v>
      </c>
      <c r="IJ56" s="211">
        <f t="shared" si="56"/>
        <v>0</v>
      </c>
      <c r="IK56" s="235">
        <v>6.66</v>
      </c>
      <c r="IM56" s="211">
        <f t="shared" si="57"/>
        <v>6.66</v>
      </c>
      <c r="IN56" s="211">
        <f t="shared" si="57"/>
        <v>0</v>
      </c>
      <c r="IO56" s="196"/>
      <c r="IP56" s="211"/>
      <c r="IQ56" s="211">
        <f t="shared" si="58"/>
        <v>0</v>
      </c>
      <c r="IR56" s="211">
        <f t="shared" si="58"/>
        <v>0</v>
      </c>
      <c r="IS56" s="211"/>
      <c r="IT56" s="211"/>
      <c r="IU56" s="211">
        <f t="shared" si="59"/>
        <v>0</v>
      </c>
      <c r="IV56" s="211">
        <f t="shared" si="59"/>
        <v>0</v>
      </c>
      <c r="IW56" s="211"/>
      <c r="IX56" s="211"/>
      <c r="IY56" s="211">
        <f t="shared" si="60"/>
        <v>0</v>
      </c>
      <c r="IZ56" s="211">
        <f t="shared" si="61"/>
        <v>0</v>
      </c>
      <c r="JA56" s="211"/>
      <c r="JB56" s="211"/>
      <c r="JC56" s="211">
        <f t="shared" si="62"/>
        <v>0</v>
      </c>
      <c r="JD56" s="211">
        <f t="shared" si="62"/>
        <v>0</v>
      </c>
      <c r="JE56" s="211">
        <v>0</v>
      </c>
      <c r="JF56" s="211"/>
      <c r="JG56" s="211">
        <f t="shared" si="63"/>
        <v>0</v>
      </c>
      <c r="JH56" s="211">
        <f t="shared" si="63"/>
        <v>0</v>
      </c>
      <c r="JI56" s="211"/>
      <c r="JJ56" s="211"/>
      <c r="JK56" s="211">
        <f t="shared" si="64"/>
        <v>0</v>
      </c>
      <c r="JL56" s="211">
        <f t="shared" si="64"/>
        <v>0</v>
      </c>
      <c r="JM56" s="560">
        <v>4.8499999999999996</v>
      </c>
      <c r="JN56" s="211"/>
      <c r="JO56" s="211">
        <f t="shared" si="65"/>
        <v>4.8499999999999996</v>
      </c>
      <c r="JP56" s="211">
        <f t="shared" si="65"/>
        <v>0</v>
      </c>
      <c r="JQ56" s="211">
        <v>0</v>
      </c>
      <c r="JR56" s="211"/>
      <c r="JS56" s="211">
        <f t="shared" si="66"/>
        <v>0</v>
      </c>
      <c r="JT56" s="211">
        <f t="shared" si="66"/>
        <v>0</v>
      </c>
      <c r="JU56" s="211"/>
      <c r="JV56" s="211"/>
      <c r="JW56" s="211">
        <f t="shared" si="67"/>
        <v>0</v>
      </c>
      <c r="JX56" s="211">
        <f t="shared" si="67"/>
        <v>0</v>
      </c>
    </row>
    <row r="57" spans="1:284" ht="12.75" customHeight="1">
      <c r="A57" s="181"/>
      <c r="B57" s="89">
        <v>47</v>
      </c>
      <c r="C57" s="236"/>
      <c r="D57" s="236"/>
      <c r="E57" s="74"/>
      <c r="F57" s="74"/>
      <c r="G57" s="71">
        <f t="shared" si="0"/>
        <v>0</v>
      </c>
      <c r="H57" s="71">
        <f t="shared" si="0"/>
        <v>0</v>
      </c>
      <c r="I57" s="237">
        <v>0</v>
      </c>
      <c r="J57" s="71"/>
      <c r="K57" s="71"/>
      <c r="L57" s="71"/>
      <c r="M57" s="71">
        <f t="shared" si="2"/>
        <v>0</v>
      </c>
      <c r="N57" s="71">
        <f t="shared" si="2"/>
        <v>0</v>
      </c>
      <c r="O57" s="236">
        <v>0.62</v>
      </c>
      <c r="P57" s="237"/>
      <c r="Q57" s="74"/>
      <c r="R57" s="71"/>
      <c r="S57" s="71">
        <f t="shared" si="3"/>
        <v>0.62</v>
      </c>
      <c r="T57" s="71">
        <f t="shared" si="3"/>
        <v>0</v>
      </c>
      <c r="U57" s="71"/>
      <c r="V57" s="71"/>
      <c r="W57" s="74"/>
      <c r="X57" s="74"/>
      <c r="Y57" s="71">
        <f t="shared" si="4"/>
        <v>0</v>
      </c>
      <c r="Z57" s="71">
        <f t="shared" si="4"/>
        <v>0</v>
      </c>
      <c r="AA57" s="71"/>
      <c r="AB57" s="245"/>
      <c r="AC57" s="246"/>
      <c r="AD57" s="239"/>
      <c r="AE57" s="71">
        <f t="shared" si="5"/>
        <v>0</v>
      </c>
      <c r="AF57" s="71">
        <f t="shared" si="5"/>
        <v>0</v>
      </c>
      <c r="AG57" s="71">
        <v>0</v>
      </c>
      <c r="AH57" s="71"/>
      <c r="AI57" s="71"/>
      <c r="AJ57" s="71"/>
      <c r="AK57" s="71">
        <f t="shared" si="6"/>
        <v>0</v>
      </c>
      <c r="AL57" s="71">
        <f t="shared" si="6"/>
        <v>0</v>
      </c>
      <c r="AM57" s="71"/>
      <c r="AN57" s="71"/>
      <c r="AO57" s="75"/>
      <c r="AP57" s="75"/>
      <c r="AQ57" s="71">
        <f t="shared" si="7"/>
        <v>0</v>
      </c>
      <c r="AR57" s="71">
        <f t="shared" si="7"/>
        <v>0</v>
      </c>
      <c r="AS57" s="74"/>
      <c r="AT57" s="74"/>
      <c r="AU57" s="74"/>
      <c r="AV57" s="71"/>
      <c r="AW57" s="71">
        <f t="shared" si="8"/>
        <v>0</v>
      </c>
      <c r="AX57" s="71">
        <f t="shared" si="8"/>
        <v>0</v>
      </c>
      <c r="AY57" s="207"/>
      <c r="AZ57" s="86"/>
      <c r="BA57" s="86"/>
      <c r="BB57" s="86"/>
      <c r="BC57" s="71">
        <f t="shared" si="9"/>
        <v>0</v>
      </c>
      <c r="BD57" s="71">
        <f t="shared" si="9"/>
        <v>0</v>
      </c>
      <c r="BE57" s="236"/>
      <c r="BF57" s="236"/>
      <c r="BG57" s="75"/>
      <c r="BH57" s="240"/>
      <c r="BI57" s="71">
        <f t="shared" si="10"/>
        <v>0</v>
      </c>
      <c r="BJ57" s="71">
        <f t="shared" si="10"/>
        <v>0</v>
      </c>
      <c r="BK57" s="93"/>
      <c r="BL57" s="93"/>
      <c r="BM57" s="71"/>
      <c r="BN57" s="71"/>
      <c r="BO57" s="71">
        <f t="shared" si="11"/>
        <v>0</v>
      </c>
      <c r="BP57" s="71">
        <f t="shared" si="11"/>
        <v>0</v>
      </c>
      <c r="BQ57" s="241"/>
      <c r="BR57" s="236"/>
      <c r="BS57" s="94"/>
      <c r="BT57" s="94"/>
      <c r="BU57" s="71">
        <f t="shared" si="12"/>
        <v>0</v>
      </c>
      <c r="BV57" s="71">
        <f t="shared" si="12"/>
        <v>0</v>
      </c>
      <c r="BW57" s="74"/>
      <c r="BX57" s="74"/>
      <c r="BY57" s="79"/>
      <c r="BZ57" s="242"/>
      <c r="CA57" s="71">
        <f t="shared" si="13"/>
        <v>0</v>
      </c>
      <c r="CB57" s="71">
        <f t="shared" si="13"/>
        <v>0</v>
      </c>
      <c r="CC57" s="74"/>
      <c r="CD57" s="74"/>
      <c r="CE57" s="95"/>
      <c r="CF57" s="95"/>
      <c r="CG57" s="71">
        <f t="shared" si="14"/>
        <v>0</v>
      </c>
      <c r="CH57" s="71">
        <f t="shared" si="14"/>
        <v>0</v>
      </c>
      <c r="CI57" s="236"/>
      <c r="CJ57" s="236"/>
      <c r="CK57" s="213"/>
      <c r="CL57" s="71"/>
      <c r="CM57" s="71">
        <f t="shared" si="15"/>
        <v>0</v>
      </c>
      <c r="CN57" s="71">
        <f t="shared" si="15"/>
        <v>0</v>
      </c>
      <c r="CO57" s="236"/>
      <c r="CP57" s="236"/>
      <c r="CQ57" s="71"/>
      <c r="CR57" s="71"/>
      <c r="CS57" s="71">
        <f t="shared" si="16"/>
        <v>0</v>
      </c>
      <c r="CT57" s="71">
        <f t="shared" si="16"/>
        <v>0</v>
      </c>
      <c r="CU57" s="74">
        <v>0</v>
      </c>
      <c r="CV57" s="74"/>
      <c r="CW57" s="236"/>
      <c r="CX57" s="236"/>
      <c r="CY57" s="71">
        <f t="shared" si="17"/>
        <v>0</v>
      </c>
      <c r="CZ57" s="71">
        <f t="shared" si="17"/>
        <v>0</v>
      </c>
      <c r="DA57" s="236"/>
      <c r="DB57" s="237"/>
      <c r="DC57" s="93"/>
      <c r="DD57" s="71"/>
      <c r="DE57" s="71">
        <f t="shared" si="18"/>
        <v>0</v>
      </c>
      <c r="DF57" s="71">
        <f t="shared" si="18"/>
        <v>0</v>
      </c>
      <c r="DG57" s="74"/>
      <c r="DH57" s="74"/>
      <c r="DI57" s="74"/>
      <c r="DJ57" s="74"/>
      <c r="DK57" s="71">
        <f t="shared" si="19"/>
        <v>0</v>
      </c>
      <c r="DL57" s="71">
        <f t="shared" si="19"/>
        <v>0</v>
      </c>
      <c r="DM57" s="236"/>
      <c r="DN57" s="236"/>
      <c r="DO57" s="243"/>
      <c r="DP57" s="244"/>
      <c r="DQ57" s="71">
        <f t="shared" si="20"/>
        <v>0</v>
      </c>
      <c r="DR57" s="71">
        <f t="shared" si="20"/>
        <v>0</v>
      </c>
      <c r="DS57" s="115"/>
      <c r="DT57" s="71"/>
      <c r="DU57" s="236"/>
      <c r="DV57" s="236"/>
      <c r="DW57" s="71">
        <f t="shared" si="21"/>
        <v>0</v>
      </c>
      <c r="DX57" s="71">
        <f t="shared" si="21"/>
        <v>0</v>
      </c>
      <c r="DY57" s="236"/>
      <c r="DZ57" s="237"/>
      <c r="EA57" s="208"/>
      <c r="EB57" s="71"/>
      <c r="EC57" s="71">
        <f t="shared" si="22"/>
        <v>0</v>
      </c>
      <c r="ED57" s="71">
        <f t="shared" si="22"/>
        <v>0</v>
      </c>
      <c r="EE57" s="236"/>
      <c r="EF57" s="236"/>
      <c r="EG57" s="243"/>
      <c r="EH57" s="243"/>
      <c r="EI57" s="71">
        <f t="shared" si="23"/>
        <v>0</v>
      </c>
      <c r="EJ57" s="71">
        <f t="shared" si="23"/>
        <v>0</v>
      </c>
      <c r="EK57" s="236">
        <v>0</v>
      </c>
      <c r="EL57" s="236"/>
      <c r="EM57" s="243"/>
      <c r="EN57" s="243"/>
      <c r="EO57" s="71">
        <f t="shared" si="24"/>
        <v>0</v>
      </c>
      <c r="EP57" s="71">
        <f t="shared" si="24"/>
        <v>0</v>
      </c>
      <c r="EQ57" s="209">
        <v>0</v>
      </c>
      <c r="ER57" s="196"/>
      <c r="ES57" s="196"/>
      <c r="ET57" s="196"/>
      <c r="EU57" s="74">
        <f t="shared" si="25"/>
        <v>0</v>
      </c>
      <c r="EV57" s="74">
        <f t="shared" si="26"/>
        <v>0</v>
      </c>
      <c r="EW57" s="71">
        <v>0</v>
      </c>
      <c r="EX57" s="71"/>
      <c r="EY57" s="71"/>
      <c r="EZ57" s="71"/>
      <c r="FA57" s="71">
        <f t="shared" si="27"/>
        <v>0</v>
      </c>
      <c r="FB57" s="71">
        <f t="shared" si="27"/>
        <v>0</v>
      </c>
      <c r="FC57" s="71"/>
      <c r="FD57" s="71"/>
      <c r="FE57" s="71"/>
      <c r="FF57" s="71"/>
      <c r="FG57" s="71">
        <f t="shared" si="28"/>
        <v>0</v>
      </c>
      <c r="FH57" s="71">
        <f t="shared" si="28"/>
        <v>0</v>
      </c>
      <c r="FI57" s="196"/>
      <c r="FJ57" s="196"/>
      <c r="FK57" s="196"/>
      <c r="FL57" s="196"/>
      <c r="FM57" s="74">
        <f t="shared" si="29"/>
        <v>0</v>
      </c>
      <c r="FN57" s="74">
        <f t="shared" si="30"/>
        <v>0</v>
      </c>
      <c r="FO57" s="196"/>
      <c r="FP57" s="196"/>
      <c r="FQ57" s="196"/>
      <c r="FR57" s="196"/>
      <c r="FS57" s="74">
        <f t="shared" si="31"/>
        <v>0</v>
      </c>
      <c r="FT57" s="74">
        <f t="shared" si="32"/>
        <v>0</v>
      </c>
      <c r="FU57" s="196"/>
      <c r="FV57" s="196"/>
      <c r="FW57" s="196"/>
      <c r="FX57" s="196"/>
      <c r="FY57" s="74">
        <f t="shared" si="33"/>
        <v>0</v>
      </c>
      <c r="FZ57" s="74">
        <f t="shared" si="34"/>
        <v>0</v>
      </c>
      <c r="GA57" s="196"/>
      <c r="GB57" s="196"/>
      <c r="GC57" s="196"/>
      <c r="GD57" s="196"/>
      <c r="GE57" s="74">
        <f t="shared" si="35"/>
        <v>0</v>
      </c>
      <c r="GF57" s="74">
        <f t="shared" si="36"/>
        <v>0</v>
      </c>
      <c r="GG57" s="196"/>
      <c r="GH57" s="196"/>
      <c r="GI57" s="74">
        <f t="shared" si="68"/>
        <v>0</v>
      </c>
      <c r="GJ57" s="74">
        <f t="shared" si="37"/>
        <v>0</v>
      </c>
      <c r="GK57" s="196">
        <v>8.9700000000000006</v>
      </c>
      <c r="GL57" s="196"/>
      <c r="GM57" s="74">
        <f t="shared" si="38"/>
        <v>8.9700000000000006</v>
      </c>
      <c r="GN57" s="74">
        <f t="shared" si="39"/>
        <v>0</v>
      </c>
      <c r="GO57" s="196">
        <v>3.92</v>
      </c>
      <c r="GP57" s="196"/>
      <c r="GQ57" s="74">
        <f t="shared" si="40"/>
        <v>3.92</v>
      </c>
      <c r="GR57" s="74">
        <f t="shared" si="41"/>
        <v>0</v>
      </c>
      <c r="GS57" s="196"/>
      <c r="GT57" s="196"/>
      <c r="GU57" s="74">
        <f t="shared" si="42"/>
        <v>0</v>
      </c>
      <c r="GV57" s="74">
        <f t="shared" si="43"/>
        <v>0</v>
      </c>
      <c r="GW57" s="196">
        <v>2.06</v>
      </c>
      <c r="GX57" s="196"/>
      <c r="GY57" s="74">
        <f t="shared" si="44"/>
        <v>2.06</v>
      </c>
      <c r="GZ57" s="74">
        <f t="shared" si="45"/>
        <v>0</v>
      </c>
      <c r="HA57" s="196">
        <v>0</v>
      </c>
      <c r="HB57" s="196"/>
      <c r="HC57" s="74">
        <f t="shared" si="46"/>
        <v>0</v>
      </c>
      <c r="HD57" s="74">
        <f t="shared" si="47"/>
        <v>0</v>
      </c>
      <c r="HE57" s="196">
        <v>1</v>
      </c>
      <c r="HF57" s="196"/>
      <c r="HG57" s="74">
        <f t="shared" si="48"/>
        <v>1</v>
      </c>
      <c r="HH57" s="74">
        <f t="shared" si="48"/>
        <v>0</v>
      </c>
      <c r="HI57" s="196">
        <v>1.24</v>
      </c>
      <c r="HJ57" s="196"/>
      <c r="HK57" s="74">
        <f t="shared" si="49"/>
        <v>1.24</v>
      </c>
      <c r="HL57" s="74">
        <f t="shared" si="49"/>
        <v>0</v>
      </c>
      <c r="HM57" s="74"/>
      <c r="HN57" s="74"/>
      <c r="HO57" s="74">
        <f t="shared" si="50"/>
        <v>0</v>
      </c>
      <c r="HP57" s="74">
        <f t="shared" si="50"/>
        <v>0</v>
      </c>
      <c r="HQ57" s="74"/>
      <c r="HR57" s="74"/>
      <c r="HS57" s="74">
        <f t="shared" si="51"/>
        <v>0</v>
      </c>
      <c r="HT57" s="74">
        <f t="shared" si="51"/>
        <v>0</v>
      </c>
      <c r="HU57" s="74"/>
      <c r="HV57" s="74"/>
      <c r="HW57" s="74">
        <f t="shared" si="69"/>
        <v>0</v>
      </c>
      <c r="HX57" s="74">
        <f t="shared" si="69"/>
        <v>0</v>
      </c>
      <c r="HY57" s="74"/>
      <c r="HZ57" s="74"/>
      <c r="IA57" s="74">
        <f t="shared" si="53"/>
        <v>0</v>
      </c>
      <c r="IB57" s="74">
        <f t="shared" si="53"/>
        <v>0</v>
      </c>
      <c r="IC57" s="74"/>
      <c r="ID57" s="74"/>
      <c r="IE57" s="74">
        <f t="shared" si="54"/>
        <v>0</v>
      </c>
      <c r="IF57" s="210">
        <f t="shared" si="55"/>
        <v>0</v>
      </c>
      <c r="IG57" s="235">
        <v>2.44</v>
      </c>
      <c r="IH57" s="235"/>
      <c r="II57" s="211">
        <f t="shared" si="56"/>
        <v>2.44</v>
      </c>
      <c r="IJ57" s="211">
        <f t="shared" si="56"/>
        <v>0</v>
      </c>
      <c r="IK57" s="235">
        <v>3.11</v>
      </c>
      <c r="IM57" s="211">
        <f t="shared" si="57"/>
        <v>3.11</v>
      </c>
      <c r="IN57" s="211">
        <f t="shared" si="57"/>
        <v>0</v>
      </c>
      <c r="IO57" s="196"/>
      <c r="IP57" s="211"/>
      <c r="IQ57" s="211">
        <f t="shared" si="58"/>
        <v>0</v>
      </c>
      <c r="IR57" s="211">
        <f t="shared" si="58"/>
        <v>0</v>
      </c>
      <c r="IS57" s="211"/>
      <c r="IT57" s="211"/>
      <c r="IU57" s="211">
        <f t="shared" si="59"/>
        <v>0</v>
      </c>
      <c r="IV57" s="211">
        <f t="shared" si="59"/>
        <v>0</v>
      </c>
      <c r="IW57" s="211"/>
      <c r="IX57" s="211"/>
      <c r="IY57" s="211">
        <f t="shared" si="60"/>
        <v>0</v>
      </c>
      <c r="IZ57" s="211">
        <f t="shared" si="61"/>
        <v>0</v>
      </c>
      <c r="JA57" s="211"/>
      <c r="JB57" s="211"/>
      <c r="JC57" s="211">
        <f t="shared" si="62"/>
        <v>0</v>
      </c>
      <c r="JD57" s="211">
        <f t="shared" si="62"/>
        <v>0</v>
      </c>
      <c r="JE57" s="211">
        <v>0</v>
      </c>
      <c r="JF57" s="211"/>
      <c r="JG57" s="211">
        <f t="shared" si="63"/>
        <v>0</v>
      </c>
      <c r="JH57" s="211">
        <f t="shared" si="63"/>
        <v>0</v>
      </c>
      <c r="JI57" s="211"/>
      <c r="JJ57" s="211"/>
      <c r="JK57" s="211">
        <f t="shared" si="64"/>
        <v>0</v>
      </c>
      <c r="JL57" s="211">
        <f t="shared" si="64"/>
        <v>0</v>
      </c>
      <c r="JM57" s="560">
        <v>5.15</v>
      </c>
      <c r="JN57" s="211"/>
      <c r="JO57" s="211">
        <f t="shared" si="65"/>
        <v>5.15</v>
      </c>
      <c r="JP57" s="211">
        <f t="shared" si="65"/>
        <v>0</v>
      </c>
      <c r="JQ57" s="211">
        <v>4.74</v>
      </c>
      <c r="JR57" s="211"/>
      <c r="JS57" s="211">
        <f t="shared" si="66"/>
        <v>4.74</v>
      </c>
      <c r="JT57" s="211">
        <f t="shared" si="66"/>
        <v>0</v>
      </c>
      <c r="JU57" s="211"/>
      <c r="JV57" s="211"/>
      <c r="JW57" s="211">
        <f t="shared" si="67"/>
        <v>0</v>
      </c>
      <c r="JX57" s="211">
        <f t="shared" si="67"/>
        <v>0</v>
      </c>
    </row>
    <row r="58" spans="1:284" ht="12.75" customHeight="1">
      <c r="A58" s="181"/>
      <c r="B58" s="89">
        <v>48</v>
      </c>
      <c r="C58" s="236"/>
      <c r="D58" s="236"/>
      <c r="E58" s="74"/>
      <c r="F58" s="74"/>
      <c r="G58" s="71">
        <f t="shared" si="0"/>
        <v>0</v>
      </c>
      <c r="H58" s="71">
        <f t="shared" si="0"/>
        <v>0</v>
      </c>
      <c r="I58" s="237">
        <v>9.2799999999999994</v>
      </c>
      <c r="J58" s="71"/>
      <c r="K58" s="71"/>
      <c r="L58" s="71"/>
      <c r="M58" s="71">
        <f t="shared" si="2"/>
        <v>9.2799999999999994</v>
      </c>
      <c r="N58" s="71">
        <f t="shared" si="2"/>
        <v>0</v>
      </c>
      <c r="O58" s="236">
        <v>0.62</v>
      </c>
      <c r="P58" s="237"/>
      <c r="Q58" s="74"/>
      <c r="R58" s="71"/>
      <c r="S58" s="71">
        <f t="shared" si="3"/>
        <v>0.62</v>
      </c>
      <c r="T58" s="71">
        <f t="shared" si="3"/>
        <v>0</v>
      </c>
      <c r="U58" s="71"/>
      <c r="V58" s="71"/>
      <c r="W58" s="74"/>
      <c r="X58" s="74"/>
      <c r="Y58" s="71">
        <f t="shared" si="4"/>
        <v>0</v>
      </c>
      <c r="Z58" s="71">
        <f t="shared" si="4"/>
        <v>0</v>
      </c>
      <c r="AA58" s="71"/>
      <c r="AB58" s="245"/>
      <c r="AC58" s="246"/>
      <c r="AD58" s="239"/>
      <c r="AE58" s="71">
        <f t="shared" si="5"/>
        <v>0</v>
      </c>
      <c r="AF58" s="71">
        <f t="shared" si="5"/>
        <v>0</v>
      </c>
      <c r="AG58" s="71">
        <v>0</v>
      </c>
      <c r="AH58" s="71"/>
      <c r="AI58" s="71"/>
      <c r="AJ58" s="71"/>
      <c r="AK58" s="71">
        <f t="shared" si="6"/>
        <v>0</v>
      </c>
      <c r="AL58" s="71">
        <f t="shared" si="6"/>
        <v>0</v>
      </c>
      <c r="AM58" s="71"/>
      <c r="AN58" s="71"/>
      <c r="AO58" s="75"/>
      <c r="AP58" s="75"/>
      <c r="AQ58" s="71">
        <f t="shared" si="7"/>
        <v>0</v>
      </c>
      <c r="AR58" s="71">
        <f t="shared" si="7"/>
        <v>0</v>
      </c>
      <c r="AS58" s="74"/>
      <c r="AT58" s="74"/>
      <c r="AU58" s="74"/>
      <c r="AV58" s="71"/>
      <c r="AW58" s="71">
        <f t="shared" si="8"/>
        <v>0</v>
      </c>
      <c r="AX58" s="71">
        <f t="shared" si="8"/>
        <v>0</v>
      </c>
      <c r="AY58" s="207"/>
      <c r="AZ58" s="86"/>
      <c r="BA58" s="86"/>
      <c r="BB58" s="86"/>
      <c r="BC58" s="71">
        <f t="shared" si="9"/>
        <v>0</v>
      </c>
      <c r="BD58" s="71">
        <f t="shared" si="9"/>
        <v>0</v>
      </c>
      <c r="BE58" s="236"/>
      <c r="BF58" s="236"/>
      <c r="BG58" s="75"/>
      <c r="BH58" s="240"/>
      <c r="BI58" s="71">
        <f t="shared" si="10"/>
        <v>0</v>
      </c>
      <c r="BJ58" s="71">
        <f t="shared" si="10"/>
        <v>0</v>
      </c>
      <c r="BK58" s="93"/>
      <c r="BL58" s="93"/>
      <c r="BM58" s="71"/>
      <c r="BN58" s="71"/>
      <c r="BO58" s="71">
        <f t="shared" si="11"/>
        <v>0</v>
      </c>
      <c r="BP58" s="71">
        <f t="shared" si="11"/>
        <v>0</v>
      </c>
      <c r="BQ58" s="241"/>
      <c r="BR58" s="236"/>
      <c r="BS58" s="94"/>
      <c r="BT58" s="94"/>
      <c r="BU58" s="71">
        <f t="shared" si="12"/>
        <v>0</v>
      </c>
      <c r="BV58" s="71">
        <f t="shared" si="12"/>
        <v>0</v>
      </c>
      <c r="BW58" s="74"/>
      <c r="BX58" s="74"/>
      <c r="BY58" s="79"/>
      <c r="BZ58" s="242"/>
      <c r="CA58" s="71">
        <f t="shared" si="13"/>
        <v>0</v>
      </c>
      <c r="CB58" s="71">
        <f t="shared" si="13"/>
        <v>0</v>
      </c>
      <c r="CC58" s="74"/>
      <c r="CD58" s="74"/>
      <c r="CE58" s="95"/>
      <c r="CF58" s="95"/>
      <c r="CG58" s="71">
        <f t="shared" si="14"/>
        <v>0</v>
      </c>
      <c r="CH58" s="71">
        <f t="shared" si="14"/>
        <v>0</v>
      </c>
      <c r="CI58" s="236"/>
      <c r="CJ58" s="236"/>
      <c r="CK58" s="213"/>
      <c r="CL58" s="71"/>
      <c r="CM58" s="71">
        <f t="shared" si="15"/>
        <v>0</v>
      </c>
      <c r="CN58" s="71">
        <f t="shared" si="15"/>
        <v>0</v>
      </c>
      <c r="CO58" s="236"/>
      <c r="CP58" s="236"/>
      <c r="CQ58" s="71"/>
      <c r="CR58" s="71"/>
      <c r="CS58" s="71">
        <f t="shared" si="16"/>
        <v>0</v>
      </c>
      <c r="CT58" s="71">
        <f t="shared" si="16"/>
        <v>0</v>
      </c>
      <c r="CU58" s="74">
        <v>0</v>
      </c>
      <c r="CV58" s="74"/>
      <c r="CW58" s="236"/>
      <c r="CX58" s="236"/>
      <c r="CY58" s="71">
        <f t="shared" si="17"/>
        <v>0</v>
      </c>
      <c r="CZ58" s="71">
        <f t="shared" si="17"/>
        <v>0</v>
      </c>
      <c r="DA58" s="236"/>
      <c r="DB58" s="237"/>
      <c r="DC58" s="93"/>
      <c r="DD58" s="71"/>
      <c r="DE58" s="71">
        <f t="shared" si="18"/>
        <v>0</v>
      </c>
      <c r="DF58" s="71">
        <f t="shared" si="18"/>
        <v>0</v>
      </c>
      <c r="DG58" s="74"/>
      <c r="DH58" s="74"/>
      <c r="DI58" s="74"/>
      <c r="DJ58" s="74"/>
      <c r="DK58" s="71">
        <f t="shared" si="19"/>
        <v>0</v>
      </c>
      <c r="DL58" s="71">
        <f t="shared" si="19"/>
        <v>0</v>
      </c>
      <c r="DM58" s="236"/>
      <c r="DN58" s="236"/>
      <c r="DO58" s="243"/>
      <c r="DP58" s="244"/>
      <c r="DQ58" s="71">
        <f t="shared" si="20"/>
        <v>0</v>
      </c>
      <c r="DR58" s="71">
        <f t="shared" si="20"/>
        <v>0</v>
      </c>
      <c r="DS58" s="115"/>
      <c r="DT58" s="71"/>
      <c r="DU58" s="236"/>
      <c r="DV58" s="236"/>
      <c r="DW58" s="71">
        <f t="shared" si="21"/>
        <v>0</v>
      </c>
      <c r="DX58" s="71">
        <f t="shared" si="21"/>
        <v>0</v>
      </c>
      <c r="DY58" s="236"/>
      <c r="DZ58" s="237"/>
      <c r="EA58" s="208"/>
      <c r="EB58" s="71"/>
      <c r="EC58" s="71">
        <f t="shared" si="22"/>
        <v>0</v>
      </c>
      <c r="ED58" s="71">
        <f t="shared" si="22"/>
        <v>0</v>
      </c>
      <c r="EE58" s="236"/>
      <c r="EF58" s="236"/>
      <c r="EG58" s="243"/>
      <c r="EH58" s="243"/>
      <c r="EI58" s="71">
        <f t="shared" si="23"/>
        <v>0</v>
      </c>
      <c r="EJ58" s="71">
        <f t="shared" si="23"/>
        <v>0</v>
      </c>
      <c r="EK58" s="236">
        <v>0</v>
      </c>
      <c r="EL58" s="236"/>
      <c r="EM58" s="243"/>
      <c r="EN58" s="243"/>
      <c r="EO58" s="71">
        <f t="shared" si="24"/>
        <v>0</v>
      </c>
      <c r="EP58" s="71">
        <f t="shared" si="24"/>
        <v>0</v>
      </c>
      <c r="EQ58" s="209">
        <v>0</v>
      </c>
      <c r="ER58" s="196"/>
      <c r="ES58" s="196"/>
      <c r="ET58" s="196"/>
      <c r="EU58" s="74">
        <f t="shared" si="25"/>
        <v>0</v>
      </c>
      <c r="EV58" s="74">
        <f t="shared" si="26"/>
        <v>0</v>
      </c>
      <c r="EW58" s="71">
        <v>0</v>
      </c>
      <c r="EX58" s="71"/>
      <c r="EY58" s="71"/>
      <c r="EZ58" s="71"/>
      <c r="FA58" s="71">
        <f t="shared" si="27"/>
        <v>0</v>
      </c>
      <c r="FB58" s="71">
        <f t="shared" si="27"/>
        <v>0</v>
      </c>
      <c r="FC58" s="71"/>
      <c r="FD58" s="71"/>
      <c r="FE58" s="71"/>
      <c r="FF58" s="71"/>
      <c r="FG58" s="71">
        <f t="shared" si="28"/>
        <v>0</v>
      </c>
      <c r="FH58" s="71">
        <f t="shared" si="28"/>
        <v>0</v>
      </c>
      <c r="FI58" s="196"/>
      <c r="FJ58" s="196"/>
      <c r="FK58" s="196"/>
      <c r="FL58" s="196"/>
      <c r="FM58" s="74">
        <f t="shared" si="29"/>
        <v>0</v>
      </c>
      <c r="FN58" s="74">
        <f t="shared" si="30"/>
        <v>0</v>
      </c>
      <c r="FO58" s="196"/>
      <c r="FP58" s="196"/>
      <c r="FQ58" s="196"/>
      <c r="FR58" s="196"/>
      <c r="FS58" s="74">
        <f t="shared" si="31"/>
        <v>0</v>
      </c>
      <c r="FT58" s="74">
        <f t="shared" si="32"/>
        <v>0</v>
      </c>
      <c r="FU58" s="196"/>
      <c r="FV58" s="196"/>
      <c r="FW58" s="196"/>
      <c r="FX58" s="196"/>
      <c r="FY58" s="74">
        <f t="shared" si="33"/>
        <v>0</v>
      </c>
      <c r="FZ58" s="74">
        <f t="shared" si="34"/>
        <v>0</v>
      </c>
      <c r="GA58" s="196"/>
      <c r="GB58" s="196"/>
      <c r="GC58" s="196"/>
      <c r="GD58" s="196"/>
      <c r="GE58" s="74">
        <f t="shared" si="35"/>
        <v>0</v>
      </c>
      <c r="GF58" s="74">
        <f t="shared" si="36"/>
        <v>0</v>
      </c>
      <c r="GG58" s="196"/>
      <c r="GH58" s="196"/>
      <c r="GI58" s="74">
        <f t="shared" si="68"/>
        <v>0</v>
      </c>
      <c r="GJ58" s="74">
        <f t="shared" si="37"/>
        <v>0</v>
      </c>
      <c r="GK58" s="196">
        <v>8.9700000000000006</v>
      </c>
      <c r="GL58" s="196"/>
      <c r="GM58" s="74">
        <f t="shared" si="38"/>
        <v>8.9700000000000006</v>
      </c>
      <c r="GN58" s="74">
        <f t="shared" si="39"/>
        <v>0</v>
      </c>
      <c r="GO58" s="196">
        <v>3.4</v>
      </c>
      <c r="GP58" s="196"/>
      <c r="GQ58" s="74">
        <f t="shared" si="40"/>
        <v>3.4</v>
      </c>
      <c r="GR58" s="74">
        <f t="shared" si="41"/>
        <v>0</v>
      </c>
      <c r="GS58" s="196"/>
      <c r="GT58" s="196"/>
      <c r="GU58" s="74">
        <f t="shared" si="42"/>
        <v>0</v>
      </c>
      <c r="GV58" s="74">
        <f t="shared" si="43"/>
        <v>0</v>
      </c>
      <c r="GW58" s="196">
        <v>2.06</v>
      </c>
      <c r="GX58" s="196"/>
      <c r="GY58" s="74">
        <f t="shared" si="44"/>
        <v>2.06</v>
      </c>
      <c r="GZ58" s="74">
        <f t="shared" si="45"/>
        <v>0</v>
      </c>
      <c r="HA58" s="196">
        <v>0</v>
      </c>
      <c r="HB58" s="196"/>
      <c r="HC58" s="74">
        <f t="shared" si="46"/>
        <v>0</v>
      </c>
      <c r="HD58" s="74">
        <f t="shared" si="47"/>
        <v>0</v>
      </c>
      <c r="HE58" s="196">
        <v>1</v>
      </c>
      <c r="HF58" s="196"/>
      <c r="HG58" s="74">
        <f t="shared" si="48"/>
        <v>1</v>
      </c>
      <c r="HH58" s="74">
        <f t="shared" si="48"/>
        <v>0</v>
      </c>
      <c r="HI58" s="196">
        <v>1.24</v>
      </c>
      <c r="HJ58" s="196"/>
      <c r="HK58" s="74">
        <f t="shared" si="49"/>
        <v>1.24</v>
      </c>
      <c r="HL58" s="74">
        <f t="shared" si="49"/>
        <v>0</v>
      </c>
      <c r="HM58" s="74"/>
      <c r="HN58" s="74"/>
      <c r="HO58" s="74">
        <f t="shared" si="50"/>
        <v>0</v>
      </c>
      <c r="HP58" s="74">
        <f t="shared" si="50"/>
        <v>0</v>
      </c>
      <c r="HQ58" s="74"/>
      <c r="HR58" s="74"/>
      <c r="HS58" s="74">
        <f t="shared" si="51"/>
        <v>0</v>
      </c>
      <c r="HT58" s="74">
        <f t="shared" si="51"/>
        <v>0</v>
      </c>
      <c r="HU58" s="74"/>
      <c r="HV58" s="74"/>
      <c r="HW58" s="74">
        <f t="shared" si="69"/>
        <v>0</v>
      </c>
      <c r="HX58" s="74">
        <f t="shared" si="69"/>
        <v>0</v>
      </c>
      <c r="HY58" s="74"/>
      <c r="HZ58" s="74"/>
      <c r="IA58" s="74">
        <f t="shared" si="53"/>
        <v>0</v>
      </c>
      <c r="IB58" s="74">
        <f t="shared" si="53"/>
        <v>0</v>
      </c>
      <c r="IC58" s="74"/>
      <c r="ID58" s="74"/>
      <c r="IE58" s="74">
        <f t="shared" si="54"/>
        <v>0</v>
      </c>
      <c r="IF58" s="210">
        <f t="shared" si="55"/>
        <v>0</v>
      </c>
      <c r="IG58" s="235">
        <v>2.44</v>
      </c>
      <c r="IH58" s="235"/>
      <c r="II58" s="211">
        <f t="shared" si="56"/>
        <v>2.44</v>
      </c>
      <c r="IJ58" s="211">
        <f t="shared" si="56"/>
        <v>0</v>
      </c>
      <c r="IK58" s="235">
        <v>2.0499999999999998</v>
      </c>
      <c r="IM58" s="211">
        <f t="shared" si="57"/>
        <v>2.0499999999999998</v>
      </c>
      <c r="IN58" s="211">
        <f t="shared" si="57"/>
        <v>0</v>
      </c>
      <c r="IO58" s="196"/>
      <c r="IP58" s="211"/>
      <c r="IQ58" s="211">
        <f t="shared" si="58"/>
        <v>0</v>
      </c>
      <c r="IR58" s="211">
        <f t="shared" si="58"/>
        <v>0</v>
      </c>
      <c r="IS58" s="211"/>
      <c r="IT58" s="211"/>
      <c r="IU58" s="211">
        <f t="shared" si="59"/>
        <v>0</v>
      </c>
      <c r="IV58" s="211">
        <f t="shared" si="59"/>
        <v>0</v>
      </c>
      <c r="IW58" s="211"/>
      <c r="IX58" s="211"/>
      <c r="IY58" s="211">
        <f t="shared" si="60"/>
        <v>0</v>
      </c>
      <c r="IZ58" s="211">
        <f t="shared" si="61"/>
        <v>0</v>
      </c>
      <c r="JA58" s="211"/>
      <c r="JB58" s="211"/>
      <c r="JC58" s="211">
        <f t="shared" si="62"/>
        <v>0</v>
      </c>
      <c r="JD58" s="211">
        <f t="shared" si="62"/>
        <v>0</v>
      </c>
      <c r="JE58" s="211">
        <v>0</v>
      </c>
      <c r="JF58" s="211"/>
      <c r="JG58" s="211">
        <f t="shared" si="63"/>
        <v>0</v>
      </c>
      <c r="JH58" s="211">
        <f t="shared" si="63"/>
        <v>0</v>
      </c>
      <c r="JI58" s="211"/>
      <c r="JJ58" s="211"/>
      <c r="JK58" s="211">
        <f t="shared" si="64"/>
        <v>0</v>
      </c>
      <c r="JL58" s="211">
        <f t="shared" si="64"/>
        <v>0</v>
      </c>
      <c r="JM58" s="560">
        <v>7.73</v>
      </c>
      <c r="JN58" s="211"/>
      <c r="JO58" s="211">
        <f t="shared" si="65"/>
        <v>7.73</v>
      </c>
      <c r="JP58" s="211">
        <f t="shared" si="65"/>
        <v>0</v>
      </c>
      <c r="JQ58" s="211">
        <v>3.81</v>
      </c>
      <c r="JR58" s="211"/>
      <c r="JS58" s="211">
        <f t="shared" si="66"/>
        <v>3.81</v>
      </c>
      <c r="JT58" s="211">
        <f t="shared" si="66"/>
        <v>0</v>
      </c>
      <c r="JU58" s="211"/>
      <c r="JV58" s="211"/>
      <c r="JW58" s="211">
        <f t="shared" si="67"/>
        <v>0</v>
      </c>
      <c r="JX58" s="211">
        <f t="shared" si="67"/>
        <v>0</v>
      </c>
    </row>
    <row r="59" spans="1:284" ht="12.75" customHeight="1">
      <c r="A59" s="183" t="s">
        <v>148</v>
      </c>
      <c r="B59" s="89">
        <v>49</v>
      </c>
      <c r="C59" s="236"/>
      <c r="D59" s="236"/>
      <c r="E59" s="74"/>
      <c r="F59" s="74"/>
      <c r="G59" s="71">
        <f t="shared" si="0"/>
        <v>0</v>
      </c>
      <c r="H59" s="71">
        <f t="shared" si="0"/>
        <v>0</v>
      </c>
      <c r="I59" s="237">
        <v>0</v>
      </c>
      <c r="J59" s="71"/>
      <c r="K59" s="71"/>
      <c r="L59" s="71"/>
      <c r="M59" s="71">
        <f t="shared" si="2"/>
        <v>0</v>
      </c>
      <c r="N59" s="71">
        <f t="shared" si="2"/>
        <v>0</v>
      </c>
      <c r="O59" s="236">
        <v>0.62</v>
      </c>
      <c r="P59" s="237"/>
      <c r="Q59" s="74"/>
      <c r="R59" s="71"/>
      <c r="S59" s="71">
        <f t="shared" si="3"/>
        <v>0.62</v>
      </c>
      <c r="T59" s="71">
        <f t="shared" si="3"/>
        <v>0</v>
      </c>
      <c r="U59" s="71"/>
      <c r="V59" s="71"/>
      <c r="W59" s="74"/>
      <c r="X59" s="74"/>
      <c r="Y59" s="71">
        <f t="shared" si="4"/>
        <v>0</v>
      </c>
      <c r="Z59" s="71">
        <f t="shared" si="4"/>
        <v>0</v>
      </c>
      <c r="AA59" s="71"/>
      <c r="AB59" s="245"/>
      <c r="AC59" s="246"/>
      <c r="AD59" s="239"/>
      <c r="AE59" s="71">
        <f t="shared" si="5"/>
        <v>0</v>
      </c>
      <c r="AF59" s="71">
        <f t="shared" si="5"/>
        <v>0</v>
      </c>
      <c r="AG59" s="71">
        <v>0</v>
      </c>
      <c r="AH59" s="71"/>
      <c r="AI59" s="71"/>
      <c r="AJ59" s="71"/>
      <c r="AK59" s="71">
        <f t="shared" si="6"/>
        <v>0</v>
      </c>
      <c r="AL59" s="71">
        <f t="shared" si="6"/>
        <v>0</v>
      </c>
      <c r="AM59" s="71"/>
      <c r="AN59" s="71"/>
      <c r="AO59" s="75"/>
      <c r="AP59" s="75"/>
      <c r="AQ59" s="71">
        <f t="shared" si="7"/>
        <v>0</v>
      </c>
      <c r="AR59" s="71">
        <f t="shared" si="7"/>
        <v>0</v>
      </c>
      <c r="AS59" s="74"/>
      <c r="AT59" s="74"/>
      <c r="AU59" s="74"/>
      <c r="AV59" s="71"/>
      <c r="AW59" s="71">
        <f t="shared" si="8"/>
        <v>0</v>
      </c>
      <c r="AX59" s="71">
        <f t="shared" si="8"/>
        <v>0</v>
      </c>
      <c r="AY59" s="207"/>
      <c r="AZ59" s="86"/>
      <c r="BA59" s="86"/>
      <c r="BB59" s="86"/>
      <c r="BC59" s="71">
        <f t="shared" si="9"/>
        <v>0</v>
      </c>
      <c r="BD59" s="71">
        <f t="shared" si="9"/>
        <v>0</v>
      </c>
      <c r="BE59" s="236"/>
      <c r="BF59" s="236"/>
      <c r="BG59" s="75"/>
      <c r="BH59" s="240"/>
      <c r="BI59" s="71">
        <f t="shared" si="10"/>
        <v>0</v>
      </c>
      <c r="BJ59" s="71">
        <f t="shared" si="10"/>
        <v>0</v>
      </c>
      <c r="BK59" s="93"/>
      <c r="BL59" s="93"/>
      <c r="BM59" s="71"/>
      <c r="BN59" s="71"/>
      <c r="BO59" s="71">
        <f t="shared" si="11"/>
        <v>0</v>
      </c>
      <c r="BP59" s="71">
        <f t="shared" si="11"/>
        <v>0</v>
      </c>
      <c r="BQ59" s="241"/>
      <c r="BR59" s="236"/>
      <c r="BS59" s="94"/>
      <c r="BT59" s="94"/>
      <c r="BU59" s="71">
        <f t="shared" si="12"/>
        <v>0</v>
      </c>
      <c r="BV59" s="71">
        <f t="shared" si="12"/>
        <v>0</v>
      </c>
      <c r="BW59" s="74"/>
      <c r="BX59" s="74"/>
      <c r="BY59" s="79"/>
      <c r="BZ59" s="242"/>
      <c r="CA59" s="71">
        <f t="shared" si="13"/>
        <v>0</v>
      </c>
      <c r="CB59" s="71">
        <f t="shared" si="13"/>
        <v>0</v>
      </c>
      <c r="CC59" s="74"/>
      <c r="CD59" s="74"/>
      <c r="CE59" s="95"/>
      <c r="CF59" s="95"/>
      <c r="CG59" s="71">
        <f t="shared" si="14"/>
        <v>0</v>
      </c>
      <c r="CH59" s="71">
        <f t="shared" si="14"/>
        <v>0</v>
      </c>
      <c r="CI59" s="236"/>
      <c r="CJ59" s="236"/>
      <c r="CK59" s="213"/>
      <c r="CL59" s="71"/>
      <c r="CM59" s="71">
        <f t="shared" si="15"/>
        <v>0</v>
      </c>
      <c r="CN59" s="71">
        <f t="shared" si="15"/>
        <v>0</v>
      </c>
      <c r="CO59" s="236"/>
      <c r="CP59" s="236"/>
      <c r="CQ59" s="71"/>
      <c r="CR59" s="71"/>
      <c r="CS59" s="71">
        <f t="shared" si="16"/>
        <v>0</v>
      </c>
      <c r="CT59" s="71">
        <f t="shared" si="16"/>
        <v>0</v>
      </c>
      <c r="CU59" s="74">
        <v>0</v>
      </c>
      <c r="CV59" s="74"/>
      <c r="CW59" s="236"/>
      <c r="CX59" s="236"/>
      <c r="CY59" s="71">
        <f t="shared" si="17"/>
        <v>0</v>
      </c>
      <c r="CZ59" s="71">
        <f t="shared" si="17"/>
        <v>0</v>
      </c>
      <c r="DA59" s="236"/>
      <c r="DB59" s="237"/>
      <c r="DC59" s="93"/>
      <c r="DD59" s="71"/>
      <c r="DE59" s="71">
        <f t="shared" si="18"/>
        <v>0</v>
      </c>
      <c r="DF59" s="71">
        <f t="shared" si="18"/>
        <v>0</v>
      </c>
      <c r="DG59" s="74"/>
      <c r="DH59" s="74"/>
      <c r="DI59" s="74"/>
      <c r="DJ59" s="74"/>
      <c r="DK59" s="71">
        <f t="shared" si="19"/>
        <v>0</v>
      </c>
      <c r="DL59" s="71">
        <f t="shared" si="19"/>
        <v>0</v>
      </c>
      <c r="DM59" s="236"/>
      <c r="DN59" s="236"/>
      <c r="DO59" s="243"/>
      <c r="DP59" s="244"/>
      <c r="DQ59" s="71">
        <f t="shared" si="20"/>
        <v>0</v>
      </c>
      <c r="DR59" s="71">
        <f t="shared" si="20"/>
        <v>0</v>
      </c>
      <c r="DS59" s="115"/>
      <c r="DT59" s="71"/>
      <c r="DU59" s="236"/>
      <c r="DV59" s="236"/>
      <c r="DW59" s="71">
        <f t="shared" si="21"/>
        <v>0</v>
      </c>
      <c r="DX59" s="71">
        <f t="shared" si="21"/>
        <v>0</v>
      </c>
      <c r="DY59" s="236"/>
      <c r="DZ59" s="237"/>
      <c r="EA59" s="208"/>
      <c r="EB59" s="71"/>
      <c r="EC59" s="71">
        <f t="shared" si="22"/>
        <v>0</v>
      </c>
      <c r="ED59" s="71">
        <f t="shared" si="22"/>
        <v>0</v>
      </c>
      <c r="EE59" s="236"/>
      <c r="EF59" s="236"/>
      <c r="EG59" s="243"/>
      <c r="EH59" s="243"/>
      <c r="EI59" s="71">
        <f t="shared" si="23"/>
        <v>0</v>
      </c>
      <c r="EJ59" s="71">
        <f t="shared" si="23"/>
        <v>0</v>
      </c>
      <c r="EK59" s="236">
        <v>0</v>
      </c>
      <c r="EL59" s="236"/>
      <c r="EM59" s="243"/>
      <c r="EN59" s="243"/>
      <c r="EO59" s="71">
        <f t="shared" si="24"/>
        <v>0</v>
      </c>
      <c r="EP59" s="71">
        <f t="shared" si="24"/>
        <v>0</v>
      </c>
      <c r="EQ59" s="209">
        <v>0</v>
      </c>
      <c r="ER59" s="196"/>
      <c r="ES59" s="196"/>
      <c r="ET59" s="196"/>
      <c r="EU59" s="74">
        <f t="shared" si="25"/>
        <v>0</v>
      </c>
      <c r="EV59" s="74">
        <f t="shared" si="26"/>
        <v>0</v>
      </c>
      <c r="EW59" s="71">
        <v>0</v>
      </c>
      <c r="EX59" s="71"/>
      <c r="EY59" s="71"/>
      <c r="EZ59" s="71"/>
      <c r="FA59" s="71">
        <f t="shared" si="27"/>
        <v>0</v>
      </c>
      <c r="FB59" s="71">
        <f t="shared" si="27"/>
        <v>0</v>
      </c>
      <c r="FC59" s="71"/>
      <c r="FD59" s="71"/>
      <c r="FE59" s="71"/>
      <c r="FF59" s="71"/>
      <c r="FG59" s="71">
        <f t="shared" si="28"/>
        <v>0</v>
      </c>
      <c r="FH59" s="71">
        <f t="shared" si="28"/>
        <v>0</v>
      </c>
      <c r="FI59" s="196"/>
      <c r="FJ59" s="196"/>
      <c r="FK59" s="196"/>
      <c r="FL59" s="196"/>
      <c r="FM59" s="74">
        <f t="shared" si="29"/>
        <v>0</v>
      </c>
      <c r="FN59" s="74">
        <f t="shared" si="30"/>
        <v>0</v>
      </c>
      <c r="FO59" s="196"/>
      <c r="FP59" s="196"/>
      <c r="FQ59" s="196"/>
      <c r="FR59" s="196"/>
      <c r="FS59" s="74">
        <f t="shared" si="31"/>
        <v>0</v>
      </c>
      <c r="FT59" s="74">
        <f t="shared" si="32"/>
        <v>0</v>
      </c>
      <c r="FU59" s="196"/>
      <c r="FV59" s="196"/>
      <c r="FW59" s="196"/>
      <c r="FX59" s="196"/>
      <c r="FY59" s="74">
        <f t="shared" si="33"/>
        <v>0</v>
      </c>
      <c r="FZ59" s="74">
        <f t="shared" si="34"/>
        <v>0</v>
      </c>
      <c r="GA59" s="196"/>
      <c r="GB59" s="196"/>
      <c r="GC59" s="196"/>
      <c r="GD59" s="196"/>
      <c r="GE59" s="74">
        <f t="shared" si="35"/>
        <v>0</v>
      </c>
      <c r="GF59" s="74">
        <f t="shared" si="36"/>
        <v>0</v>
      </c>
      <c r="GG59" s="196"/>
      <c r="GH59" s="196"/>
      <c r="GI59" s="74">
        <f t="shared" si="68"/>
        <v>0</v>
      </c>
      <c r="GJ59" s="74">
        <f t="shared" si="37"/>
        <v>0</v>
      </c>
      <c r="GK59" s="196">
        <v>8.9700000000000006</v>
      </c>
      <c r="GL59" s="196"/>
      <c r="GM59" s="74">
        <f t="shared" si="38"/>
        <v>8.9700000000000006</v>
      </c>
      <c r="GN59" s="74">
        <f t="shared" si="39"/>
        <v>0</v>
      </c>
      <c r="GO59" s="196">
        <v>3.61</v>
      </c>
      <c r="GP59" s="196"/>
      <c r="GQ59" s="74">
        <f t="shared" si="40"/>
        <v>3.61</v>
      </c>
      <c r="GR59" s="74">
        <f t="shared" si="41"/>
        <v>0</v>
      </c>
      <c r="GS59" s="196"/>
      <c r="GT59" s="196"/>
      <c r="GU59" s="74">
        <f t="shared" si="42"/>
        <v>0</v>
      </c>
      <c r="GV59" s="74">
        <f t="shared" si="43"/>
        <v>0</v>
      </c>
      <c r="GW59" s="196">
        <v>2.06</v>
      </c>
      <c r="GX59" s="196"/>
      <c r="GY59" s="74">
        <f t="shared" si="44"/>
        <v>2.06</v>
      </c>
      <c r="GZ59" s="74">
        <f t="shared" si="45"/>
        <v>0</v>
      </c>
      <c r="HA59" s="196">
        <v>0</v>
      </c>
      <c r="HB59" s="196"/>
      <c r="HC59" s="74">
        <f t="shared" si="46"/>
        <v>0</v>
      </c>
      <c r="HD59" s="74">
        <f t="shared" si="47"/>
        <v>0</v>
      </c>
      <c r="HE59" s="196">
        <v>1</v>
      </c>
      <c r="HF59" s="196"/>
      <c r="HG59" s="74">
        <f t="shared" si="48"/>
        <v>1</v>
      </c>
      <c r="HH59" s="74">
        <f t="shared" si="48"/>
        <v>0</v>
      </c>
      <c r="HI59" s="196">
        <v>1.24</v>
      </c>
      <c r="HJ59" s="196"/>
      <c r="HK59" s="74">
        <f t="shared" si="49"/>
        <v>1.24</v>
      </c>
      <c r="HL59" s="74">
        <f t="shared" si="49"/>
        <v>0</v>
      </c>
      <c r="HM59" s="74"/>
      <c r="HN59" s="74"/>
      <c r="HO59" s="74">
        <f t="shared" si="50"/>
        <v>0</v>
      </c>
      <c r="HP59" s="74">
        <f t="shared" si="50"/>
        <v>0</v>
      </c>
      <c r="HQ59" s="74"/>
      <c r="HR59" s="74"/>
      <c r="HS59" s="74">
        <f t="shared" si="51"/>
        <v>0</v>
      </c>
      <c r="HT59" s="74">
        <f t="shared" si="51"/>
        <v>0</v>
      </c>
      <c r="HU59" s="74"/>
      <c r="HV59" s="74"/>
      <c r="HW59" s="74">
        <f t="shared" si="69"/>
        <v>0</v>
      </c>
      <c r="HX59" s="74">
        <f t="shared" si="69"/>
        <v>0</v>
      </c>
      <c r="HY59" s="74"/>
      <c r="HZ59" s="74"/>
      <c r="IA59" s="74">
        <f t="shared" si="53"/>
        <v>0</v>
      </c>
      <c r="IB59" s="74">
        <f t="shared" si="53"/>
        <v>0</v>
      </c>
      <c r="IC59" s="74"/>
      <c r="ID59" s="74"/>
      <c r="IE59" s="74">
        <f t="shared" si="54"/>
        <v>0</v>
      </c>
      <c r="IF59" s="210">
        <f t="shared" si="55"/>
        <v>0</v>
      </c>
      <c r="IG59" s="235">
        <v>2.44</v>
      </c>
      <c r="IH59" s="235"/>
      <c r="II59" s="211">
        <f t="shared" si="56"/>
        <v>2.44</v>
      </c>
      <c r="IJ59" s="211">
        <f t="shared" si="56"/>
        <v>0</v>
      </c>
      <c r="IK59" s="235">
        <v>6.66</v>
      </c>
      <c r="IM59" s="211">
        <f t="shared" si="57"/>
        <v>6.66</v>
      </c>
      <c r="IN59" s="211">
        <f t="shared" si="57"/>
        <v>0</v>
      </c>
      <c r="IO59" s="196"/>
      <c r="IP59" s="211"/>
      <c r="IQ59" s="211">
        <f t="shared" si="58"/>
        <v>0</v>
      </c>
      <c r="IR59" s="211">
        <f t="shared" si="58"/>
        <v>0</v>
      </c>
      <c r="IS59" s="211"/>
      <c r="IT59" s="211"/>
      <c r="IU59" s="211">
        <f t="shared" si="59"/>
        <v>0</v>
      </c>
      <c r="IV59" s="211">
        <f t="shared" si="59"/>
        <v>0</v>
      </c>
      <c r="IW59" s="211"/>
      <c r="IX59" s="211"/>
      <c r="IY59" s="211">
        <f t="shared" si="60"/>
        <v>0</v>
      </c>
      <c r="IZ59" s="211">
        <f t="shared" si="61"/>
        <v>0</v>
      </c>
      <c r="JA59" s="211"/>
      <c r="JB59" s="211"/>
      <c r="JC59" s="211">
        <f t="shared" si="62"/>
        <v>0</v>
      </c>
      <c r="JD59" s="211">
        <f t="shared" si="62"/>
        <v>0</v>
      </c>
      <c r="JE59" s="211">
        <v>0</v>
      </c>
      <c r="JF59" s="211"/>
      <c r="JG59" s="211">
        <f t="shared" si="63"/>
        <v>0</v>
      </c>
      <c r="JH59" s="211">
        <f t="shared" si="63"/>
        <v>0</v>
      </c>
      <c r="JI59" s="211"/>
      <c r="JJ59" s="211"/>
      <c r="JK59" s="211">
        <f t="shared" si="64"/>
        <v>0</v>
      </c>
      <c r="JL59" s="211">
        <f t="shared" si="64"/>
        <v>0</v>
      </c>
      <c r="JM59" s="560">
        <v>4.6399999999999997</v>
      </c>
      <c r="JN59" s="211"/>
      <c r="JO59" s="211">
        <f t="shared" si="65"/>
        <v>4.6399999999999997</v>
      </c>
      <c r="JP59" s="211">
        <f t="shared" si="65"/>
        <v>0</v>
      </c>
      <c r="JQ59" s="211">
        <v>1.34</v>
      </c>
      <c r="JR59" s="211"/>
      <c r="JS59" s="211">
        <f t="shared" si="66"/>
        <v>1.34</v>
      </c>
      <c r="JT59" s="211">
        <f t="shared" si="66"/>
        <v>0</v>
      </c>
      <c r="JU59" s="211"/>
      <c r="JV59" s="211"/>
      <c r="JW59" s="211">
        <f t="shared" si="67"/>
        <v>0</v>
      </c>
      <c r="JX59" s="211">
        <f t="shared" si="67"/>
        <v>0</v>
      </c>
    </row>
    <row r="60" spans="1:284" ht="12.75" customHeight="1">
      <c r="A60" s="181"/>
      <c r="B60" s="89">
        <v>50</v>
      </c>
      <c r="C60" s="236"/>
      <c r="D60" s="236"/>
      <c r="E60" s="74"/>
      <c r="F60" s="74"/>
      <c r="G60" s="71">
        <f t="shared" si="0"/>
        <v>0</v>
      </c>
      <c r="H60" s="71">
        <f t="shared" si="0"/>
        <v>0</v>
      </c>
      <c r="I60" s="237">
        <v>0</v>
      </c>
      <c r="J60" s="71"/>
      <c r="K60" s="71"/>
      <c r="L60" s="71"/>
      <c r="M60" s="71">
        <f t="shared" si="2"/>
        <v>0</v>
      </c>
      <c r="N60" s="71">
        <f t="shared" si="2"/>
        <v>0</v>
      </c>
      <c r="O60" s="236">
        <v>0.62</v>
      </c>
      <c r="P60" s="237"/>
      <c r="Q60" s="74"/>
      <c r="R60" s="71"/>
      <c r="S60" s="71">
        <f t="shared" si="3"/>
        <v>0.62</v>
      </c>
      <c r="T60" s="71">
        <f t="shared" si="3"/>
        <v>0</v>
      </c>
      <c r="U60" s="71"/>
      <c r="V60" s="71"/>
      <c r="W60" s="74"/>
      <c r="X60" s="74"/>
      <c r="Y60" s="71">
        <f t="shared" si="4"/>
        <v>0</v>
      </c>
      <c r="Z60" s="71">
        <f t="shared" si="4"/>
        <v>0</v>
      </c>
      <c r="AA60" s="71"/>
      <c r="AB60" s="245"/>
      <c r="AC60" s="246"/>
      <c r="AD60" s="239"/>
      <c r="AE60" s="71">
        <f t="shared" si="5"/>
        <v>0</v>
      </c>
      <c r="AF60" s="71">
        <f t="shared" si="5"/>
        <v>0</v>
      </c>
      <c r="AG60" s="71">
        <v>0</v>
      </c>
      <c r="AH60" s="71"/>
      <c r="AI60" s="71"/>
      <c r="AJ60" s="71"/>
      <c r="AK60" s="71">
        <f t="shared" si="6"/>
        <v>0</v>
      </c>
      <c r="AL60" s="71">
        <f t="shared" si="6"/>
        <v>0</v>
      </c>
      <c r="AM60" s="71"/>
      <c r="AN60" s="71"/>
      <c r="AO60" s="75"/>
      <c r="AP60" s="75"/>
      <c r="AQ60" s="71">
        <f t="shared" si="7"/>
        <v>0</v>
      </c>
      <c r="AR60" s="71">
        <f t="shared" si="7"/>
        <v>0</v>
      </c>
      <c r="AS60" s="74"/>
      <c r="AT60" s="74"/>
      <c r="AU60" s="74"/>
      <c r="AV60" s="71"/>
      <c r="AW60" s="71">
        <f t="shared" si="8"/>
        <v>0</v>
      </c>
      <c r="AX60" s="71">
        <f t="shared" si="8"/>
        <v>0</v>
      </c>
      <c r="AY60" s="207"/>
      <c r="AZ60" s="86"/>
      <c r="BA60" s="86"/>
      <c r="BB60" s="86"/>
      <c r="BC60" s="71">
        <f t="shared" si="9"/>
        <v>0</v>
      </c>
      <c r="BD60" s="71">
        <f t="shared" si="9"/>
        <v>0</v>
      </c>
      <c r="BE60" s="236"/>
      <c r="BF60" s="236"/>
      <c r="BG60" s="75"/>
      <c r="BH60" s="240"/>
      <c r="BI60" s="71">
        <f t="shared" si="10"/>
        <v>0</v>
      </c>
      <c r="BJ60" s="71">
        <f t="shared" si="10"/>
        <v>0</v>
      </c>
      <c r="BK60" s="93"/>
      <c r="BL60" s="93"/>
      <c r="BM60" s="71"/>
      <c r="BN60" s="71"/>
      <c r="BO60" s="71">
        <f t="shared" si="11"/>
        <v>0</v>
      </c>
      <c r="BP60" s="71">
        <f t="shared" si="11"/>
        <v>0</v>
      </c>
      <c r="BQ60" s="241"/>
      <c r="BR60" s="236"/>
      <c r="BS60" s="94"/>
      <c r="BT60" s="94"/>
      <c r="BU60" s="71">
        <f t="shared" si="12"/>
        <v>0</v>
      </c>
      <c r="BV60" s="71">
        <f t="shared" si="12"/>
        <v>0</v>
      </c>
      <c r="BW60" s="74"/>
      <c r="BX60" s="74"/>
      <c r="BY60" s="79"/>
      <c r="BZ60" s="242"/>
      <c r="CA60" s="71">
        <f t="shared" si="13"/>
        <v>0</v>
      </c>
      <c r="CB60" s="71">
        <f t="shared" si="13"/>
        <v>0</v>
      </c>
      <c r="CC60" s="74"/>
      <c r="CD60" s="74"/>
      <c r="CE60" s="95"/>
      <c r="CF60" s="95"/>
      <c r="CG60" s="71">
        <f t="shared" si="14"/>
        <v>0</v>
      </c>
      <c r="CH60" s="71">
        <f t="shared" si="14"/>
        <v>0</v>
      </c>
      <c r="CI60" s="236"/>
      <c r="CJ60" s="236"/>
      <c r="CK60" s="213"/>
      <c r="CL60" s="71"/>
      <c r="CM60" s="71">
        <f t="shared" si="15"/>
        <v>0</v>
      </c>
      <c r="CN60" s="71">
        <f t="shared" si="15"/>
        <v>0</v>
      </c>
      <c r="CO60" s="236"/>
      <c r="CP60" s="236"/>
      <c r="CQ60" s="71"/>
      <c r="CR60" s="71"/>
      <c r="CS60" s="71">
        <f t="shared" si="16"/>
        <v>0</v>
      </c>
      <c r="CT60" s="71">
        <f t="shared" si="16"/>
        <v>0</v>
      </c>
      <c r="CU60" s="74">
        <v>0</v>
      </c>
      <c r="CV60" s="74"/>
      <c r="CW60" s="236"/>
      <c r="CX60" s="236"/>
      <c r="CY60" s="71">
        <f t="shared" si="17"/>
        <v>0</v>
      </c>
      <c r="CZ60" s="71">
        <f t="shared" si="17"/>
        <v>0</v>
      </c>
      <c r="DA60" s="236"/>
      <c r="DB60" s="237"/>
      <c r="DC60" s="93"/>
      <c r="DD60" s="71"/>
      <c r="DE60" s="71">
        <f t="shared" si="18"/>
        <v>0</v>
      </c>
      <c r="DF60" s="71">
        <f t="shared" si="18"/>
        <v>0</v>
      </c>
      <c r="DG60" s="74"/>
      <c r="DH60" s="74"/>
      <c r="DI60" s="74"/>
      <c r="DJ60" s="74"/>
      <c r="DK60" s="71">
        <f t="shared" si="19"/>
        <v>0</v>
      </c>
      <c r="DL60" s="71">
        <f t="shared" si="19"/>
        <v>0</v>
      </c>
      <c r="DM60" s="236"/>
      <c r="DN60" s="236"/>
      <c r="DO60" s="243"/>
      <c r="DP60" s="244"/>
      <c r="DQ60" s="71">
        <f t="shared" si="20"/>
        <v>0</v>
      </c>
      <c r="DR60" s="71">
        <f t="shared" si="20"/>
        <v>0</v>
      </c>
      <c r="DS60" s="115"/>
      <c r="DT60" s="71"/>
      <c r="DU60" s="236"/>
      <c r="DV60" s="236"/>
      <c r="DW60" s="71">
        <f t="shared" si="21"/>
        <v>0</v>
      </c>
      <c r="DX60" s="71">
        <f t="shared" si="21"/>
        <v>0</v>
      </c>
      <c r="DY60" s="236"/>
      <c r="DZ60" s="237"/>
      <c r="EA60" s="208"/>
      <c r="EB60" s="71"/>
      <c r="EC60" s="71">
        <f t="shared" si="22"/>
        <v>0</v>
      </c>
      <c r="ED60" s="71">
        <f t="shared" si="22"/>
        <v>0</v>
      </c>
      <c r="EE60" s="236"/>
      <c r="EF60" s="236"/>
      <c r="EG60" s="243"/>
      <c r="EH60" s="243"/>
      <c r="EI60" s="71">
        <f t="shared" si="23"/>
        <v>0</v>
      </c>
      <c r="EJ60" s="71">
        <f t="shared" si="23"/>
        <v>0</v>
      </c>
      <c r="EK60" s="236">
        <v>0</v>
      </c>
      <c r="EL60" s="236"/>
      <c r="EM60" s="243"/>
      <c r="EN60" s="243"/>
      <c r="EO60" s="71">
        <f t="shared" si="24"/>
        <v>0</v>
      </c>
      <c r="EP60" s="71">
        <f t="shared" si="24"/>
        <v>0</v>
      </c>
      <c r="EQ60" s="209">
        <v>0</v>
      </c>
      <c r="ER60" s="196"/>
      <c r="ES60" s="196"/>
      <c r="ET60" s="196"/>
      <c r="EU60" s="74">
        <f t="shared" si="25"/>
        <v>0</v>
      </c>
      <c r="EV60" s="74">
        <f t="shared" si="26"/>
        <v>0</v>
      </c>
      <c r="EW60" s="71">
        <v>0</v>
      </c>
      <c r="EX60" s="71"/>
      <c r="EY60" s="71"/>
      <c r="EZ60" s="71"/>
      <c r="FA60" s="71">
        <f t="shared" si="27"/>
        <v>0</v>
      </c>
      <c r="FB60" s="71">
        <f t="shared" si="27"/>
        <v>0</v>
      </c>
      <c r="FC60" s="71"/>
      <c r="FD60" s="71"/>
      <c r="FE60" s="71"/>
      <c r="FF60" s="71"/>
      <c r="FG60" s="71">
        <f t="shared" si="28"/>
        <v>0</v>
      </c>
      <c r="FH60" s="71">
        <f t="shared" si="28"/>
        <v>0</v>
      </c>
      <c r="FI60" s="196"/>
      <c r="FJ60" s="196"/>
      <c r="FK60" s="196"/>
      <c r="FL60" s="196"/>
      <c r="FM60" s="74">
        <f t="shared" si="29"/>
        <v>0</v>
      </c>
      <c r="FN60" s="74">
        <f t="shared" si="30"/>
        <v>0</v>
      </c>
      <c r="FO60" s="196"/>
      <c r="FP60" s="196"/>
      <c r="FQ60" s="196"/>
      <c r="FR60" s="196"/>
      <c r="FS60" s="74">
        <f t="shared" si="31"/>
        <v>0</v>
      </c>
      <c r="FT60" s="74">
        <f t="shared" si="32"/>
        <v>0</v>
      </c>
      <c r="FU60" s="196"/>
      <c r="FV60" s="196"/>
      <c r="FW60" s="196"/>
      <c r="FX60" s="196"/>
      <c r="FY60" s="74">
        <f t="shared" si="33"/>
        <v>0</v>
      </c>
      <c r="FZ60" s="74">
        <f t="shared" si="34"/>
        <v>0</v>
      </c>
      <c r="GA60" s="196"/>
      <c r="GB60" s="196"/>
      <c r="GC60" s="196"/>
      <c r="GD60" s="196"/>
      <c r="GE60" s="74">
        <f t="shared" si="35"/>
        <v>0</v>
      </c>
      <c r="GF60" s="74">
        <f t="shared" si="36"/>
        <v>0</v>
      </c>
      <c r="GG60" s="196"/>
      <c r="GH60" s="196"/>
      <c r="GI60" s="74">
        <f t="shared" si="68"/>
        <v>0</v>
      </c>
      <c r="GJ60" s="74">
        <f t="shared" si="37"/>
        <v>0</v>
      </c>
      <c r="GK60" s="196">
        <v>8.9700000000000006</v>
      </c>
      <c r="GL60" s="196"/>
      <c r="GM60" s="74">
        <f t="shared" si="38"/>
        <v>8.9700000000000006</v>
      </c>
      <c r="GN60" s="74">
        <f t="shared" si="39"/>
        <v>0</v>
      </c>
      <c r="GO60" s="196">
        <v>1.96</v>
      </c>
      <c r="GP60" s="196"/>
      <c r="GQ60" s="74">
        <f t="shared" si="40"/>
        <v>1.96</v>
      </c>
      <c r="GR60" s="74">
        <f t="shared" si="41"/>
        <v>0</v>
      </c>
      <c r="GS60" s="196"/>
      <c r="GT60" s="196"/>
      <c r="GU60" s="74">
        <f t="shared" si="42"/>
        <v>0</v>
      </c>
      <c r="GV60" s="74">
        <f t="shared" si="43"/>
        <v>0</v>
      </c>
      <c r="GW60" s="196">
        <v>2.06</v>
      </c>
      <c r="GX60" s="196"/>
      <c r="GY60" s="74">
        <f t="shared" si="44"/>
        <v>2.06</v>
      </c>
      <c r="GZ60" s="74">
        <f t="shared" si="45"/>
        <v>0</v>
      </c>
      <c r="HA60" s="196">
        <v>0</v>
      </c>
      <c r="HB60" s="196"/>
      <c r="HC60" s="74">
        <f t="shared" si="46"/>
        <v>0</v>
      </c>
      <c r="HD60" s="74">
        <f t="shared" si="47"/>
        <v>0</v>
      </c>
      <c r="HE60" s="196">
        <v>1</v>
      </c>
      <c r="HF60" s="196"/>
      <c r="HG60" s="74">
        <f t="shared" si="48"/>
        <v>1</v>
      </c>
      <c r="HH60" s="74">
        <f t="shared" si="48"/>
        <v>0</v>
      </c>
      <c r="HI60" s="196">
        <v>1.24</v>
      </c>
      <c r="HJ60" s="196"/>
      <c r="HK60" s="74">
        <f t="shared" si="49"/>
        <v>1.24</v>
      </c>
      <c r="HL60" s="74">
        <f t="shared" si="49"/>
        <v>0</v>
      </c>
      <c r="HM60" s="74"/>
      <c r="HN60" s="74"/>
      <c r="HO60" s="74">
        <f t="shared" si="50"/>
        <v>0</v>
      </c>
      <c r="HP60" s="74">
        <f t="shared" si="50"/>
        <v>0</v>
      </c>
      <c r="HQ60" s="74"/>
      <c r="HR60" s="74"/>
      <c r="HS60" s="74">
        <f t="shared" si="51"/>
        <v>0</v>
      </c>
      <c r="HT60" s="74">
        <f t="shared" si="51"/>
        <v>0</v>
      </c>
      <c r="HU60" s="74"/>
      <c r="HV60" s="74"/>
      <c r="HW60" s="74">
        <f t="shared" si="69"/>
        <v>0</v>
      </c>
      <c r="HX60" s="74">
        <f t="shared" si="69"/>
        <v>0</v>
      </c>
      <c r="HY60" s="74"/>
      <c r="HZ60" s="74"/>
      <c r="IA60" s="74">
        <f t="shared" si="53"/>
        <v>0</v>
      </c>
      <c r="IB60" s="74">
        <f t="shared" si="53"/>
        <v>0</v>
      </c>
      <c r="IC60" s="74"/>
      <c r="ID60" s="74"/>
      <c r="IE60" s="74">
        <f t="shared" si="54"/>
        <v>0</v>
      </c>
      <c r="IF60" s="210">
        <f t="shared" si="55"/>
        <v>0</v>
      </c>
      <c r="IG60" s="235">
        <v>2.2200000000000002</v>
      </c>
      <c r="IH60" s="235"/>
      <c r="II60" s="211">
        <f t="shared" si="56"/>
        <v>2.2200000000000002</v>
      </c>
      <c r="IJ60" s="211">
        <f t="shared" si="56"/>
        <v>0</v>
      </c>
      <c r="IK60" s="235">
        <v>6.66</v>
      </c>
      <c r="IM60" s="211">
        <f t="shared" si="57"/>
        <v>6.66</v>
      </c>
      <c r="IN60" s="211">
        <f t="shared" si="57"/>
        <v>0</v>
      </c>
      <c r="IO60" s="196"/>
      <c r="IP60" s="211"/>
      <c r="IQ60" s="211">
        <f t="shared" si="58"/>
        <v>0</v>
      </c>
      <c r="IR60" s="211">
        <f t="shared" si="58"/>
        <v>0</v>
      </c>
      <c r="IS60" s="211"/>
      <c r="IT60" s="211"/>
      <c r="IU60" s="211">
        <f t="shared" si="59"/>
        <v>0</v>
      </c>
      <c r="IV60" s="211">
        <f t="shared" si="59"/>
        <v>0</v>
      </c>
      <c r="IW60" s="211"/>
      <c r="IX60" s="211"/>
      <c r="IY60" s="211">
        <f t="shared" si="60"/>
        <v>0</v>
      </c>
      <c r="IZ60" s="211">
        <f t="shared" si="61"/>
        <v>0</v>
      </c>
      <c r="JA60" s="211"/>
      <c r="JB60" s="211"/>
      <c r="JC60" s="211">
        <f t="shared" si="62"/>
        <v>0</v>
      </c>
      <c r="JD60" s="211">
        <f t="shared" si="62"/>
        <v>0</v>
      </c>
      <c r="JE60" s="211">
        <v>0</v>
      </c>
      <c r="JF60" s="211"/>
      <c r="JG60" s="211">
        <f t="shared" si="63"/>
        <v>0</v>
      </c>
      <c r="JH60" s="211">
        <f t="shared" si="63"/>
        <v>0</v>
      </c>
      <c r="JI60" s="211"/>
      <c r="JJ60" s="211"/>
      <c r="JK60" s="211">
        <f t="shared" si="64"/>
        <v>0</v>
      </c>
      <c r="JL60" s="211">
        <f t="shared" si="64"/>
        <v>0</v>
      </c>
      <c r="JM60" s="560">
        <v>4.12</v>
      </c>
      <c r="JN60" s="211"/>
      <c r="JO60" s="211">
        <f t="shared" si="65"/>
        <v>4.12</v>
      </c>
      <c r="JP60" s="211">
        <f t="shared" si="65"/>
        <v>0</v>
      </c>
      <c r="JQ60" s="211">
        <v>0.93</v>
      </c>
      <c r="JR60" s="211"/>
      <c r="JS60" s="211">
        <f t="shared" si="66"/>
        <v>0.93</v>
      </c>
      <c r="JT60" s="211">
        <f t="shared" si="66"/>
        <v>0</v>
      </c>
      <c r="JU60" s="211"/>
      <c r="JV60" s="211"/>
      <c r="JW60" s="211">
        <f t="shared" si="67"/>
        <v>0</v>
      </c>
      <c r="JX60" s="211">
        <f t="shared" si="67"/>
        <v>0</v>
      </c>
    </row>
    <row r="61" spans="1:284" ht="12.75" customHeight="1">
      <c r="A61" s="181"/>
      <c r="B61" s="89">
        <v>51</v>
      </c>
      <c r="C61" s="236"/>
      <c r="D61" s="236"/>
      <c r="E61" s="74"/>
      <c r="F61" s="74"/>
      <c r="G61" s="71">
        <f t="shared" si="0"/>
        <v>0</v>
      </c>
      <c r="H61" s="71">
        <f t="shared" si="0"/>
        <v>0</v>
      </c>
      <c r="I61" s="237">
        <v>0</v>
      </c>
      <c r="J61" s="71"/>
      <c r="K61" s="71"/>
      <c r="L61" s="71"/>
      <c r="M61" s="71">
        <f t="shared" si="2"/>
        <v>0</v>
      </c>
      <c r="N61" s="71">
        <f t="shared" si="2"/>
        <v>0</v>
      </c>
      <c r="O61" s="236">
        <v>0.62</v>
      </c>
      <c r="P61" s="237"/>
      <c r="Q61" s="74"/>
      <c r="R61" s="71"/>
      <c r="S61" s="71">
        <f t="shared" si="3"/>
        <v>0.62</v>
      </c>
      <c r="T61" s="71">
        <f t="shared" si="3"/>
        <v>0</v>
      </c>
      <c r="U61" s="71"/>
      <c r="V61" s="71"/>
      <c r="W61" s="74"/>
      <c r="X61" s="74"/>
      <c r="Y61" s="71">
        <f t="shared" si="4"/>
        <v>0</v>
      </c>
      <c r="Z61" s="71">
        <f t="shared" si="4"/>
        <v>0</v>
      </c>
      <c r="AA61" s="71"/>
      <c r="AB61" s="245"/>
      <c r="AC61" s="246"/>
      <c r="AD61" s="239"/>
      <c r="AE61" s="71">
        <f t="shared" si="5"/>
        <v>0</v>
      </c>
      <c r="AF61" s="71">
        <f t="shared" si="5"/>
        <v>0</v>
      </c>
      <c r="AG61" s="71">
        <v>10.31</v>
      </c>
      <c r="AH61" s="71"/>
      <c r="AI61" s="71"/>
      <c r="AJ61" s="71"/>
      <c r="AK61" s="71">
        <f t="shared" si="6"/>
        <v>10.31</v>
      </c>
      <c r="AL61" s="71">
        <f t="shared" si="6"/>
        <v>0</v>
      </c>
      <c r="AM61" s="71"/>
      <c r="AN61" s="71"/>
      <c r="AO61" s="75"/>
      <c r="AP61" s="75"/>
      <c r="AQ61" s="71">
        <f t="shared" si="7"/>
        <v>0</v>
      </c>
      <c r="AR61" s="71">
        <f t="shared" si="7"/>
        <v>0</v>
      </c>
      <c r="AS61" s="74"/>
      <c r="AT61" s="74"/>
      <c r="AU61" s="74"/>
      <c r="AV61" s="71"/>
      <c r="AW61" s="71">
        <f t="shared" si="8"/>
        <v>0</v>
      </c>
      <c r="AX61" s="71">
        <f t="shared" si="8"/>
        <v>0</v>
      </c>
      <c r="AY61" s="207"/>
      <c r="AZ61" s="86"/>
      <c r="BA61" s="86"/>
      <c r="BB61" s="86"/>
      <c r="BC61" s="71">
        <f t="shared" si="9"/>
        <v>0</v>
      </c>
      <c r="BD61" s="71">
        <f t="shared" si="9"/>
        <v>0</v>
      </c>
      <c r="BE61" s="236"/>
      <c r="BF61" s="236"/>
      <c r="BG61" s="75"/>
      <c r="BH61" s="240"/>
      <c r="BI61" s="71">
        <f t="shared" si="10"/>
        <v>0</v>
      </c>
      <c r="BJ61" s="71">
        <f t="shared" si="10"/>
        <v>0</v>
      </c>
      <c r="BK61" s="93"/>
      <c r="BL61" s="93"/>
      <c r="BM61" s="71"/>
      <c r="BN61" s="71"/>
      <c r="BO61" s="71">
        <f t="shared" si="11"/>
        <v>0</v>
      </c>
      <c r="BP61" s="71">
        <f t="shared" si="11"/>
        <v>0</v>
      </c>
      <c r="BQ61" s="241"/>
      <c r="BR61" s="236"/>
      <c r="BS61" s="94"/>
      <c r="BT61" s="94"/>
      <c r="BU61" s="71">
        <f t="shared" si="12"/>
        <v>0</v>
      </c>
      <c r="BV61" s="71">
        <f t="shared" si="12"/>
        <v>0</v>
      </c>
      <c r="BW61" s="74"/>
      <c r="BX61" s="74"/>
      <c r="BY61" s="79"/>
      <c r="BZ61" s="242"/>
      <c r="CA61" s="71">
        <f t="shared" si="13"/>
        <v>0</v>
      </c>
      <c r="CB61" s="71">
        <f t="shared" si="13"/>
        <v>0</v>
      </c>
      <c r="CC61" s="74"/>
      <c r="CD61" s="74"/>
      <c r="CE61" s="95"/>
      <c r="CF61" s="95"/>
      <c r="CG61" s="71">
        <f t="shared" si="14"/>
        <v>0</v>
      </c>
      <c r="CH61" s="71">
        <f t="shared" si="14"/>
        <v>0</v>
      </c>
      <c r="CI61" s="236"/>
      <c r="CJ61" s="236"/>
      <c r="CK61" s="213"/>
      <c r="CL61" s="71"/>
      <c r="CM61" s="71">
        <f t="shared" si="15"/>
        <v>0</v>
      </c>
      <c r="CN61" s="71">
        <f t="shared" si="15"/>
        <v>0</v>
      </c>
      <c r="CO61" s="236"/>
      <c r="CP61" s="236"/>
      <c r="CQ61" s="71"/>
      <c r="CR61" s="71"/>
      <c r="CS61" s="71">
        <f t="shared" si="16"/>
        <v>0</v>
      </c>
      <c r="CT61" s="71">
        <f t="shared" si="16"/>
        <v>0</v>
      </c>
      <c r="CU61" s="74">
        <v>0</v>
      </c>
      <c r="CV61" s="74"/>
      <c r="CW61" s="236"/>
      <c r="CX61" s="236"/>
      <c r="CY61" s="71">
        <f t="shared" si="17"/>
        <v>0</v>
      </c>
      <c r="CZ61" s="71">
        <f t="shared" si="17"/>
        <v>0</v>
      </c>
      <c r="DA61" s="236"/>
      <c r="DB61" s="237"/>
      <c r="DC61" s="93"/>
      <c r="DD61" s="71"/>
      <c r="DE61" s="71">
        <f t="shared" si="18"/>
        <v>0</v>
      </c>
      <c r="DF61" s="71">
        <f t="shared" si="18"/>
        <v>0</v>
      </c>
      <c r="DG61" s="74"/>
      <c r="DH61" s="74"/>
      <c r="DI61" s="74"/>
      <c r="DJ61" s="74"/>
      <c r="DK61" s="71">
        <f t="shared" si="19"/>
        <v>0</v>
      </c>
      <c r="DL61" s="71">
        <f t="shared" si="19"/>
        <v>0</v>
      </c>
      <c r="DM61" s="236"/>
      <c r="DN61" s="236"/>
      <c r="DO61" s="243"/>
      <c r="DP61" s="244"/>
      <c r="DQ61" s="71">
        <f t="shared" si="20"/>
        <v>0</v>
      </c>
      <c r="DR61" s="71">
        <f t="shared" si="20"/>
        <v>0</v>
      </c>
      <c r="DS61" s="115"/>
      <c r="DT61" s="71"/>
      <c r="DU61" s="236"/>
      <c r="DV61" s="236"/>
      <c r="DW61" s="71">
        <f t="shared" si="21"/>
        <v>0</v>
      </c>
      <c r="DX61" s="71">
        <f t="shared" si="21"/>
        <v>0</v>
      </c>
      <c r="DY61" s="236"/>
      <c r="DZ61" s="237"/>
      <c r="EA61" s="208"/>
      <c r="EB61" s="71"/>
      <c r="EC61" s="71">
        <f t="shared" si="22"/>
        <v>0</v>
      </c>
      <c r="ED61" s="71">
        <f t="shared" si="22"/>
        <v>0</v>
      </c>
      <c r="EE61" s="236"/>
      <c r="EF61" s="236"/>
      <c r="EG61" s="243"/>
      <c r="EH61" s="243"/>
      <c r="EI61" s="71">
        <f t="shared" si="23"/>
        <v>0</v>
      </c>
      <c r="EJ61" s="71">
        <f t="shared" si="23"/>
        <v>0</v>
      </c>
      <c r="EK61" s="236">
        <v>0</v>
      </c>
      <c r="EL61" s="236"/>
      <c r="EM61" s="243"/>
      <c r="EN61" s="243"/>
      <c r="EO61" s="71">
        <f t="shared" si="24"/>
        <v>0</v>
      </c>
      <c r="EP61" s="71">
        <f t="shared" si="24"/>
        <v>0</v>
      </c>
      <c r="EQ61" s="209">
        <v>0</v>
      </c>
      <c r="ER61" s="196"/>
      <c r="ES61" s="196"/>
      <c r="ET61" s="196"/>
      <c r="EU61" s="74">
        <f t="shared" si="25"/>
        <v>0</v>
      </c>
      <c r="EV61" s="74">
        <f t="shared" si="26"/>
        <v>0</v>
      </c>
      <c r="EW61" s="71">
        <v>0</v>
      </c>
      <c r="EX61" s="71"/>
      <c r="EY61" s="71"/>
      <c r="EZ61" s="71"/>
      <c r="FA61" s="71">
        <f t="shared" si="27"/>
        <v>0</v>
      </c>
      <c r="FB61" s="71">
        <f t="shared" si="27"/>
        <v>0</v>
      </c>
      <c r="FC61" s="71"/>
      <c r="FD61" s="71"/>
      <c r="FE61" s="71"/>
      <c r="FF61" s="71"/>
      <c r="FG61" s="71">
        <f t="shared" si="28"/>
        <v>0</v>
      </c>
      <c r="FH61" s="71">
        <f t="shared" si="28"/>
        <v>0</v>
      </c>
      <c r="FI61" s="196"/>
      <c r="FJ61" s="196"/>
      <c r="FK61" s="196"/>
      <c r="FL61" s="196"/>
      <c r="FM61" s="74">
        <f t="shared" si="29"/>
        <v>0</v>
      </c>
      <c r="FN61" s="74">
        <f t="shared" si="30"/>
        <v>0</v>
      </c>
      <c r="FO61" s="196"/>
      <c r="FP61" s="196"/>
      <c r="FQ61" s="196"/>
      <c r="FR61" s="196"/>
      <c r="FS61" s="74">
        <f t="shared" si="31"/>
        <v>0</v>
      </c>
      <c r="FT61" s="74">
        <f t="shared" si="32"/>
        <v>0</v>
      </c>
      <c r="FU61" s="196"/>
      <c r="FV61" s="196"/>
      <c r="FW61" s="196"/>
      <c r="FX61" s="196"/>
      <c r="FY61" s="74">
        <f t="shared" si="33"/>
        <v>0</v>
      </c>
      <c r="FZ61" s="74">
        <f t="shared" si="34"/>
        <v>0</v>
      </c>
      <c r="GA61" s="196"/>
      <c r="GB61" s="196"/>
      <c r="GC61" s="196"/>
      <c r="GD61" s="196"/>
      <c r="GE61" s="74">
        <f t="shared" si="35"/>
        <v>0</v>
      </c>
      <c r="GF61" s="74">
        <f t="shared" si="36"/>
        <v>0</v>
      </c>
      <c r="GG61" s="196"/>
      <c r="GH61" s="196"/>
      <c r="GI61" s="74">
        <f t="shared" si="68"/>
        <v>0</v>
      </c>
      <c r="GJ61" s="74">
        <f t="shared" si="37"/>
        <v>0</v>
      </c>
      <c r="GK61" s="196">
        <v>8.9700000000000006</v>
      </c>
      <c r="GL61" s="196"/>
      <c r="GM61" s="74">
        <f t="shared" si="38"/>
        <v>8.9700000000000006</v>
      </c>
      <c r="GN61" s="74">
        <f t="shared" si="39"/>
        <v>0</v>
      </c>
      <c r="GO61" s="196">
        <v>1.86</v>
      </c>
      <c r="GP61" s="196"/>
      <c r="GQ61" s="74">
        <f t="shared" si="40"/>
        <v>1.86</v>
      </c>
      <c r="GR61" s="74">
        <f t="shared" si="41"/>
        <v>0</v>
      </c>
      <c r="GS61" s="196"/>
      <c r="GT61" s="196"/>
      <c r="GU61" s="74">
        <f t="shared" si="42"/>
        <v>0</v>
      </c>
      <c r="GV61" s="74">
        <f t="shared" si="43"/>
        <v>0</v>
      </c>
      <c r="GW61" s="196">
        <v>0</v>
      </c>
      <c r="GX61" s="196"/>
      <c r="GY61" s="74">
        <f t="shared" si="44"/>
        <v>0</v>
      </c>
      <c r="GZ61" s="74">
        <f t="shared" si="45"/>
        <v>0</v>
      </c>
      <c r="HA61" s="196">
        <v>0</v>
      </c>
      <c r="HB61" s="196"/>
      <c r="HC61" s="74">
        <f t="shared" si="46"/>
        <v>0</v>
      </c>
      <c r="HD61" s="74">
        <f t="shared" si="47"/>
        <v>0</v>
      </c>
      <c r="HE61" s="196">
        <v>1</v>
      </c>
      <c r="HF61" s="196"/>
      <c r="HG61" s="74">
        <f t="shared" si="48"/>
        <v>1</v>
      </c>
      <c r="HH61" s="74">
        <f t="shared" si="48"/>
        <v>0</v>
      </c>
      <c r="HI61" s="196">
        <v>1.24</v>
      </c>
      <c r="HJ61" s="196"/>
      <c r="HK61" s="74">
        <f t="shared" si="49"/>
        <v>1.24</v>
      </c>
      <c r="HL61" s="74">
        <f t="shared" si="49"/>
        <v>0</v>
      </c>
      <c r="HM61" s="74"/>
      <c r="HN61" s="74"/>
      <c r="HO61" s="74">
        <f t="shared" si="50"/>
        <v>0</v>
      </c>
      <c r="HP61" s="74">
        <f t="shared" si="50"/>
        <v>0</v>
      </c>
      <c r="HQ61" s="74"/>
      <c r="HR61" s="74"/>
      <c r="HS61" s="74">
        <f t="shared" si="51"/>
        <v>0</v>
      </c>
      <c r="HT61" s="74">
        <f t="shared" si="51"/>
        <v>0</v>
      </c>
      <c r="HU61" s="74"/>
      <c r="HV61" s="74"/>
      <c r="HW61" s="74">
        <f t="shared" si="69"/>
        <v>0</v>
      </c>
      <c r="HX61" s="74">
        <f t="shared" si="69"/>
        <v>0</v>
      </c>
      <c r="HY61" s="74"/>
      <c r="HZ61" s="74"/>
      <c r="IA61" s="74">
        <f t="shared" si="53"/>
        <v>0</v>
      </c>
      <c r="IB61" s="74">
        <f t="shared" si="53"/>
        <v>0</v>
      </c>
      <c r="IC61" s="74"/>
      <c r="ID61" s="74"/>
      <c r="IE61" s="74">
        <f t="shared" si="54"/>
        <v>0</v>
      </c>
      <c r="IF61" s="210">
        <f t="shared" si="55"/>
        <v>0</v>
      </c>
      <c r="IG61" s="235">
        <v>2.11</v>
      </c>
      <c r="IH61" s="235"/>
      <c r="II61" s="211">
        <f t="shared" si="56"/>
        <v>2.11</v>
      </c>
      <c r="IJ61" s="211">
        <f t="shared" si="56"/>
        <v>0</v>
      </c>
      <c r="IK61" s="235">
        <v>6.66</v>
      </c>
      <c r="IM61" s="211">
        <f t="shared" si="57"/>
        <v>6.66</v>
      </c>
      <c r="IN61" s="211">
        <f t="shared" si="57"/>
        <v>0</v>
      </c>
      <c r="IO61" s="196"/>
      <c r="IP61" s="211"/>
      <c r="IQ61" s="211">
        <f t="shared" si="58"/>
        <v>0</v>
      </c>
      <c r="IR61" s="211">
        <f t="shared" si="58"/>
        <v>0</v>
      </c>
      <c r="IS61" s="211"/>
      <c r="IT61" s="211"/>
      <c r="IU61" s="211">
        <f t="shared" si="59"/>
        <v>0</v>
      </c>
      <c r="IV61" s="211">
        <f t="shared" si="59"/>
        <v>0</v>
      </c>
      <c r="IW61" s="211"/>
      <c r="IX61" s="211"/>
      <c r="IY61" s="211">
        <f t="shared" si="60"/>
        <v>0</v>
      </c>
      <c r="IZ61" s="211">
        <f t="shared" si="61"/>
        <v>0</v>
      </c>
      <c r="JA61" s="211"/>
      <c r="JB61" s="211"/>
      <c r="JC61" s="211">
        <f t="shared" si="62"/>
        <v>0</v>
      </c>
      <c r="JD61" s="211">
        <f t="shared" si="62"/>
        <v>0</v>
      </c>
      <c r="JE61" s="211">
        <v>0</v>
      </c>
      <c r="JF61" s="211"/>
      <c r="JG61" s="211">
        <f t="shared" si="63"/>
        <v>0</v>
      </c>
      <c r="JH61" s="211">
        <f t="shared" si="63"/>
        <v>0</v>
      </c>
      <c r="JI61" s="211"/>
      <c r="JJ61" s="211"/>
      <c r="JK61" s="211">
        <f t="shared" si="64"/>
        <v>0</v>
      </c>
      <c r="JL61" s="211">
        <f t="shared" si="64"/>
        <v>0</v>
      </c>
      <c r="JM61" s="560">
        <v>0</v>
      </c>
      <c r="JN61" s="211"/>
      <c r="JO61" s="211">
        <f t="shared" si="65"/>
        <v>0</v>
      </c>
      <c r="JP61" s="211">
        <f t="shared" si="65"/>
        <v>0</v>
      </c>
      <c r="JQ61" s="211">
        <v>0</v>
      </c>
      <c r="JR61" s="211"/>
      <c r="JS61" s="211">
        <f t="shared" si="66"/>
        <v>0</v>
      </c>
      <c r="JT61" s="211">
        <f t="shared" si="66"/>
        <v>0</v>
      </c>
      <c r="JU61" s="211"/>
      <c r="JV61" s="211"/>
      <c r="JW61" s="211">
        <f t="shared" si="67"/>
        <v>0</v>
      </c>
      <c r="JX61" s="211">
        <f t="shared" si="67"/>
        <v>0</v>
      </c>
    </row>
    <row r="62" spans="1:284" ht="12.75" customHeight="1">
      <c r="A62" s="181"/>
      <c r="B62" s="89">
        <v>52</v>
      </c>
      <c r="C62" s="236"/>
      <c r="D62" s="236"/>
      <c r="E62" s="74"/>
      <c r="F62" s="74"/>
      <c r="G62" s="71">
        <f t="shared" si="0"/>
        <v>0</v>
      </c>
      <c r="H62" s="71">
        <f t="shared" si="0"/>
        <v>0</v>
      </c>
      <c r="I62" s="237">
        <v>0</v>
      </c>
      <c r="J62" s="71"/>
      <c r="K62" s="71"/>
      <c r="L62" s="71"/>
      <c r="M62" s="71">
        <f t="shared" si="2"/>
        <v>0</v>
      </c>
      <c r="N62" s="71">
        <f t="shared" si="2"/>
        <v>0</v>
      </c>
      <c r="O62" s="236">
        <v>0.62</v>
      </c>
      <c r="P62" s="237"/>
      <c r="Q62" s="74"/>
      <c r="R62" s="71"/>
      <c r="S62" s="71">
        <f t="shared" si="3"/>
        <v>0.62</v>
      </c>
      <c r="T62" s="71">
        <f t="shared" si="3"/>
        <v>0</v>
      </c>
      <c r="U62" s="71"/>
      <c r="V62" s="71"/>
      <c r="W62" s="74"/>
      <c r="X62" s="74"/>
      <c r="Y62" s="71">
        <f t="shared" si="4"/>
        <v>0</v>
      </c>
      <c r="Z62" s="71">
        <f t="shared" si="4"/>
        <v>0</v>
      </c>
      <c r="AA62" s="71"/>
      <c r="AB62" s="245"/>
      <c r="AC62" s="246"/>
      <c r="AD62" s="239"/>
      <c r="AE62" s="71">
        <f t="shared" si="5"/>
        <v>0</v>
      </c>
      <c r="AF62" s="71">
        <f t="shared" si="5"/>
        <v>0</v>
      </c>
      <c r="AG62" s="71">
        <v>10.31</v>
      </c>
      <c r="AH62" s="71"/>
      <c r="AI62" s="71"/>
      <c r="AJ62" s="71"/>
      <c r="AK62" s="71">
        <f t="shared" si="6"/>
        <v>10.31</v>
      </c>
      <c r="AL62" s="71">
        <f t="shared" si="6"/>
        <v>0</v>
      </c>
      <c r="AM62" s="71"/>
      <c r="AN62" s="71"/>
      <c r="AO62" s="75"/>
      <c r="AP62" s="75"/>
      <c r="AQ62" s="71">
        <f t="shared" si="7"/>
        <v>0</v>
      </c>
      <c r="AR62" s="71">
        <f t="shared" si="7"/>
        <v>0</v>
      </c>
      <c r="AS62" s="74"/>
      <c r="AT62" s="74"/>
      <c r="AU62" s="74"/>
      <c r="AV62" s="71"/>
      <c r="AW62" s="71">
        <f t="shared" si="8"/>
        <v>0</v>
      </c>
      <c r="AX62" s="71">
        <f t="shared" si="8"/>
        <v>0</v>
      </c>
      <c r="AY62" s="207"/>
      <c r="AZ62" s="86"/>
      <c r="BA62" s="86"/>
      <c r="BB62" s="86"/>
      <c r="BC62" s="71">
        <f t="shared" si="9"/>
        <v>0</v>
      </c>
      <c r="BD62" s="71">
        <f t="shared" si="9"/>
        <v>0</v>
      </c>
      <c r="BE62" s="236"/>
      <c r="BF62" s="236"/>
      <c r="BG62" s="75"/>
      <c r="BH62" s="240"/>
      <c r="BI62" s="71">
        <f t="shared" si="10"/>
        <v>0</v>
      </c>
      <c r="BJ62" s="71">
        <f t="shared" si="10"/>
        <v>0</v>
      </c>
      <c r="BK62" s="93"/>
      <c r="BL62" s="93"/>
      <c r="BM62" s="71"/>
      <c r="BN62" s="71"/>
      <c r="BO62" s="71">
        <f t="shared" si="11"/>
        <v>0</v>
      </c>
      <c r="BP62" s="71">
        <f t="shared" si="11"/>
        <v>0</v>
      </c>
      <c r="BQ62" s="241"/>
      <c r="BR62" s="236"/>
      <c r="BS62" s="94"/>
      <c r="BT62" s="94"/>
      <c r="BU62" s="71">
        <f t="shared" si="12"/>
        <v>0</v>
      </c>
      <c r="BV62" s="71">
        <f t="shared" si="12"/>
        <v>0</v>
      </c>
      <c r="BW62" s="74"/>
      <c r="BX62" s="74"/>
      <c r="BY62" s="79"/>
      <c r="BZ62" s="242"/>
      <c r="CA62" s="71">
        <f t="shared" si="13"/>
        <v>0</v>
      </c>
      <c r="CB62" s="71">
        <f t="shared" si="13"/>
        <v>0</v>
      </c>
      <c r="CC62" s="74"/>
      <c r="CD62" s="74"/>
      <c r="CE62" s="95"/>
      <c r="CF62" s="95"/>
      <c r="CG62" s="71">
        <f t="shared" si="14"/>
        <v>0</v>
      </c>
      <c r="CH62" s="71">
        <f t="shared" si="14"/>
        <v>0</v>
      </c>
      <c r="CI62" s="236"/>
      <c r="CJ62" s="236"/>
      <c r="CK62" s="213"/>
      <c r="CL62" s="71"/>
      <c r="CM62" s="71">
        <f t="shared" si="15"/>
        <v>0</v>
      </c>
      <c r="CN62" s="71">
        <f t="shared" si="15"/>
        <v>0</v>
      </c>
      <c r="CO62" s="236"/>
      <c r="CP62" s="236"/>
      <c r="CQ62" s="71"/>
      <c r="CR62" s="71"/>
      <c r="CS62" s="71">
        <f t="shared" si="16"/>
        <v>0</v>
      </c>
      <c r="CT62" s="71">
        <f t="shared" si="16"/>
        <v>0</v>
      </c>
      <c r="CU62" s="74">
        <v>0</v>
      </c>
      <c r="CV62" s="74"/>
      <c r="CW62" s="236"/>
      <c r="CX62" s="236"/>
      <c r="CY62" s="71">
        <f t="shared" si="17"/>
        <v>0</v>
      </c>
      <c r="CZ62" s="71">
        <f t="shared" si="17"/>
        <v>0</v>
      </c>
      <c r="DA62" s="236"/>
      <c r="DB62" s="237"/>
      <c r="DC62" s="93"/>
      <c r="DD62" s="71"/>
      <c r="DE62" s="71">
        <f t="shared" si="18"/>
        <v>0</v>
      </c>
      <c r="DF62" s="71">
        <f t="shared" si="18"/>
        <v>0</v>
      </c>
      <c r="DG62" s="74"/>
      <c r="DH62" s="74"/>
      <c r="DI62" s="74"/>
      <c r="DJ62" s="74"/>
      <c r="DK62" s="71">
        <f t="shared" si="19"/>
        <v>0</v>
      </c>
      <c r="DL62" s="71">
        <f t="shared" si="19"/>
        <v>0</v>
      </c>
      <c r="DM62" s="236"/>
      <c r="DN62" s="236"/>
      <c r="DO62" s="243"/>
      <c r="DP62" s="244"/>
      <c r="DQ62" s="71">
        <f t="shared" si="20"/>
        <v>0</v>
      </c>
      <c r="DR62" s="71">
        <f t="shared" si="20"/>
        <v>0</v>
      </c>
      <c r="DS62" s="115"/>
      <c r="DT62" s="71"/>
      <c r="DU62" s="236"/>
      <c r="DV62" s="236"/>
      <c r="DW62" s="71">
        <f t="shared" si="21"/>
        <v>0</v>
      </c>
      <c r="DX62" s="71">
        <f t="shared" si="21"/>
        <v>0</v>
      </c>
      <c r="DY62" s="236"/>
      <c r="DZ62" s="237"/>
      <c r="EA62" s="208"/>
      <c r="EB62" s="71"/>
      <c r="EC62" s="71">
        <f t="shared" si="22"/>
        <v>0</v>
      </c>
      <c r="ED62" s="71">
        <f t="shared" si="22"/>
        <v>0</v>
      </c>
      <c r="EE62" s="236"/>
      <c r="EF62" s="236"/>
      <c r="EG62" s="243"/>
      <c r="EH62" s="243"/>
      <c r="EI62" s="71">
        <f t="shared" si="23"/>
        <v>0</v>
      </c>
      <c r="EJ62" s="71">
        <f t="shared" si="23"/>
        <v>0</v>
      </c>
      <c r="EK62" s="236">
        <v>0</v>
      </c>
      <c r="EL62" s="236"/>
      <c r="EM62" s="243"/>
      <c r="EN62" s="243"/>
      <c r="EO62" s="71">
        <f t="shared" si="24"/>
        <v>0</v>
      </c>
      <c r="EP62" s="71">
        <f t="shared" si="24"/>
        <v>0</v>
      </c>
      <c r="EQ62" s="209">
        <v>0</v>
      </c>
      <c r="ER62" s="196"/>
      <c r="ES62" s="196"/>
      <c r="ET62" s="196"/>
      <c r="EU62" s="74">
        <f t="shared" si="25"/>
        <v>0</v>
      </c>
      <c r="EV62" s="74">
        <f t="shared" si="26"/>
        <v>0</v>
      </c>
      <c r="EW62" s="71">
        <v>0</v>
      </c>
      <c r="EX62" s="71"/>
      <c r="EY62" s="71"/>
      <c r="EZ62" s="71"/>
      <c r="FA62" s="71">
        <f t="shared" si="27"/>
        <v>0</v>
      </c>
      <c r="FB62" s="71">
        <f t="shared" si="27"/>
        <v>0</v>
      </c>
      <c r="FC62" s="71"/>
      <c r="FD62" s="71"/>
      <c r="FE62" s="71"/>
      <c r="FF62" s="71"/>
      <c r="FG62" s="71">
        <f t="shared" si="28"/>
        <v>0</v>
      </c>
      <c r="FH62" s="71">
        <f t="shared" si="28"/>
        <v>0</v>
      </c>
      <c r="FI62" s="196"/>
      <c r="FJ62" s="196"/>
      <c r="FK62" s="196"/>
      <c r="FL62" s="196"/>
      <c r="FM62" s="74">
        <f t="shared" si="29"/>
        <v>0</v>
      </c>
      <c r="FN62" s="74">
        <f t="shared" si="30"/>
        <v>0</v>
      </c>
      <c r="FO62" s="196"/>
      <c r="FP62" s="196"/>
      <c r="FQ62" s="196"/>
      <c r="FR62" s="196"/>
      <c r="FS62" s="74">
        <f t="shared" si="31"/>
        <v>0</v>
      </c>
      <c r="FT62" s="74">
        <f t="shared" si="32"/>
        <v>0</v>
      </c>
      <c r="FU62" s="196"/>
      <c r="FV62" s="196"/>
      <c r="FW62" s="196"/>
      <c r="FX62" s="196"/>
      <c r="FY62" s="74">
        <f t="shared" si="33"/>
        <v>0</v>
      </c>
      <c r="FZ62" s="74">
        <f t="shared" si="34"/>
        <v>0</v>
      </c>
      <c r="GA62" s="196"/>
      <c r="GB62" s="196"/>
      <c r="GC62" s="196"/>
      <c r="GD62" s="196"/>
      <c r="GE62" s="74">
        <f t="shared" si="35"/>
        <v>0</v>
      </c>
      <c r="GF62" s="74">
        <f t="shared" si="36"/>
        <v>0</v>
      </c>
      <c r="GG62" s="196"/>
      <c r="GH62" s="196"/>
      <c r="GI62" s="74">
        <f t="shared" si="68"/>
        <v>0</v>
      </c>
      <c r="GJ62" s="74">
        <f t="shared" si="37"/>
        <v>0</v>
      </c>
      <c r="GK62" s="196">
        <v>8.9700000000000006</v>
      </c>
      <c r="GL62" s="196"/>
      <c r="GM62" s="74">
        <f t="shared" si="38"/>
        <v>8.9700000000000006</v>
      </c>
      <c r="GN62" s="74">
        <f t="shared" si="39"/>
        <v>0</v>
      </c>
      <c r="GO62" s="196">
        <v>1.65</v>
      </c>
      <c r="GP62" s="196"/>
      <c r="GQ62" s="74">
        <f t="shared" si="40"/>
        <v>1.65</v>
      </c>
      <c r="GR62" s="74">
        <f t="shared" si="41"/>
        <v>0</v>
      </c>
      <c r="GS62" s="196"/>
      <c r="GT62" s="196"/>
      <c r="GU62" s="74">
        <f t="shared" si="42"/>
        <v>0</v>
      </c>
      <c r="GV62" s="74">
        <f t="shared" si="43"/>
        <v>0</v>
      </c>
      <c r="GW62" s="196">
        <v>0</v>
      </c>
      <c r="GX62" s="196"/>
      <c r="GY62" s="74">
        <f t="shared" si="44"/>
        <v>0</v>
      </c>
      <c r="GZ62" s="74">
        <f t="shared" si="45"/>
        <v>0</v>
      </c>
      <c r="HA62" s="196">
        <v>0</v>
      </c>
      <c r="HB62" s="196"/>
      <c r="HC62" s="74">
        <f t="shared" si="46"/>
        <v>0</v>
      </c>
      <c r="HD62" s="74">
        <f t="shared" si="47"/>
        <v>0</v>
      </c>
      <c r="HE62" s="196">
        <v>1</v>
      </c>
      <c r="HF62" s="196"/>
      <c r="HG62" s="74">
        <f t="shared" si="48"/>
        <v>1</v>
      </c>
      <c r="HH62" s="74">
        <f t="shared" si="48"/>
        <v>0</v>
      </c>
      <c r="HI62" s="196">
        <v>1.24</v>
      </c>
      <c r="HJ62" s="196"/>
      <c r="HK62" s="74">
        <f t="shared" si="49"/>
        <v>1.24</v>
      </c>
      <c r="HL62" s="74">
        <f t="shared" si="49"/>
        <v>0</v>
      </c>
      <c r="HM62" s="74"/>
      <c r="HN62" s="74"/>
      <c r="HO62" s="74">
        <f t="shared" si="50"/>
        <v>0</v>
      </c>
      <c r="HP62" s="74">
        <f t="shared" si="50"/>
        <v>0</v>
      </c>
      <c r="HQ62" s="74"/>
      <c r="HR62" s="74"/>
      <c r="HS62" s="74">
        <f t="shared" si="51"/>
        <v>0</v>
      </c>
      <c r="HT62" s="74">
        <f t="shared" si="51"/>
        <v>0</v>
      </c>
      <c r="HU62" s="74"/>
      <c r="HV62" s="74"/>
      <c r="HW62" s="74">
        <f t="shared" si="69"/>
        <v>0</v>
      </c>
      <c r="HX62" s="74">
        <f t="shared" si="69"/>
        <v>0</v>
      </c>
      <c r="HY62" s="74"/>
      <c r="HZ62" s="74"/>
      <c r="IA62" s="74">
        <f t="shared" si="53"/>
        <v>0</v>
      </c>
      <c r="IB62" s="74">
        <f t="shared" si="53"/>
        <v>0</v>
      </c>
      <c r="IC62" s="74"/>
      <c r="ID62" s="74"/>
      <c r="IE62" s="74">
        <f t="shared" si="54"/>
        <v>0</v>
      </c>
      <c r="IF62" s="210">
        <f t="shared" si="55"/>
        <v>0</v>
      </c>
      <c r="IG62" s="235">
        <v>1.88</v>
      </c>
      <c r="IH62" s="235"/>
      <c r="II62" s="211">
        <f t="shared" si="56"/>
        <v>1.88</v>
      </c>
      <c r="IJ62" s="211">
        <f t="shared" si="56"/>
        <v>0</v>
      </c>
      <c r="IK62" s="235">
        <v>6.66</v>
      </c>
      <c r="IM62" s="211">
        <f t="shared" si="57"/>
        <v>6.66</v>
      </c>
      <c r="IN62" s="211">
        <f t="shared" si="57"/>
        <v>0</v>
      </c>
      <c r="IO62" s="196"/>
      <c r="IP62" s="211"/>
      <c r="IQ62" s="211">
        <f t="shared" si="58"/>
        <v>0</v>
      </c>
      <c r="IR62" s="211">
        <f t="shared" si="58"/>
        <v>0</v>
      </c>
      <c r="IS62" s="211"/>
      <c r="IT62" s="211"/>
      <c r="IU62" s="211">
        <f t="shared" si="59"/>
        <v>0</v>
      </c>
      <c r="IV62" s="211">
        <f t="shared" si="59"/>
        <v>0</v>
      </c>
      <c r="IW62" s="211"/>
      <c r="IX62" s="211"/>
      <c r="IY62" s="211">
        <f t="shared" si="60"/>
        <v>0</v>
      </c>
      <c r="IZ62" s="211">
        <f t="shared" si="61"/>
        <v>0</v>
      </c>
      <c r="JA62" s="211"/>
      <c r="JB62" s="211"/>
      <c r="JC62" s="211">
        <f t="shared" si="62"/>
        <v>0</v>
      </c>
      <c r="JD62" s="211">
        <f t="shared" si="62"/>
        <v>0</v>
      </c>
      <c r="JE62" s="211">
        <v>0</v>
      </c>
      <c r="JF62" s="211"/>
      <c r="JG62" s="211">
        <f t="shared" si="63"/>
        <v>0</v>
      </c>
      <c r="JH62" s="211">
        <f t="shared" si="63"/>
        <v>0</v>
      </c>
      <c r="JI62" s="211"/>
      <c r="JJ62" s="211"/>
      <c r="JK62" s="211">
        <f t="shared" si="64"/>
        <v>0</v>
      </c>
      <c r="JL62" s="211">
        <f t="shared" si="64"/>
        <v>0</v>
      </c>
      <c r="JM62" s="560">
        <v>0</v>
      </c>
      <c r="JN62" s="211"/>
      <c r="JO62" s="211">
        <f t="shared" si="65"/>
        <v>0</v>
      </c>
      <c r="JP62" s="211">
        <f t="shared" si="65"/>
        <v>0</v>
      </c>
      <c r="JQ62" s="211">
        <v>0</v>
      </c>
      <c r="JR62" s="211"/>
      <c r="JS62" s="211">
        <f t="shared" si="66"/>
        <v>0</v>
      </c>
      <c r="JT62" s="211">
        <f t="shared" si="66"/>
        <v>0</v>
      </c>
      <c r="JU62" s="211"/>
      <c r="JV62" s="211"/>
      <c r="JW62" s="211">
        <f t="shared" si="67"/>
        <v>0</v>
      </c>
      <c r="JX62" s="211">
        <f t="shared" si="67"/>
        <v>0</v>
      </c>
    </row>
    <row r="63" spans="1:284" ht="12.75" customHeight="1">
      <c r="A63" s="183" t="s">
        <v>149</v>
      </c>
      <c r="B63" s="89">
        <v>53</v>
      </c>
      <c r="C63" s="236"/>
      <c r="D63" s="236"/>
      <c r="E63" s="74"/>
      <c r="F63" s="74"/>
      <c r="G63" s="71">
        <f t="shared" si="0"/>
        <v>0</v>
      </c>
      <c r="H63" s="71">
        <f t="shared" si="0"/>
        <v>0</v>
      </c>
      <c r="I63" s="237">
        <v>5.15</v>
      </c>
      <c r="J63" s="71"/>
      <c r="K63" s="71"/>
      <c r="L63" s="71"/>
      <c r="M63" s="71">
        <f t="shared" si="2"/>
        <v>5.15</v>
      </c>
      <c r="N63" s="71">
        <f t="shared" si="2"/>
        <v>0</v>
      </c>
      <c r="O63" s="236">
        <v>1.03</v>
      </c>
      <c r="P63" s="237"/>
      <c r="Q63" s="74"/>
      <c r="R63" s="71"/>
      <c r="S63" s="71">
        <f t="shared" si="3"/>
        <v>1.03</v>
      </c>
      <c r="T63" s="71">
        <f t="shared" si="3"/>
        <v>0</v>
      </c>
      <c r="U63" s="71"/>
      <c r="V63" s="71"/>
      <c r="W63" s="74"/>
      <c r="X63" s="74"/>
      <c r="Y63" s="71">
        <f t="shared" si="4"/>
        <v>0</v>
      </c>
      <c r="Z63" s="71">
        <f t="shared" si="4"/>
        <v>0</v>
      </c>
      <c r="AA63" s="71"/>
      <c r="AB63" s="245"/>
      <c r="AC63" s="246"/>
      <c r="AD63" s="239"/>
      <c r="AE63" s="71">
        <f t="shared" si="5"/>
        <v>0</v>
      </c>
      <c r="AF63" s="71">
        <f t="shared" si="5"/>
        <v>0</v>
      </c>
      <c r="AG63" s="71">
        <v>0</v>
      </c>
      <c r="AH63" s="71"/>
      <c r="AI63" s="71"/>
      <c r="AJ63" s="71"/>
      <c r="AK63" s="71">
        <f t="shared" si="6"/>
        <v>0</v>
      </c>
      <c r="AL63" s="71">
        <f t="shared" si="6"/>
        <v>0</v>
      </c>
      <c r="AM63" s="71"/>
      <c r="AN63" s="71"/>
      <c r="AO63" s="75"/>
      <c r="AP63" s="75"/>
      <c r="AQ63" s="71">
        <f t="shared" si="7"/>
        <v>0</v>
      </c>
      <c r="AR63" s="71">
        <f t="shared" si="7"/>
        <v>0</v>
      </c>
      <c r="AS63" s="74"/>
      <c r="AT63" s="74"/>
      <c r="AU63" s="74"/>
      <c r="AV63" s="71"/>
      <c r="AW63" s="71">
        <f t="shared" si="8"/>
        <v>0</v>
      </c>
      <c r="AX63" s="71">
        <f t="shared" si="8"/>
        <v>0</v>
      </c>
      <c r="AY63" s="207"/>
      <c r="AZ63" s="86"/>
      <c r="BA63" s="86"/>
      <c r="BB63" s="86"/>
      <c r="BC63" s="71">
        <f t="shared" si="9"/>
        <v>0</v>
      </c>
      <c r="BD63" s="71">
        <f t="shared" si="9"/>
        <v>0</v>
      </c>
      <c r="BE63" s="236"/>
      <c r="BF63" s="236"/>
      <c r="BG63" s="75"/>
      <c r="BH63" s="240"/>
      <c r="BI63" s="71">
        <f t="shared" si="10"/>
        <v>0</v>
      </c>
      <c r="BJ63" s="71">
        <f t="shared" si="10"/>
        <v>0</v>
      </c>
      <c r="BK63" s="93"/>
      <c r="BL63" s="93"/>
      <c r="BM63" s="71"/>
      <c r="BN63" s="71"/>
      <c r="BO63" s="71">
        <f t="shared" si="11"/>
        <v>0</v>
      </c>
      <c r="BP63" s="71">
        <f t="shared" si="11"/>
        <v>0</v>
      </c>
      <c r="BQ63" s="241"/>
      <c r="BR63" s="236"/>
      <c r="BS63" s="94"/>
      <c r="BT63" s="94"/>
      <c r="BU63" s="71">
        <f t="shared" si="12"/>
        <v>0</v>
      </c>
      <c r="BV63" s="71">
        <f t="shared" si="12"/>
        <v>0</v>
      </c>
      <c r="BW63" s="74"/>
      <c r="BX63" s="74"/>
      <c r="BY63" s="79"/>
      <c r="BZ63" s="242"/>
      <c r="CA63" s="71">
        <f t="shared" si="13"/>
        <v>0</v>
      </c>
      <c r="CB63" s="71">
        <f t="shared" si="13"/>
        <v>0</v>
      </c>
      <c r="CC63" s="74"/>
      <c r="CD63" s="74"/>
      <c r="CE63" s="95"/>
      <c r="CF63" s="95"/>
      <c r="CG63" s="71">
        <f t="shared" si="14"/>
        <v>0</v>
      </c>
      <c r="CH63" s="71">
        <f t="shared" si="14"/>
        <v>0</v>
      </c>
      <c r="CI63" s="236"/>
      <c r="CJ63" s="236"/>
      <c r="CK63" s="213"/>
      <c r="CL63" s="71"/>
      <c r="CM63" s="71">
        <f t="shared" si="15"/>
        <v>0</v>
      </c>
      <c r="CN63" s="71">
        <f t="shared" si="15"/>
        <v>0</v>
      </c>
      <c r="CO63" s="236"/>
      <c r="CP63" s="236"/>
      <c r="CQ63" s="71"/>
      <c r="CR63" s="71"/>
      <c r="CS63" s="71">
        <f t="shared" si="16"/>
        <v>0</v>
      </c>
      <c r="CT63" s="71">
        <f t="shared" si="16"/>
        <v>0</v>
      </c>
      <c r="CU63" s="74">
        <v>0</v>
      </c>
      <c r="CV63" s="74"/>
      <c r="CW63" s="236"/>
      <c r="CX63" s="236"/>
      <c r="CY63" s="71">
        <f t="shared" si="17"/>
        <v>0</v>
      </c>
      <c r="CZ63" s="71">
        <f t="shared" si="17"/>
        <v>0</v>
      </c>
      <c r="DA63" s="236"/>
      <c r="DB63" s="237"/>
      <c r="DC63" s="93"/>
      <c r="DD63" s="71"/>
      <c r="DE63" s="71">
        <f t="shared" si="18"/>
        <v>0</v>
      </c>
      <c r="DF63" s="71">
        <f t="shared" si="18"/>
        <v>0</v>
      </c>
      <c r="DG63" s="74"/>
      <c r="DH63" s="74"/>
      <c r="DI63" s="74"/>
      <c r="DJ63" s="74"/>
      <c r="DK63" s="71">
        <f t="shared" si="19"/>
        <v>0</v>
      </c>
      <c r="DL63" s="71">
        <f t="shared" si="19"/>
        <v>0</v>
      </c>
      <c r="DM63" s="236"/>
      <c r="DN63" s="236"/>
      <c r="DO63" s="243"/>
      <c r="DP63" s="244"/>
      <c r="DQ63" s="71">
        <f t="shared" si="20"/>
        <v>0</v>
      </c>
      <c r="DR63" s="71">
        <f t="shared" si="20"/>
        <v>0</v>
      </c>
      <c r="DS63" s="115"/>
      <c r="DT63" s="71"/>
      <c r="DU63" s="236"/>
      <c r="DV63" s="236"/>
      <c r="DW63" s="71">
        <f t="shared" si="21"/>
        <v>0</v>
      </c>
      <c r="DX63" s="71">
        <f t="shared" si="21"/>
        <v>0</v>
      </c>
      <c r="DY63" s="236"/>
      <c r="DZ63" s="237"/>
      <c r="EA63" s="208"/>
      <c r="EB63" s="71"/>
      <c r="EC63" s="71">
        <f t="shared" si="22"/>
        <v>0</v>
      </c>
      <c r="ED63" s="71">
        <f t="shared" si="22"/>
        <v>0</v>
      </c>
      <c r="EE63" s="236"/>
      <c r="EF63" s="236"/>
      <c r="EG63" s="243"/>
      <c r="EH63" s="243"/>
      <c r="EI63" s="71">
        <f t="shared" si="23"/>
        <v>0</v>
      </c>
      <c r="EJ63" s="71">
        <f t="shared" si="23"/>
        <v>0</v>
      </c>
      <c r="EK63" s="236">
        <v>0</v>
      </c>
      <c r="EL63" s="236"/>
      <c r="EM63" s="243"/>
      <c r="EN63" s="243"/>
      <c r="EO63" s="71">
        <f t="shared" si="24"/>
        <v>0</v>
      </c>
      <c r="EP63" s="71">
        <f t="shared" si="24"/>
        <v>0</v>
      </c>
      <c r="EQ63" s="209">
        <v>0</v>
      </c>
      <c r="ER63" s="196"/>
      <c r="ES63" s="196"/>
      <c r="ET63" s="196"/>
      <c r="EU63" s="74">
        <f t="shared" si="25"/>
        <v>0</v>
      </c>
      <c r="EV63" s="74">
        <f t="shared" si="26"/>
        <v>0</v>
      </c>
      <c r="EW63" s="71">
        <v>0</v>
      </c>
      <c r="EX63" s="71"/>
      <c r="EY63" s="71"/>
      <c r="EZ63" s="71"/>
      <c r="FA63" s="71">
        <f t="shared" si="27"/>
        <v>0</v>
      </c>
      <c r="FB63" s="71">
        <f t="shared" si="27"/>
        <v>0</v>
      </c>
      <c r="FC63" s="71"/>
      <c r="FD63" s="71"/>
      <c r="FE63" s="71"/>
      <c r="FF63" s="71"/>
      <c r="FG63" s="71">
        <f t="shared" si="28"/>
        <v>0</v>
      </c>
      <c r="FH63" s="71">
        <f t="shared" si="28"/>
        <v>0</v>
      </c>
      <c r="FI63" s="196"/>
      <c r="FJ63" s="196"/>
      <c r="FK63" s="196"/>
      <c r="FL63" s="196"/>
      <c r="FM63" s="74">
        <f t="shared" si="29"/>
        <v>0</v>
      </c>
      <c r="FN63" s="74">
        <f t="shared" si="30"/>
        <v>0</v>
      </c>
      <c r="FO63" s="196"/>
      <c r="FP63" s="196"/>
      <c r="FQ63" s="196"/>
      <c r="FR63" s="196"/>
      <c r="FS63" s="74">
        <f t="shared" si="31"/>
        <v>0</v>
      </c>
      <c r="FT63" s="74">
        <f t="shared" si="32"/>
        <v>0</v>
      </c>
      <c r="FU63" s="196"/>
      <c r="FV63" s="196"/>
      <c r="FW63" s="196"/>
      <c r="FX63" s="196"/>
      <c r="FY63" s="74">
        <f t="shared" si="33"/>
        <v>0</v>
      </c>
      <c r="FZ63" s="74">
        <f t="shared" si="34"/>
        <v>0</v>
      </c>
      <c r="GA63" s="196"/>
      <c r="GB63" s="196"/>
      <c r="GC63" s="196"/>
      <c r="GD63" s="196"/>
      <c r="GE63" s="74">
        <f t="shared" si="35"/>
        <v>0</v>
      </c>
      <c r="GF63" s="74">
        <f t="shared" si="36"/>
        <v>0</v>
      </c>
      <c r="GG63" s="196"/>
      <c r="GH63" s="196"/>
      <c r="GI63" s="74">
        <f t="shared" si="68"/>
        <v>0</v>
      </c>
      <c r="GJ63" s="74">
        <f t="shared" si="37"/>
        <v>0</v>
      </c>
      <c r="GK63" s="196">
        <v>8.9700000000000006</v>
      </c>
      <c r="GL63" s="196"/>
      <c r="GM63" s="74">
        <f t="shared" si="38"/>
        <v>8.9700000000000006</v>
      </c>
      <c r="GN63" s="74">
        <f t="shared" si="39"/>
        <v>0</v>
      </c>
      <c r="GO63" s="196">
        <v>1.65</v>
      </c>
      <c r="GP63" s="196"/>
      <c r="GQ63" s="74">
        <f t="shared" si="40"/>
        <v>1.65</v>
      </c>
      <c r="GR63" s="74">
        <f t="shared" si="41"/>
        <v>0</v>
      </c>
      <c r="GS63" s="196"/>
      <c r="GT63" s="196"/>
      <c r="GU63" s="74">
        <f t="shared" si="42"/>
        <v>0</v>
      </c>
      <c r="GV63" s="74">
        <f t="shared" si="43"/>
        <v>0</v>
      </c>
      <c r="GW63" s="196">
        <v>0</v>
      </c>
      <c r="GX63" s="196"/>
      <c r="GY63" s="74">
        <f t="shared" si="44"/>
        <v>0</v>
      </c>
      <c r="GZ63" s="74">
        <f t="shared" si="45"/>
        <v>0</v>
      </c>
      <c r="HA63" s="196">
        <v>0</v>
      </c>
      <c r="HB63" s="196"/>
      <c r="HC63" s="74">
        <f t="shared" si="46"/>
        <v>0</v>
      </c>
      <c r="HD63" s="74">
        <f t="shared" si="47"/>
        <v>0</v>
      </c>
      <c r="HE63" s="196">
        <v>1</v>
      </c>
      <c r="HF63" s="196"/>
      <c r="HG63" s="74">
        <f t="shared" si="48"/>
        <v>1</v>
      </c>
      <c r="HH63" s="74">
        <f t="shared" si="48"/>
        <v>0</v>
      </c>
      <c r="HI63" s="196">
        <v>1.24</v>
      </c>
      <c r="HJ63" s="196"/>
      <c r="HK63" s="74">
        <f t="shared" si="49"/>
        <v>1.24</v>
      </c>
      <c r="HL63" s="74">
        <f t="shared" si="49"/>
        <v>0</v>
      </c>
      <c r="HM63" s="74"/>
      <c r="HN63" s="74"/>
      <c r="HO63" s="74">
        <f t="shared" si="50"/>
        <v>0</v>
      </c>
      <c r="HP63" s="74">
        <f t="shared" si="50"/>
        <v>0</v>
      </c>
      <c r="HQ63" s="74"/>
      <c r="HR63" s="74"/>
      <c r="HS63" s="74">
        <f t="shared" si="51"/>
        <v>0</v>
      </c>
      <c r="HT63" s="74">
        <f t="shared" si="51"/>
        <v>0</v>
      </c>
      <c r="HU63" s="74"/>
      <c r="HV63" s="74"/>
      <c r="HW63" s="74">
        <f t="shared" si="69"/>
        <v>0</v>
      </c>
      <c r="HX63" s="74">
        <f t="shared" si="69"/>
        <v>0</v>
      </c>
      <c r="HY63" s="74"/>
      <c r="HZ63" s="74"/>
      <c r="IA63" s="74">
        <f t="shared" si="53"/>
        <v>0</v>
      </c>
      <c r="IB63" s="74">
        <f t="shared" si="53"/>
        <v>0</v>
      </c>
      <c r="IC63" s="74"/>
      <c r="ID63" s="74"/>
      <c r="IE63" s="74">
        <f t="shared" si="54"/>
        <v>0</v>
      </c>
      <c r="IF63" s="210">
        <f t="shared" si="55"/>
        <v>0</v>
      </c>
      <c r="IG63" s="235">
        <v>0.77</v>
      </c>
      <c r="IH63" s="235"/>
      <c r="II63" s="211">
        <f t="shared" si="56"/>
        <v>0.77</v>
      </c>
      <c r="IJ63" s="211">
        <f t="shared" si="56"/>
        <v>0</v>
      </c>
      <c r="IK63" s="235">
        <v>6.66</v>
      </c>
      <c r="IM63" s="211">
        <f t="shared" si="57"/>
        <v>6.66</v>
      </c>
      <c r="IN63" s="211">
        <f t="shared" si="57"/>
        <v>0</v>
      </c>
      <c r="IO63" s="196"/>
      <c r="IP63" s="211"/>
      <c r="IQ63" s="211">
        <f t="shared" si="58"/>
        <v>0</v>
      </c>
      <c r="IR63" s="211">
        <f t="shared" si="58"/>
        <v>0</v>
      </c>
      <c r="IS63" s="211"/>
      <c r="IT63" s="211"/>
      <c r="IU63" s="211">
        <f t="shared" si="59"/>
        <v>0</v>
      </c>
      <c r="IV63" s="211">
        <f t="shared" si="59"/>
        <v>0</v>
      </c>
      <c r="IW63" s="211"/>
      <c r="IX63" s="211"/>
      <c r="IY63" s="211">
        <f t="shared" si="60"/>
        <v>0</v>
      </c>
      <c r="IZ63" s="211">
        <f t="shared" si="61"/>
        <v>0</v>
      </c>
      <c r="JA63" s="211"/>
      <c r="JB63" s="211"/>
      <c r="JC63" s="211">
        <f t="shared" si="62"/>
        <v>0</v>
      </c>
      <c r="JD63" s="211">
        <f t="shared" si="62"/>
        <v>0</v>
      </c>
      <c r="JE63" s="211">
        <v>0</v>
      </c>
      <c r="JF63" s="211"/>
      <c r="JG63" s="211">
        <f t="shared" si="63"/>
        <v>0</v>
      </c>
      <c r="JH63" s="211">
        <f t="shared" si="63"/>
        <v>0</v>
      </c>
      <c r="JI63" s="211"/>
      <c r="JJ63" s="211"/>
      <c r="JK63" s="211">
        <f t="shared" si="64"/>
        <v>0</v>
      </c>
      <c r="JL63" s="211">
        <f t="shared" si="64"/>
        <v>0</v>
      </c>
      <c r="JM63" s="560">
        <v>0</v>
      </c>
      <c r="JN63" s="211"/>
      <c r="JO63" s="211">
        <f t="shared" si="65"/>
        <v>0</v>
      </c>
      <c r="JP63" s="211">
        <f t="shared" si="65"/>
        <v>0</v>
      </c>
      <c r="JQ63" s="211">
        <v>0</v>
      </c>
      <c r="JR63" s="211"/>
      <c r="JS63" s="211">
        <f t="shared" si="66"/>
        <v>0</v>
      </c>
      <c r="JT63" s="211">
        <f t="shared" si="66"/>
        <v>0</v>
      </c>
      <c r="JU63" s="211"/>
      <c r="JV63" s="211"/>
      <c r="JW63" s="211">
        <f t="shared" si="67"/>
        <v>0</v>
      </c>
      <c r="JX63" s="211">
        <f t="shared" si="67"/>
        <v>0</v>
      </c>
    </row>
    <row r="64" spans="1:284" ht="12.75" customHeight="1">
      <c r="A64" s="181"/>
      <c r="B64" s="89">
        <v>54</v>
      </c>
      <c r="C64" s="236"/>
      <c r="D64" s="236"/>
      <c r="E64" s="74"/>
      <c r="F64" s="74"/>
      <c r="G64" s="71">
        <f t="shared" si="0"/>
        <v>0</v>
      </c>
      <c r="H64" s="71">
        <f t="shared" si="0"/>
        <v>0</v>
      </c>
      <c r="I64" s="237">
        <v>3.09</v>
      </c>
      <c r="J64" s="71"/>
      <c r="K64" s="71"/>
      <c r="L64" s="71"/>
      <c r="M64" s="71">
        <f t="shared" si="2"/>
        <v>3.09</v>
      </c>
      <c r="N64" s="71">
        <f t="shared" si="2"/>
        <v>0</v>
      </c>
      <c r="O64" s="236">
        <v>1.03</v>
      </c>
      <c r="P64" s="237"/>
      <c r="Q64" s="74"/>
      <c r="R64" s="71"/>
      <c r="S64" s="71">
        <f t="shared" si="3"/>
        <v>1.03</v>
      </c>
      <c r="T64" s="71">
        <f t="shared" si="3"/>
        <v>0</v>
      </c>
      <c r="U64" s="71"/>
      <c r="V64" s="71"/>
      <c r="W64" s="74"/>
      <c r="X64" s="74"/>
      <c r="Y64" s="71">
        <f t="shared" si="4"/>
        <v>0</v>
      </c>
      <c r="Z64" s="71">
        <f t="shared" si="4"/>
        <v>0</v>
      </c>
      <c r="AA64" s="71"/>
      <c r="AB64" s="245"/>
      <c r="AC64" s="246"/>
      <c r="AD64" s="239"/>
      <c r="AE64" s="71">
        <f t="shared" si="5"/>
        <v>0</v>
      </c>
      <c r="AF64" s="71">
        <f t="shared" si="5"/>
        <v>0</v>
      </c>
      <c r="AG64" s="71">
        <v>0</v>
      </c>
      <c r="AH64" s="71"/>
      <c r="AI64" s="71"/>
      <c r="AJ64" s="71"/>
      <c r="AK64" s="71">
        <f t="shared" si="6"/>
        <v>0</v>
      </c>
      <c r="AL64" s="71">
        <f t="shared" si="6"/>
        <v>0</v>
      </c>
      <c r="AM64" s="71"/>
      <c r="AN64" s="71"/>
      <c r="AO64" s="75"/>
      <c r="AP64" s="75"/>
      <c r="AQ64" s="71">
        <f t="shared" si="7"/>
        <v>0</v>
      </c>
      <c r="AR64" s="71">
        <f t="shared" si="7"/>
        <v>0</v>
      </c>
      <c r="AS64" s="74"/>
      <c r="AT64" s="74"/>
      <c r="AU64" s="74"/>
      <c r="AV64" s="71"/>
      <c r="AW64" s="71">
        <f t="shared" si="8"/>
        <v>0</v>
      </c>
      <c r="AX64" s="71">
        <f t="shared" si="8"/>
        <v>0</v>
      </c>
      <c r="AY64" s="207"/>
      <c r="AZ64" s="86"/>
      <c r="BA64" s="86"/>
      <c r="BB64" s="86"/>
      <c r="BC64" s="71">
        <f t="shared" si="9"/>
        <v>0</v>
      </c>
      <c r="BD64" s="71">
        <f t="shared" si="9"/>
        <v>0</v>
      </c>
      <c r="BE64" s="236"/>
      <c r="BF64" s="236"/>
      <c r="BG64" s="75"/>
      <c r="BH64" s="240"/>
      <c r="BI64" s="71">
        <f t="shared" si="10"/>
        <v>0</v>
      </c>
      <c r="BJ64" s="71">
        <f t="shared" si="10"/>
        <v>0</v>
      </c>
      <c r="BK64" s="93"/>
      <c r="BL64" s="93"/>
      <c r="BM64" s="71"/>
      <c r="BN64" s="71"/>
      <c r="BO64" s="71">
        <f t="shared" si="11"/>
        <v>0</v>
      </c>
      <c r="BP64" s="71">
        <f t="shared" si="11"/>
        <v>0</v>
      </c>
      <c r="BQ64" s="241"/>
      <c r="BR64" s="236"/>
      <c r="BS64" s="94"/>
      <c r="BT64" s="94"/>
      <c r="BU64" s="71">
        <f t="shared" si="12"/>
        <v>0</v>
      </c>
      <c r="BV64" s="71">
        <f t="shared" si="12"/>
        <v>0</v>
      </c>
      <c r="BW64" s="74"/>
      <c r="BX64" s="74"/>
      <c r="BY64" s="79"/>
      <c r="BZ64" s="242"/>
      <c r="CA64" s="71">
        <f t="shared" si="13"/>
        <v>0</v>
      </c>
      <c r="CB64" s="71">
        <f t="shared" si="13"/>
        <v>0</v>
      </c>
      <c r="CC64" s="74"/>
      <c r="CD64" s="74"/>
      <c r="CE64" s="95"/>
      <c r="CF64" s="95"/>
      <c r="CG64" s="71">
        <f t="shared" si="14"/>
        <v>0</v>
      </c>
      <c r="CH64" s="71">
        <f t="shared" si="14"/>
        <v>0</v>
      </c>
      <c r="CI64" s="236"/>
      <c r="CJ64" s="236"/>
      <c r="CK64" s="213"/>
      <c r="CL64" s="71"/>
      <c r="CM64" s="71">
        <f t="shared" si="15"/>
        <v>0</v>
      </c>
      <c r="CN64" s="71">
        <f t="shared" si="15"/>
        <v>0</v>
      </c>
      <c r="CO64" s="236"/>
      <c r="CP64" s="236"/>
      <c r="CQ64" s="71"/>
      <c r="CR64" s="71"/>
      <c r="CS64" s="71">
        <f t="shared" si="16"/>
        <v>0</v>
      </c>
      <c r="CT64" s="71">
        <f t="shared" si="16"/>
        <v>0</v>
      </c>
      <c r="CU64" s="74">
        <v>0</v>
      </c>
      <c r="CV64" s="74"/>
      <c r="CW64" s="236"/>
      <c r="CX64" s="236"/>
      <c r="CY64" s="71">
        <f t="shared" si="17"/>
        <v>0</v>
      </c>
      <c r="CZ64" s="71">
        <f t="shared" si="17"/>
        <v>0</v>
      </c>
      <c r="DA64" s="236"/>
      <c r="DB64" s="237"/>
      <c r="DC64" s="93"/>
      <c r="DD64" s="71"/>
      <c r="DE64" s="71">
        <f t="shared" si="18"/>
        <v>0</v>
      </c>
      <c r="DF64" s="71">
        <f t="shared" si="18"/>
        <v>0</v>
      </c>
      <c r="DG64" s="74"/>
      <c r="DH64" s="74"/>
      <c r="DI64" s="74"/>
      <c r="DJ64" s="74"/>
      <c r="DK64" s="71">
        <f t="shared" si="19"/>
        <v>0</v>
      </c>
      <c r="DL64" s="71">
        <f t="shared" si="19"/>
        <v>0</v>
      </c>
      <c r="DM64" s="236"/>
      <c r="DN64" s="236"/>
      <c r="DO64" s="243"/>
      <c r="DP64" s="244"/>
      <c r="DQ64" s="71">
        <f t="shared" si="20"/>
        <v>0</v>
      </c>
      <c r="DR64" s="71">
        <f t="shared" si="20"/>
        <v>0</v>
      </c>
      <c r="DS64" s="115"/>
      <c r="DT64" s="71"/>
      <c r="DU64" s="236"/>
      <c r="DV64" s="236"/>
      <c r="DW64" s="71">
        <f t="shared" si="21"/>
        <v>0</v>
      </c>
      <c r="DX64" s="71">
        <f t="shared" si="21"/>
        <v>0</v>
      </c>
      <c r="DY64" s="236"/>
      <c r="DZ64" s="237"/>
      <c r="EA64" s="208"/>
      <c r="EB64" s="71"/>
      <c r="EC64" s="71">
        <f t="shared" si="22"/>
        <v>0</v>
      </c>
      <c r="ED64" s="71">
        <f t="shared" si="22"/>
        <v>0</v>
      </c>
      <c r="EE64" s="236"/>
      <c r="EF64" s="236"/>
      <c r="EG64" s="243"/>
      <c r="EH64" s="243"/>
      <c r="EI64" s="71">
        <f t="shared" si="23"/>
        <v>0</v>
      </c>
      <c r="EJ64" s="71">
        <f t="shared" si="23"/>
        <v>0</v>
      </c>
      <c r="EK64" s="236">
        <v>0</v>
      </c>
      <c r="EL64" s="236"/>
      <c r="EM64" s="243"/>
      <c r="EN64" s="243"/>
      <c r="EO64" s="71">
        <f t="shared" si="24"/>
        <v>0</v>
      </c>
      <c r="EP64" s="71">
        <f t="shared" si="24"/>
        <v>0</v>
      </c>
      <c r="EQ64" s="209">
        <v>0</v>
      </c>
      <c r="ER64" s="196"/>
      <c r="ES64" s="196"/>
      <c r="ET64" s="196"/>
      <c r="EU64" s="74">
        <f t="shared" si="25"/>
        <v>0</v>
      </c>
      <c r="EV64" s="74">
        <f t="shared" si="26"/>
        <v>0</v>
      </c>
      <c r="EW64" s="71">
        <v>0</v>
      </c>
      <c r="EX64" s="71"/>
      <c r="EY64" s="71"/>
      <c r="EZ64" s="71"/>
      <c r="FA64" s="71">
        <f t="shared" si="27"/>
        <v>0</v>
      </c>
      <c r="FB64" s="71">
        <f t="shared" si="27"/>
        <v>0</v>
      </c>
      <c r="FC64" s="71"/>
      <c r="FD64" s="71"/>
      <c r="FE64" s="71"/>
      <c r="FF64" s="71"/>
      <c r="FG64" s="71">
        <f t="shared" si="28"/>
        <v>0</v>
      </c>
      <c r="FH64" s="71">
        <f t="shared" si="28"/>
        <v>0</v>
      </c>
      <c r="FI64" s="196"/>
      <c r="FJ64" s="196"/>
      <c r="FK64" s="196"/>
      <c r="FL64" s="196"/>
      <c r="FM64" s="74">
        <f t="shared" si="29"/>
        <v>0</v>
      </c>
      <c r="FN64" s="74">
        <f t="shared" si="30"/>
        <v>0</v>
      </c>
      <c r="FO64" s="196"/>
      <c r="FP64" s="196"/>
      <c r="FQ64" s="196"/>
      <c r="FR64" s="196"/>
      <c r="FS64" s="74">
        <f t="shared" si="31"/>
        <v>0</v>
      </c>
      <c r="FT64" s="74">
        <f t="shared" si="32"/>
        <v>0</v>
      </c>
      <c r="FU64" s="196"/>
      <c r="FV64" s="196"/>
      <c r="FW64" s="196"/>
      <c r="FX64" s="196"/>
      <c r="FY64" s="74">
        <f t="shared" si="33"/>
        <v>0</v>
      </c>
      <c r="FZ64" s="74">
        <f t="shared" si="34"/>
        <v>0</v>
      </c>
      <c r="GA64" s="196"/>
      <c r="GB64" s="196"/>
      <c r="GC64" s="196"/>
      <c r="GD64" s="196"/>
      <c r="GE64" s="74">
        <f t="shared" si="35"/>
        <v>0</v>
      </c>
      <c r="GF64" s="74">
        <f t="shared" si="36"/>
        <v>0</v>
      </c>
      <c r="GG64" s="196"/>
      <c r="GH64" s="196"/>
      <c r="GI64" s="74">
        <f t="shared" si="68"/>
        <v>0</v>
      </c>
      <c r="GJ64" s="74">
        <f t="shared" si="37"/>
        <v>0</v>
      </c>
      <c r="GK64" s="196">
        <v>8.9700000000000006</v>
      </c>
      <c r="GL64" s="196"/>
      <c r="GM64" s="74">
        <f t="shared" si="38"/>
        <v>8.9700000000000006</v>
      </c>
      <c r="GN64" s="74">
        <f t="shared" si="39"/>
        <v>0</v>
      </c>
      <c r="GO64" s="196">
        <v>3.3</v>
      </c>
      <c r="GP64" s="196"/>
      <c r="GQ64" s="74">
        <f t="shared" si="40"/>
        <v>3.3</v>
      </c>
      <c r="GR64" s="74">
        <f t="shared" si="41"/>
        <v>0</v>
      </c>
      <c r="GS64" s="196"/>
      <c r="GT64" s="196"/>
      <c r="GU64" s="74">
        <f t="shared" si="42"/>
        <v>0</v>
      </c>
      <c r="GV64" s="74">
        <f t="shared" si="43"/>
        <v>0</v>
      </c>
      <c r="GW64" s="196">
        <v>0</v>
      </c>
      <c r="GX64" s="196"/>
      <c r="GY64" s="74">
        <f t="shared" si="44"/>
        <v>0</v>
      </c>
      <c r="GZ64" s="74">
        <f t="shared" si="45"/>
        <v>0</v>
      </c>
      <c r="HA64" s="196">
        <v>0</v>
      </c>
      <c r="HB64" s="196"/>
      <c r="HC64" s="74">
        <f t="shared" si="46"/>
        <v>0</v>
      </c>
      <c r="HD64" s="74">
        <f t="shared" si="47"/>
        <v>0</v>
      </c>
      <c r="HE64" s="196">
        <v>1</v>
      </c>
      <c r="HF64" s="196"/>
      <c r="HG64" s="74">
        <f t="shared" si="48"/>
        <v>1</v>
      </c>
      <c r="HH64" s="74">
        <f t="shared" si="48"/>
        <v>0</v>
      </c>
      <c r="HI64" s="196">
        <v>1.24</v>
      </c>
      <c r="HJ64" s="196"/>
      <c r="HK64" s="74">
        <f t="shared" si="49"/>
        <v>1.24</v>
      </c>
      <c r="HL64" s="74">
        <f t="shared" si="49"/>
        <v>0</v>
      </c>
      <c r="HM64" s="74"/>
      <c r="HN64" s="74"/>
      <c r="HO64" s="74">
        <f t="shared" si="50"/>
        <v>0</v>
      </c>
      <c r="HP64" s="74">
        <f t="shared" si="50"/>
        <v>0</v>
      </c>
      <c r="HQ64" s="74"/>
      <c r="HR64" s="74"/>
      <c r="HS64" s="74">
        <f t="shared" si="51"/>
        <v>0</v>
      </c>
      <c r="HT64" s="74">
        <f t="shared" si="51"/>
        <v>0</v>
      </c>
      <c r="HU64" s="74"/>
      <c r="HV64" s="74"/>
      <c r="HW64" s="74">
        <f t="shared" si="69"/>
        <v>0</v>
      </c>
      <c r="HX64" s="74">
        <f t="shared" si="69"/>
        <v>0</v>
      </c>
      <c r="HY64" s="74"/>
      <c r="HZ64" s="74"/>
      <c r="IA64" s="74">
        <f t="shared" si="53"/>
        <v>0</v>
      </c>
      <c r="IB64" s="74">
        <f t="shared" si="53"/>
        <v>0</v>
      </c>
      <c r="IC64" s="74"/>
      <c r="ID64" s="74"/>
      <c r="IE64" s="74">
        <f t="shared" si="54"/>
        <v>0</v>
      </c>
      <c r="IF64" s="210">
        <f t="shared" si="55"/>
        <v>0</v>
      </c>
      <c r="IG64" s="235">
        <v>0.77</v>
      </c>
      <c r="IH64" s="235"/>
      <c r="II64" s="211">
        <f t="shared" si="56"/>
        <v>0.77</v>
      </c>
      <c r="IJ64" s="211">
        <f t="shared" si="56"/>
        <v>0</v>
      </c>
      <c r="IK64" s="235">
        <v>6.66</v>
      </c>
      <c r="IM64" s="211">
        <f t="shared" si="57"/>
        <v>6.66</v>
      </c>
      <c r="IN64" s="211">
        <f t="shared" si="57"/>
        <v>0</v>
      </c>
      <c r="IO64" s="196"/>
      <c r="IP64" s="211"/>
      <c r="IQ64" s="211">
        <f t="shared" si="58"/>
        <v>0</v>
      </c>
      <c r="IR64" s="211">
        <f t="shared" si="58"/>
        <v>0</v>
      </c>
      <c r="IS64" s="211"/>
      <c r="IT64" s="211"/>
      <c r="IU64" s="211">
        <f t="shared" si="59"/>
        <v>0</v>
      </c>
      <c r="IV64" s="211">
        <f t="shared" si="59"/>
        <v>0</v>
      </c>
      <c r="IW64" s="211"/>
      <c r="IX64" s="211"/>
      <c r="IY64" s="211">
        <f t="shared" si="60"/>
        <v>0</v>
      </c>
      <c r="IZ64" s="211">
        <f t="shared" si="61"/>
        <v>0</v>
      </c>
      <c r="JA64" s="211"/>
      <c r="JB64" s="211"/>
      <c r="JC64" s="211">
        <f t="shared" si="62"/>
        <v>0</v>
      </c>
      <c r="JD64" s="211">
        <f t="shared" si="62"/>
        <v>0</v>
      </c>
      <c r="JE64" s="211">
        <v>0</v>
      </c>
      <c r="JF64" s="211"/>
      <c r="JG64" s="211">
        <f t="shared" si="63"/>
        <v>0</v>
      </c>
      <c r="JH64" s="211">
        <f t="shared" si="63"/>
        <v>0</v>
      </c>
      <c r="JI64" s="211"/>
      <c r="JJ64" s="211"/>
      <c r="JK64" s="211">
        <f t="shared" si="64"/>
        <v>0</v>
      </c>
      <c r="JL64" s="211">
        <f t="shared" si="64"/>
        <v>0</v>
      </c>
      <c r="JM64" s="560">
        <v>0</v>
      </c>
      <c r="JN64" s="211"/>
      <c r="JO64" s="211">
        <f t="shared" si="65"/>
        <v>0</v>
      </c>
      <c r="JP64" s="211">
        <f t="shared" si="65"/>
        <v>0</v>
      </c>
      <c r="JQ64" s="211">
        <v>0.31</v>
      </c>
      <c r="JR64" s="211"/>
      <c r="JS64" s="211">
        <f t="shared" si="66"/>
        <v>0.31</v>
      </c>
      <c r="JT64" s="211">
        <f t="shared" si="66"/>
        <v>0</v>
      </c>
      <c r="JU64" s="211"/>
      <c r="JV64" s="211"/>
      <c r="JW64" s="211">
        <f t="shared" si="67"/>
        <v>0</v>
      </c>
      <c r="JX64" s="211">
        <f t="shared" si="67"/>
        <v>0</v>
      </c>
    </row>
    <row r="65" spans="1:284" ht="12.75" customHeight="1">
      <c r="A65" s="181"/>
      <c r="B65" s="89">
        <v>55</v>
      </c>
      <c r="C65" s="236"/>
      <c r="D65" s="236"/>
      <c r="E65" s="74"/>
      <c r="F65" s="74"/>
      <c r="G65" s="71">
        <f t="shared" si="0"/>
        <v>0</v>
      </c>
      <c r="H65" s="71">
        <f t="shared" si="0"/>
        <v>0</v>
      </c>
      <c r="I65" s="237">
        <v>0</v>
      </c>
      <c r="J65" s="71"/>
      <c r="K65" s="71"/>
      <c r="L65" s="71"/>
      <c r="M65" s="71">
        <f t="shared" si="2"/>
        <v>0</v>
      </c>
      <c r="N65" s="71">
        <f t="shared" si="2"/>
        <v>0</v>
      </c>
      <c r="O65" s="236">
        <v>1.03</v>
      </c>
      <c r="P65" s="237"/>
      <c r="Q65" s="74"/>
      <c r="R65" s="71"/>
      <c r="S65" s="71">
        <f t="shared" si="3"/>
        <v>1.03</v>
      </c>
      <c r="T65" s="71">
        <f t="shared" si="3"/>
        <v>0</v>
      </c>
      <c r="U65" s="71"/>
      <c r="V65" s="71"/>
      <c r="W65" s="74"/>
      <c r="X65" s="74"/>
      <c r="Y65" s="71">
        <f t="shared" si="4"/>
        <v>0</v>
      </c>
      <c r="Z65" s="71">
        <f t="shared" si="4"/>
        <v>0</v>
      </c>
      <c r="AA65" s="71"/>
      <c r="AB65" s="245"/>
      <c r="AC65" s="246"/>
      <c r="AD65" s="239"/>
      <c r="AE65" s="71">
        <f t="shared" si="5"/>
        <v>0</v>
      </c>
      <c r="AF65" s="71">
        <f t="shared" si="5"/>
        <v>0</v>
      </c>
      <c r="AG65" s="71">
        <v>0</v>
      </c>
      <c r="AH65" s="71"/>
      <c r="AI65" s="71"/>
      <c r="AJ65" s="71"/>
      <c r="AK65" s="71">
        <f t="shared" si="6"/>
        <v>0</v>
      </c>
      <c r="AL65" s="71">
        <f t="shared" si="6"/>
        <v>0</v>
      </c>
      <c r="AM65" s="71"/>
      <c r="AN65" s="71"/>
      <c r="AO65" s="75"/>
      <c r="AP65" s="75"/>
      <c r="AQ65" s="71">
        <f t="shared" si="7"/>
        <v>0</v>
      </c>
      <c r="AR65" s="71">
        <f t="shared" si="7"/>
        <v>0</v>
      </c>
      <c r="AS65" s="74"/>
      <c r="AT65" s="74"/>
      <c r="AU65" s="74"/>
      <c r="AV65" s="71"/>
      <c r="AW65" s="71">
        <f t="shared" si="8"/>
        <v>0</v>
      </c>
      <c r="AX65" s="71">
        <f t="shared" si="8"/>
        <v>0</v>
      </c>
      <c r="AY65" s="207"/>
      <c r="AZ65" s="86"/>
      <c r="BA65" s="86"/>
      <c r="BB65" s="86"/>
      <c r="BC65" s="71">
        <f t="shared" si="9"/>
        <v>0</v>
      </c>
      <c r="BD65" s="71">
        <f t="shared" si="9"/>
        <v>0</v>
      </c>
      <c r="BE65" s="236"/>
      <c r="BF65" s="236"/>
      <c r="BG65" s="75"/>
      <c r="BH65" s="240"/>
      <c r="BI65" s="71">
        <f t="shared" si="10"/>
        <v>0</v>
      </c>
      <c r="BJ65" s="71">
        <f t="shared" si="10"/>
        <v>0</v>
      </c>
      <c r="BK65" s="93"/>
      <c r="BL65" s="93"/>
      <c r="BM65" s="71"/>
      <c r="BN65" s="71"/>
      <c r="BO65" s="71">
        <f t="shared" si="11"/>
        <v>0</v>
      </c>
      <c r="BP65" s="71">
        <f t="shared" si="11"/>
        <v>0</v>
      </c>
      <c r="BQ65" s="241"/>
      <c r="BR65" s="236"/>
      <c r="BS65" s="94"/>
      <c r="BT65" s="94"/>
      <c r="BU65" s="71">
        <f t="shared" si="12"/>
        <v>0</v>
      </c>
      <c r="BV65" s="71">
        <f t="shared" si="12"/>
        <v>0</v>
      </c>
      <c r="BW65" s="74"/>
      <c r="BX65" s="74"/>
      <c r="BY65" s="79"/>
      <c r="BZ65" s="242"/>
      <c r="CA65" s="71">
        <f t="shared" si="13"/>
        <v>0</v>
      </c>
      <c r="CB65" s="71">
        <f t="shared" si="13"/>
        <v>0</v>
      </c>
      <c r="CC65" s="74"/>
      <c r="CD65" s="74"/>
      <c r="CE65" s="95"/>
      <c r="CF65" s="95"/>
      <c r="CG65" s="71">
        <f t="shared" si="14"/>
        <v>0</v>
      </c>
      <c r="CH65" s="71">
        <f t="shared" si="14"/>
        <v>0</v>
      </c>
      <c r="CI65" s="236"/>
      <c r="CJ65" s="236"/>
      <c r="CK65" s="213"/>
      <c r="CL65" s="71"/>
      <c r="CM65" s="71">
        <f t="shared" si="15"/>
        <v>0</v>
      </c>
      <c r="CN65" s="71">
        <f t="shared" si="15"/>
        <v>0</v>
      </c>
      <c r="CO65" s="236"/>
      <c r="CP65" s="236"/>
      <c r="CQ65" s="71"/>
      <c r="CR65" s="71"/>
      <c r="CS65" s="71">
        <f t="shared" si="16"/>
        <v>0</v>
      </c>
      <c r="CT65" s="71">
        <f t="shared" si="16"/>
        <v>0</v>
      </c>
      <c r="CU65" s="74">
        <v>0</v>
      </c>
      <c r="CV65" s="74"/>
      <c r="CW65" s="236"/>
      <c r="CX65" s="236"/>
      <c r="CY65" s="71">
        <f t="shared" si="17"/>
        <v>0</v>
      </c>
      <c r="CZ65" s="71">
        <f t="shared" si="17"/>
        <v>0</v>
      </c>
      <c r="DA65" s="236"/>
      <c r="DB65" s="237"/>
      <c r="DC65" s="93"/>
      <c r="DD65" s="71"/>
      <c r="DE65" s="71">
        <f t="shared" si="18"/>
        <v>0</v>
      </c>
      <c r="DF65" s="71">
        <f t="shared" si="18"/>
        <v>0</v>
      </c>
      <c r="DG65" s="74"/>
      <c r="DH65" s="74"/>
      <c r="DI65" s="74"/>
      <c r="DJ65" s="74"/>
      <c r="DK65" s="71">
        <f t="shared" si="19"/>
        <v>0</v>
      </c>
      <c r="DL65" s="71">
        <f t="shared" si="19"/>
        <v>0</v>
      </c>
      <c r="DM65" s="236"/>
      <c r="DN65" s="236"/>
      <c r="DO65" s="243"/>
      <c r="DP65" s="244"/>
      <c r="DQ65" s="71">
        <f t="shared" si="20"/>
        <v>0</v>
      </c>
      <c r="DR65" s="71">
        <f t="shared" si="20"/>
        <v>0</v>
      </c>
      <c r="DS65" s="115"/>
      <c r="DT65" s="71"/>
      <c r="DU65" s="236"/>
      <c r="DV65" s="236"/>
      <c r="DW65" s="71">
        <f t="shared" si="21"/>
        <v>0</v>
      </c>
      <c r="DX65" s="71">
        <f t="shared" si="21"/>
        <v>0</v>
      </c>
      <c r="DY65" s="236"/>
      <c r="DZ65" s="237"/>
      <c r="EA65" s="208"/>
      <c r="EB65" s="71"/>
      <c r="EC65" s="71">
        <f t="shared" si="22"/>
        <v>0</v>
      </c>
      <c r="ED65" s="71">
        <f t="shared" si="22"/>
        <v>0</v>
      </c>
      <c r="EE65" s="236"/>
      <c r="EF65" s="236"/>
      <c r="EG65" s="243"/>
      <c r="EH65" s="243"/>
      <c r="EI65" s="71">
        <f t="shared" si="23"/>
        <v>0</v>
      </c>
      <c r="EJ65" s="71">
        <f t="shared" si="23"/>
        <v>0</v>
      </c>
      <c r="EK65" s="236">
        <v>0</v>
      </c>
      <c r="EL65" s="236"/>
      <c r="EM65" s="243"/>
      <c r="EN65" s="243"/>
      <c r="EO65" s="71">
        <f t="shared" si="24"/>
        <v>0</v>
      </c>
      <c r="EP65" s="71">
        <f t="shared" si="24"/>
        <v>0</v>
      </c>
      <c r="EQ65" s="209">
        <v>0</v>
      </c>
      <c r="ER65" s="196"/>
      <c r="ES65" s="196"/>
      <c r="ET65" s="196"/>
      <c r="EU65" s="74">
        <f t="shared" si="25"/>
        <v>0</v>
      </c>
      <c r="EV65" s="74">
        <f t="shared" si="26"/>
        <v>0</v>
      </c>
      <c r="EW65" s="71">
        <v>0</v>
      </c>
      <c r="EX65" s="71"/>
      <c r="EY65" s="71"/>
      <c r="EZ65" s="71"/>
      <c r="FA65" s="71">
        <f t="shared" si="27"/>
        <v>0</v>
      </c>
      <c r="FB65" s="71">
        <f t="shared" si="27"/>
        <v>0</v>
      </c>
      <c r="FC65" s="71"/>
      <c r="FD65" s="71"/>
      <c r="FE65" s="71"/>
      <c r="FF65" s="71"/>
      <c r="FG65" s="71">
        <f t="shared" si="28"/>
        <v>0</v>
      </c>
      <c r="FH65" s="71">
        <f t="shared" si="28"/>
        <v>0</v>
      </c>
      <c r="FI65" s="196"/>
      <c r="FJ65" s="196"/>
      <c r="FK65" s="196"/>
      <c r="FL65" s="196"/>
      <c r="FM65" s="74">
        <f t="shared" si="29"/>
        <v>0</v>
      </c>
      <c r="FN65" s="74">
        <f t="shared" si="30"/>
        <v>0</v>
      </c>
      <c r="FO65" s="196"/>
      <c r="FP65" s="196"/>
      <c r="FQ65" s="196"/>
      <c r="FR65" s="196"/>
      <c r="FS65" s="74">
        <f t="shared" si="31"/>
        <v>0</v>
      </c>
      <c r="FT65" s="74">
        <f t="shared" si="32"/>
        <v>0</v>
      </c>
      <c r="FU65" s="196"/>
      <c r="FV65" s="196"/>
      <c r="FW65" s="196"/>
      <c r="FX65" s="196"/>
      <c r="FY65" s="74">
        <f t="shared" si="33"/>
        <v>0</v>
      </c>
      <c r="FZ65" s="74">
        <f t="shared" si="34"/>
        <v>0</v>
      </c>
      <c r="GA65" s="196"/>
      <c r="GB65" s="196"/>
      <c r="GC65" s="196"/>
      <c r="GD65" s="196"/>
      <c r="GE65" s="74">
        <f t="shared" si="35"/>
        <v>0</v>
      </c>
      <c r="GF65" s="74">
        <f t="shared" si="36"/>
        <v>0</v>
      </c>
      <c r="GG65" s="196"/>
      <c r="GH65" s="196"/>
      <c r="GI65" s="74">
        <f t="shared" si="68"/>
        <v>0</v>
      </c>
      <c r="GJ65" s="74">
        <f t="shared" si="37"/>
        <v>0</v>
      </c>
      <c r="GK65" s="196">
        <v>8.9700000000000006</v>
      </c>
      <c r="GL65" s="196"/>
      <c r="GM65" s="74">
        <f t="shared" si="38"/>
        <v>8.9700000000000006</v>
      </c>
      <c r="GN65" s="74">
        <f t="shared" si="39"/>
        <v>0</v>
      </c>
      <c r="GO65" s="196">
        <v>2.37</v>
      </c>
      <c r="GP65" s="196"/>
      <c r="GQ65" s="74">
        <f t="shared" si="40"/>
        <v>2.37</v>
      </c>
      <c r="GR65" s="74">
        <f t="shared" si="41"/>
        <v>0</v>
      </c>
      <c r="GS65" s="196"/>
      <c r="GT65" s="196"/>
      <c r="GU65" s="74">
        <f t="shared" si="42"/>
        <v>0</v>
      </c>
      <c r="GV65" s="74">
        <f t="shared" si="43"/>
        <v>0</v>
      </c>
      <c r="GW65" s="196">
        <v>0</v>
      </c>
      <c r="GX65" s="196"/>
      <c r="GY65" s="74">
        <f t="shared" si="44"/>
        <v>0</v>
      </c>
      <c r="GZ65" s="74">
        <f t="shared" si="45"/>
        <v>0</v>
      </c>
      <c r="HA65" s="196">
        <v>0</v>
      </c>
      <c r="HB65" s="196"/>
      <c r="HC65" s="74">
        <f t="shared" si="46"/>
        <v>0</v>
      </c>
      <c r="HD65" s="74">
        <f t="shared" si="47"/>
        <v>0</v>
      </c>
      <c r="HE65" s="196">
        <v>1</v>
      </c>
      <c r="HF65" s="196"/>
      <c r="HG65" s="74">
        <f t="shared" si="48"/>
        <v>1</v>
      </c>
      <c r="HH65" s="74">
        <f t="shared" si="48"/>
        <v>0</v>
      </c>
      <c r="HI65" s="196">
        <v>1.24</v>
      </c>
      <c r="HJ65" s="196"/>
      <c r="HK65" s="74">
        <f t="shared" si="49"/>
        <v>1.24</v>
      </c>
      <c r="HL65" s="74">
        <f t="shared" si="49"/>
        <v>0</v>
      </c>
      <c r="HM65" s="74"/>
      <c r="HN65" s="74"/>
      <c r="HO65" s="74">
        <f t="shared" si="50"/>
        <v>0</v>
      </c>
      <c r="HP65" s="74">
        <f t="shared" si="50"/>
        <v>0</v>
      </c>
      <c r="HQ65" s="74"/>
      <c r="HR65" s="74"/>
      <c r="HS65" s="74">
        <f t="shared" si="51"/>
        <v>0</v>
      </c>
      <c r="HT65" s="74">
        <f t="shared" si="51"/>
        <v>0</v>
      </c>
      <c r="HU65" s="74"/>
      <c r="HV65" s="74"/>
      <c r="HW65" s="74">
        <f t="shared" si="69"/>
        <v>0</v>
      </c>
      <c r="HX65" s="74">
        <f t="shared" si="69"/>
        <v>0</v>
      </c>
      <c r="HY65" s="74"/>
      <c r="HZ65" s="74"/>
      <c r="IA65" s="74">
        <f t="shared" si="53"/>
        <v>0</v>
      </c>
      <c r="IB65" s="74">
        <f t="shared" si="53"/>
        <v>0</v>
      </c>
      <c r="IC65" s="74"/>
      <c r="ID65" s="74"/>
      <c r="IE65" s="74">
        <f t="shared" si="54"/>
        <v>0</v>
      </c>
      <c r="IF65" s="210">
        <f t="shared" si="55"/>
        <v>0</v>
      </c>
      <c r="IG65" s="235">
        <v>0.33</v>
      </c>
      <c r="IH65" s="235"/>
      <c r="II65" s="211">
        <f t="shared" si="56"/>
        <v>0.33</v>
      </c>
      <c r="IJ65" s="211">
        <f t="shared" si="56"/>
        <v>0</v>
      </c>
      <c r="IK65" s="235">
        <v>6.66</v>
      </c>
      <c r="IM65" s="211">
        <f t="shared" si="57"/>
        <v>6.66</v>
      </c>
      <c r="IN65" s="211">
        <f t="shared" si="57"/>
        <v>0</v>
      </c>
      <c r="IO65" s="196"/>
      <c r="IP65" s="211"/>
      <c r="IQ65" s="211">
        <f t="shared" si="58"/>
        <v>0</v>
      </c>
      <c r="IR65" s="211">
        <f t="shared" si="58"/>
        <v>0</v>
      </c>
      <c r="IS65" s="211"/>
      <c r="IT65" s="211"/>
      <c r="IU65" s="211">
        <f t="shared" si="59"/>
        <v>0</v>
      </c>
      <c r="IV65" s="211">
        <f t="shared" si="59"/>
        <v>0</v>
      </c>
      <c r="IW65" s="211"/>
      <c r="IX65" s="211"/>
      <c r="IY65" s="211">
        <f t="shared" si="60"/>
        <v>0</v>
      </c>
      <c r="IZ65" s="211">
        <f t="shared" si="61"/>
        <v>0</v>
      </c>
      <c r="JA65" s="211"/>
      <c r="JB65" s="211"/>
      <c r="JC65" s="211">
        <f t="shared" si="62"/>
        <v>0</v>
      </c>
      <c r="JD65" s="211">
        <f t="shared" si="62"/>
        <v>0</v>
      </c>
      <c r="JE65" s="211">
        <v>0</v>
      </c>
      <c r="JF65" s="211"/>
      <c r="JG65" s="211">
        <f t="shared" si="63"/>
        <v>0</v>
      </c>
      <c r="JH65" s="211">
        <f t="shared" si="63"/>
        <v>0</v>
      </c>
      <c r="JI65" s="211"/>
      <c r="JJ65" s="211"/>
      <c r="JK65" s="211">
        <f t="shared" si="64"/>
        <v>0</v>
      </c>
      <c r="JL65" s="211">
        <f t="shared" si="64"/>
        <v>0</v>
      </c>
      <c r="JM65" s="560">
        <v>0</v>
      </c>
      <c r="JN65" s="211"/>
      <c r="JO65" s="211">
        <f t="shared" si="65"/>
        <v>0</v>
      </c>
      <c r="JP65" s="211">
        <f t="shared" si="65"/>
        <v>0</v>
      </c>
      <c r="JQ65" s="211">
        <v>3.81</v>
      </c>
      <c r="JR65" s="211"/>
      <c r="JS65" s="211">
        <f t="shared" si="66"/>
        <v>3.81</v>
      </c>
      <c r="JT65" s="211">
        <f t="shared" si="66"/>
        <v>0</v>
      </c>
      <c r="JU65" s="211"/>
      <c r="JV65" s="211"/>
      <c r="JW65" s="211">
        <f t="shared" si="67"/>
        <v>0</v>
      </c>
      <c r="JX65" s="211">
        <f t="shared" si="67"/>
        <v>0</v>
      </c>
    </row>
    <row r="66" spans="1:284" ht="12.75" customHeight="1">
      <c r="A66" s="181"/>
      <c r="B66" s="89">
        <v>56</v>
      </c>
      <c r="C66" s="236"/>
      <c r="D66" s="236"/>
      <c r="E66" s="74"/>
      <c r="F66" s="74"/>
      <c r="G66" s="71">
        <f t="shared" si="0"/>
        <v>0</v>
      </c>
      <c r="H66" s="71">
        <f t="shared" si="0"/>
        <v>0</v>
      </c>
      <c r="I66" s="237">
        <v>0</v>
      </c>
      <c r="J66" s="71"/>
      <c r="K66" s="71"/>
      <c r="L66" s="71"/>
      <c r="M66" s="71">
        <f t="shared" si="2"/>
        <v>0</v>
      </c>
      <c r="N66" s="71">
        <f t="shared" si="2"/>
        <v>0</v>
      </c>
      <c r="O66" s="236">
        <v>1.03</v>
      </c>
      <c r="P66" s="237"/>
      <c r="Q66" s="74"/>
      <c r="R66" s="71"/>
      <c r="S66" s="71">
        <f t="shared" si="3"/>
        <v>1.03</v>
      </c>
      <c r="T66" s="71">
        <f t="shared" si="3"/>
        <v>0</v>
      </c>
      <c r="U66" s="71"/>
      <c r="V66" s="71"/>
      <c r="W66" s="74"/>
      <c r="X66" s="74"/>
      <c r="Y66" s="71">
        <f t="shared" si="4"/>
        <v>0</v>
      </c>
      <c r="Z66" s="71">
        <f t="shared" si="4"/>
        <v>0</v>
      </c>
      <c r="AA66" s="71"/>
      <c r="AB66" s="245"/>
      <c r="AC66" s="246"/>
      <c r="AD66" s="239"/>
      <c r="AE66" s="71">
        <f t="shared" si="5"/>
        <v>0</v>
      </c>
      <c r="AF66" s="71">
        <f t="shared" si="5"/>
        <v>0</v>
      </c>
      <c r="AG66" s="71">
        <v>10.31</v>
      </c>
      <c r="AH66" s="71"/>
      <c r="AI66" s="71"/>
      <c r="AJ66" s="71"/>
      <c r="AK66" s="71">
        <f t="shared" si="6"/>
        <v>10.31</v>
      </c>
      <c r="AL66" s="71">
        <f t="shared" si="6"/>
        <v>0</v>
      </c>
      <c r="AM66" s="71"/>
      <c r="AN66" s="71"/>
      <c r="AO66" s="75"/>
      <c r="AP66" s="75"/>
      <c r="AQ66" s="71">
        <f t="shared" si="7"/>
        <v>0</v>
      </c>
      <c r="AR66" s="71">
        <f t="shared" si="7"/>
        <v>0</v>
      </c>
      <c r="AS66" s="74"/>
      <c r="AT66" s="74"/>
      <c r="AU66" s="74"/>
      <c r="AV66" s="71"/>
      <c r="AW66" s="71">
        <f t="shared" si="8"/>
        <v>0</v>
      </c>
      <c r="AX66" s="71">
        <f t="shared" si="8"/>
        <v>0</v>
      </c>
      <c r="AY66" s="207"/>
      <c r="AZ66" s="86"/>
      <c r="BA66" s="86"/>
      <c r="BB66" s="86"/>
      <c r="BC66" s="71">
        <f t="shared" si="9"/>
        <v>0</v>
      </c>
      <c r="BD66" s="71">
        <f t="shared" si="9"/>
        <v>0</v>
      </c>
      <c r="BE66" s="236"/>
      <c r="BF66" s="236"/>
      <c r="BG66" s="75"/>
      <c r="BH66" s="240"/>
      <c r="BI66" s="71">
        <f t="shared" si="10"/>
        <v>0</v>
      </c>
      <c r="BJ66" s="71">
        <f t="shared" si="10"/>
        <v>0</v>
      </c>
      <c r="BK66" s="93"/>
      <c r="BL66" s="93"/>
      <c r="BM66" s="71"/>
      <c r="BN66" s="71"/>
      <c r="BO66" s="71">
        <f t="shared" si="11"/>
        <v>0</v>
      </c>
      <c r="BP66" s="71">
        <f t="shared" si="11"/>
        <v>0</v>
      </c>
      <c r="BQ66" s="241"/>
      <c r="BR66" s="236"/>
      <c r="BS66" s="94"/>
      <c r="BT66" s="94"/>
      <c r="BU66" s="71">
        <f t="shared" si="12"/>
        <v>0</v>
      </c>
      <c r="BV66" s="71">
        <f t="shared" si="12"/>
        <v>0</v>
      </c>
      <c r="BW66" s="74"/>
      <c r="BX66" s="74"/>
      <c r="BY66" s="79"/>
      <c r="BZ66" s="242"/>
      <c r="CA66" s="71">
        <f t="shared" si="13"/>
        <v>0</v>
      </c>
      <c r="CB66" s="71">
        <f t="shared" si="13"/>
        <v>0</v>
      </c>
      <c r="CC66" s="74"/>
      <c r="CD66" s="74"/>
      <c r="CE66" s="95"/>
      <c r="CF66" s="95"/>
      <c r="CG66" s="71">
        <f t="shared" si="14"/>
        <v>0</v>
      </c>
      <c r="CH66" s="71">
        <f t="shared" si="14"/>
        <v>0</v>
      </c>
      <c r="CI66" s="236"/>
      <c r="CJ66" s="236"/>
      <c r="CK66" s="213"/>
      <c r="CL66" s="71"/>
      <c r="CM66" s="71">
        <f t="shared" si="15"/>
        <v>0</v>
      </c>
      <c r="CN66" s="71">
        <f t="shared" si="15"/>
        <v>0</v>
      </c>
      <c r="CO66" s="236"/>
      <c r="CP66" s="236"/>
      <c r="CQ66" s="71"/>
      <c r="CR66" s="71"/>
      <c r="CS66" s="71">
        <f t="shared" si="16"/>
        <v>0</v>
      </c>
      <c r="CT66" s="71">
        <f t="shared" si="16"/>
        <v>0</v>
      </c>
      <c r="CU66" s="74">
        <v>0</v>
      </c>
      <c r="CV66" s="74"/>
      <c r="CW66" s="236"/>
      <c r="CX66" s="236"/>
      <c r="CY66" s="71">
        <f t="shared" si="17"/>
        <v>0</v>
      </c>
      <c r="CZ66" s="71">
        <f t="shared" si="17"/>
        <v>0</v>
      </c>
      <c r="DA66" s="236"/>
      <c r="DB66" s="237"/>
      <c r="DC66" s="93"/>
      <c r="DD66" s="71"/>
      <c r="DE66" s="71">
        <f t="shared" si="18"/>
        <v>0</v>
      </c>
      <c r="DF66" s="71">
        <f t="shared" si="18"/>
        <v>0</v>
      </c>
      <c r="DG66" s="74"/>
      <c r="DH66" s="74"/>
      <c r="DI66" s="74"/>
      <c r="DJ66" s="74"/>
      <c r="DK66" s="71">
        <f t="shared" si="19"/>
        <v>0</v>
      </c>
      <c r="DL66" s="71">
        <f t="shared" si="19"/>
        <v>0</v>
      </c>
      <c r="DM66" s="236"/>
      <c r="DN66" s="236"/>
      <c r="DO66" s="243"/>
      <c r="DP66" s="244"/>
      <c r="DQ66" s="71">
        <f t="shared" si="20"/>
        <v>0</v>
      </c>
      <c r="DR66" s="71">
        <f t="shared" si="20"/>
        <v>0</v>
      </c>
      <c r="DS66" s="115"/>
      <c r="DT66" s="71"/>
      <c r="DU66" s="236"/>
      <c r="DV66" s="236"/>
      <c r="DW66" s="71">
        <f t="shared" si="21"/>
        <v>0</v>
      </c>
      <c r="DX66" s="71">
        <f t="shared" si="21"/>
        <v>0</v>
      </c>
      <c r="DY66" s="236"/>
      <c r="DZ66" s="237"/>
      <c r="EA66" s="208"/>
      <c r="EB66" s="71"/>
      <c r="EC66" s="71">
        <f t="shared" si="22"/>
        <v>0</v>
      </c>
      <c r="ED66" s="71">
        <f t="shared" si="22"/>
        <v>0</v>
      </c>
      <c r="EE66" s="236"/>
      <c r="EF66" s="236"/>
      <c r="EG66" s="243"/>
      <c r="EH66" s="243"/>
      <c r="EI66" s="71">
        <f t="shared" si="23"/>
        <v>0</v>
      </c>
      <c r="EJ66" s="71">
        <f t="shared" si="23"/>
        <v>0</v>
      </c>
      <c r="EK66" s="236">
        <v>0</v>
      </c>
      <c r="EL66" s="236"/>
      <c r="EM66" s="243"/>
      <c r="EN66" s="243"/>
      <c r="EO66" s="71">
        <f t="shared" si="24"/>
        <v>0</v>
      </c>
      <c r="EP66" s="71">
        <f t="shared" si="24"/>
        <v>0</v>
      </c>
      <c r="EQ66" s="209">
        <v>0</v>
      </c>
      <c r="ER66" s="196"/>
      <c r="ES66" s="196"/>
      <c r="ET66" s="196"/>
      <c r="EU66" s="74">
        <f t="shared" si="25"/>
        <v>0</v>
      </c>
      <c r="EV66" s="74">
        <f t="shared" si="26"/>
        <v>0</v>
      </c>
      <c r="EW66" s="71">
        <v>0</v>
      </c>
      <c r="EX66" s="71"/>
      <c r="EY66" s="71"/>
      <c r="EZ66" s="71"/>
      <c r="FA66" s="71">
        <f t="shared" si="27"/>
        <v>0</v>
      </c>
      <c r="FB66" s="71">
        <f t="shared" si="27"/>
        <v>0</v>
      </c>
      <c r="FC66" s="71"/>
      <c r="FD66" s="71"/>
      <c r="FE66" s="71"/>
      <c r="FF66" s="71"/>
      <c r="FG66" s="71">
        <f t="shared" si="28"/>
        <v>0</v>
      </c>
      <c r="FH66" s="71">
        <f t="shared" si="28"/>
        <v>0</v>
      </c>
      <c r="FI66" s="196"/>
      <c r="FJ66" s="196"/>
      <c r="FK66" s="196"/>
      <c r="FL66" s="196"/>
      <c r="FM66" s="74">
        <f t="shared" si="29"/>
        <v>0</v>
      </c>
      <c r="FN66" s="74">
        <f t="shared" si="30"/>
        <v>0</v>
      </c>
      <c r="FO66" s="196"/>
      <c r="FP66" s="196"/>
      <c r="FQ66" s="196"/>
      <c r="FR66" s="196"/>
      <c r="FS66" s="74">
        <f t="shared" si="31"/>
        <v>0</v>
      </c>
      <c r="FT66" s="74">
        <f t="shared" si="32"/>
        <v>0</v>
      </c>
      <c r="FU66" s="196"/>
      <c r="FV66" s="196"/>
      <c r="FW66" s="196"/>
      <c r="FX66" s="196"/>
      <c r="FY66" s="74">
        <f t="shared" si="33"/>
        <v>0</v>
      </c>
      <c r="FZ66" s="74">
        <f t="shared" si="34"/>
        <v>0</v>
      </c>
      <c r="GA66" s="196"/>
      <c r="GB66" s="196"/>
      <c r="GC66" s="196"/>
      <c r="GD66" s="196"/>
      <c r="GE66" s="74">
        <f t="shared" si="35"/>
        <v>0</v>
      </c>
      <c r="GF66" s="74">
        <f t="shared" si="36"/>
        <v>0</v>
      </c>
      <c r="GG66" s="196"/>
      <c r="GH66" s="196"/>
      <c r="GI66" s="74">
        <f t="shared" si="68"/>
        <v>0</v>
      </c>
      <c r="GJ66" s="74">
        <f t="shared" si="37"/>
        <v>0</v>
      </c>
      <c r="GK66" s="196">
        <v>8.9700000000000006</v>
      </c>
      <c r="GL66" s="196"/>
      <c r="GM66" s="74">
        <f t="shared" si="38"/>
        <v>8.9700000000000006</v>
      </c>
      <c r="GN66" s="74">
        <f t="shared" si="39"/>
        <v>0</v>
      </c>
      <c r="GO66" s="196">
        <v>2.27</v>
      </c>
      <c r="GP66" s="196"/>
      <c r="GQ66" s="74">
        <f t="shared" si="40"/>
        <v>2.27</v>
      </c>
      <c r="GR66" s="74">
        <f t="shared" si="41"/>
        <v>0</v>
      </c>
      <c r="GS66" s="196"/>
      <c r="GT66" s="196"/>
      <c r="GU66" s="74">
        <f t="shared" si="42"/>
        <v>0</v>
      </c>
      <c r="GV66" s="74">
        <f t="shared" si="43"/>
        <v>0</v>
      </c>
      <c r="GW66" s="196">
        <v>0</v>
      </c>
      <c r="GX66" s="196"/>
      <c r="GY66" s="74">
        <f t="shared" si="44"/>
        <v>0</v>
      </c>
      <c r="GZ66" s="74">
        <f t="shared" si="45"/>
        <v>0</v>
      </c>
      <c r="HA66" s="196">
        <v>0</v>
      </c>
      <c r="HB66" s="196"/>
      <c r="HC66" s="74">
        <f t="shared" si="46"/>
        <v>0</v>
      </c>
      <c r="HD66" s="74">
        <f t="shared" si="47"/>
        <v>0</v>
      </c>
      <c r="HE66" s="196">
        <v>1</v>
      </c>
      <c r="HF66" s="196"/>
      <c r="HG66" s="74">
        <f t="shared" si="48"/>
        <v>1</v>
      </c>
      <c r="HH66" s="74">
        <f t="shared" si="48"/>
        <v>0</v>
      </c>
      <c r="HI66" s="196">
        <v>1.24</v>
      </c>
      <c r="HJ66" s="196"/>
      <c r="HK66" s="74">
        <f t="shared" si="49"/>
        <v>1.24</v>
      </c>
      <c r="HL66" s="74">
        <f t="shared" si="49"/>
        <v>0</v>
      </c>
      <c r="HM66" s="74"/>
      <c r="HN66" s="74"/>
      <c r="HO66" s="74">
        <f t="shared" si="50"/>
        <v>0</v>
      </c>
      <c r="HP66" s="74">
        <f t="shared" si="50"/>
        <v>0</v>
      </c>
      <c r="HQ66" s="74"/>
      <c r="HR66" s="74"/>
      <c r="HS66" s="74">
        <f t="shared" si="51"/>
        <v>0</v>
      </c>
      <c r="HT66" s="74">
        <f t="shared" si="51"/>
        <v>0</v>
      </c>
      <c r="HU66" s="74"/>
      <c r="HV66" s="74"/>
      <c r="HW66" s="74">
        <f t="shared" si="69"/>
        <v>0</v>
      </c>
      <c r="HX66" s="74">
        <f t="shared" si="69"/>
        <v>0</v>
      </c>
      <c r="HY66" s="74"/>
      <c r="HZ66" s="74"/>
      <c r="IA66" s="74">
        <f t="shared" si="53"/>
        <v>0</v>
      </c>
      <c r="IB66" s="74">
        <f t="shared" si="53"/>
        <v>0</v>
      </c>
      <c r="IC66" s="74"/>
      <c r="ID66" s="74"/>
      <c r="IE66" s="74">
        <f t="shared" si="54"/>
        <v>0</v>
      </c>
      <c r="IF66" s="210">
        <f t="shared" si="55"/>
        <v>0</v>
      </c>
      <c r="IG66" s="235">
        <v>0.33</v>
      </c>
      <c r="IH66" s="235"/>
      <c r="II66" s="211">
        <f t="shared" si="56"/>
        <v>0.33</v>
      </c>
      <c r="IJ66" s="211">
        <f t="shared" si="56"/>
        <v>0</v>
      </c>
      <c r="IK66" s="235">
        <v>6.66</v>
      </c>
      <c r="IM66" s="211">
        <f t="shared" si="57"/>
        <v>6.66</v>
      </c>
      <c r="IN66" s="211">
        <f t="shared" si="57"/>
        <v>0</v>
      </c>
      <c r="IO66" s="196"/>
      <c r="IP66" s="211"/>
      <c r="IQ66" s="211">
        <f t="shared" si="58"/>
        <v>0</v>
      </c>
      <c r="IR66" s="211">
        <f t="shared" si="58"/>
        <v>0</v>
      </c>
      <c r="IS66" s="211"/>
      <c r="IT66" s="211"/>
      <c r="IU66" s="211">
        <f t="shared" si="59"/>
        <v>0</v>
      </c>
      <c r="IV66" s="211">
        <f t="shared" si="59"/>
        <v>0</v>
      </c>
      <c r="IW66" s="211"/>
      <c r="IX66" s="211"/>
      <c r="IY66" s="211">
        <f t="shared" si="60"/>
        <v>0</v>
      </c>
      <c r="IZ66" s="211">
        <f t="shared" si="61"/>
        <v>0</v>
      </c>
      <c r="JA66" s="211"/>
      <c r="JB66" s="211"/>
      <c r="JC66" s="211">
        <f t="shared" si="62"/>
        <v>0</v>
      </c>
      <c r="JD66" s="211">
        <f t="shared" si="62"/>
        <v>0</v>
      </c>
      <c r="JE66" s="211">
        <v>0</v>
      </c>
      <c r="JF66" s="211"/>
      <c r="JG66" s="211">
        <f t="shared" si="63"/>
        <v>0</v>
      </c>
      <c r="JH66" s="211">
        <f t="shared" si="63"/>
        <v>0</v>
      </c>
      <c r="JI66" s="211"/>
      <c r="JJ66" s="211"/>
      <c r="JK66" s="211">
        <f t="shared" si="64"/>
        <v>0</v>
      </c>
      <c r="JL66" s="211">
        <f t="shared" si="64"/>
        <v>0</v>
      </c>
      <c r="JM66" s="560">
        <v>0</v>
      </c>
      <c r="JN66" s="211"/>
      <c r="JO66" s="211">
        <f t="shared" si="65"/>
        <v>0</v>
      </c>
      <c r="JP66" s="211">
        <f t="shared" si="65"/>
        <v>0</v>
      </c>
      <c r="JQ66" s="211">
        <v>4.12</v>
      </c>
      <c r="JR66" s="211"/>
      <c r="JS66" s="211">
        <f t="shared" si="66"/>
        <v>4.12</v>
      </c>
      <c r="JT66" s="211">
        <f t="shared" si="66"/>
        <v>0</v>
      </c>
      <c r="JU66" s="211"/>
      <c r="JV66" s="211"/>
      <c r="JW66" s="211">
        <f t="shared" si="67"/>
        <v>0</v>
      </c>
      <c r="JX66" s="211">
        <f t="shared" si="67"/>
        <v>0</v>
      </c>
    </row>
    <row r="67" spans="1:284" ht="12.75" customHeight="1">
      <c r="A67" s="184" t="s">
        <v>150</v>
      </c>
      <c r="B67" s="89">
        <v>57</v>
      </c>
      <c r="C67" s="236"/>
      <c r="D67" s="236"/>
      <c r="E67" s="74"/>
      <c r="F67" s="74"/>
      <c r="G67" s="71">
        <f t="shared" si="0"/>
        <v>0</v>
      </c>
      <c r="H67" s="71">
        <f t="shared" si="0"/>
        <v>0</v>
      </c>
      <c r="I67" s="237">
        <v>9.2799999999999994</v>
      </c>
      <c r="J67" s="71"/>
      <c r="K67" s="71"/>
      <c r="L67" s="71"/>
      <c r="M67" s="71">
        <f t="shared" si="2"/>
        <v>9.2799999999999994</v>
      </c>
      <c r="N67" s="71">
        <f t="shared" si="2"/>
        <v>0</v>
      </c>
      <c r="O67" s="236">
        <v>1.03</v>
      </c>
      <c r="P67" s="237"/>
      <c r="Q67" s="74"/>
      <c r="R67" s="71"/>
      <c r="S67" s="71">
        <f t="shared" si="3"/>
        <v>1.03</v>
      </c>
      <c r="T67" s="71">
        <f t="shared" si="3"/>
        <v>0</v>
      </c>
      <c r="U67" s="71"/>
      <c r="V67" s="71"/>
      <c r="W67" s="74"/>
      <c r="X67" s="74"/>
      <c r="Y67" s="71">
        <f t="shared" si="4"/>
        <v>0</v>
      </c>
      <c r="Z67" s="71">
        <f t="shared" si="4"/>
        <v>0</v>
      </c>
      <c r="AA67" s="71"/>
      <c r="AB67" s="245"/>
      <c r="AC67" s="246"/>
      <c r="AD67" s="239"/>
      <c r="AE67" s="71">
        <f t="shared" si="5"/>
        <v>0</v>
      </c>
      <c r="AF67" s="71">
        <f t="shared" si="5"/>
        <v>0</v>
      </c>
      <c r="AG67" s="71">
        <v>5.15</v>
      </c>
      <c r="AH67" s="71"/>
      <c r="AI67" s="71"/>
      <c r="AJ67" s="71"/>
      <c r="AK67" s="71">
        <f t="shared" si="6"/>
        <v>5.15</v>
      </c>
      <c r="AL67" s="71">
        <f t="shared" si="6"/>
        <v>0</v>
      </c>
      <c r="AM67" s="71"/>
      <c r="AN67" s="71"/>
      <c r="AO67" s="75"/>
      <c r="AP67" s="75"/>
      <c r="AQ67" s="71">
        <f t="shared" si="7"/>
        <v>0</v>
      </c>
      <c r="AR67" s="71">
        <f t="shared" si="7"/>
        <v>0</v>
      </c>
      <c r="AS67" s="74"/>
      <c r="AT67" s="74"/>
      <c r="AU67" s="74"/>
      <c r="AV67" s="71"/>
      <c r="AW67" s="71">
        <f t="shared" si="8"/>
        <v>0</v>
      </c>
      <c r="AX67" s="71">
        <f t="shared" si="8"/>
        <v>0</v>
      </c>
      <c r="AY67" s="207"/>
      <c r="AZ67" s="86"/>
      <c r="BA67" s="86"/>
      <c r="BB67" s="86"/>
      <c r="BC67" s="71">
        <f t="shared" si="9"/>
        <v>0</v>
      </c>
      <c r="BD67" s="71">
        <f t="shared" si="9"/>
        <v>0</v>
      </c>
      <c r="BE67" s="236"/>
      <c r="BF67" s="236"/>
      <c r="BG67" s="75"/>
      <c r="BH67" s="240"/>
      <c r="BI67" s="71">
        <f t="shared" si="10"/>
        <v>0</v>
      </c>
      <c r="BJ67" s="71">
        <f t="shared" si="10"/>
        <v>0</v>
      </c>
      <c r="BK67" s="93"/>
      <c r="BL67" s="93"/>
      <c r="BM67" s="71"/>
      <c r="BN67" s="71"/>
      <c r="BO67" s="71">
        <f t="shared" si="11"/>
        <v>0</v>
      </c>
      <c r="BP67" s="71">
        <f t="shared" si="11"/>
        <v>0</v>
      </c>
      <c r="BQ67" s="241"/>
      <c r="BR67" s="236"/>
      <c r="BS67" s="94"/>
      <c r="BT67" s="94"/>
      <c r="BU67" s="71">
        <f t="shared" si="12"/>
        <v>0</v>
      </c>
      <c r="BV67" s="71">
        <f t="shared" si="12"/>
        <v>0</v>
      </c>
      <c r="BW67" s="74"/>
      <c r="BX67" s="74"/>
      <c r="BY67" s="79"/>
      <c r="BZ67" s="242"/>
      <c r="CA67" s="71">
        <f t="shared" si="13"/>
        <v>0</v>
      </c>
      <c r="CB67" s="71">
        <f t="shared" si="13"/>
        <v>0</v>
      </c>
      <c r="CC67" s="74"/>
      <c r="CD67" s="74"/>
      <c r="CE67" s="95"/>
      <c r="CF67" s="95"/>
      <c r="CG67" s="71">
        <f t="shared" si="14"/>
        <v>0</v>
      </c>
      <c r="CH67" s="71">
        <f t="shared" si="14"/>
        <v>0</v>
      </c>
      <c r="CI67" s="236"/>
      <c r="CJ67" s="236"/>
      <c r="CK67" s="213"/>
      <c r="CL67" s="71"/>
      <c r="CM67" s="71">
        <f t="shared" si="15"/>
        <v>0</v>
      </c>
      <c r="CN67" s="71">
        <f t="shared" si="15"/>
        <v>0</v>
      </c>
      <c r="CO67" s="236"/>
      <c r="CP67" s="236"/>
      <c r="CQ67" s="71"/>
      <c r="CR67" s="71"/>
      <c r="CS67" s="71">
        <f t="shared" si="16"/>
        <v>0</v>
      </c>
      <c r="CT67" s="71">
        <f t="shared" si="16"/>
        <v>0</v>
      </c>
      <c r="CU67" s="74">
        <v>0</v>
      </c>
      <c r="CV67" s="74"/>
      <c r="CW67" s="236"/>
      <c r="CX67" s="236"/>
      <c r="CY67" s="71">
        <f t="shared" si="17"/>
        <v>0</v>
      </c>
      <c r="CZ67" s="71">
        <f t="shared" si="17"/>
        <v>0</v>
      </c>
      <c r="DA67" s="236"/>
      <c r="DB67" s="237"/>
      <c r="DC67" s="93"/>
      <c r="DD67" s="71"/>
      <c r="DE67" s="71">
        <f t="shared" si="18"/>
        <v>0</v>
      </c>
      <c r="DF67" s="71">
        <f t="shared" si="18"/>
        <v>0</v>
      </c>
      <c r="DG67" s="74"/>
      <c r="DH67" s="74"/>
      <c r="DI67" s="74"/>
      <c r="DJ67" s="74"/>
      <c r="DK67" s="71">
        <f t="shared" si="19"/>
        <v>0</v>
      </c>
      <c r="DL67" s="71">
        <f t="shared" si="19"/>
        <v>0</v>
      </c>
      <c r="DM67" s="236"/>
      <c r="DN67" s="236"/>
      <c r="DO67" s="243"/>
      <c r="DP67" s="244"/>
      <c r="DQ67" s="71">
        <f t="shared" si="20"/>
        <v>0</v>
      </c>
      <c r="DR67" s="71">
        <f t="shared" si="20"/>
        <v>0</v>
      </c>
      <c r="DS67" s="115"/>
      <c r="DT67" s="71"/>
      <c r="DU67" s="236"/>
      <c r="DV67" s="236"/>
      <c r="DW67" s="71">
        <f t="shared" si="21"/>
        <v>0</v>
      </c>
      <c r="DX67" s="71">
        <f t="shared" si="21"/>
        <v>0</v>
      </c>
      <c r="DY67" s="236"/>
      <c r="DZ67" s="237"/>
      <c r="EA67" s="208"/>
      <c r="EB67" s="71"/>
      <c r="EC67" s="71">
        <f t="shared" si="22"/>
        <v>0</v>
      </c>
      <c r="ED67" s="71">
        <f t="shared" si="22"/>
        <v>0</v>
      </c>
      <c r="EE67" s="236"/>
      <c r="EF67" s="236"/>
      <c r="EG67" s="243"/>
      <c r="EH67" s="243"/>
      <c r="EI67" s="71">
        <f t="shared" si="23"/>
        <v>0</v>
      </c>
      <c r="EJ67" s="71">
        <f t="shared" si="23"/>
        <v>0</v>
      </c>
      <c r="EK67" s="236">
        <v>0</v>
      </c>
      <c r="EL67" s="236"/>
      <c r="EM67" s="243"/>
      <c r="EN67" s="243"/>
      <c r="EO67" s="71">
        <f t="shared" si="24"/>
        <v>0</v>
      </c>
      <c r="EP67" s="71">
        <f t="shared" si="24"/>
        <v>0</v>
      </c>
      <c r="EQ67" s="209">
        <v>0</v>
      </c>
      <c r="ER67" s="196"/>
      <c r="ES67" s="196"/>
      <c r="ET67" s="196"/>
      <c r="EU67" s="74">
        <f t="shared" si="25"/>
        <v>0</v>
      </c>
      <c r="EV67" s="74">
        <f t="shared" si="26"/>
        <v>0</v>
      </c>
      <c r="EW67" s="71">
        <v>0</v>
      </c>
      <c r="EX67" s="71"/>
      <c r="EY67" s="71"/>
      <c r="EZ67" s="71"/>
      <c r="FA67" s="71">
        <f t="shared" si="27"/>
        <v>0</v>
      </c>
      <c r="FB67" s="71">
        <f t="shared" si="27"/>
        <v>0</v>
      </c>
      <c r="FC67" s="71"/>
      <c r="FD67" s="71"/>
      <c r="FE67" s="71"/>
      <c r="FF67" s="71"/>
      <c r="FG67" s="71">
        <f t="shared" si="28"/>
        <v>0</v>
      </c>
      <c r="FH67" s="71">
        <f t="shared" si="28"/>
        <v>0</v>
      </c>
      <c r="FI67" s="196"/>
      <c r="FJ67" s="196"/>
      <c r="FK67" s="196"/>
      <c r="FL67" s="196"/>
      <c r="FM67" s="74">
        <f t="shared" si="29"/>
        <v>0</v>
      </c>
      <c r="FN67" s="74">
        <f t="shared" si="30"/>
        <v>0</v>
      </c>
      <c r="FO67" s="196"/>
      <c r="FP67" s="196"/>
      <c r="FQ67" s="196"/>
      <c r="FR67" s="196"/>
      <c r="FS67" s="74">
        <f t="shared" si="31"/>
        <v>0</v>
      </c>
      <c r="FT67" s="74">
        <f t="shared" si="32"/>
        <v>0</v>
      </c>
      <c r="FU67" s="196"/>
      <c r="FV67" s="196"/>
      <c r="FW67" s="196"/>
      <c r="FX67" s="196"/>
      <c r="FY67" s="74">
        <f t="shared" si="33"/>
        <v>0</v>
      </c>
      <c r="FZ67" s="74">
        <f t="shared" si="34"/>
        <v>0</v>
      </c>
      <c r="GA67" s="196"/>
      <c r="GB67" s="196"/>
      <c r="GC67" s="196"/>
      <c r="GD67" s="196"/>
      <c r="GE67" s="74">
        <f t="shared" si="35"/>
        <v>0</v>
      </c>
      <c r="GF67" s="74">
        <f t="shared" si="36"/>
        <v>0</v>
      </c>
      <c r="GG67" s="196"/>
      <c r="GH67" s="196"/>
      <c r="GI67" s="74">
        <f t="shared" si="68"/>
        <v>0</v>
      </c>
      <c r="GJ67" s="74">
        <f t="shared" si="37"/>
        <v>0</v>
      </c>
      <c r="GK67" s="196">
        <v>8.9700000000000006</v>
      </c>
      <c r="GL67" s="196"/>
      <c r="GM67" s="74">
        <f t="shared" si="38"/>
        <v>8.9700000000000006</v>
      </c>
      <c r="GN67" s="74">
        <f t="shared" si="39"/>
        <v>0</v>
      </c>
      <c r="GO67" s="196">
        <v>2.16</v>
      </c>
      <c r="GP67" s="196"/>
      <c r="GQ67" s="74">
        <f t="shared" si="40"/>
        <v>2.16</v>
      </c>
      <c r="GR67" s="74">
        <f t="shared" si="41"/>
        <v>0</v>
      </c>
      <c r="GS67" s="196"/>
      <c r="GT67" s="196"/>
      <c r="GU67" s="74">
        <f t="shared" si="42"/>
        <v>0</v>
      </c>
      <c r="GV67" s="74">
        <f t="shared" si="43"/>
        <v>0</v>
      </c>
      <c r="GW67" s="196">
        <v>0</v>
      </c>
      <c r="GX67" s="196"/>
      <c r="GY67" s="74">
        <f t="shared" si="44"/>
        <v>0</v>
      </c>
      <c r="GZ67" s="74">
        <f t="shared" si="45"/>
        <v>0</v>
      </c>
      <c r="HA67" s="196">
        <v>0</v>
      </c>
      <c r="HB67" s="196"/>
      <c r="HC67" s="74">
        <f t="shared" si="46"/>
        <v>0</v>
      </c>
      <c r="HD67" s="74">
        <f t="shared" si="47"/>
        <v>0</v>
      </c>
      <c r="HE67" s="196">
        <v>1</v>
      </c>
      <c r="HF67" s="196"/>
      <c r="HG67" s="74">
        <f t="shared" si="48"/>
        <v>1</v>
      </c>
      <c r="HH67" s="74">
        <f t="shared" si="48"/>
        <v>0</v>
      </c>
      <c r="HI67" s="196">
        <v>1.24</v>
      </c>
      <c r="HJ67" s="196"/>
      <c r="HK67" s="74">
        <f t="shared" si="49"/>
        <v>1.24</v>
      </c>
      <c r="HL67" s="74">
        <f t="shared" si="49"/>
        <v>0</v>
      </c>
      <c r="HM67" s="74"/>
      <c r="HN67" s="74"/>
      <c r="HO67" s="74">
        <f t="shared" si="50"/>
        <v>0</v>
      </c>
      <c r="HP67" s="74">
        <f t="shared" si="50"/>
        <v>0</v>
      </c>
      <c r="HQ67" s="74"/>
      <c r="HR67" s="74"/>
      <c r="HS67" s="74">
        <f t="shared" si="51"/>
        <v>0</v>
      </c>
      <c r="HT67" s="74">
        <f t="shared" si="51"/>
        <v>0</v>
      </c>
      <c r="HU67" s="74"/>
      <c r="HV67" s="74"/>
      <c r="HW67" s="74">
        <f t="shared" si="69"/>
        <v>0</v>
      </c>
      <c r="HX67" s="74">
        <f t="shared" si="69"/>
        <v>0</v>
      </c>
      <c r="HY67" s="74"/>
      <c r="HZ67" s="74"/>
      <c r="IA67" s="74">
        <f t="shared" si="53"/>
        <v>0</v>
      </c>
      <c r="IB67" s="74">
        <f t="shared" si="53"/>
        <v>0</v>
      </c>
      <c r="IC67" s="74"/>
      <c r="ID67" s="74"/>
      <c r="IE67" s="74">
        <f t="shared" si="54"/>
        <v>0</v>
      </c>
      <c r="IF67" s="210">
        <f t="shared" si="55"/>
        <v>0</v>
      </c>
      <c r="IG67" s="235">
        <v>0.11</v>
      </c>
      <c r="IH67" s="235"/>
      <c r="II67" s="211">
        <f t="shared" si="56"/>
        <v>0.11</v>
      </c>
      <c r="IJ67" s="211">
        <f t="shared" si="56"/>
        <v>0</v>
      </c>
      <c r="IK67" s="235">
        <v>6.66</v>
      </c>
      <c r="IM67" s="211">
        <f t="shared" si="57"/>
        <v>6.66</v>
      </c>
      <c r="IN67" s="211">
        <f t="shared" si="57"/>
        <v>0</v>
      </c>
      <c r="IO67" s="196"/>
      <c r="IP67" s="211"/>
      <c r="IQ67" s="211">
        <f t="shared" si="58"/>
        <v>0</v>
      </c>
      <c r="IR67" s="211">
        <f t="shared" si="58"/>
        <v>0</v>
      </c>
      <c r="IS67" s="211"/>
      <c r="IT67" s="211"/>
      <c r="IU67" s="211">
        <f t="shared" si="59"/>
        <v>0</v>
      </c>
      <c r="IV67" s="211">
        <f t="shared" si="59"/>
        <v>0</v>
      </c>
      <c r="IW67" s="211"/>
      <c r="IX67" s="211"/>
      <c r="IY67" s="211">
        <f t="shared" si="60"/>
        <v>0</v>
      </c>
      <c r="IZ67" s="211">
        <f t="shared" si="61"/>
        <v>0</v>
      </c>
      <c r="JA67" s="211"/>
      <c r="JB67" s="211"/>
      <c r="JC67" s="211">
        <f t="shared" si="62"/>
        <v>0</v>
      </c>
      <c r="JD67" s="211">
        <f t="shared" si="62"/>
        <v>0</v>
      </c>
      <c r="JE67" s="211">
        <v>0</v>
      </c>
      <c r="JF67" s="211"/>
      <c r="JG67" s="211">
        <f t="shared" si="63"/>
        <v>0</v>
      </c>
      <c r="JH67" s="211">
        <f t="shared" si="63"/>
        <v>0</v>
      </c>
      <c r="JI67" s="211"/>
      <c r="JJ67" s="211"/>
      <c r="JK67" s="211">
        <f t="shared" si="64"/>
        <v>0</v>
      </c>
      <c r="JL67" s="211">
        <f t="shared" si="64"/>
        <v>0</v>
      </c>
      <c r="JM67" s="560">
        <v>0.21</v>
      </c>
      <c r="JN67" s="211"/>
      <c r="JO67" s="211">
        <f t="shared" si="65"/>
        <v>0.21</v>
      </c>
      <c r="JP67" s="211">
        <f t="shared" si="65"/>
        <v>0</v>
      </c>
      <c r="JQ67" s="211">
        <v>4.12</v>
      </c>
      <c r="JR67" s="211"/>
      <c r="JS67" s="211">
        <f t="shared" si="66"/>
        <v>4.12</v>
      </c>
      <c r="JT67" s="211">
        <f t="shared" si="66"/>
        <v>0</v>
      </c>
      <c r="JU67" s="211"/>
      <c r="JV67" s="211"/>
      <c r="JW67" s="211">
        <f t="shared" si="67"/>
        <v>0</v>
      </c>
      <c r="JX67" s="211">
        <f t="shared" si="67"/>
        <v>0</v>
      </c>
    </row>
    <row r="68" spans="1:284" ht="12.75" customHeight="1">
      <c r="A68" s="181"/>
      <c r="B68" s="89">
        <v>58</v>
      </c>
      <c r="C68" s="236"/>
      <c r="D68" s="236"/>
      <c r="E68" s="74"/>
      <c r="F68" s="74"/>
      <c r="G68" s="71">
        <f t="shared" si="0"/>
        <v>0</v>
      </c>
      <c r="H68" s="71">
        <f t="shared" si="0"/>
        <v>0</v>
      </c>
      <c r="I68" s="237">
        <v>0</v>
      </c>
      <c r="J68" s="71"/>
      <c r="K68" s="71"/>
      <c r="L68" s="71"/>
      <c r="M68" s="71">
        <f t="shared" si="2"/>
        <v>0</v>
      </c>
      <c r="N68" s="71">
        <f t="shared" si="2"/>
        <v>0</v>
      </c>
      <c r="O68" s="236">
        <v>1.03</v>
      </c>
      <c r="P68" s="237"/>
      <c r="Q68" s="74"/>
      <c r="R68" s="71"/>
      <c r="S68" s="71">
        <f t="shared" si="3"/>
        <v>1.03</v>
      </c>
      <c r="T68" s="71">
        <f t="shared" si="3"/>
        <v>0</v>
      </c>
      <c r="U68" s="71"/>
      <c r="V68" s="71"/>
      <c r="W68" s="74"/>
      <c r="X68" s="74"/>
      <c r="Y68" s="71">
        <f t="shared" si="4"/>
        <v>0</v>
      </c>
      <c r="Z68" s="71">
        <f t="shared" si="4"/>
        <v>0</v>
      </c>
      <c r="AA68" s="71"/>
      <c r="AB68" s="245"/>
      <c r="AC68" s="246"/>
      <c r="AD68" s="239"/>
      <c r="AE68" s="71">
        <f t="shared" si="5"/>
        <v>0</v>
      </c>
      <c r="AF68" s="71">
        <f t="shared" si="5"/>
        <v>0</v>
      </c>
      <c r="AG68" s="71">
        <v>5.15</v>
      </c>
      <c r="AH68" s="71"/>
      <c r="AI68" s="71"/>
      <c r="AJ68" s="71"/>
      <c r="AK68" s="71">
        <f t="shared" si="6"/>
        <v>5.15</v>
      </c>
      <c r="AL68" s="71">
        <f t="shared" si="6"/>
        <v>0</v>
      </c>
      <c r="AM68" s="71"/>
      <c r="AN68" s="71"/>
      <c r="AO68" s="75"/>
      <c r="AP68" s="75"/>
      <c r="AQ68" s="71">
        <f t="shared" si="7"/>
        <v>0</v>
      </c>
      <c r="AR68" s="71">
        <f t="shared" si="7"/>
        <v>0</v>
      </c>
      <c r="AS68" s="74"/>
      <c r="AT68" s="74"/>
      <c r="AU68" s="74"/>
      <c r="AV68" s="71"/>
      <c r="AW68" s="71">
        <f t="shared" si="8"/>
        <v>0</v>
      </c>
      <c r="AX68" s="71">
        <f t="shared" si="8"/>
        <v>0</v>
      </c>
      <c r="AY68" s="207"/>
      <c r="AZ68" s="86"/>
      <c r="BA68" s="86"/>
      <c r="BB68" s="86"/>
      <c r="BC68" s="71">
        <f t="shared" si="9"/>
        <v>0</v>
      </c>
      <c r="BD68" s="71">
        <f t="shared" si="9"/>
        <v>0</v>
      </c>
      <c r="BE68" s="236"/>
      <c r="BF68" s="236"/>
      <c r="BG68" s="75"/>
      <c r="BH68" s="240"/>
      <c r="BI68" s="71">
        <f t="shared" si="10"/>
        <v>0</v>
      </c>
      <c r="BJ68" s="71">
        <f t="shared" si="10"/>
        <v>0</v>
      </c>
      <c r="BK68" s="93"/>
      <c r="BL68" s="93"/>
      <c r="BM68" s="71"/>
      <c r="BN68" s="71"/>
      <c r="BO68" s="71">
        <f t="shared" si="11"/>
        <v>0</v>
      </c>
      <c r="BP68" s="71">
        <f t="shared" si="11"/>
        <v>0</v>
      </c>
      <c r="BQ68" s="241"/>
      <c r="BR68" s="236"/>
      <c r="BS68" s="94"/>
      <c r="BT68" s="94"/>
      <c r="BU68" s="71">
        <f t="shared" si="12"/>
        <v>0</v>
      </c>
      <c r="BV68" s="71">
        <f t="shared" si="12"/>
        <v>0</v>
      </c>
      <c r="BW68" s="74"/>
      <c r="BX68" s="74"/>
      <c r="BY68" s="79"/>
      <c r="BZ68" s="242"/>
      <c r="CA68" s="71">
        <f t="shared" si="13"/>
        <v>0</v>
      </c>
      <c r="CB68" s="71">
        <f t="shared" si="13"/>
        <v>0</v>
      </c>
      <c r="CC68" s="74"/>
      <c r="CD68" s="74"/>
      <c r="CE68" s="95"/>
      <c r="CF68" s="95"/>
      <c r="CG68" s="71">
        <f t="shared" si="14"/>
        <v>0</v>
      </c>
      <c r="CH68" s="71">
        <f t="shared" si="14"/>
        <v>0</v>
      </c>
      <c r="CI68" s="236"/>
      <c r="CJ68" s="236"/>
      <c r="CK68" s="213"/>
      <c r="CL68" s="71"/>
      <c r="CM68" s="71">
        <f t="shared" si="15"/>
        <v>0</v>
      </c>
      <c r="CN68" s="71">
        <f t="shared" si="15"/>
        <v>0</v>
      </c>
      <c r="CO68" s="236"/>
      <c r="CP68" s="236"/>
      <c r="CQ68" s="71"/>
      <c r="CR68" s="71"/>
      <c r="CS68" s="71">
        <f t="shared" si="16"/>
        <v>0</v>
      </c>
      <c r="CT68" s="71">
        <f t="shared" si="16"/>
        <v>0</v>
      </c>
      <c r="CU68" s="74">
        <v>0</v>
      </c>
      <c r="CV68" s="74"/>
      <c r="CW68" s="236"/>
      <c r="CX68" s="236"/>
      <c r="CY68" s="71">
        <f t="shared" si="17"/>
        <v>0</v>
      </c>
      <c r="CZ68" s="71">
        <f t="shared" si="17"/>
        <v>0</v>
      </c>
      <c r="DA68" s="236"/>
      <c r="DB68" s="237"/>
      <c r="DC68" s="93"/>
      <c r="DD68" s="71"/>
      <c r="DE68" s="71">
        <f t="shared" si="18"/>
        <v>0</v>
      </c>
      <c r="DF68" s="71">
        <f t="shared" si="18"/>
        <v>0</v>
      </c>
      <c r="DG68" s="74"/>
      <c r="DH68" s="74"/>
      <c r="DI68" s="74"/>
      <c r="DJ68" s="74"/>
      <c r="DK68" s="71">
        <f t="shared" si="19"/>
        <v>0</v>
      </c>
      <c r="DL68" s="71">
        <f t="shared" si="19"/>
        <v>0</v>
      </c>
      <c r="DM68" s="236"/>
      <c r="DN68" s="236"/>
      <c r="DO68" s="243"/>
      <c r="DP68" s="244"/>
      <c r="DQ68" s="71">
        <f t="shared" si="20"/>
        <v>0</v>
      </c>
      <c r="DR68" s="71">
        <f t="shared" si="20"/>
        <v>0</v>
      </c>
      <c r="DS68" s="115"/>
      <c r="DT68" s="71"/>
      <c r="DU68" s="236"/>
      <c r="DV68" s="236"/>
      <c r="DW68" s="71">
        <f t="shared" si="21"/>
        <v>0</v>
      </c>
      <c r="DX68" s="71">
        <f t="shared" si="21"/>
        <v>0</v>
      </c>
      <c r="DY68" s="236"/>
      <c r="DZ68" s="237"/>
      <c r="EA68" s="208"/>
      <c r="EB68" s="71"/>
      <c r="EC68" s="71">
        <f t="shared" si="22"/>
        <v>0</v>
      </c>
      <c r="ED68" s="71">
        <f t="shared" si="22"/>
        <v>0</v>
      </c>
      <c r="EE68" s="236"/>
      <c r="EF68" s="236"/>
      <c r="EG68" s="243"/>
      <c r="EH68" s="243"/>
      <c r="EI68" s="71">
        <f t="shared" si="23"/>
        <v>0</v>
      </c>
      <c r="EJ68" s="71">
        <f t="shared" si="23"/>
        <v>0</v>
      </c>
      <c r="EK68" s="236">
        <v>0</v>
      </c>
      <c r="EL68" s="236"/>
      <c r="EM68" s="243"/>
      <c r="EN68" s="243"/>
      <c r="EO68" s="71">
        <f t="shared" si="24"/>
        <v>0</v>
      </c>
      <c r="EP68" s="71">
        <f t="shared" si="24"/>
        <v>0</v>
      </c>
      <c r="EQ68" s="209">
        <v>0</v>
      </c>
      <c r="ER68" s="196"/>
      <c r="ES68" s="196"/>
      <c r="ET68" s="196"/>
      <c r="EU68" s="74">
        <f t="shared" si="25"/>
        <v>0</v>
      </c>
      <c r="EV68" s="74">
        <f t="shared" si="26"/>
        <v>0</v>
      </c>
      <c r="EW68" s="71">
        <v>0</v>
      </c>
      <c r="EX68" s="71"/>
      <c r="EY68" s="71"/>
      <c r="EZ68" s="71"/>
      <c r="FA68" s="71">
        <f t="shared" si="27"/>
        <v>0</v>
      </c>
      <c r="FB68" s="71">
        <f t="shared" si="27"/>
        <v>0</v>
      </c>
      <c r="FC68" s="71"/>
      <c r="FD68" s="71"/>
      <c r="FE68" s="71"/>
      <c r="FF68" s="71"/>
      <c r="FG68" s="71">
        <f t="shared" si="28"/>
        <v>0</v>
      </c>
      <c r="FH68" s="71">
        <f t="shared" si="28"/>
        <v>0</v>
      </c>
      <c r="FI68" s="196"/>
      <c r="FJ68" s="196"/>
      <c r="FK68" s="196"/>
      <c r="FL68" s="196"/>
      <c r="FM68" s="74">
        <f t="shared" si="29"/>
        <v>0</v>
      </c>
      <c r="FN68" s="74">
        <f t="shared" si="30"/>
        <v>0</v>
      </c>
      <c r="FO68" s="196"/>
      <c r="FP68" s="196"/>
      <c r="FQ68" s="196"/>
      <c r="FR68" s="196"/>
      <c r="FS68" s="74">
        <f t="shared" si="31"/>
        <v>0</v>
      </c>
      <c r="FT68" s="74">
        <f t="shared" si="32"/>
        <v>0</v>
      </c>
      <c r="FU68" s="196"/>
      <c r="FV68" s="196"/>
      <c r="FW68" s="196"/>
      <c r="FX68" s="196"/>
      <c r="FY68" s="74">
        <f t="shared" si="33"/>
        <v>0</v>
      </c>
      <c r="FZ68" s="74">
        <f t="shared" si="34"/>
        <v>0</v>
      </c>
      <c r="GA68" s="196"/>
      <c r="GB68" s="196"/>
      <c r="GC68" s="196"/>
      <c r="GD68" s="196"/>
      <c r="GE68" s="74">
        <f t="shared" si="35"/>
        <v>0</v>
      </c>
      <c r="GF68" s="74">
        <f t="shared" si="36"/>
        <v>0</v>
      </c>
      <c r="GG68" s="196"/>
      <c r="GH68" s="196"/>
      <c r="GI68" s="74">
        <f t="shared" si="68"/>
        <v>0</v>
      </c>
      <c r="GJ68" s="74">
        <f t="shared" si="37"/>
        <v>0</v>
      </c>
      <c r="GK68" s="196">
        <v>8.9700000000000006</v>
      </c>
      <c r="GL68" s="196"/>
      <c r="GM68" s="74">
        <f t="shared" si="38"/>
        <v>8.9700000000000006</v>
      </c>
      <c r="GN68" s="74">
        <f t="shared" si="39"/>
        <v>0</v>
      </c>
      <c r="GO68" s="196">
        <v>2.58</v>
      </c>
      <c r="GP68" s="196"/>
      <c r="GQ68" s="74">
        <f t="shared" si="40"/>
        <v>2.58</v>
      </c>
      <c r="GR68" s="74">
        <f t="shared" si="41"/>
        <v>0</v>
      </c>
      <c r="GS68" s="196"/>
      <c r="GT68" s="196"/>
      <c r="GU68" s="74">
        <f t="shared" si="42"/>
        <v>0</v>
      </c>
      <c r="GV68" s="74">
        <f t="shared" si="43"/>
        <v>0</v>
      </c>
      <c r="GW68" s="196">
        <v>0</v>
      </c>
      <c r="GX68" s="196"/>
      <c r="GY68" s="74">
        <f t="shared" si="44"/>
        <v>0</v>
      </c>
      <c r="GZ68" s="74">
        <f t="shared" si="45"/>
        <v>0</v>
      </c>
      <c r="HA68" s="196">
        <v>0</v>
      </c>
      <c r="HB68" s="196"/>
      <c r="HC68" s="74">
        <f t="shared" si="46"/>
        <v>0</v>
      </c>
      <c r="HD68" s="74">
        <f t="shared" si="47"/>
        <v>0</v>
      </c>
      <c r="HE68" s="196">
        <v>1</v>
      </c>
      <c r="HF68" s="196"/>
      <c r="HG68" s="74">
        <f t="shared" si="48"/>
        <v>1</v>
      </c>
      <c r="HH68" s="74">
        <f t="shared" si="48"/>
        <v>0</v>
      </c>
      <c r="HI68" s="196">
        <v>1.24</v>
      </c>
      <c r="HJ68" s="196"/>
      <c r="HK68" s="74">
        <f t="shared" si="49"/>
        <v>1.24</v>
      </c>
      <c r="HL68" s="74">
        <f t="shared" si="49"/>
        <v>0</v>
      </c>
      <c r="HM68" s="74"/>
      <c r="HN68" s="74"/>
      <c r="HO68" s="74">
        <f t="shared" si="50"/>
        <v>0</v>
      </c>
      <c r="HP68" s="74">
        <f t="shared" si="50"/>
        <v>0</v>
      </c>
      <c r="HQ68" s="74"/>
      <c r="HR68" s="74"/>
      <c r="HS68" s="74">
        <f t="shared" si="51"/>
        <v>0</v>
      </c>
      <c r="HT68" s="74">
        <f t="shared" si="51"/>
        <v>0</v>
      </c>
      <c r="HU68" s="74"/>
      <c r="HV68" s="74"/>
      <c r="HW68" s="74">
        <f t="shared" si="69"/>
        <v>0</v>
      </c>
      <c r="HX68" s="74">
        <f t="shared" si="69"/>
        <v>0</v>
      </c>
      <c r="HY68" s="74"/>
      <c r="HZ68" s="74"/>
      <c r="IA68" s="74">
        <f t="shared" si="53"/>
        <v>0</v>
      </c>
      <c r="IB68" s="74">
        <f t="shared" si="53"/>
        <v>0</v>
      </c>
      <c r="IC68" s="74"/>
      <c r="ID68" s="74"/>
      <c r="IE68" s="74">
        <f t="shared" si="54"/>
        <v>0</v>
      </c>
      <c r="IF68" s="210">
        <f t="shared" si="55"/>
        <v>0</v>
      </c>
      <c r="IG68" s="235">
        <v>0</v>
      </c>
      <c r="IH68" s="235"/>
      <c r="II68" s="211">
        <f t="shared" si="56"/>
        <v>0</v>
      </c>
      <c r="IJ68" s="211">
        <f t="shared" si="56"/>
        <v>0</v>
      </c>
      <c r="IK68" s="235">
        <v>6.66</v>
      </c>
      <c r="IM68" s="211">
        <f t="shared" si="57"/>
        <v>6.66</v>
      </c>
      <c r="IN68" s="211">
        <f t="shared" si="57"/>
        <v>0</v>
      </c>
      <c r="IO68" s="196"/>
      <c r="IP68" s="211"/>
      <c r="IQ68" s="211">
        <f t="shared" si="58"/>
        <v>0</v>
      </c>
      <c r="IR68" s="211">
        <f t="shared" si="58"/>
        <v>0</v>
      </c>
      <c r="IS68" s="211"/>
      <c r="IT68" s="211"/>
      <c r="IU68" s="211">
        <f t="shared" si="59"/>
        <v>0</v>
      </c>
      <c r="IV68" s="211">
        <f t="shared" si="59"/>
        <v>0</v>
      </c>
      <c r="IW68" s="211"/>
      <c r="IX68" s="211"/>
      <c r="IY68" s="211">
        <f t="shared" si="60"/>
        <v>0</v>
      </c>
      <c r="IZ68" s="211">
        <f t="shared" si="61"/>
        <v>0</v>
      </c>
      <c r="JA68" s="211"/>
      <c r="JB68" s="211"/>
      <c r="JC68" s="211">
        <f t="shared" si="62"/>
        <v>0</v>
      </c>
      <c r="JD68" s="211">
        <f t="shared" si="62"/>
        <v>0</v>
      </c>
      <c r="JE68" s="211">
        <v>0</v>
      </c>
      <c r="JF68" s="211"/>
      <c r="JG68" s="211">
        <f t="shared" si="63"/>
        <v>0</v>
      </c>
      <c r="JH68" s="211">
        <f t="shared" si="63"/>
        <v>0</v>
      </c>
      <c r="JI68" s="211"/>
      <c r="JJ68" s="211"/>
      <c r="JK68" s="211">
        <f t="shared" si="64"/>
        <v>0</v>
      </c>
      <c r="JL68" s="211">
        <f t="shared" si="64"/>
        <v>0</v>
      </c>
      <c r="JM68" s="560">
        <v>0</v>
      </c>
      <c r="JN68" s="211"/>
      <c r="JO68" s="211">
        <f t="shared" si="65"/>
        <v>0</v>
      </c>
      <c r="JP68" s="211">
        <f t="shared" si="65"/>
        <v>0</v>
      </c>
      <c r="JQ68" s="211">
        <v>4.0199999999999996</v>
      </c>
      <c r="JR68" s="211"/>
      <c r="JS68" s="211">
        <f t="shared" si="66"/>
        <v>4.0199999999999996</v>
      </c>
      <c r="JT68" s="211">
        <f t="shared" si="66"/>
        <v>0</v>
      </c>
      <c r="JU68" s="211"/>
      <c r="JV68" s="211"/>
      <c r="JW68" s="211">
        <f t="shared" si="67"/>
        <v>0</v>
      </c>
      <c r="JX68" s="211">
        <f t="shared" si="67"/>
        <v>0</v>
      </c>
    </row>
    <row r="69" spans="1:284" ht="12.75" customHeight="1">
      <c r="A69" s="181"/>
      <c r="B69" s="89">
        <v>59</v>
      </c>
      <c r="C69" s="236"/>
      <c r="D69" s="236"/>
      <c r="E69" s="74"/>
      <c r="F69" s="74"/>
      <c r="G69" s="71">
        <f t="shared" si="0"/>
        <v>0</v>
      </c>
      <c r="H69" s="71">
        <f t="shared" si="0"/>
        <v>0</v>
      </c>
      <c r="I69" s="237">
        <v>0</v>
      </c>
      <c r="J69" s="71"/>
      <c r="K69" s="71"/>
      <c r="L69" s="71"/>
      <c r="M69" s="71">
        <f t="shared" si="2"/>
        <v>0</v>
      </c>
      <c r="N69" s="71">
        <f t="shared" si="2"/>
        <v>0</v>
      </c>
      <c r="O69" s="236">
        <v>1.03</v>
      </c>
      <c r="P69" s="237"/>
      <c r="Q69" s="74"/>
      <c r="R69" s="71"/>
      <c r="S69" s="71">
        <f t="shared" si="3"/>
        <v>1.03</v>
      </c>
      <c r="T69" s="71">
        <f t="shared" si="3"/>
        <v>0</v>
      </c>
      <c r="U69" s="71"/>
      <c r="V69" s="71"/>
      <c r="W69" s="74"/>
      <c r="X69" s="74"/>
      <c r="Y69" s="71">
        <f t="shared" si="4"/>
        <v>0</v>
      </c>
      <c r="Z69" s="71">
        <f t="shared" si="4"/>
        <v>0</v>
      </c>
      <c r="AA69" s="71"/>
      <c r="AB69" s="245"/>
      <c r="AC69" s="246"/>
      <c r="AD69" s="239"/>
      <c r="AE69" s="71">
        <f t="shared" si="5"/>
        <v>0</v>
      </c>
      <c r="AF69" s="71">
        <f t="shared" si="5"/>
        <v>0</v>
      </c>
      <c r="AG69" s="71">
        <v>0</v>
      </c>
      <c r="AH69" s="71"/>
      <c r="AI69" s="71"/>
      <c r="AJ69" s="71"/>
      <c r="AK69" s="71">
        <f t="shared" si="6"/>
        <v>0</v>
      </c>
      <c r="AL69" s="71">
        <f t="shared" si="6"/>
        <v>0</v>
      </c>
      <c r="AM69" s="71"/>
      <c r="AN69" s="71"/>
      <c r="AO69" s="75"/>
      <c r="AP69" s="75"/>
      <c r="AQ69" s="71">
        <f t="shared" si="7"/>
        <v>0</v>
      </c>
      <c r="AR69" s="71">
        <f t="shared" si="7"/>
        <v>0</v>
      </c>
      <c r="AS69" s="74"/>
      <c r="AT69" s="74"/>
      <c r="AU69" s="74"/>
      <c r="AV69" s="71"/>
      <c r="AW69" s="71">
        <f t="shared" si="8"/>
        <v>0</v>
      </c>
      <c r="AX69" s="71">
        <f t="shared" si="8"/>
        <v>0</v>
      </c>
      <c r="AY69" s="207"/>
      <c r="AZ69" s="86"/>
      <c r="BA69" s="86"/>
      <c r="BB69" s="86"/>
      <c r="BC69" s="71">
        <f t="shared" si="9"/>
        <v>0</v>
      </c>
      <c r="BD69" s="71">
        <f t="shared" si="9"/>
        <v>0</v>
      </c>
      <c r="BE69" s="236"/>
      <c r="BF69" s="236"/>
      <c r="BG69" s="75"/>
      <c r="BH69" s="240"/>
      <c r="BI69" s="71">
        <f t="shared" si="10"/>
        <v>0</v>
      </c>
      <c r="BJ69" s="71">
        <f t="shared" si="10"/>
        <v>0</v>
      </c>
      <c r="BK69" s="93"/>
      <c r="BL69" s="93"/>
      <c r="BM69" s="71"/>
      <c r="BN69" s="71"/>
      <c r="BO69" s="71">
        <f t="shared" si="11"/>
        <v>0</v>
      </c>
      <c r="BP69" s="71">
        <f t="shared" si="11"/>
        <v>0</v>
      </c>
      <c r="BQ69" s="241"/>
      <c r="BR69" s="236"/>
      <c r="BS69" s="94"/>
      <c r="BT69" s="94"/>
      <c r="BU69" s="71">
        <f t="shared" si="12"/>
        <v>0</v>
      </c>
      <c r="BV69" s="71">
        <f t="shared" si="12"/>
        <v>0</v>
      </c>
      <c r="BW69" s="74"/>
      <c r="BX69" s="74"/>
      <c r="BY69" s="79"/>
      <c r="BZ69" s="242"/>
      <c r="CA69" s="71">
        <f t="shared" si="13"/>
        <v>0</v>
      </c>
      <c r="CB69" s="71">
        <f t="shared" si="13"/>
        <v>0</v>
      </c>
      <c r="CC69" s="74"/>
      <c r="CD69" s="74"/>
      <c r="CE69" s="95"/>
      <c r="CF69" s="95"/>
      <c r="CG69" s="71">
        <f t="shared" si="14"/>
        <v>0</v>
      </c>
      <c r="CH69" s="71">
        <f t="shared" si="14"/>
        <v>0</v>
      </c>
      <c r="CI69" s="236"/>
      <c r="CJ69" s="236"/>
      <c r="CK69" s="213"/>
      <c r="CL69" s="71"/>
      <c r="CM69" s="71">
        <f t="shared" si="15"/>
        <v>0</v>
      </c>
      <c r="CN69" s="71">
        <f t="shared" si="15"/>
        <v>0</v>
      </c>
      <c r="CO69" s="236"/>
      <c r="CP69" s="236"/>
      <c r="CQ69" s="71"/>
      <c r="CR69" s="71"/>
      <c r="CS69" s="71">
        <f t="shared" si="16"/>
        <v>0</v>
      </c>
      <c r="CT69" s="71">
        <f t="shared" si="16"/>
        <v>0</v>
      </c>
      <c r="CU69" s="74">
        <v>0</v>
      </c>
      <c r="CV69" s="74"/>
      <c r="CW69" s="236"/>
      <c r="CX69" s="236"/>
      <c r="CY69" s="71">
        <f t="shared" si="17"/>
        <v>0</v>
      </c>
      <c r="CZ69" s="71">
        <f t="shared" si="17"/>
        <v>0</v>
      </c>
      <c r="DA69" s="236"/>
      <c r="DB69" s="237"/>
      <c r="DC69" s="93"/>
      <c r="DD69" s="71"/>
      <c r="DE69" s="71">
        <f t="shared" si="18"/>
        <v>0</v>
      </c>
      <c r="DF69" s="71">
        <f t="shared" si="18"/>
        <v>0</v>
      </c>
      <c r="DG69" s="74"/>
      <c r="DH69" s="74"/>
      <c r="DI69" s="74"/>
      <c r="DJ69" s="74"/>
      <c r="DK69" s="71">
        <f t="shared" si="19"/>
        <v>0</v>
      </c>
      <c r="DL69" s="71">
        <f t="shared" si="19"/>
        <v>0</v>
      </c>
      <c r="DM69" s="236"/>
      <c r="DN69" s="236"/>
      <c r="DO69" s="243"/>
      <c r="DP69" s="244"/>
      <c r="DQ69" s="71">
        <f t="shared" si="20"/>
        <v>0</v>
      </c>
      <c r="DR69" s="71">
        <f t="shared" si="20"/>
        <v>0</v>
      </c>
      <c r="DS69" s="115"/>
      <c r="DT69" s="71"/>
      <c r="DU69" s="236"/>
      <c r="DV69" s="236"/>
      <c r="DW69" s="71">
        <f t="shared" si="21"/>
        <v>0</v>
      </c>
      <c r="DX69" s="71">
        <f t="shared" si="21"/>
        <v>0</v>
      </c>
      <c r="DY69" s="236"/>
      <c r="DZ69" s="237"/>
      <c r="EA69" s="208"/>
      <c r="EB69" s="71"/>
      <c r="EC69" s="71">
        <f t="shared" si="22"/>
        <v>0</v>
      </c>
      <c r="ED69" s="71">
        <f t="shared" si="22"/>
        <v>0</v>
      </c>
      <c r="EE69" s="236"/>
      <c r="EF69" s="236"/>
      <c r="EG69" s="243"/>
      <c r="EH69" s="243"/>
      <c r="EI69" s="71">
        <f t="shared" si="23"/>
        <v>0</v>
      </c>
      <c r="EJ69" s="71">
        <f t="shared" si="23"/>
        <v>0</v>
      </c>
      <c r="EK69" s="236">
        <v>0</v>
      </c>
      <c r="EL69" s="236"/>
      <c r="EM69" s="243"/>
      <c r="EN69" s="243"/>
      <c r="EO69" s="71">
        <f t="shared" si="24"/>
        <v>0</v>
      </c>
      <c r="EP69" s="71">
        <f t="shared" si="24"/>
        <v>0</v>
      </c>
      <c r="EQ69" s="209">
        <v>0</v>
      </c>
      <c r="ER69" s="196"/>
      <c r="ES69" s="196"/>
      <c r="ET69" s="196"/>
      <c r="EU69" s="74">
        <f t="shared" si="25"/>
        <v>0</v>
      </c>
      <c r="EV69" s="74">
        <f t="shared" si="26"/>
        <v>0</v>
      </c>
      <c r="EW69" s="71">
        <v>0</v>
      </c>
      <c r="EX69" s="71"/>
      <c r="EY69" s="71"/>
      <c r="EZ69" s="71"/>
      <c r="FA69" s="71">
        <f t="shared" si="27"/>
        <v>0</v>
      </c>
      <c r="FB69" s="71">
        <f t="shared" si="27"/>
        <v>0</v>
      </c>
      <c r="FC69" s="71"/>
      <c r="FD69" s="71"/>
      <c r="FE69" s="71"/>
      <c r="FF69" s="71"/>
      <c r="FG69" s="71">
        <f t="shared" si="28"/>
        <v>0</v>
      </c>
      <c r="FH69" s="71">
        <f t="shared" si="28"/>
        <v>0</v>
      </c>
      <c r="FI69" s="196"/>
      <c r="FJ69" s="196"/>
      <c r="FK69" s="196"/>
      <c r="FL69" s="196"/>
      <c r="FM69" s="74">
        <f t="shared" si="29"/>
        <v>0</v>
      </c>
      <c r="FN69" s="74">
        <f t="shared" si="30"/>
        <v>0</v>
      </c>
      <c r="FO69" s="196"/>
      <c r="FP69" s="196"/>
      <c r="FQ69" s="196"/>
      <c r="FR69" s="196"/>
      <c r="FS69" s="74">
        <f t="shared" si="31"/>
        <v>0</v>
      </c>
      <c r="FT69" s="74">
        <f t="shared" si="32"/>
        <v>0</v>
      </c>
      <c r="FU69" s="196"/>
      <c r="FV69" s="196"/>
      <c r="FW69" s="196"/>
      <c r="FX69" s="196"/>
      <c r="FY69" s="74">
        <f t="shared" si="33"/>
        <v>0</v>
      </c>
      <c r="FZ69" s="74">
        <f t="shared" si="34"/>
        <v>0</v>
      </c>
      <c r="GA69" s="196"/>
      <c r="GB69" s="196"/>
      <c r="GC69" s="196"/>
      <c r="GD69" s="196"/>
      <c r="GE69" s="74">
        <f t="shared" si="35"/>
        <v>0</v>
      </c>
      <c r="GF69" s="74">
        <f t="shared" si="36"/>
        <v>0</v>
      </c>
      <c r="GG69" s="196"/>
      <c r="GH69" s="196"/>
      <c r="GI69" s="74">
        <f t="shared" si="68"/>
        <v>0</v>
      </c>
      <c r="GJ69" s="74">
        <f t="shared" si="37"/>
        <v>0</v>
      </c>
      <c r="GK69" s="196">
        <v>8.9700000000000006</v>
      </c>
      <c r="GL69" s="196"/>
      <c r="GM69" s="74">
        <f t="shared" si="38"/>
        <v>8.9700000000000006</v>
      </c>
      <c r="GN69" s="74">
        <f t="shared" si="39"/>
        <v>0</v>
      </c>
      <c r="GO69" s="196">
        <v>2.4700000000000002</v>
      </c>
      <c r="GP69" s="196"/>
      <c r="GQ69" s="74">
        <f t="shared" si="40"/>
        <v>2.4700000000000002</v>
      </c>
      <c r="GR69" s="74">
        <f t="shared" si="41"/>
        <v>0</v>
      </c>
      <c r="GS69" s="196"/>
      <c r="GT69" s="196"/>
      <c r="GU69" s="74">
        <f t="shared" si="42"/>
        <v>0</v>
      </c>
      <c r="GV69" s="74">
        <f t="shared" si="43"/>
        <v>0</v>
      </c>
      <c r="GW69" s="196">
        <v>0</v>
      </c>
      <c r="GX69" s="196"/>
      <c r="GY69" s="74">
        <f t="shared" si="44"/>
        <v>0</v>
      </c>
      <c r="GZ69" s="74">
        <f t="shared" si="45"/>
        <v>0</v>
      </c>
      <c r="HA69" s="196">
        <v>0</v>
      </c>
      <c r="HB69" s="196"/>
      <c r="HC69" s="74">
        <f t="shared" si="46"/>
        <v>0</v>
      </c>
      <c r="HD69" s="74">
        <f t="shared" si="47"/>
        <v>0</v>
      </c>
      <c r="HE69" s="196">
        <v>1</v>
      </c>
      <c r="HF69" s="196"/>
      <c r="HG69" s="74">
        <f t="shared" si="48"/>
        <v>1</v>
      </c>
      <c r="HH69" s="74">
        <f t="shared" si="48"/>
        <v>0</v>
      </c>
      <c r="HI69" s="196">
        <v>1.24</v>
      </c>
      <c r="HJ69" s="196"/>
      <c r="HK69" s="74">
        <f t="shared" si="49"/>
        <v>1.24</v>
      </c>
      <c r="HL69" s="74">
        <f t="shared" si="49"/>
        <v>0</v>
      </c>
      <c r="HM69" s="74"/>
      <c r="HN69" s="74"/>
      <c r="HO69" s="74">
        <f t="shared" si="50"/>
        <v>0</v>
      </c>
      <c r="HP69" s="74">
        <f t="shared" si="50"/>
        <v>0</v>
      </c>
      <c r="HQ69" s="74"/>
      <c r="HR69" s="74"/>
      <c r="HS69" s="74">
        <f t="shared" si="51"/>
        <v>0</v>
      </c>
      <c r="HT69" s="74">
        <f t="shared" si="51"/>
        <v>0</v>
      </c>
      <c r="HU69" s="74"/>
      <c r="HV69" s="74"/>
      <c r="HW69" s="74">
        <f t="shared" si="69"/>
        <v>0</v>
      </c>
      <c r="HX69" s="74">
        <f t="shared" si="69"/>
        <v>0</v>
      </c>
      <c r="HY69" s="74"/>
      <c r="HZ69" s="74"/>
      <c r="IA69" s="74">
        <f t="shared" si="53"/>
        <v>0</v>
      </c>
      <c r="IB69" s="74">
        <f t="shared" si="53"/>
        <v>0</v>
      </c>
      <c r="IC69" s="74"/>
      <c r="ID69" s="74"/>
      <c r="IE69" s="74">
        <f t="shared" si="54"/>
        <v>0</v>
      </c>
      <c r="IF69" s="210">
        <f t="shared" si="55"/>
        <v>0</v>
      </c>
      <c r="IG69" s="235">
        <v>0</v>
      </c>
      <c r="IH69" s="235"/>
      <c r="II69" s="211">
        <f t="shared" si="56"/>
        <v>0</v>
      </c>
      <c r="IJ69" s="211">
        <f t="shared" si="56"/>
        <v>0</v>
      </c>
      <c r="IK69" s="235">
        <v>6.66</v>
      </c>
      <c r="IM69" s="211">
        <f t="shared" si="57"/>
        <v>6.66</v>
      </c>
      <c r="IN69" s="211">
        <f t="shared" si="57"/>
        <v>0</v>
      </c>
      <c r="IO69" s="196"/>
      <c r="IP69" s="211"/>
      <c r="IQ69" s="211">
        <f t="shared" si="58"/>
        <v>0</v>
      </c>
      <c r="IR69" s="211">
        <f t="shared" si="58"/>
        <v>0</v>
      </c>
      <c r="IS69" s="211"/>
      <c r="IT69" s="211"/>
      <c r="IU69" s="211">
        <f t="shared" si="59"/>
        <v>0</v>
      </c>
      <c r="IV69" s="211">
        <f t="shared" si="59"/>
        <v>0</v>
      </c>
      <c r="IW69" s="211"/>
      <c r="IX69" s="211"/>
      <c r="IY69" s="211">
        <f t="shared" si="60"/>
        <v>0</v>
      </c>
      <c r="IZ69" s="211">
        <f t="shared" si="61"/>
        <v>0</v>
      </c>
      <c r="JA69" s="211"/>
      <c r="JB69" s="211"/>
      <c r="JC69" s="211">
        <f t="shared" si="62"/>
        <v>0</v>
      </c>
      <c r="JD69" s="211">
        <f t="shared" si="62"/>
        <v>0</v>
      </c>
      <c r="JE69" s="211">
        <v>0</v>
      </c>
      <c r="JF69" s="211"/>
      <c r="JG69" s="211">
        <f t="shared" si="63"/>
        <v>0</v>
      </c>
      <c r="JH69" s="211">
        <f t="shared" si="63"/>
        <v>0</v>
      </c>
      <c r="JI69" s="211"/>
      <c r="JJ69" s="211"/>
      <c r="JK69" s="211">
        <f t="shared" si="64"/>
        <v>0</v>
      </c>
      <c r="JL69" s="211">
        <f t="shared" si="64"/>
        <v>0</v>
      </c>
      <c r="JM69" s="560">
        <v>2.27</v>
      </c>
      <c r="JN69" s="211"/>
      <c r="JO69" s="211">
        <f t="shared" si="65"/>
        <v>2.27</v>
      </c>
      <c r="JP69" s="211">
        <f t="shared" si="65"/>
        <v>0</v>
      </c>
      <c r="JQ69" s="211">
        <v>5.77</v>
      </c>
      <c r="JR69" s="211"/>
      <c r="JS69" s="211">
        <f t="shared" si="66"/>
        <v>5.77</v>
      </c>
      <c r="JT69" s="211">
        <f t="shared" si="66"/>
        <v>0</v>
      </c>
      <c r="JU69" s="211"/>
      <c r="JV69" s="211"/>
      <c r="JW69" s="211">
        <f t="shared" si="67"/>
        <v>0</v>
      </c>
      <c r="JX69" s="211">
        <f t="shared" si="67"/>
        <v>0</v>
      </c>
    </row>
    <row r="70" spans="1:284" ht="12.75" customHeight="1">
      <c r="A70" s="181"/>
      <c r="B70" s="89">
        <v>60</v>
      </c>
      <c r="C70" s="236"/>
      <c r="D70" s="236"/>
      <c r="E70" s="74"/>
      <c r="F70" s="74"/>
      <c r="G70" s="71">
        <f t="shared" si="0"/>
        <v>0</v>
      </c>
      <c r="H70" s="71">
        <f t="shared" si="0"/>
        <v>0</v>
      </c>
      <c r="I70" s="237">
        <v>0</v>
      </c>
      <c r="J70" s="71"/>
      <c r="K70" s="71"/>
      <c r="L70" s="71"/>
      <c r="M70" s="71">
        <f t="shared" si="2"/>
        <v>0</v>
      </c>
      <c r="N70" s="71">
        <f t="shared" si="2"/>
        <v>0</v>
      </c>
      <c r="O70" s="236">
        <v>1.03</v>
      </c>
      <c r="P70" s="237"/>
      <c r="Q70" s="74"/>
      <c r="R70" s="71"/>
      <c r="S70" s="71">
        <f t="shared" si="3"/>
        <v>1.03</v>
      </c>
      <c r="T70" s="71">
        <f t="shared" si="3"/>
        <v>0</v>
      </c>
      <c r="U70" s="71"/>
      <c r="V70" s="71"/>
      <c r="W70" s="74"/>
      <c r="X70" s="74"/>
      <c r="Y70" s="71">
        <f t="shared" si="4"/>
        <v>0</v>
      </c>
      <c r="Z70" s="71">
        <f t="shared" si="4"/>
        <v>0</v>
      </c>
      <c r="AA70" s="71"/>
      <c r="AB70" s="245"/>
      <c r="AC70" s="246"/>
      <c r="AD70" s="239"/>
      <c r="AE70" s="71">
        <f t="shared" si="5"/>
        <v>0</v>
      </c>
      <c r="AF70" s="71">
        <f t="shared" si="5"/>
        <v>0</v>
      </c>
      <c r="AG70" s="71">
        <v>0</v>
      </c>
      <c r="AH70" s="71"/>
      <c r="AI70" s="71"/>
      <c r="AJ70" s="71"/>
      <c r="AK70" s="71">
        <f t="shared" si="6"/>
        <v>0</v>
      </c>
      <c r="AL70" s="71">
        <f t="shared" si="6"/>
        <v>0</v>
      </c>
      <c r="AM70" s="71"/>
      <c r="AN70" s="71"/>
      <c r="AO70" s="75"/>
      <c r="AP70" s="75"/>
      <c r="AQ70" s="71">
        <f t="shared" si="7"/>
        <v>0</v>
      </c>
      <c r="AR70" s="71">
        <f t="shared" si="7"/>
        <v>0</v>
      </c>
      <c r="AS70" s="74"/>
      <c r="AT70" s="74"/>
      <c r="AU70" s="74"/>
      <c r="AV70" s="71"/>
      <c r="AW70" s="71">
        <f t="shared" si="8"/>
        <v>0</v>
      </c>
      <c r="AX70" s="71">
        <f t="shared" si="8"/>
        <v>0</v>
      </c>
      <c r="AY70" s="207"/>
      <c r="AZ70" s="86"/>
      <c r="BA70" s="86"/>
      <c r="BB70" s="86"/>
      <c r="BC70" s="71">
        <f t="shared" si="9"/>
        <v>0</v>
      </c>
      <c r="BD70" s="71">
        <f t="shared" si="9"/>
        <v>0</v>
      </c>
      <c r="BE70" s="236"/>
      <c r="BF70" s="236"/>
      <c r="BG70" s="75"/>
      <c r="BH70" s="240"/>
      <c r="BI70" s="71">
        <f t="shared" si="10"/>
        <v>0</v>
      </c>
      <c r="BJ70" s="71">
        <f t="shared" si="10"/>
        <v>0</v>
      </c>
      <c r="BK70" s="93"/>
      <c r="BL70" s="93"/>
      <c r="BM70" s="71"/>
      <c r="BN70" s="71"/>
      <c r="BO70" s="71">
        <f t="shared" si="11"/>
        <v>0</v>
      </c>
      <c r="BP70" s="71">
        <f t="shared" si="11"/>
        <v>0</v>
      </c>
      <c r="BQ70" s="241"/>
      <c r="BR70" s="236"/>
      <c r="BS70" s="94"/>
      <c r="BT70" s="94"/>
      <c r="BU70" s="71">
        <f t="shared" si="12"/>
        <v>0</v>
      </c>
      <c r="BV70" s="71">
        <f t="shared" si="12"/>
        <v>0</v>
      </c>
      <c r="BW70" s="74"/>
      <c r="BX70" s="74"/>
      <c r="BY70" s="79"/>
      <c r="BZ70" s="242"/>
      <c r="CA70" s="71">
        <f t="shared" si="13"/>
        <v>0</v>
      </c>
      <c r="CB70" s="71">
        <f t="shared" si="13"/>
        <v>0</v>
      </c>
      <c r="CC70" s="74"/>
      <c r="CD70" s="74"/>
      <c r="CE70" s="95"/>
      <c r="CF70" s="95"/>
      <c r="CG70" s="71">
        <f t="shared" si="14"/>
        <v>0</v>
      </c>
      <c r="CH70" s="71">
        <f t="shared" si="14"/>
        <v>0</v>
      </c>
      <c r="CI70" s="236"/>
      <c r="CJ70" s="236"/>
      <c r="CK70" s="213"/>
      <c r="CL70" s="71"/>
      <c r="CM70" s="71">
        <f t="shared" si="15"/>
        <v>0</v>
      </c>
      <c r="CN70" s="71">
        <f t="shared" si="15"/>
        <v>0</v>
      </c>
      <c r="CO70" s="236"/>
      <c r="CP70" s="236"/>
      <c r="CQ70" s="71"/>
      <c r="CR70" s="71"/>
      <c r="CS70" s="71">
        <f t="shared" si="16"/>
        <v>0</v>
      </c>
      <c r="CT70" s="71">
        <f t="shared" si="16"/>
        <v>0</v>
      </c>
      <c r="CU70" s="74">
        <v>0</v>
      </c>
      <c r="CV70" s="74"/>
      <c r="CW70" s="236"/>
      <c r="CX70" s="236"/>
      <c r="CY70" s="71">
        <f t="shared" si="17"/>
        <v>0</v>
      </c>
      <c r="CZ70" s="71">
        <f t="shared" si="17"/>
        <v>0</v>
      </c>
      <c r="DA70" s="236"/>
      <c r="DB70" s="237"/>
      <c r="DC70" s="93"/>
      <c r="DD70" s="71"/>
      <c r="DE70" s="71">
        <f t="shared" si="18"/>
        <v>0</v>
      </c>
      <c r="DF70" s="71">
        <f t="shared" si="18"/>
        <v>0</v>
      </c>
      <c r="DG70" s="74"/>
      <c r="DH70" s="74"/>
      <c r="DI70" s="74"/>
      <c r="DJ70" s="74"/>
      <c r="DK70" s="71">
        <f t="shared" si="19"/>
        <v>0</v>
      </c>
      <c r="DL70" s="71">
        <f t="shared" si="19"/>
        <v>0</v>
      </c>
      <c r="DM70" s="236"/>
      <c r="DN70" s="236"/>
      <c r="DO70" s="243"/>
      <c r="DP70" s="244"/>
      <c r="DQ70" s="71">
        <f t="shared" si="20"/>
        <v>0</v>
      </c>
      <c r="DR70" s="71">
        <f t="shared" si="20"/>
        <v>0</v>
      </c>
      <c r="DS70" s="115"/>
      <c r="DT70" s="71"/>
      <c r="DU70" s="236"/>
      <c r="DV70" s="236"/>
      <c r="DW70" s="71">
        <f t="shared" si="21"/>
        <v>0</v>
      </c>
      <c r="DX70" s="71">
        <f t="shared" si="21"/>
        <v>0</v>
      </c>
      <c r="DY70" s="236"/>
      <c r="DZ70" s="237"/>
      <c r="EA70" s="208"/>
      <c r="EB70" s="71"/>
      <c r="EC70" s="71">
        <f t="shared" si="22"/>
        <v>0</v>
      </c>
      <c r="ED70" s="71">
        <f t="shared" si="22"/>
        <v>0</v>
      </c>
      <c r="EE70" s="236"/>
      <c r="EF70" s="236"/>
      <c r="EG70" s="243"/>
      <c r="EH70" s="243"/>
      <c r="EI70" s="71">
        <f t="shared" si="23"/>
        <v>0</v>
      </c>
      <c r="EJ70" s="71">
        <f t="shared" si="23"/>
        <v>0</v>
      </c>
      <c r="EK70" s="236">
        <v>0</v>
      </c>
      <c r="EL70" s="236"/>
      <c r="EM70" s="243"/>
      <c r="EN70" s="243"/>
      <c r="EO70" s="71">
        <f t="shared" si="24"/>
        <v>0</v>
      </c>
      <c r="EP70" s="71">
        <f t="shared" si="24"/>
        <v>0</v>
      </c>
      <c r="EQ70" s="209">
        <v>0</v>
      </c>
      <c r="ER70" s="196"/>
      <c r="ES70" s="196"/>
      <c r="ET70" s="196"/>
      <c r="EU70" s="74">
        <f t="shared" si="25"/>
        <v>0</v>
      </c>
      <c r="EV70" s="74">
        <f t="shared" si="26"/>
        <v>0</v>
      </c>
      <c r="EW70" s="71">
        <v>0</v>
      </c>
      <c r="EX70" s="71"/>
      <c r="EY70" s="71"/>
      <c r="EZ70" s="71"/>
      <c r="FA70" s="71">
        <f t="shared" si="27"/>
        <v>0</v>
      </c>
      <c r="FB70" s="71">
        <f t="shared" si="27"/>
        <v>0</v>
      </c>
      <c r="FC70" s="71"/>
      <c r="FD70" s="71"/>
      <c r="FE70" s="71"/>
      <c r="FF70" s="71"/>
      <c r="FG70" s="71">
        <f t="shared" si="28"/>
        <v>0</v>
      </c>
      <c r="FH70" s="71">
        <f t="shared" si="28"/>
        <v>0</v>
      </c>
      <c r="FI70" s="196"/>
      <c r="FJ70" s="196"/>
      <c r="FK70" s="196"/>
      <c r="FL70" s="196"/>
      <c r="FM70" s="74">
        <f t="shared" si="29"/>
        <v>0</v>
      </c>
      <c r="FN70" s="74">
        <f t="shared" si="30"/>
        <v>0</v>
      </c>
      <c r="FO70" s="196"/>
      <c r="FP70" s="196"/>
      <c r="FQ70" s="196"/>
      <c r="FR70" s="196"/>
      <c r="FS70" s="74">
        <f t="shared" si="31"/>
        <v>0</v>
      </c>
      <c r="FT70" s="74">
        <f t="shared" si="32"/>
        <v>0</v>
      </c>
      <c r="FU70" s="196"/>
      <c r="FV70" s="196"/>
      <c r="FW70" s="196"/>
      <c r="FX70" s="196"/>
      <c r="FY70" s="74">
        <f t="shared" si="33"/>
        <v>0</v>
      </c>
      <c r="FZ70" s="74">
        <f t="shared" si="34"/>
        <v>0</v>
      </c>
      <c r="GA70" s="196"/>
      <c r="GB70" s="196"/>
      <c r="GC70" s="196"/>
      <c r="GD70" s="196"/>
      <c r="GE70" s="74">
        <f t="shared" si="35"/>
        <v>0</v>
      </c>
      <c r="GF70" s="74">
        <f t="shared" si="36"/>
        <v>0</v>
      </c>
      <c r="GG70" s="196"/>
      <c r="GH70" s="196"/>
      <c r="GI70" s="74">
        <f t="shared" si="68"/>
        <v>0</v>
      </c>
      <c r="GJ70" s="74">
        <f t="shared" si="37"/>
        <v>0</v>
      </c>
      <c r="GK70" s="196">
        <v>8.9700000000000006</v>
      </c>
      <c r="GL70" s="196"/>
      <c r="GM70" s="74">
        <f t="shared" si="38"/>
        <v>8.9700000000000006</v>
      </c>
      <c r="GN70" s="74">
        <f t="shared" si="39"/>
        <v>0</v>
      </c>
      <c r="GO70" s="196">
        <v>2.16</v>
      </c>
      <c r="GP70" s="196"/>
      <c r="GQ70" s="74">
        <f t="shared" si="40"/>
        <v>2.16</v>
      </c>
      <c r="GR70" s="74">
        <f t="shared" si="41"/>
        <v>0</v>
      </c>
      <c r="GS70" s="196"/>
      <c r="GT70" s="196"/>
      <c r="GU70" s="74">
        <f t="shared" si="42"/>
        <v>0</v>
      </c>
      <c r="GV70" s="74">
        <f t="shared" si="43"/>
        <v>0</v>
      </c>
      <c r="GW70" s="196">
        <v>0</v>
      </c>
      <c r="GX70" s="196"/>
      <c r="GY70" s="74">
        <f t="shared" si="44"/>
        <v>0</v>
      </c>
      <c r="GZ70" s="74">
        <f t="shared" si="45"/>
        <v>0</v>
      </c>
      <c r="HA70" s="196">
        <v>0</v>
      </c>
      <c r="HB70" s="196"/>
      <c r="HC70" s="74">
        <f t="shared" si="46"/>
        <v>0</v>
      </c>
      <c r="HD70" s="74">
        <f t="shared" si="47"/>
        <v>0</v>
      </c>
      <c r="HE70" s="196">
        <v>1</v>
      </c>
      <c r="HF70" s="196"/>
      <c r="HG70" s="74">
        <f t="shared" si="48"/>
        <v>1</v>
      </c>
      <c r="HH70" s="74">
        <f t="shared" si="48"/>
        <v>0</v>
      </c>
      <c r="HI70" s="196">
        <v>1.24</v>
      </c>
      <c r="HJ70" s="196"/>
      <c r="HK70" s="74">
        <f t="shared" si="49"/>
        <v>1.24</v>
      </c>
      <c r="HL70" s="74">
        <f t="shared" si="49"/>
        <v>0</v>
      </c>
      <c r="HM70" s="74"/>
      <c r="HN70" s="74"/>
      <c r="HO70" s="74">
        <f t="shared" si="50"/>
        <v>0</v>
      </c>
      <c r="HP70" s="74">
        <f t="shared" si="50"/>
        <v>0</v>
      </c>
      <c r="HQ70" s="74"/>
      <c r="HR70" s="74"/>
      <c r="HS70" s="74">
        <f t="shared" si="51"/>
        <v>0</v>
      </c>
      <c r="HT70" s="74">
        <f t="shared" si="51"/>
        <v>0</v>
      </c>
      <c r="HU70" s="74"/>
      <c r="HV70" s="74"/>
      <c r="HW70" s="74">
        <f t="shared" si="69"/>
        <v>0</v>
      </c>
      <c r="HX70" s="74">
        <f t="shared" si="69"/>
        <v>0</v>
      </c>
      <c r="HY70" s="74"/>
      <c r="HZ70" s="74"/>
      <c r="IA70" s="74">
        <f t="shared" si="53"/>
        <v>0</v>
      </c>
      <c r="IB70" s="74">
        <f t="shared" si="53"/>
        <v>0</v>
      </c>
      <c r="IC70" s="74"/>
      <c r="ID70" s="74"/>
      <c r="IE70" s="74">
        <f t="shared" si="54"/>
        <v>0</v>
      </c>
      <c r="IF70" s="210">
        <f t="shared" si="55"/>
        <v>0</v>
      </c>
      <c r="IG70" s="235">
        <v>0</v>
      </c>
      <c r="IH70" s="235"/>
      <c r="II70" s="211">
        <f t="shared" si="56"/>
        <v>0</v>
      </c>
      <c r="IJ70" s="211">
        <f t="shared" si="56"/>
        <v>0</v>
      </c>
      <c r="IK70" s="235">
        <v>6.66</v>
      </c>
      <c r="IM70" s="211">
        <f t="shared" si="57"/>
        <v>6.66</v>
      </c>
      <c r="IN70" s="211">
        <f t="shared" si="57"/>
        <v>0</v>
      </c>
      <c r="IO70" s="196"/>
      <c r="IP70" s="211"/>
      <c r="IQ70" s="211">
        <f t="shared" si="58"/>
        <v>0</v>
      </c>
      <c r="IR70" s="211">
        <f t="shared" si="58"/>
        <v>0</v>
      </c>
      <c r="IS70" s="211"/>
      <c r="IT70" s="211"/>
      <c r="IU70" s="211">
        <f t="shared" si="59"/>
        <v>0</v>
      </c>
      <c r="IV70" s="211">
        <f t="shared" si="59"/>
        <v>0</v>
      </c>
      <c r="IW70" s="211"/>
      <c r="IX70" s="211"/>
      <c r="IY70" s="211">
        <f t="shared" si="60"/>
        <v>0</v>
      </c>
      <c r="IZ70" s="211">
        <f t="shared" si="61"/>
        <v>0</v>
      </c>
      <c r="JA70" s="211"/>
      <c r="JB70" s="211"/>
      <c r="JC70" s="211">
        <f t="shared" si="62"/>
        <v>0</v>
      </c>
      <c r="JD70" s="211">
        <f t="shared" si="62"/>
        <v>0</v>
      </c>
      <c r="JE70" s="211">
        <v>0</v>
      </c>
      <c r="JF70" s="211"/>
      <c r="JG70" s="211">
        <f t="shared" si="63"/>
        <v>0</v>
      </c>
      <c r="JH70" s="211">
        <f t="shared" si="63"/>
        <v>0</v>
      </c>
      <c r="JI70" s="211"/>
      <c r="JJ70" s="211"/>
      <c r="JK70" s="211">
        <f t="shared" si="64"/>
        <v>0</v>
      </c>
      <c r="JL70" s="211">
        <f t="shared" si="64"/>
        <v>0</v>
      </c>
      <c r="JM70" s="560">
        <v>8.66</v>
      </c>
      <c r="JN70" s="211"/>
      <c r="JO70" s="211">
        <f t="shared" si="65"/>
        <v>8.66</v>
      </c>
      <c r="JP70" s="211">
        <f t="shared" si="65"/>
        <v>0</v>
      </c>
      <c r="JQ70" s="211">
        <v>5.88</v>
      </c>
      <c r="JR70" s="211"/>
      <c r="JS70" s="211">
        <f t="shared" si="66"/>
        <v>5.88</v>
      </c>
      <c r="JT70" s="211">
        <f t="shared" si="66"/>
        <v>0</v>
      </c>
      <c r="JU70" s="211"/>
      <c r="JV70" s="211"/>
      <c r="JW70" s="211">
        <f t="shared" si="67"/>
        <v>0</v>
      </c>
      <c r="JX70" s="211">
        <f t="shared" si="67"/>
        <v>0</v>
      </c>
    </row>
    <row r="71" spans="1:284" ht="12.75" customHeight="1">
      <c r="A71" s="184" t="s">
        <v>151</v>
      </c>
      <c r="B71" s="89">
        <v>61</v>
      </c>
      <c r="C71" s="236"/>
      <c r="D71" s="236"/>
      <c r="E71" s="74"/>
      <c r="F71" s="74"/>
      <c r="G71" s="71">
        <f t="shared" si="0"/>
        <v>0</v>
      </c>
      <c r="H71" s="71">
        <f t="shared" si="0"/>
        <v>0</v>
      </c>
      <c r="I71" s="237">
        <v>0</v>
      </c>
      <c r="J71" s="71"/>
      <c r="K71" s="71"/>
      <c r="L71" s="71"/>
      <c r="M71" s="71">
        <f t="shared" si="2"/>
        <v>0</v>
      </c>
      <c r="N71" s="71">
        <f t="shared" si="2"/>
        <v>0</v>
      </c>
      <c r="O71" s="236">
        <v>1.03</v>
      </c>
      <c r="P71" s="237"/>
      <c r="Q71" s="74"/>
      <c r="R71" s="71"/>
      <c r="S71" s="71">
        <f t="shared" si="3"/>
        <v>1.03</v>
      </c>
      <c r="T71" s="71">
        <f t="shared" si="3"/>
        <v>0</v>
      </c>
      <c r="U71" s="71"/>
      <c r="V71" s="71"/>
      <c r="W71" s="74"/>
      <c r="X71" s="74"/>
      <c r="Y71" s="71">
        <f t="shared" si="4"/>
        <v>0</v>
      </c>
      <c r="Z71" s="71">
        <f t="shared" si="4"/>
        <v>0</v>
      </c>
      <c r="AA71" s="71"/>
      <c r="AB71" s="245"/>
      <c r="AC71" s="246"/>
      <c r="AD71" s="239"/>
      <c r="AE71" s="71">
        <f t="shared" si="5"/>
        <v>0</v>
      </c>
      <c r="AF71" s="71">
        <f t="shared" si="5"/>
        <v>0</v>
      </c>
      <c r="AG71" s="71">
        <v>0</v>
      </c>
      <c r="AH71" s="71"/>
      <c r="AI71" s="71"/>
      <c r="AJ71" s="71"/>
      <c r="AK71" s="71">
        <f t="shared" si="6"/>
        <v>0</v>
      </c>
      <c r="AL71" s="71">
        <f t="shared" si="6"/>
        <v>0</v>
      </c>
      <c r="AM71" s="71"/>
      <c r="AN71" s="71"/>
      <c r="AO71" s="75"/>
      <c r="AP71" s="75"/>
      <c r="AQ71" s="71">
        <f t="shared" si="7"/>
        <v>0</v>
      </c>
      <c r="AR71" s="71">
        <f t="shared" si="7"/>
        <v>0</v>
      </c>
      <c r="AS71" s="74"/>
      <c r="AT71" s="74"/>
      <c r="AU71" s="74"/>
      <c r="AV71" s="71"/>
      <c r="AW71" s="71">
        <f t="shared" si="8"/>
        <v>0</v>
      </c>
      <c r="AX71" s="71">
        <f t="shared" si="8"/>
        <v>0</v>
      </c>
      <c r="AY71" s="207"/>
      <c r="AZ71" s="86"/>
      <c r="BA71" s="86"/>
      <c r="BB71" s="86"/>
      <c r="BC71" s="71">
        <f t="shared" si="9"/>
        <v>0</v>
      </c>
      <c r="BD71" s="71">
        <f t="shared" si="9"/>
        <v>0</v>
      </c>
      <c r="BE71" s="236"/>
      <c r="BF71" s="236"/>
      <c r="BG71" s="75"/>
      <c r="BH71" s="240"/>
      <c r="BI71" s="71">
        <f t="shared" si="10"/>
        <v>0</v>
      </c>
      <c r="BJ71" s="71">
        <f t="shared" si="10"/>
        <v>0</v>
      </c>
      <c r="BK71" s="93"/>
      <c r="BL71" s="93"/>
      <c r="BM71" s="71"/>
      <c r="BN71" s="71"/>
      <c r="BO71" s="71">
        <f t="shared" si="11"/>
        <v>0</v>
      </c>
      <c r="BP71" s="71">
        <f t="shared" si="11"/>
        <v>0</v>
      </c>
      <c r="BQ71" s="241"/>
      <c r="BR71" s="236"/>
      <c r="BS71" s="94"/>
      <c r="BT71" s="94"/>
      <c r="BU71" s="71">
        <f t="shared" si="12"/>
        <v>0</v>
      </c>
      <c r="BV71" s="71">
        <f t="shared" si="12"/>
        <v>0</v>
      </c>
      <c r="BW71" s="74"/>
      <c r="BX71" s="74"/>
      <c r="BY71" s="79"/>
      <c r="BZ71" s="242"/>
      <c r="CA71" s="71">
        <f t="shared" si="13"/>
        <v>0</v>
      </c>
      <c r="CB71" s="71">
        <f t="shared" si="13"/>
        <v>0</v>
      </c>
      <c r="CC71" s="74"/>
      <c r="CD71" s="74"/>
      <c r="CE71" s="95"/>
      <c r="CF71" s="95"/>
      <c r="CG71" s="71">
        <f t="shared" si="14"/>
        <v>0</v>
      </c>
      <c r="CH71" s="71">
        <f t="shared" si="14"/>
        <v>0</v>
      </c>
      <c r="CI71" s="236"/>
      <c r="CJ71" s="236"/>
      <c r="CK71" s="213"/>
      <c r="CL71" s="71"/>
      <c r="CM71" s="71">
        <f t="shared" si="15"/>
        <v>0</v>
      </c>
      <c r="CN71" s="71">
        <f t="shared" si="15"/>
        <v>0</v>
      </c>
      <c r="CO71" s="236"/>
      <c r="CP71" s="236"/>
      <c r="CQ71" s="71"/>
      <c r="CR71" s="71"/>
      <c r="CS71" s="71">
        <f t="shared" si="16"/>
        <v>0</v>
      </c>
      <c r="CT71" s="71">
        <f t="shared" si="16"/>
        <v>0</v>
      </c>
      <c r="CU71" s="74">
        <v>0</v>
      </c>
      <c r="CV71" s="74"/>
      <c r="CW71" s="236"/>
      <c r="CX71" s="236"/>
      <c r="CY71" s="71">
        <f t="shared" si="17"/>
        <v>0</v>
      </c>
      <c r="CZ71" s="71">
        <f t="shared" si="17"/>
        <v>0</v>
      </c>
      <c r="DA71" s="236"/>
      <c r="DB71" s="237"/>
      <c r="DC71" s="93"/>
      <c r="DD71" s="71"/>
      <c r="DE71" s="71">
        <f t="shared" si="18"/>
        <v>0</v>
      </c>
      <c r="DF71" s="71">
        <f t="shared" si="18"/>
        <v>0</v>
      </c>
      <c r="DG71" s="74"/>
      <c r="DH71" s="74"/>
      <c r="DI71" s="74"/>
      <c r="DJ71" s="74"/>
      <c r="DK71" s="71">
        <f t="shared" si="19"/>
        <v>0</v>
      </c>
      <c r="DL71" s="71">
        <f t="shared" si="19"/>
        <v>0</v>
      </c>
      <c r="DM71" s="236"/>
      <c r="DN71" s="236"/>
      <c r="DO71" s="243"/>
      <c r="DP71" s="244"/>
      <c r="DQ71" s="71">
        <f t="shared" si="20"/>
        <v>0</v>
      </c>
      <c r="DR71" s="71">
        <f t="shared" si="20"/>
        <v>0</v>
      </c>
      <c r="DS71" s="115"/>
      <c r="DT71" s="71"/>
      <c r="DU71" s="236"/>
      <c r="DV71" s="236"/>
      <c r="DW71" s="71">
        <f t="shared" si="21"/>
        <v>0</v>
      </c>
      <c r="DX71" s="71">
        <f t="shared" si="21"/>
        <v>0</v>
      </c>
      <c r="DY71" s="236"/>
      <c r="DZ71" s="237"/>
      <c r="EA71" s="208"/>
      <c r="EB71" s="71"/>
      <c r="EC71" s="71">
        <f t="shared" si="22"/>
        <v>0</v>
      </c>
      <c r="ED71" s="71">
        <f t="shared" si="22"/>
        <v>0</v>
      </c>
      <c r="EE71" s="236"/>
      <c r="EF71" s="236"/>
      <c r="EG71" s="243"/>
      <c r="EH71" s="243"/>
      <c r="EI71" s="71">
        <f t="shared" si="23"/>
        <v>0</v>
      </c>
      <c r="EJ71" s="71">
        <f t="shared" si="23"/>
        <v>0</v>
      </c>
      <c r="EK71" s="236">
        <v>0</v>
      </c>
      <c r="EL71" s="236"/>
      <c r="EM71" s="243"/>
      <c r="EN71" s="243"/>
      <c r="EO71" s="71">
        <f t="shared" si="24"/>
        <v>0</v>
      </c>
      <c r="EP71" s="71">
        <f t="shared" si="24"/>
        <v>0</v>
      </c>
      <c r="EQ71" s="209">
        <v>0</v>
      </c>
      <c r="ER71" s="196"/>
      <c r="ES71" s="196"/>
      <c r="ET71" s="196"/>
      <c r="EU71" s="74">
        <f t="shared" si="25"/>
        <v>0</v>
      </c>
      <c r="EV71" s="74">
        <f t="shared" si="26"/>
        <v>0</v>
      </c>
      <c r="EW71" s="71">
        <v>0</v>
      </c>
      <c r="EX71" s="71"/>
      <c r="EY71" s="71"/>
      <c r="EZ71" s="71"/>
      <c r="FA71" s="71">
        <f t="shared" si="27"/>
        <v>0</v>
      </c>
      <c r="FB71" s="71">
        <f t="shared" si="27"/>
        <v>0</v>
      </c>
      <c r="FC71" s="71"/>
      <c r="FD71" s="71"/>
      <c r="FE71" s="71"/>
      <c r="FF71" s="71"/>
      <c r="FG71" s="71">
        <f t="shared" si="28"/>
        <v>0</v>
      </c>
      <c r="FH71" s="71">
        <f t="shared" si="28"/>
        <v>0</v>
      </c>
      <c r="FI71" s="196"/>
      <c r="FJ71" s="196"/>
      <c r="FK71" s="196"/>
      <c r="FL71" s="196"/>
      <c r="FM71" s="74">
        <f t="shared" si="29"/>
        <v>0</v>
      </c>
      <c r="FN71" s="74">
        <f t="shared" si="30"/>
        <v>0</v>
      </c>
      <c r="FO71" s="196"/>
      <c r="FP71" s="196"/>
      <c r="FQ71" s="196"/>
      <c r="FR71" s="196"/>
      <c r="FS71" s="74">
        <f t="shared" si="31"/>
        <v>0</v>
      </c>
      <c r="FT71" s="74">
        <f t="shared" si="32"/>
        <v>0</v>
      </c>
      <c r="FU71" s="196"/>
      <c r="FV71" s="196"/>
      <c r="FW71" s="196"/>
      <c r="FX71" s="196"/>
      <c r="FY71" s="74">
        <f t="shared" si="33"/>
        <v>0</v>
      </c>
      <c r="FZ71" s="74">
        <f t="shared" si="34"/>
        <v>0</v>
      </c>
      <c r="GA71" s="196"/>
      <c r="GB71" s="196"/>
      <c r="GC71" s="196"/>
      <c r="GD71" s="196"/>
      <c r="GE71" s="74">
        <f t="shared" si="35"/>
        <v>0</v>
      </c>
      <c r="GF71" s="74">
        <f t="shared" si="36"/>
        <v>0</v>
      </c>
      <c r="GG71" s="196"/>
      <c r="GH71" s="196"/>
      <c r="GI71" s="74">
        <f t="shared" si="68"/>
        <v>0</v>
      </c>
      <c r="GJ71" s="74">
        <f t="shared" si="37"/>
        <v>0</v>
      </c>
      <c r="GK71" s="196">
        <v>8.9700000000000006</v>
      </c>
      <c r="GL71" s="196"/>
      <c r="GM71" s="74">
        <f t="shared" si="38"/>
        <v>8.9700000000000006</v>
      </c>
      <c r="GN71" s="74">
        <f t="shared" si="39"/>
        <v>0</v>
      </c>
      <c r="GO71" s="196">
        <v>1.96</v>
      </c>
      <c r="GP71" s="196"/>
      <c r="GQ71" s="74">
        <f t="shared" si="40"/>
        <v>1.96</v>
      </c>
      <c r="GR71" s="74">
        <f t="shared" si="41"/>
        <v>0</v>
      </c>
      <c r="GS71" s="196"/>
      <c r="GT71" s="196"/>
      <c r="GU71" s="74">
        <f t="shared" si="42"/>
        <v>0</v>
      </c>
      <c r="GV71" s="74">
        <f t="shared" si="43"/>
        <v>0</v>
      </c>
      <c r="GW71" s="196">
        <v>0</v>
      </c>
      <c r="GX71" s="196"/>
      <c r="GY71" s="74">
        <f t="shared" si="44"/>
        <v>0</v>
      </c>
      <c r="GZ71" s="74">
        <f t="shared" si="45"/>
        <v>0</v>
      </c>
      <c r="HA71" s="196">
        <v>0</v>
      </c>
      <c r="HB71" s="196"/>
      <c r="HC71" s="74">
        <f t="shared" si="46"/>
        <v>0</v>
      </c>
      <c r="HD71" s="74">
        <f t="shared" si="47"/>
        <v>0</v>
      </c>
      <c r="HE71" s="196">
        <v>1</v>
      </c>
      <c r="HF71" s="196"/>
      <c r="HG71" s="74">
        <f t="shared" si="48"/>
        <v>1</v>
      </c>
      <c r="HH71" s="74">
        <f t="shared" si="48"/>
        <v>0</v>
      </c>
      <c r="HI71" s="196">
        <v>1.24</v>
      </c>
      <c r="HJ71" s="196"/>
      <c r="HK71" s="74">
        <f t="shared" si="49"/>
        <v>1.24</v>
      </c>
      <c r="HL71" s="74">
        <f t="shared" si="49"/>
        <v>0</v>
      </c>
      <c r="HM71" s="74"/>
      <c r="HN71" s="74"/>
      <c r="HO71" s="74">
        <f t="shared" si="50"/>
        <v>0</v>
      </c>
      <c r="HP71" s="74">
        <f t="shared" si="50"/>
        <v>0</v>
      </c>
      <c r="HQ71" s="74"/>
      <c r="HR71" s="74"/>
      <c r="HS71" s="74">
        <f t="shared" si="51"/>
        <v>0</v>
      </c>
      <c r="HT71" s="74">
        <f t="shared" si="51"/>
        <v>0</v>
      </c>
      <c r="HU71" s="74"/>
      <c r="HV71" s="74"/>
      <c r="HW71" s="74">
        <f t="shared" si="69"/>
        <v>0</v>
      </c>
      <c r="HX71" s="74">
        <f t="shared" si="69"/>
        <v>0</v>
      </c>
      <c r="HY71" s="74"/>
      <c r="HZ71" s="74"/>
      <c r="IA71" s="74">
        <f t="shared" si="53"/>
        <v>0</v>
      </c>
      <c r="IB71" s="74">
        <f t="shared" si="53"/>
        <v>0</v>
      </c>
      <c r="IC71" s="74"/>
      <c r="ID71" s="74"/>
      <c r="IE71" s="74">
        <f t="shared" si="54"/>
        <v>0</v>
      </c>
      <c r="IF71" s="210">
        <f t="shared" si="55"/>
        <v>0</v>
      </c>
      <c r="IG71" s="235">
        <v>0</v>
      </c>
      <c r="IH71" s="235"/>
      <c r="II71" s="211">
        <f t="shared" si="56"/>
        <v>0</v>
      </c>
      <c r="IJ71" s="211">
        <f t="shared" si="56"/>
        <v>0</v>
      </c>
      <c r="IK71" s="235">
        <v>0</v>
      </c>
      <c r="IM71" s="211">
        <f t="shared" si="57"/>
        <v>0</v>
      </c>
      <c r="IN71" s="211">
        <f t="shared" si="57"/>
        <v>0</v>
      </c>
      <c r="IO71" s="196"/>
      <c r="IP71" s="211"/>
      <c r="IQ71" s="211">
        <f t="shared" si="58"/>
        <v>0</v>
      </c>
      <c r="IR71" s="211">
        <f t="shared" si="58"/>
        <v>0</v>
      </c>
      <c r="IS71" s="211"/>
      <c r="IT71" s="211"/>
      <c r="IU71" s="211">
        <f t="shared" si="59"/>
        <v>0</v>
      </c>
      <c r="IV71" s="211">
        <f t="shared" si="59"/>
        <v>0</v>
      </c>
      <c r="IW71" s="211"/>
      <c r="IX71" s="211"/>
      <c r="IY71" s="211">
        <f t="shared" si="60"/>
        <v>0</v>
      </c>
      <c r="IZ71" s="211">
        <f t="shared" si="61"/>
        <v>0</v>
      </c>
      <c r="JA71" s="211"/>
      <c r="JB71" s="211"/>
      <c r="JC71" s="211">
        <f t="shared" si="62"/>
        <v>0</v>
      </c>
      <c r="JD71" s="211">
        <f t="shared" si="62"/>
        <v>0</v>
      </c>
      <c r="JE71" s="211">
        <v>0</v>
      </c>
      <c r="JF71" s="211"/>
      <c r="JG71" s="211">
        <f t="shared" si="63"/>
        <v>0</v>
      </c>
      <c r="JH71" s="211">
        <f t="shared" si="63"/>
        <v>0</v>
      </c>
      <c r="JI71" s="211"/>
      <c r="JJ71" s="211"/>
      <c r="JK71" s="211">
        <f t="shared" si="64"/>
        <v>0</v>
      </c>
      <c r="JL71" s="211">
        <f t="shared" si="64"/>
        <v>0</v>
      </c>
      <c r="JM71" s="560">
        <v>8.56</v>
      </c>
      <c r="JN71" s="211"/>
      <c r="JO71" s="211">
        <f t="shared" si="65"/>
        <v>8.56</v>
      </c>
      <c r="JP71" s="211">
        <f t="shared" si="65"/>
        <v>0</v>
      </c>
      <c r="JQ71" s="211">
        <v>5.88</v>
      </c>
      <c r="JR71" s="211"/>
      <c r="JS71" s="211">
        <f t="shared" si="66"/>
        <v>5.88</v>
      </c>
      <c r="JT71" s="211">
        <f t="shared" si="66"/>
        <v>0</v>
      </c>
      <c r="JU71" s="211"/>
      <c r="JV71" s="211"/>
      <c r="JW71" s="211">
        <f t="shared" si="67"/>
        <v>0</v>
      </c>
      <c r="JX71" s="211">
        <f t="shared" si="67"/>
        <v>0</v>
      </c>
    </row>
    <row r="72" spans="1:284" ht="12.75" customHeight="1">
      <c r="A72" s="181"/>
      <c r="B72" s="89">
        <v>62</v>
      </c>
      <c r="C72" s="236"/>
      <c r="D72" s="236"/>
      <c r="E72" s="74"/>
      <c r="F72" s="74"/>
      <c r="G72" s="71">
        <f t="shared" si="0"/>
        <v>0</v>
      </c>
      <c r="H72" s="71">
        <f t="shared" si="0"/>
        <v>0</v>
      </c>
      <c r="I72" s="237">
        <v>0</v>
      </c>
      <c r="J72" s="71"/>
      <c r="K72" s="71"/>
      <c r="L72" s="71"/>
      <c r="M72" s="71">
        <f t="shared" si="2"/>
        <v>0</v>
      </c>
      <c r="N72" s="71">
        <f t="shared" si="2"/>
        <v>0</v>
      </c>
      <c r="O72" s="236">
        <v>1.03</v>
      </c>
      <c r="P72" s="237"/>
      <c r="Q72" s="74"/>
      <c r="R72" s="71"/>
      <c r="S72" s="71">
        <f t="shared" si="3"/>
        <v>1.03</v>
      </c>
      <c r="T72" s="71">
        <f t="shared" si="3"/>
        <v>0</v>
      </c>
      <c r="U72" s="71"/>
      <c r="V72" s="71"/>
      <c r="W72" s="74"/>
      <c r="X72" s="74"/>
      <c r="Y72" s="71">
        <f t="shared" si="4"/>
        <v>0</v>
      </c>
      <c r="Z72" s="71">
        <f t="shared" si="4"/>
        <v>0</v>
      </c>
      <c r="AA72" s="71"/>
      <c r="AB72" s="245"/>
      <c r="AC72" s="246"/>
      <c r="AD72" s="239"/>
      <c r="AE72" s="71">
        <f t="shared" si="5"/>
        <v>0</v>
      </c>
      <c r="AF72" s="71">
        <f t="shared" si="5"/>
        <v>0</v>
      </c>
      <c r="AG72" s="71">
        <v>0</v>
      </c>
      <c r="AH72" s="71"/>
      <c r="AI72" s="71"/>
      <c r="AJ72" s="71"/>
      <c r="AK72" s="71">
        <f t="shared" si="6"/>
        <v>0</v>
      </c>
      <c r="AL72" s="71">
        <f t="shared" si="6"/>
        <v>0</v>
      </c>
      <c r="AM72" s="71"/>
      <c r="AN72" s="71"/>
      <c r="AO72" s="75"/>
      <c r="AP72" s="75"/>
      <c r="AQ72" s="71">
        <f t="shared" si="7"/>
        <v>0</v>
      </c>
      <c r="AR72" s="71">
        <f t="shared" si="7"/>
        <v>0</v>
      </c>
      <c r="AS72" s="74"/>
      <c r="AT72" s="74"/>
      <c r="AU72" s="74"/>
      <c r="AV72" s="71"/>
      <c r="AW72" s="71">
        <f t="shared" si="8"/>
        <v>0</v>
      </c>
      <c r="AX72" s="71">
        <f t="shared" si="8"/>
        <v>0</v>
      </c>
      <c r="AY72" s="207"/>
      <c r="AZ72" s="86"/>
      <c r="BA72" s="86"/>
      <c r="BB72" s="86"/>
      <c r="BC72" s="71">
        <f t="shared" si="9"/>
        <v>0</v>
      </c>
      <c r="BD72" s="71">
        <f t="shared" si="9"/>
        <v>0</v>
      </c>
      <c r="BE72" s="236"/>
      <c r="BF72" s="236"/>
      <c r="BG72" s="75"/>
      <c r="BH72" s="240"/>
      <c r="BI72" s="71">
        <f t="shared" si="10"/>
        <v>0</v>
      </c>
      <c r="BJ72" s="71">
        <f t="shared" si="10"/>
        <v>0</v>
      </c>
      <c r="BK72" s="93"/>
      <c r="BL72" s="93"/>
      <c r="BM72" s="71"/>
      <c r="BN72" s="71"/>
      <c r="BO72" s="71">
        <f t="shared" si="11"/>
        <v>0</v>
      </c>
      <c r="BP72" s="71">
        <f t="shared" si="11"/>
        <v>0</v>
      </c>
      <c r="BQ72" s="241"/>
      <c r="BR72" s="236"/>
      <c r="BS72" s="94"/>
      <c r="BT72" s="94"/>
      <c r="BU72" s="71">
        <f t="shared" si="12"/>
        <v>0</v>
      </c>
      <c r="BV72" s="71">
        <f t="shared" si="12"/>
        <v>0</v>
      </c>
      <c r="BW72" s="74"/>
      <c r="BX72" s="74"/>
      <c r="BY72" s="79"/>
      <c r="BZ72" s="242"/>
      <c r="CA72" s="71">
        <f t="shared" si="13"/>
        <v>0</v>
      </c>
      <c r="CB72" s="71">
        <f t="shared" si="13"/>
        <v>0</v>
      </c>
      <c r="CC72" s="74"/>
      <c r="CD72" s="74"/>
      <c r="CE72" s="95"/>
      <c r="CF72" s="95"/>
      <c r="CG72" s="71">
        <f t="shared" si="14"/>
        <v>0</v>
      </c>
      <c r="CH72" s="71">
        <f t="shared" si="14"/>
        <v>0</v>
      </c>
      <c r="CI72" s="236"/>
      <c r="CJ72" s="236"/>
      <c r="CK72" s="213"/>
      <c r="CL72" s="71"/>
      <c r="CM72" s="71">
        <f t="shared" si="15"/>
        <v>0</v>
      </c>
      <c r="CN72" s="71">
        <f t="shared" si="15"/>
        <v>0</v>
      </c>
      <c r="CO72" s="236"/>
      <c r="CP72" s="236"/>
      <c r="CQ72" s="71"/>
      <c r="CR72" s="71"/>
      <c r="CS72" s="71">
        <f t="shared" si="16"/>
        <v>0</v>
      </c>
      <c r="CT72" s="71">
        <f t="shared" si="16"/>
        <v>0</v>
      </c>
      <c r="CU72" s="74">
        <v>0</v>
      </c>
      <c r="CV72" s="74"/>
      <c r="CW72" s="236"/>
      <c r="CX72" s="236"/>
      <c r="CY72" s="71">
        <f t="shared" si="17"/>
        <v>0</v>
      </c>
      <c r="CZ72" s="71">
        <f t="shared" si="17"/>
        <v>0</v>
      </c>
      <c r="DA72" s="236"/>
      <c r="DB72" s="237"/>
      <c r="DC72" s="93"/>
      <c r="DD72" s="71"/>
      <c r="DE72" s="71">
        <f t="shared" si="18"/>
        <v>0</v>
      </c>
      <c r="DF72" s="71">
        <f t="shared" si="18"/>
        <v>0</v>
      </c>
      <c r="DG72" s="74"/>
      <c r="DH72" s="74"/>
      <c r="DI72" s="74"/>
      <c r="DJ72" s="74"/>
      <c r="DK72" s="71">
        <f t="shared" si="19"/>
        <v>0</v>
      </c>
      <c r="DL72" s="71">
        <f t="shared" si="19"/>
        <v>0</v>
      </c>
      <c r="DM72" s="236"/>
      <c r="DN72" s="236"/>
      <c r="DO72" s="243"/>
      <c r="DP72" s="244"/>
      <c r="DQ72" s="71">
        <f t="shared" si="20"/>
        <v>0</v>
      </c>
      <c r="DR72" s="71">
        <f t="shared" si="20"/>
        <v>0</v>
      </c>
      <c r="DS72" s="115"/>
      <c r="DT72" s="71"/>
      <c r="DU72" s="236"/>
      <c r="DV72" s="236"/>
      <c r="DW72" s="71">
        <f t="shared" si="21"/>
        <v>0</v>
      </c>
      <c r="DX72" s="71">
        <f t="shared" si="21"/>
        <v>0</v>
      </c>
      <c r="DY72" s="236"/>
      <c r="DZ72" s="237"/>
      <c r="EA72" s="208"/>
      <c r="EB72" s="71"/>
      <c r="EC72" s="71">
        <f t="shared" si="22"/>
        <v>0</v>
      </c>
      <c r="ED72" s="71">
        <f t="shared" si="22"/>
        <v>0</v>
      </c>
      <c r="EE72" s="236"/>
      <c r="EF72" s="236"/>
      <c r="EG72" s="243"/>
      <c r="EH72" s="243"/>
      <c r="EI72" s="71">
        <f t="shared" si="23"/>
        <v>0</v>
      </c>
      <c r="EJ72" s="71">
        <f t="shared" si="23"/>
        <v>0</v>
      </c>
      <c r="EK72" s="236">
        <v>0</v>
      </c>
      <c r="EL72" s="236"/>
      <c r="EM72" s="243"/>
      <c r="EN72" s="243"/>
      <c r="EO72" s="71">
        <f t="shared" si="24"/>
        <v>0</v>
      </c>
      <c r="EP72" s="71">
        <f t="shared" si="24"/>
        <v>0</v>
      </c>
      <c r="EQ72" s="209">
        <v>0</v>
      </c>
      <c r="ER72" s="196"/>
      <c r="ES72" s="196"/>
      <c r="ET72" s="196"/>
      <c r="EU72" s="74">
        <f t="shared" si="25"/>
        <v>0</v>
      </c>
      <c r="EV72" s="74">
        <f t="shared" si="26"/>
        <v>0</v>
      </c>
      <c r="EW72" s="71">
        <v>0</v>
      </c>
      <c r="EX72" s="71"/>
      <c r="EY72" s="71"/>
      <c r="EZ72" s="71"/>
      <c r="FA72" s="71">
        <f t="shared" si="27"/>
        <v>0</v>
      </c>
      <c r="FB72" s="71">
        <f t="shared" si="27"/>
        <v>0</v>
      </c>
      <c r="FC72" s="71"/>
      <c r="FD72" s="71"/>
      <c r="FE72" s="71"/>
      <c r="FF72" s="71"/>
      <c r="FG72" s="71">
        <f t="shared" si="28"/>
        <v>0</v>
      </c>
      <c r="FH72" s="71">
        <f t="shared" si="28"/>
        <v>0</v>
      </c>
      <c r="FI72" s="196"/>
      <c r="FJ72" s="196"/>
      <c r="FK72" s="196"/>
      <c r="FL72" s="196"/>
      <c r="FM72" s="74">
        <f t="shared" si="29"/>
        <v>0</v>
      </c>
      <c r="FN72" s="74">
        <f t="shared" si="30"/>
        <v>0</v>
      </c>
      <c r="FO72" s="196"/>
      <c r="FP72" s="196"/>
      <c r="FQ72" s="196"/>
      <c r="FR72" s="196"/>
      <c r="FS72" s="74">
        <f t="shared" si="31"/>
        <v>0</v>
      </c>
      <c r="FT72" s="74">
        <f t="shared" si="32"/>
        <v>0</v>
      </c>
      <c r="FU72" s="196"/>
      <c r="FV72" s="196"/>
      <c r="FW72" s="196"/>
      <c r="FX72" s="196"/>
      <c r="FY72" s="74">
        <f t="shared" si="33"/>
        <v>0</v>
      </c>
      <c r="FZ72" s="74">
        <f t="shared" si="34"/>
        <v>0</v>
      </c>
      <c r="GA72" s="196"/>
      <c r="GB72" s="196"/>
      <c r="GC72" s="196"/>
      <c r="GD72" s="196"/>
      <c r="GE72" s="74">
        <f t="shared" si="35"/>
        <v>0</v>
      </c>
      <c r="GF72" s="74">
        <f t="shared" si="36"/>
        <v>0</v>
      </c>
      <c r="GG72" s="196"/>
      <c r="GH72" s="196"/>
      <c r="GI72" s="74">
        <f t="shared" si="68"/>
        <v>0</v>
      </c>
      <c r="GJ72" s="74">
        <f t="shared" si="37"/>
        <v>0</v>
      </c>
      <c r="GK72" s="196">
        <v>8.9700000000000006</v>
      </c>
      <c r="GL72" s="196"/>
      <c r="GM72" s="74">
        <f t="shared" si="38"/>
        <v>8.9700000000000006</v>
      </c>
      <c r="GN72" s="74">
        <f t="shared" si="39"/>
        <v>0</v>
      </c>
      <c r="GO72" s="196">
        <v>1.75</v>
      </c>
      <c r="GP72" s="196"/>
      <c r="GQ72" s="74">
        <f t="shared" si="40"/>
        <v>1.75</v>
      </c>
      <c r="GR72" s="74">
        <f t="shared" si="41"/>
        <v>0</v>
      </c>
      <c r="GS72" s="196"/>
      <c r="GT72" s="196"/>
      <c r="GU72" s="74">
        <f t="shared" si="42"/>
        <v>0</v>
      </c>
      <c r="GV72" s="74">
        <f t="shared" si="43"/>
        <v>0</v>
      </c>
      <c r="GW72" s="196">
        <v>0</v>
      </c>
      <c r="GX72" s="196"/>
      <c r="GY72" s="74">
        <f t="shared" si="44"/>
        <v>0</v>
      </c>
      <c r="GZ72" s="74">
        <f t="shared" si="45"/>
        <v>0</v>
      </c>
      <c r="HA72" s="196">
        <v>0</v>
      </c>
      <c r="HB72" s="196"/>
      <c r="HC72" s="74">
        <f t="shared" si="46"/>
        <v>0</v>
      </c>
      <c r="HD72" s="74">
        <f t="shared" si="47"/>
        <v>0</v>
      </c>
      <c r="HE72" s="196">
        <v>1</v>
      </c>
      <c r="HF72" s="196"/>
      <c r="HG72" s="74">
        <f t="shared" si="48"/>
        <v>1</v>
      </c>
      <c r="HH72" s="74">
        <f t="shared" si="48"/>
        <v>0</v>
      </c>
      <c r="HI72" s="196">
        <v>1.24</v>
      </c>
      <c r="HJ72" s="196"/>
      <c r="HK72" s="74">
        <f t="shared" si="49"/>
        <v>1.24</v>
      </c>
      <c r="HL72" s="74">
        <f t="shared" si="49"/>
        <v>0</v>
      </c>
      <c r="HM72" s="74"/>
      <c r="HN72" s="74"/>
      <c r="HO72" s="74">
        <f t="shared" si="50"/>
        <v>0</v>
      </c>
      <c r="HP72" s="74">
        <f t="shared" si="50"/>
        <v>0</v>
      </c>
      <c r="HQ72" s="74"/>
      <c r="HR72" s="74"/>
      <c r="HS72" s="74">
        <f t="shared" si="51"/>
        <v>0</v>
      </c>
      <c r="HT72" s="74">
        <f t="shared" si="51"/>
        <v>0</v>
      </c>
      <c r="HU72" s="74"/>
      <c r="HV72" s="74"/>
      <c r="HW72" s="74">
        <f t="shared" si="69"/>
        <v>0</v>
      </c>
      <c r="HX72" s="74">
        <f t="shared" si="69"/>
        <v>0</v>
      </c>
      <c r="HY72" s="74"/>
      <c r="HZ72" s="74"/>
      <c r="IA72" s="74">
        <f t="shared" si="53"/>
        <v>0</v>
      </c>
      <c r="IB72" s="74">
        <f t="shared" si="53"/>
        <v>0</v>
      </c>
      <c r="IC72" s="74"/>
      <c r="ID72" s="74"/>
      <c r="IE72" s="74">
        <f t="shared" si="54"/>
        <v>0</v>
      </c>
      <c r="IF72" s="210">
        <f t="shared" si="55"/>
        <v>0</v>
      </c>
      <c r="IG72" s="235">
        <v>0</v>
      </c>
      <c r="IH72" s="235"/>
      <c r="II72" s="211">
        <f t="shared" si="56"/>
        <v>0</v>
      </c>
      <c r="IJ72" s="211">
        <f t="shared" si="56"/>
        <v>0</v>
      </c>
      <c r="IK72" s="235">
        <v>0</v>
      </c>
      <c r="IM72" s="211">
        <f t="shared" si="57"/>
        <v>0</v>
      </c>
      <c r="IN72" s="211">
        <f t="shared" si="57"/>
        <v>0</v>
      </c>
      <c r="IO72" s="196"/>
      <c r="IP72" s="211"/>
      <c r="IQ72" s="211">
        <f t="shared" si="58"/>
        <v>0</v>
      </c>
      <c r="IR72" s="211">
        <f t="shared" si="58"/>
        <v>0</v>
      </c>
      <c r="IS72" s="211"/>
      <c r="IT72" s="211"/>
      <c r="IU72" s="211">
        <f t="shared" si="59"/>
        <v>0</v>
      </c>
      <c r="IV72" s="211">
        <f t="shared" si="59"/>
        <v>0</v>
      </c>
      <c r="IW72" s="211"/>
      <c r="IX72" s="211"/>
      <c r="IY72" s="211">
        <f t="shared" si="60"/>
        <v>0</v>
      </c>
      <c r="IZ72" s="211">
        <f t="shared" si="61"/>
        <v>0</v>
      </c>
      <c r="JA72" s="211"/>
      <c r="JB72" s="211"/>
      <c r="JC72" s="211">
        <f t="shared" si="62"/>
        <v>0</v>
      </c>
      <c r="JD72" s="211">
        <f t="shared" si="62"/>
        <v>0</v>
      </c>
      <c r="JE72" s="211">
        <v>0</v>
      </c>
      <c r="JF72" s="211"/>
      <c r="JG72" s="211">
        <f t="shared" si="63"/>
        <v>0</v>
      </c>
      <c r="JH72" s="211">
        <f t="shared" si="63"/>
        <v>0</v>
      </c>
      <c r="JI72" s="211"/>
      <c r="JJ72" s="211"/>
      <c r="JK72" s="211">
        <f t="shared" si="64"/>
        <v>0</v>
      </c>
      <c r="JL72" s="211">
        <f t="shared" si="64"/>
        <v>0</v>
      </c>
      <c r="JM72" s="560">
        <v>3.3</v>
      </c>
      <c r="JN72" s="211"/>
      <c r="JO72" s="211">
        <f t="shared" si="65"/>
        <v>3.3</v>
      </c>
      <c r="JP72" s="211">
        <f t="shared" si="65"/>
        <v>0</v>
      </c>
      <c r="JQ72" s="211">
        <v>4.43</v>
      </c>
      <c r="JR72" s="211"/>
      <c r="JS72" s="211">
        <f t="shared" si="66"/>
        <v>4.43</v>
      </c>
      <c r="JT72" s="211">
        <f t="shared" si="66"/>
        <v>0</v>
      </c>
      <c r="JU72" s="211"/>
      <c r="JV72" s="211"/>
      <c r="JW72" s="211">
        <f t="shared" si="67"/>
        <v>0</v>
      </c>
      <c r="JX72" s="211">
        <f t="shared" si="67"/>
        <v>0</v>
      </c>
    </row>
    <row r="73" spans="1:284" ht="12.75" customHeight="1">
      <c r="A73" s="181"/>
      <c r="B73" s="89">
        <v>63</v>
      </c>
      <c r="C73" s="236"/>
      <c r="D73" s="236"/>
      <c r="E73" s="74"/>
      <c r="F73" s="74"/>
      <c r="G73" s="71">
        <f t="shared" si="0"/>
        <v>0</v>
      </c>
      <c r="H73" s="71">
        <f t="shared" si="0"/>
        <v>0</v>
      </c>
      <c r="I73" s="237">
        <v>0</v>
      </c>
      <c r="J73" s="71"/>
      <c r="K73" s="71"/>
      <c r="L73" s="71"/>
      <c r="M73" s="71">
        <f t="shared" si="2"/>
        <v>0</v>
      </c>
      <c r="N73" s="71">
        <f t="shared" si="2"/>
        <v>0</v>
      </c>
      <c r="O73" s="236">
        <v>1.44</v>
      </c>
      <c r="P73" s="237"/>
      <c r="Q73" s="74"/>
      <c r="R73" s="71"/>
      <c r="S73" s="71">
        <f t="shared" si="3"/>
        <v>1.44</v>
      </c>
      <c r="T73" s="71">
        <f t="shared" si="3"/>
        <v>0</v>
      </c>
      <c r="U73" s="71"/>
      <c r="V73" s="71"/>
      <c r="W73" s="74"/>
      <c r="X73" s="74"/>
      <c r="Y73" s="71">
        <f t="shared" si="4"/>
        <v>0</v>
      </c>
      <c r="Z73" s="71">
        <f t="shared" si="4"/>
        <v>0</v>
      </c>
      <c r="AA73" s="71"/>
      <c r="AB73" s="245"/>
      <c r="AC73" s="246"/>
      <c r="AD73" s="239"/>
      <c r="AE73" s="71">
        <f t="shared" si="5"/>
        <v>0</v>
      </c>
      <c r="AF73" s="71">
        <f t="shared" si="5"/>
        <v>0</v>
      </c>
      <c r="AG73" s="71">
        <v>0</v>
      </c>
      <c r="AH73" s="71"/>
      <c r="AI73" s="71"/>
      <c r="AJ73" s="71"/>
      <c r="AK73" s="71">
        <f t="shared" si="6"/>
        <v>0</v>
      </c>
      <c r="AL73" s="71">
        <f t="shared" si="6"/>
        <v>0</v>
      </c>
      <c r="AM73" s="71"/>
      <c r="AN73" s="71"/>
      <c r="AO73" s="75"/>
      <c r="AP73" s="75"/>
      <c r="AQ73" s="71">
        <f t="shared" si="7"/>
        <v>0</v>
      </c>
      <c r="AR73" s="71">
        <f t="shared" si="7"/>
        <v>0</v>
      </c>
      <c r="AS73" s="74"/>
      <c r="AT73" s="74"/>
      <c r="AU73" s="74"/>
      <c r="AV73" s="71"/>
      <c r="AW73" s="71">
        <f t="shared" si="8"/>
        <v>0</v>
      </c>
      <c r="AX73" s="71">
        <f t="shared" si="8"/>
        <v>0</v>
      </c>
      <c r="AY73" s="207"/>
      <c r="AZ73" s="86"/>
      <c r="BA73" s="86"/>
      <c r="BB73" s="86"/>
      <c r="BC73" s="71">
        <f t="shared" si="9"/>
        <v>0</v>
      </c>
      <c r="BD73" s="71">
        <f t="shared" si="9"/>
        <v>0</v>
      </c>
      <c r="BE73" s="236"/>
      <c r="BF73" s="236"/>
      <c r="BG73" s="75"/>
      <c r="BH73" s="240"/>
      <c r="BI73" s="71">
        <f t="shared" si="10"/>
        <v>0</v>
      </c>
      <c r="BJ73" s="71">
        <f t="shared" si="10"/>
        <v>0</v>
      </c>
      <c r="BK73" s="93"/>
      <c r="BL73" s="93"/>
      <c r="BM73" s="71"/>
      <c r="BN73" s="71"/>
      <c r="BO73" s="71">
        <f t="shared" si="11"/>
        <v>0</v>
      </c>
      <c r="BP73" s="71">
        <f t="shared" si="11"/>
        <v>0</v>
      </c>
      <c r="BQ73" s="241"/>
      <c r="BR73" s="236"/>
      <c r="BS73" s="94"/>
      <c r="BT73" s="94"/>
      <c r="BU73" s="71">
        <f t="shared" si="12"/>
        <v>0</v>
      </c>
      <c r="BV73" s="71">
        <f t="shared" si="12"/>
        <v>0</v>
      </c>
      <c r="BW73" s="74"/>
      <c r="BX73" s="74"/>
      <c r="BY73" s="79"/>
      <c r="BZ73" s="242"/>
      <c r="CA73" s="71">
        <f t="shared" si="13"/>
        <v>0</v>
      </c>
      <c r="CB73" s="71">
        <f t="shared" si="13"/>
        <v>0</v>
      </c>
      <c r="CC73" s="74"/>
      <c r="CD73" s="74"/>
      <c r="CE73" s="95"/>
      <c r="CF73" s="95"/>
      <c r="CG73" s="71">
        <f t="shared" si="14"/>
        <v>0</v>
      </c>
      <c r="CH73" s="71">
        <f t="shared" si="14"/>
        <v>0</v>
      </c>
      <c r="CI73" s="236"/>
      <c r="CJ73" s="236"/>
      <c r="CK73" s="213"/>
      <c r="CL73" s="71"/>
      <c r="CM73" s="71">
        <f t="shared" si="15"/>
        <v>0</v>
      </c>
      <c r="CN73" s="71">
        <f t="shared" si="15"/>
        <v>0</v>
      </c>
      <c r="CO73" s="236"/>
      <c r="CP73" s="236"/>
      <c r="CQ73" s="71"/>
      <c r="CR73" s="71"/>
      <c r="CS73" s="71">
        <f t="shared" si="16"/>
        <v>0</v>
      </c>
      <c r="CT73" s="71">
        <f t="shared" si="16"/>
        <v>0</v>
      </c>
      <c r="CU73" s="74">
        <v>0</v>
      </c>
      <c r="CV73" s="74"/>
      <c r="CW73" s="236"/>
      <c r="CX73" s="236"/>
      <c r="CY73" s="71">
        <f t="shared" si="17"/>
        <v>0</v>
      </c>
      <c r="CZ73" s="71">
        <f t="shared" si="17"/>
        <v>0</v>
      </c>
      <c r="DA73" s="236"/>
      <c r="DB73" s="237"/>
      <c r="DC73" s="93"/>
      <c r="DD73" s="71"/>
      <c r="DE73" s="71">
        <f t="shared" si="18"/>
        <v>0</v>
      </c>
      <c r="DF73" s="71">
        <f t="shared" si="18"/>
        <v>0</v>
      </c>
      <c r="DG73" s="74"/>
      <c r="DH73" s="74"/>
      <c r="DI73" s="74"/>
      <c r="DJ73" s="74"/>
      <c r="DK73" s="71">
        <f t="shared" si="19"/>
        <v>0</v>
      </c>
      <c r="DL73" s="71">
        <f t="shared" si="19"/>
        <v>0</v>
      </c>
      <c r="DM73" s="236"/>
      <c r="DN73" s="236"/>
      <c r="DO73" s="243"/>
      <c r="DP73" s="244"/>
      <c r="DQ73" s="71">
        <f t="shared" si="20"/>
        <v>0</v>
      </c>
      <c r="DR73" s="71">
        <f t="shared" si="20"/>
        <v>0</v>
      </c>
      <c r="DS73" s="115"/>
      <c r="DT73" s="71"/>
      <c r="DU73" s="236"/>
      <c r="DV73" s="236"/>
      <c r="DW73" s="71">
        <f t="shared" si="21"/>
        <v>0</v>
      </c>
      <c r="DX73" s="71">
        <f t="shared" si="21"/>
        <v>0</v>
      </c>
      <c r="DY73" s="236"/>
      <c r="DZ73" s="237"/>
      <c r="EA73" s="208"/>
      <c r="EB73" s="71"/>
      <c r="EC73" s="71">
        <f t="shared" si="22"/>
        <v>0</v>
      </c>
      <c r="ED73" s="71">
        <f t="shared" si="22"/>
        <v>0</v>
      </c>
      <c r="EE73" s="236"/>
      <c r="EF73" s="236"/>
      <c r="EG73" s="243"/>
      <c r="EH73" s="243"/>
      <c r="EI73" s="71">
        <f t="shared" si="23"/>
        <v>0</v>
      </c>
      <c r="EJ73" s="71">
        <f t="shared" si="23"/>
        <v>0</v>
      </c>
      <c r="EK73" s="236">
        <v>0</v>
      </c>
      <c r="EL73" s="236"/>
      <c r="EM73" s="243"/>
      <c r="EN73" s="243"/>
      <c r="EO73" s="71">
        <f t="shared" si="24"/>
        <v>0</v>
      </c>
      <c r="EP73" s="71">
        <f t="shared" si="24"/>
        <v>0</v>
      </c>
      <c r="EQ73" s="209">
        <v>0</v>
      </c>
      <c r="ER73" s="196"/>
      <c r="ES73" s="196"/>
      <c r="ET73" s="196"/>
      <c r="EU73" s="74">
        <f t="shared" si="25"/>
        <v>0</v>
      </c>
      <c r="EV73" s="74">
        <f t="shared" si="26"/>
        <v>0</v>
      </c>
      <c r="EW73" s="71">
        <v>0</v>
      </c>
      <c r="EX73" s="71"/>
      <c r="EY73" s="71"/>
      <c r="EZ73" s="71"/>
      <c r="FA73" s="71">
        <f t="shared" si="27"/>
        <v>0</v>
      </c>
      <c r="FB73" s="71">
        <f t="shared" si="27"/>
        <v>0</v>
      </c>
      <c r="FC73" s="71"/>
      <c r="FD73" s="71"/>
      <c r="FE73" s="71"/>
      <c r="FF73" s="71"/>
      <c r="FG73" s="71">
        <f t="shared" si="28"/>
        <v>0</v>
      </c>
      <c r="FH73" s="71">
        <f t="shared" si="28"/>
        <v>0</v>
      </c>
      <c r="FI73" s="196"/>
      <c r="FJ73" s="196"/>
      <c r="FK73" s="196"/>
      <c r="FL73" s="196"/>
      <c r="FM73" s="74">
        <f t="shared" si="29"/>
        <v>0</v>
      </c>
      <c r="FN73" s="74">
        <f t="shared" si="30"/>
        <v>0</v>
      </c>
      <c r="FO73" s="196"/>
      <c r="FP73" s="196"/>
      <c r="FQ73" s="196"/>
      <c r="FR73" s="196"/>
      <c r="FS73" s="74">
        <f t="shared" si="31"/>
        <v>0</v>
      </c>
      <c r="FT73" s="74">
        <f t="shared" si="32"/>
        <v>0</v>
      </c>
      <c r="FU73" s="196"/>
      <c r="FV73" s="196"/>
      <c r="FW73" s="196"/>
      <c r="FX73" s="196"/>
      <c r="FY73" s="74">
        <f t="shared" si="33"/>
        <v>0</v>
      </c>
      <c r="FZ73" s="74">
        <f t="shared" si="34"/>
        <v>0</v>
      </c>
      <c r="GA73" s="196"/>
      <c r="GB73" s="196"/>
      <c r="GC73" s="196"/>
      <c r="GD73" s="196"/>
      <c r="GE73" s="74">
        <f t="shared" si="35"/>
        <v>0</v>
      </c>
      <c r="GF73" s="74">
        <f t="shared" si="36"/>
        <v>0</v>
      </c>
      <c r="GG73" s="196"/>
      <c r="GH73" s="196"/>
      <c r="GI73" s="74">
        <f t="shared" si="68"/>
        <v>0</v>
      </c>
      <c r="GJ73" s="74">
        <f t="shared" si="37"/>
        <v>0</v>
      </c>
      <c r="GK73" s="196">
        <v>8.9700000000000006</v>
      </c>
      <c r="GL73" s="196"/>
      <c r="GM73" s="74">
        <f t="shared" si="38"/>
        <v>8.9700000000000006</v>
      </c>
      <c r="GN73" s="74">
        <f t="shared" si="39"/>
        <v>0</v>
      </c>
      <c r="GO73" s="196">
        <v>1.44</v>
      </c>
      <c r="GP73" s="196"/>
      <c r="GQ73" s="74">
        <f t="shared" si="40"/>
        <v>1.44</v>
      </c>
      <c r="GR73" s="74">
        <f t="shared" si="41"/>
        <v>0</v>
      </c>
      <c r="GS73" s="196"/>
      <c r="GT73" s="196"/>
      <c r="GU73" s="74">
        <f t="shared" si="42"/>
        <v>0</v>
      </c>
      <c r="GV73" s="74">
        <f t="shared" si="43"/>
        <v>0</v>
      </c>
      <c r="GW73" s="196">
        <v>3.09</v>
      </c>
      <c r="GX73" s="196"/>
      <c r="GY73" s="74">
        <f t="shared" si="44"/>
        <v>3.09</v>
      </c>
      <c r="GZ73" s="74">
        <f t="shared" si="45"/>
        <v>0</v>
      </c>
      <c r="HA73" s="196">
        <v>0</v>
      </c>
      <c r="HB73" s="196"/>
      <c r="HC73" s="74">
        <f t="shared" si="46"/>
        <v>0</v>
      </c>
      <c r="HD73" s="74">
        <f t="shared" si="47"/>
        <v>0</v>
      </c>
      <c r="HE73" s="196">
        <v>1</v>
      </c>
      <c r="HF73" s="196"/>
      <c r="HG73" s="74">
        <f t="shared" si="48"/>
        <v>1</v>
      </c>
      <c r="HH73" s="74">
        <f t="shared" si="48"/>
        <v>0</v>
      </c>
      <c r="HI73" s="196">
        <v>1.24</v>
      </c>
      <c r="HJ73" s="196"/>
      <c r="HK73" s="74">
        <f t="shared" si="49"/>
        <v>1.24</v>
      </c>
      <c r="HL73" s="74">
        <f t="shared" si="49"/>
        <v>0</v>
      </c>
      <c r="HM73" s="74"/>
      <c r="HN73" s="74"/>
      <c r="HO73" s="74">
        <f t="shared" si="50"/>
        <v>0</v>
      </c>
      <c r="HP73" s="74">
        <f t="shared" si="50"/>
        <v>0</v>
      </c>
      <c r="HQ73" s="74"/>
      <c r="HR73" s="74"/>
      <c r="HS73" s="74">
        <f t="shared" si="51"/>
        <v>0</v>
      </c>
      <c r="HT73" s="74">
        <f t="shared" si="51"/>
        <v>0</v>
      </c>
      <c r="HU73" s="74"/>
      <c r="HV73" s="74"/>
      <c r="HW73" s="74">
        <f t="shared" si="69"/>
        <v>0</v>
      </c>
      <c r="HX73" s="74">
        <f t="shared" si="69"/>
        <v>0</v>
      </c>
      <c r="HY73" s="74"/>
      <c r="HZ73" s="74"/>
      <c r="IA73" s="74">
        <f t="shared" si="53"/>
        <v>0</v>
      </c>
      <c r="IB73" s="74">
        <f t="shared" si="53"/>
        <v>0</v>
      </c>
      <c r="IC73" s="74"/>
      <c r="ID73" s="74"/>
      <c r="IE73" s="74">
        <f t="shared" si="54"/>
        <v>0</v>
      </c>
      <c r="IF73" s="210">
        <f t="shared" si="55"/>
        <v>0</v>
      </c>
      <c r="IG73" s="235">
        <v>0</v>
      </c>
      <c r="IH73" s="235"/>
      <c r="II73" s="211">
        <f t="shared" si="56"/>
        <v>0</v>
      </c>
      <c r="IJ73" s="211">
        <f t="shared" si="56"/>
        <v>0</v>
      </c>
      <c r="IK73" s="235">
        <v>0</v>
      </c>
      <c r="IM73" s="211">
        <f t="shared" si="57"/>
        <v>0</v>
      </c>
      <c r="IN73" s="211">
        <f t="shared" si="57"/>
        <v>0</v>
      </c>
      <c r="IO73" s="196"/>
      <c r="IP73" s="211"/>
      <c r="IQ73" s="211">
        <f t="shared" si="58"/>
        <v>0</v>
      </c>
      <c r="IR73" s="211">
        <f t="shared" si="58"/>
        <v>0</v>
      </c>
      <c r="IS73" s="211"/>
      <c r="IT73" s="211"/>
      <c r="IU73" s="211">
        <f t="shared" si="59"/>
        <v>0</v>
      </c>
      <c r="IV73" s="211">
        <f t="shared" si="59"/>
        <v>0</v>
      </c>
      <c r="IW73" s="211"/>
      <c r="IX73" s="211"/>
      <c r="IY73" s="211">
        <f t="shared" si="60"/>
        <v>0</v>
      </c>
      <c r="IZ73" s="211">
        <f t="shared" si="61"/>
        <v>0</v>
      </c>
      <c r="JA73" s="211"/>
      <c r="JB73" s="211"/>
      <c r="JC73" s="211">
        <f t="shared" si="62"/>
        <v>0</v>
      </c>
      <c r="JD73" s="211">
        <f t="shared" si="62"/>
        <v>0</v>
      </c>
      <c r="JE73" s="211">
        <v>0</v>
      </c>
      <c r="JF73" s="211"/>
      <c r="JG73" s="211">
        <f t="shared" si="63"/>
        <v>0</v>
      </c>
      <c r="JH73" s="211">
        <f t="shared" si="63"/>
        <v>0</v>
      </c>
      <c r="JI73" s="211"/>
      <c r="JJ73" s="211"/>
      <c r="JK73" s="211">
        <f t="shared" si="64"/>
        <v>0</v>
      </c>
      <c r="JL73" s="211">
        <f t="shared" si="64"/>
        <v>0</v>
      </c>
      <c r="JM73" s="560">
        <v>0</v>
      </c>
      <c r="JN73" s="211"/>
      <c r="JO73" s="211">
        <f t="shared" si="65"/>
        <v>0</v>
      </c>
      <c r="JP73" s="211">
        <f t="shared" si="65"/>
        <v>0</v>
      </c>
      <c r="JQ73" s="211">
        <v>2.37</v>
      </c>
      <c r="JR73" s="211"/>
      <c r="JS73" s="211">
        <f t="shared" si="66"/>
        <v>2.37</v>
      </c>
      <c r="JT73" s="211">
        <f t="shared" si="66"/>
        <v>0</v>
      </c>
      <c r="JU73" s="211"/>
      <c r="JV73" s="211"/>
      <c r="JW73" s="211">
        <f t="shared" si="67"/>
        <v>0</v>
      </c>
      <c r="JX73" s="211">
        <f t="shared" si="67"/>
        <v>0</v>
      </c>
    </row>
    <row r="74" spans="1:284" ht="12.75" customHeight="1">
      <c r="A74" s="181"/>
      <c r="B74" s="89">
        <v>64</v>
      </c>
      <c r="C74" s="236"/>
      <c r="D74" s="236"/>
      <c r="E74" s="74"/>
      <c r="F74" s="74"/>
      <c r="G74" s="71">
        <f t="shared" si="0"/>
        <v>0</v>
      </c>
      <c r="H74" s="71">
        <f t="shared" si="0"/>
        <v>0</v>
      </c>
      <c r="I74" s="237">
        <v>0</v>
      </c>
      <c r="J74" s="71"/>
      <c r="K74" s="71"/>
      <c r="L74" s="71"/>
      <c r="M74" s="71">
        <f t="shared" si="2"/>
        <v>0</v>
      </c>
      <c r="N74" s="71">
        <f t="shared" si="2"/>
        <v>0</v>
      </c>
      <c r="O74" s="236">
        <v>1.44</v>
      </c>
      <c r="P74" s="237"/>
      <c r="Q74" s="74"/>
      <c r="R74" s="71"/>
      <c r="S74" s="71">
        <f t="shared" si="3"/>
        <v>1.44</v>
      </c>
      <c r="T74" s="71">
        <f t="shared" si="3"/>
        <v>0</v>
      </c>
      <c r="U74" s="71"/>
      <c r="V74" s="71"/>
      <c r="W74" s="74"/>
      <c r="X74" s="74"/>
      <c r="Y74" s="71">
        <f t="shared" si="4"/>
        <v>0</v>
      </c>
      <c r="Z74" s="71">
        <f t="shared" si="4"/>
        <v>0</v>
      </c>
      <c r="AA74" s="71"/>
      <c r="AB74" s="245"/>
      <c r="AC74" s="246"/>
      <c r="AD74" s="239"/>
      <c r="AE74" s="71">
        <f t="shared" si="5"/>
        <v>0</v>
      </c>
      <c r="AF74" s="71">
        <f t="shared" si="5"/>
        <v>0</v>
      </c>
      <c r="AG74" s="71">
        <v>0</v>
      </c>
      <c r="AH74" s="71"/>
      <c r="AI74" s="71"/>
      <c r="AJ74" s="71"/>
      <c r="AK74" s="71">
        <f t="shared" si="6"/>
        <v>0</v>
      </c>
      <c r="AL74" s="71">
        <f t="shared" si="6"/>
        <v>0</v>
      </c>
      <c r="AM74" s="71"/>
      <c r="AN74" s="71"/>
      <c r="AO74" s="75"/>
      <c r="AP74" s="75"/>
      <c r="AQ74" s="71">
        <f t="shared" si="7"/>
        <v>0</v>
      </c>
      <c r="AR74" s="71">
        <f t="shared" si="7"/>
        <v>0</v>
      </c>
      <c r="AS74" s="74"/>
      <c r="AT74" s="74"/>
      <c r="AU74" s="74"/>
      <c r="AV74" s="71"/>
      <c r="AW74" s="71">
        <f t="shared" si="8"/>
        <v>0</v>
      </c>
      <c r="AX74" s="71">
        <f t="shared" si="8"/>
        <v>0</v>
      </c>
      <c r="AY74" s="207"/>
      <c r="AZ74" s="86"/>
      <c r="BA74" s="86"/>
      <c r="BB74" s="86"/>
      <c r="BC74" s="71">
        <f t="shared" si="9"/>
        <v>0</v>
      </c>
      <c r="BD74" s="71">
        <f t="shared" si="9"/>
        <v>0</v>
      </c>
      <c r="BE74" s="236"/>
      <c r="BF74" s="236"/>
      <c r="BG74" s="75"/>
      <c r="BH74" s="240"/>
      <c r="BI74" s="71">
        <f t="shared" si="10"/>
        <v>0</v>
      </c>
      <c r="BJ74" s="71">
        <f t="shared" si="10"/>
        <v>0</v>
      </c>
      <c r="BK74" s="93"/>
      <c r="BL74" s="93"/>
      <c r="BM74" s="71"/>
      <c r="BN74" s="71"/>
      <c r="BO74" s="71">
        <f t="shared" si="11"/>
        <v>0</v>
      </c>
      <c r="BP74" s="71">
        <f t="shared" si="11"/>
        <v>0</v>
      </c>
      <c r="BQ74" s="241"/>
      <c r="BR74" s="236"/>
      <c r="BS74" s="94"/>
      <c r="BT74" s="94"/>
      <c r="BU74" s="71">
        <f t="shared" si="12"/>
        <v>0</v>
      </c>
      <c r="BV74" s="71">
        <f t="shared" si="12"/>
        <v>0</v>
      </c>
      <c r="BW74" s="74"/>
      <c r="BX74" s="74"/>
      <c r="BY74" s="79"/>
      <c r="BZ74" s="242"/>
      <c r="CA74" s="71">
        <f t="shared" si="13"/>
        <v>0</v>
      </c>
      <c r="CB74" s="71">
        <f t="shared" si="13"/>
        <v>0</v>
      </c>
      <c r="CC74" s="74"/>
      <c r="CD74" s="74"/>
      <c r="CE74" s="95"/>
      <c r="CF74" s="95"/>
      <c r="CG74" s="71">
        <f t="shared" si="14"/>
        <v>0</v>
      </c>
      <c r="CH74" s="71">
        <f t="shared" si="14"/>
        <v>0</v>
      </c>
      <c r="CI74" s="236"/>
      <c r="CJ74" s="236"/>
      <c r="CK74" s="213"/>
      <c r="CL74" s="71"/>
      <c r="CM74" s="71">
        <f t="shared" si="15"/>
        <v>0</v>
      </c>
      <c r="CN74" s="71">
        <f t="shared" si="15"/>
        <v>0</v>
      </c>
      <c r="CO74" s="236"/>
      <c r="CP74" s="236"/>
      <c r="CQ74" s="71"/>
      <c r="CR74" s="71"/>
      <c r="CS74" s="71">
        <f t="shared" si="16"/>
        <v>0</v>
      </c>
      <c r="CT74" s="71">
        <f t="shared" si="16"/>
        <v>0</v>
      </c>
      <c r="CU74" s="74">
        <v>0</v>
      </c>
      <c r="CV74" s="74"/>
      <c r="CW74" s="236"/>
      <c r="CX74" s="236"/>
      <c r="CY74" s="71">
        <f t="shared" si="17"/>
        <v>0</v>
      </c>
      <c r="CZ74" s="71">
        <f t="shared" si="17"/>
        <v>0</v>
      </c>
      <c r="DA74" s="236"/>
      <c r="DB74" s="237"/>
      <c r="DC74" s="93"/>
      <c r="DD74" s="71"/>
      <c r="DE74" s="71">
        <f t="shared" si="18"/>
        <v>0</v>
      </c>
      <c r="DF74" s="71">
        <f t="shared" si="18"/>
        <v>0</v>
      </c>
      <c r="DG74" s="74"/>
      <c r="DH74" s="74"/>
      <c r="DI74" s="74"/>
      <c r="DJ74" s="74"/>
      <c r="DK74" s="71">
        <f t="shared" si="19"/>
        <v>0</v>
      </c>
      <c r="DL74" s="71">
        <f t="shared" si="19"/>
        <v>0</v>
      </c>
      <c r="DM74" s="236"/>
      <c r="DN74" s="236"/>
      <c r="DO74" s="243"/>
      <c r="DP74" s="244"/>
      <c r="DQ74" s="71">
        <f t="shared" si="20"/>
        <v>0</v>
      </c>
      <c r="DR74" s="71">
        <f t="shared" si="20"/>
        <v>0</v>
      </c>
      <c r="DS74" s="115"/>
      <c r="DT74" s="71"/>
      <c r="DU74" s="236"/>
      <c r="DV74" s="236"/>
      <c r="DW74" s="71">
        <f t="shared" si="21"/>
        <v>0</v>
      </c>
      <c r="DX74" s="71">
        <f t="shared" si="21"/>
        <v>0</v>
      </c>
      <c r="DY74" s="236"/>
      <c r="DZ74" s="237"/>
      <c r="EA74" s="208"/>
      <c r="EB74" s="71"/>
      <c r="EC74" s="71">
        <f t="shared" si="22"/>
        <v>0</v>
      </c>
      <c r="ED74" s="71">
        <f t="shared" si="22"/>
        <v>0</v>
      </c>
      <c r="EE74" s="236"/>
      <c r="EF74" s="236"/>
      <c r="EG74" s="243"/>
      <c r="EH74" s="243"/>
      <c r="EI74" s="71">
        <f t="shared" si="23"/>
        <v>0</v>
      </c>
      <c r="EJ74" s="71">
        <f t="shared" si="23"/>
        <v>0</v>
      </c>
      <c r="EK74" s="236">
        <v>0</v>
      </c>
      <c r="EL74" s="236"/>
      <c r="EM74" s="243"/>
      <c r="EN74" s="243"/>
      <c r="EO74" s="71">
        <f t="shared" si="24"/>
        <v>0</v>
      </c>
      <c r="EP74" s="71">
        <f t="shared" si="24"/>
        <v>0</v>
      </c>
      <c r="EQ74" s="209">
        <v>15.46</v>
      </c>
      <c r="ER74" s="196"/>
      <c r="ES74" s="196"/>
      <c r="ET74" s="196"/>
      <c r="EU74" s="74">
        <f t="shared" si="25"/>
        <v>15.46</v>
      </c>
      <c r="EV74" s="74">
        <f t="shared" si="26"/>
        <v>0</v>
      </c>
      <c r="EW74" s="71">
        <v>0</v>
      </c>
      <c r="EX74" s="71"/>
      <c r="EY74" s="71"/>
      <c r="EZ74" s="71"/>
      <c r="FA74" s="71">
        <f t="shared" si="27"/>
        <v>0</v>
      </c>
      <c r="FB74" s="71">
        <f t="shared" si="27"/>
        <v>0</v>
      </c>
      <c r="FC74" s="71"/>
      <c r="FD74" s="71"/>
      <c r="FE74" s="71"/>
      <c r="FF74" s="71"/>
      <c r="FG74" s="71">
        <f t="shared" si="28"/>
        <v>0</v>
      </c>
      <c r="FH74" s="71">
        <f t="shared" si="28"/>
        <v>0</v>
      </c>
      <c r="FI74" s="196"/>
      <c r="FJ74" s="196"/>
      <c r="FK74" s="196"/>
      <c r="FL74" s="196"/>
      <c r="FM74" s="74">
        <f t="shared" si="29"/>
        <v>0</v>
      </c>
      <c r="FN74" s="74">
        <f t="shared" si="30"/>
        <v>0</v>
      </c>
      <c r="FO74" s="196"/>
      <c r="FP74" s="196"/>
      <c r="FQ74" s="196"/>
      <c r="FR74" s="196"/>
      <c r="FS74" s="74">
        <f t="shared" si="31"/>
        <v>0</v>
      </c>
      <c r="FT74" s="74">
        <f t="shared" si="32"/>
        <v>0</v>
      </c>
      <c r="FU74" s="196"/>
      <c r="FV74" s="196"/>
      <c r="FW74" s="196"/>
      <c r="FX74" s="196"/>
      <c r="FY74" s="74">
        <f t="shared" si="33"/>
        <v>0</v>
      </c>
      <c r="FZ74" s="74">
        <f t="shared" si="34"/>
        <v>0</v>
      </c>
      <c r="GA74" s="196"/>
      <c r="GB74" s="196"/>
      <c r="GC74" s="196"/>
      <c r="GD74" s="196"/>
      <c r="GE74" s="74">
        <f t="shared" si="35"/>
        <v>0</v>
      </c>
      <c r="GF74" s="74">
        <f t="shared" si="36"/>
        <v>0</v>
      </c>
      <c r="GG74" s="196"/>
      <c r="GH74" s="196"/>
      <c r="GI74" s="74">
        <f t="shared" si="68"/>
        <v>0</v>
      </c>
      <c r="GJ74" s="74">
        <f t="shared" si="37"/>
        <v>0</v>
      </c>
      <c r="GK74" s="196">
        <v>8.9700000000000006</v>
      </c>
      <c r="GL74" s="196"/>
      <c r="GM74" s="74">
        <f t="shared" si="38"/>
        <v>8.9700000000000006</v>
      </c>
      <c r="GN74" s="74">
        <f t="shared" si="39"/>
        <v>0</v>
      </c>
      <c r="GO74" s="196">
        <v>1.24</v>
      </c>
      <c r="GP74" s="196"/>
      <c r="GQ74" s="74">
        <f t="shared" si="40"/>
        <v>1.24</v>
      </c>
      <c r="GR74" s="74">
        <f t="shared" si="41"/>
        <v>0</v>
      </c>
      <c r="GS74" s="196"/>
      <c r="GT74" s="196"/>
      <c r="GU74" s="74">
        <f t="shared" si="42"/>
        <v>0</v>
      </c>
      <c r="GV74" s="74">
        <f t="shared" si="43"/>
        <v>0</v>
      </c>
      <c r="GW74" s="196">
        <v>3.09</v>
      </c>
      <c r="GX74" s="196"/>
      <c r="GY74" s="74">
        <f t="shared" si="44"/>
        <v>3.09</v>
      </c>
      <c r="GZ74" s="74">
        <f t="shared" si="45"/>
        <v>0</v>
      </c>
      <c r="HA74" s="196">
        <v>0</v>
      </c>
      <c r="HB74" s="196"/>
      <c r="HC74" s="74">
        <f t="shared" si="46"/>
        <v>0</v>
      </c>
      <c r="HD74" s="74">
        <f t="shared" si="47"/>
        <v>0</v>
      </c>
      <c r="HE74" s="196">
        <v>1</v>
      </c>
      <c r="HF74" s="196"/>
      <c r="HG74" s="74">
        <f t="shared" si="48"/>
        <v>1</v>
      </c>
      <c r="HH74" s="74">
        <f t="shared" si="48"/>
        <v>0</v>
      </c>
      <c r="HI74" s="196">
        <v>1.24</v>
      </c>
      <c r="HJ74" s="196"/>
      <c r="HK74" s="74">
        <f t="shared" si="49"/>
        <v>1.24</v>
      </c>
      <c r="HL74" s="74">
        <f t="shared" si="49"/>
        <v>0</v>
      </c>
      <c r="HM74" s="74"/>
      <c r="HN74" s="74"/>
      <c r="HO74" s="74">
        <f t="shared" si="50"/>
        <v>0</v>
      </c>
      <c r="HP74" s="74">
        <f t="shared" si="50"/>
        <v>0</v>
      </c>
      <c r="HQ74" s="74"/>
      <c r="HR74" s="74"/>
      <c r="HS74" s="74">
        <f t="shared" si="51"/>
        <v>0</v>
      </c>
      <c r="HT74" s="74">
        <f t="shared" si="51"/>
        <v>0</v>
      </c>
      <c r="HU74" s="74"/>
      <c r="HV74" s="74"/>
      <c r="HW74" s="74">
        <f t="shared" si="69"/>
        <v>0</v>
      </c>
      <c r="HX74" s="74">
        <f t="shared" si="69"/>
        <v>0</v>
      </c>
      <c r="HY74" s="74"/>
      <c r="HZ74" s="74"/>
      <c r="IA74" s="74">
        <f t="shared" si="53"/>
        <v>0</v>
      </c>
      <c r="IB74" s="74">
        <f t="shared" si="53"/>
        <v>0</v>
      </c>
      <c r="IC74" s="74"/>
      <c r="ID74" s="74"/>
      <c r="IE74" s="74">
        <f t="shared" si="54"/>
        <v>0</v>
      </c>
      <c r="IF74" s="210">
        <f t="shared" si="55"/>
        <v>0</v>
      </c>
      <c r="IG74" s="235">
        <v>0</v>
      </c>
      <c r="IH74" s="235"/>
      <c r="II74" s="211">
        <f t="shared" si="56"/>
        <v>0</v>
      </c>
      <c r="IJ74" s="211">
        <f t="shared" si="56"/>
        <v>0</v>
      </c>
      <c r="IK74" s="235">
        <v>0</v>
      </c>
      <c r="IM74" s="211">
        <f t="shared" si="57"/>
        <v>0</v>
      </c>
      <c r="IN74" s="211">
        <f t="shared" si="57"/>
        <v>0</v>
      </c>
      <c r="IO74" s="196"/>
      <c r="IP74" s="211"/>
      <c r="IQ74" s="211">
        <f t="shared" si="58"/>
        <v>0</v>
      </c>
      <c r="IR74" s="211">
        <f t="shared" si="58"/>
        <v>0</v>
      </c>
      <c r="IS74" s="211"/>
      <c r="IT74" s="211"/>
      <c r="IU74" s="211">
        <f t="shared" si="59"/>
        <v>0</v>
      </c>
      <c r="IV74" s="211">
        <f t="shared" si="59"/>
        <v>0</v>
      </c>
      <c r="IW74" s="211"/>
      <c r="IX74" s="211"/>
      <c r="IY74" s="211">
        <f t="shared" si="60"/>
        <v>0</v>
      </c>
      <c r="IZ74" s="211">
        <f t="shared" si="61"/>
        <v>0</v>
      </c>
      <c r="JA74" s="211"/>
      <c r="JB74" s="211"/>
      <c r="JC74" s="211">
        <f t="shared" si="62"/>
        <v>0</v>
      </c>
      <c r="JD74" s="211">
        <f t="shared" si="62"/>
        <v>0</v>
      </c>
      <c r="JE74" s="211">
        <v>0</v>
      </c>
      <c r="JF74" s="211"/>
      <c r="JG74" s="211">
        <f t="shared" si="63"/>
        <v>0</v>
      </c>
      <c r="JH74" s="211">
        <f t="shared" si="63"/>
        <v>0</v>
      </c>
      <c r="JI74" s="211"/>
      <c r="JJ74" s="211"/>
      <c r="JK74" s="211">
        <f t="shared" si="64"/>
        <v>0</v>
      </c>
      <c r="JL74" s="211">
        <f t="shared" si="64"/>
        <v>0</v>
      </c>
      <c r="JM74" s="560">
        <v>0</v>
      </c>
      <c r="JN74" s="211"/>
      <c r="JO74" s="211">
        <f t="shared" si="65"/>
        <v>0</v>
      </c>
      <c r="JP74" s="211">
        <f t="shared" si="65"/>
        <v>0</v>
      </c>
      <c r="JQ74" s="211">
        <v>1.1299999999999999</v>
      </c>
      <c r="JR74" s="211"/>
      <c r="JS74" s="211">
        <f t="shared" si="66"/>
        <v>1.1299999999999999</v>
      </c>
      <c r="JT74" s="211">
        <f t="shared" si="66"/>
        <v>0</v>
      </c>
      <c r="JU74" s="211"/>
      <c r="JV74" s="211"/>
      <c r="JW74" s="211">
        <f t="shared" si="67"/>
        <v>0</v>
      </c>
      <c r="JX74" s="211">
        <f t="shared" si="67"/>
        <v>0</v>
      </c>
    </row>
    <row r="75" spans="1:284" ht="12.75" customHeight="1">
      <c r="A75" s="184" t="s">
        <v>152</v>
      </c>
      <c r="B75" s="89">
        <v>65</v>
      </c>
      <c r="C75" s="236"/>
      <c r="D75" s="236"/>
      <c r="E75" s="74"/>
      <c r="F75" s="74"/>
      <c r="G75" s="71">
        <f t="shared" si="0"/>
        <v>0</v>
      </c>
      <c r="H75" s="71">
        <f t="shared" si="0"/>
        <v>0</v>
      </c>
      <c r="I75" s="237">
        <v>0</v>
      </c>
      <c r="J75" s="71"/>
      <c r="K75" s="71"/>
      <c r="L75" s="71"/>
      <c r="M75" s="71">
        <f t="shared" si="2"/>
        <v>0</v>
      </c>
      <c r="N75" s="71">
        <f t="shared" si="2"/>
        <v>0</v>
      </c>
      <c r="O75" s="236">
        <v>1.44</v>
      </c>
      <c r="P75" s="237"/>
      <c r="Q75" s="74"/>
      <c r="R75" s="71"/>
      <c r="S75" s="71">
        <f t="shared" si="3"/>
        <v>1.44</v>
      </c>
      <c r="T75" s="71">
        <f t="shared" si="3"/>
        <v>0</v>
      </c>
      <c r="U75" s="71"/>
      <c r="V75" s="71"/>
      <c r="W75" s="74"/>
      <c r="X75" s="74"/>
      <c r="Y75" s="71">
        <f t="shared" si="4"/>
        <v>0</v>
      </c>
      <c r="Z75" s="71">
        <f t="shared" si="4"/>
        <v>0</v>
      </c>
      <c r="AA75" s="71"/>
      <c r="AB75" s="245"/>
      <c r="AC75" s="246"/>
      <c r="AD75" s="239"/>
      <c r="AE75" s="71">
        <f t="shared" si="5"/>
        <v>0</v>
      </c>
      <c r="AF75" s="71">
        <f t="shared" si="5"/>
        <v>0</v>
      </c>
      <c r="AG75" s="71">
        <v>5.15</v>
      </c>
      <c r="AH75" s="71"/>
      <c r="AI75" s="71"/>
      <c r="AJ75" s="71"/>
      <c r="AK75" s="71">
        <f t="shared" si="6"/>
        <v>5.15</v>
      </c>
      <c r="AL75" s="71">
        <f t="shared" si="6"/>
        <v>0</v>
      </c>
      <c r="AM75" s="71"/>
      <c r="AN75" s="71"/>
      <c r="AO75" s="75"/>
      <c r="AP75" s="75"/>
      <c r="AQ75" s="71">
        <f t="shared" si="7"/>
        <v>0</v>
      </c>
      <c r="AR75" s="71">
        <f t="shared" si="7"/>
        <v>0</v>
      </c>
      <c r="AS75" s="74"/>
      <c r="AT75" s="74"/>
      <c r="AU75" s="74"/>
      <c r="AV75" s="71"/>
      <c r="AW75" s="71">
        <f t="shared" si="8"/>
        <v>0</v>
      </c>
      <c r="AX75" s="71">
        <f t="shared" si="8"/>
        <v>0</v>
      </c>
      <c r="AY75" s="207"/>
      <c r="AZ75" s="86"/>
      <c r="BA75" s="86"/>
      <c r="BB75" s="86"/>
      <c r="BC75" s="71">
        <f t="shared" si="9"/>
        <v>0</v>
      </c>
      <c r="BD75" s="71">
        <f t="shared" si="9"/>
        <v>0</v>
      </c>
      <c r="BE75" s="236"/>
      <c r="BF75" s="236"/>
      <c r="BG75" s="75"/>
      <c r="BH75" s="240"/>
      <c r="BI75" s="71">
        <f t="shared" si="10"/>
        <v>0</v>
      </c>
      <c r="BJ75" s="71">
        <f t="shared" si="10"/>
        <v>0</v>
      </c>
      <c r="BK75" s="93"/>
      <c r="BL75" s="93"/>
      <c r="BM75" s="71"/>
      <c r="BN75" s="71"/>
      <c r="BO75" s="71">
        <f t="shared" si="11"/>
        <v>0</v>
      </c>
      <c r="BP75" s="71">
        <f t="shared" si="11"/>
        <v>0</v>
      </c>
      <c r="BQ75" s="241"/>
      <c r="BR75" s="236"/>
      <c r="BS75" s="94"/>
      <c r="BT75" s="94"/>
      <c r="BU75" s="71">
        <f t="shared" si="12"/>
        <v>0</v>
      </c>
      <c r="BV75" s="71">
        <f t="shared" si="12"/>
        <v>0</v>
      </c>
      <c r="BW75" s="74"/>
      <c r="BX75" s="74"/>
      <c r="BY75" s="79"/>
      <c r="BZ75" s="242"/>
      <c r="CA75" s="71">
        <f t="shared" si="13"/>
        <v>0</v>
      </c>
      <c r="CB75" s="71">
        <f t="shared" si="13"/>
        <v>0</v>
      </c>
      <c r="CC75" s="74"/>
      <c r="CD75" s="74"/>
      <c r="CE75" s="95"/>
      <c r="CF75" s="95"/>
      <c r="CG75" s="71">
        <f t="shared" si="14"/>
        <v>0</v>
      </c>
      <c r="CH75" s="71">
        <f t="shared" si="14"/>
        <v>0</v>
      </c>
      <c r="CI75" s="236"/>
      <c r="CJ75" s="236"/>
      <c r="CK75" s="213"/>
      <c r="CL75" s="71"/>
      <c r="CM75" s="71">
        <f t="shared" si="15"/>
        <v>0</v>
      </c>
      <c r="CN75" s="71">
        <f t="shared" si="15"/>
        <v>0</v>
      </c>
      <c r="CO75" s="236"/>
      <c r="CP75" s="236"/>
      <c r="CQ75" s="71"/>
      <c r="CR75" s="71"/>
      <c r="CS75" s="71">
        <f t="shared" si="16"/>
        <v>0</v>
      </c>
      <c r="CT75" s="71">
        <f t="shared" si="16"/>
        <v>0</v>
      </c>
      <c r="CU75" s="74">
        <v>0</v>
      </c>
      <c r="CV75" s="74"/>
      <c r="CW75" s="236"/>
      <c r="CX75" s="236"/>
      <c r="CY75" s="71">
        <f t="shared" si="17"/>
        <v>0</v>
      </c>
      <c r="CZ75" s="71">
        <f t="shared" si="17"/>
        <v>0</v>
      </c>
      <c r="DA75" s="236"/>
      <c r="DB75" s="237"/>
      <c r="DC75" s="93"/>
      <c r="DD75" s="71"/>
      <c r="DE75" s="71">
        <f t="shared" si="18"/>
        <v>0</v>
      </c>
      <c r="DF75" s="71">
        <f t="shared" si="18"/>
        <v>0</v>
      </c>
      <c r="DG75" s="74"/>
      <c r="DH75" s="74"/>
      <c r="DI75" s="74"/>
      <c r="DJ75" s="74"/>
      <c r="DK75" s="71">
        <f t="shared" si="19"/>
        <v>0</v>
      </c>
      <c r="DL75" s="71">
        <f t="shared" si="19"/>
        <v>0</v>
      </c>
      <c r="DM75" s="236"/>
      <c r="DN75" s="236"/>
      <c r="DO75" s="243"/>
      <c r="DP75" s="244"/>
      <c r="DQ75" s="71">
        <f t="shared" si="20"/>
        <v>0</v>
      </c>
      <c r="DR75" s="71">
        <f t="shared" si="20"/>
        <v>0</v>
      </c>
      <c r="DS75" s="115"/>
      <c r="DT75" s="71"/>
      <c r="DU75" s="236"/>
      <c r="DV75" s="236"/>
      <c r="DW75" s="71">
        <f t="shared" si="21"/>
        <v>0</v>
      </c>
      <c r="DX75" s="71">
        <f t="shared" si="21"/>
        <v>0</v>
      </c>
      <c r="DY75" s="236"/>
      <c r="DZ75" s="237"/>
      <c r="EA75" s="208"/>
      <c r="EB75" s="71"/>
      <c r="EC75" s="71">
        <f t="shared" si="22"/>
        <v>0</v>
      </c>
      <c r="ED75" s="71">
        <f t="shared" si="22"/>
        <v>0</v>
      </c>
      <c r="EE75" s="236"/>
      <c r="EF75" s="236"/>
      <c r="EG75" s="243"/>
      <c r="EH75" s="243"/>
      <c r="EI75" s="71">
        <f t="shared" si="23"/>
        <v>0</v>
      </c>
      <c r="EJ75" s="71">
        <f t="shared" si="23"/>
        <v>0</v>
      </c>
      <c r="EK75" s="236">
        <v>0</v>
      </c>
      <c r="EL75" s="236"/>
      <c r="EM75" s="243"/>
      <c r="EN75" s="243"/>
      <c r="EO75" s="71">
        <f t="shared" si="24"/>
        <v>0</v>
      </c>
      <c r="EP75" s="71">
        <f t="shared" si="24"/>
        <v>0</v>
      </c>
      <c r="EQ75" s="209">
        <v>0</v>
      </c>
      <c r="ER75" s="196"/>
      <c r="ES75" s="196"/>
      <c r="ET75" s="196"/>
      <c r="EU75" s="74">
        <f t="shared" si="25"/>
        <v>0</v>
      </c>
      <c r="EV75" s="74">
        <f t="shared" si="26"/>
        <v>0</v>
      </c>
      <c r="EW75" s="71">
        <v>0</v>
      </c>
      <c r="EX75" s="71"/>
      <c r="EY75" s="71"/>
      <c r="EZ75" s="71"/>
      <c r="FA75" s="71">
        <f t="shared" si="27"/>
        <v>0</v>
      </c>
      <c r="FB75" s="71">
        <f t="shared" si="27"/>
        <v>0</v>
      </c>
      <c r="FC75" s="71"/>
      <c r="FD75" s="71"/>
      <c r="FE75" s="71"/>
      <c r="FF75" s="71"/>
      <c r="FG75" s="71">
        <f t="shared" si="28"/>
        <v>0</v>
      </c>
      <c r="FH75" s="71">
        <f t="shared" si="28"/>
        <v>0</v>
      </c>
      <c r="FI75" s="196"/>
      <c r="FJ75" s="196"/>
      <c r="FK75" s="196"/>
      <c r="FL75" s="196"/>
      <c r="FM75" s="74">
        <f t="shared" si="29"/>
        <v>0</v>
      </c>
      <c r="FN75" s="74">
        <f t="shared" si="30"/>
        <v>0</v>
      </c>
      <c r="FO75" s="196"/>
      <c r="FP75" s="196"/>
      <c r="FQ75" s="196"/>
      <c r="FR75" s="196"/>
      <c r="FS75" s="74">
        <f t="shared" si="31"/>
        <v>0</v>
      </c>
      <c r="FT75" s="74">
        <f t="shared" si="32"/>
        <v>0</v>
      </c>
      <c r="FU75" s="196"/>
      <c r="FV75" s="196"/>
      <c r="FW75" s="196"/>
      <c r="FX75" s="196"/>
      <c r="FY75" s="74">
        <f t="shared" si="33"/>
        <v>0</v>
      </c>
      <c r="FZ75" s="74">
        <f t="shared" si="34"/>
        <v>0</v>
      </c>
      <c r="GA75" s="196"/>
      <c r="GB75" s="196"/>
      <c r="GC75" s="196"/>
      <c r="GD75" s="196"/>
      <c r="GE75" s="74">
        <f t="shared" si="35"/>
        <v>0</v>
      </c>
      <c r="GF75" s="74">
        <f t="shared" si="36"/>
        <v>0</v>
      </c>
      <c r="GG75" s="196"/>
      <c r="GH75" s="196"/>
      <c r="GI75" s="74">
        <f t="shared" ref="GI75:GI106" si="70">GG75</f>
        <v>0</v>
      </c>
      <c r="GJ75" s="74">
        <f t="shared" si="37"/>
        <v>0</v>
      </c>
      <c r="GK75" s="196">
        <v>8.9700000000000006</v>
      </c>
      <c r="GL75" s="196"/>
      <c r="GM75" s="74">
        <f t="shared" si="38"/>
        <v>8.9700000000000006</v>
      </c>
      <c r="GN75" s="74">
        <f t="shared" si="39"/>
        <v>0</v>
      </c>
      <c r="GO75" s="196">
        <v>1.24</v>
      </c>
      <c r="GP75" s="196"/>
      <c r="GQ75" s="74">
        <f t="shared" si="40"/>
        <v>1.24</v>
      </c>
      <c r="GR75" s="74">
        <f t="shared" si="41"/>
        <v>0</v>
      </c>
      <c r="GS75" s="196"/>
      <c r="GT75" s="196"/>
      <c r="GU75" s="74">
        <f t="shared" si="42"/>
        <v>0</v>
      </c>
      <c r="GV75" s="74">
        <f t="shared" si="43"/>
        <v>0</v>
      </c>
      <c r="GW75" s="196">
        <v>5.15</v>
      </c>
      <c r="GX75" s="196"/>
      <c r="GY75" s="74">
        <f t="shared" si="44"/>
        <v>5.15</v>
      </c>
      <c r="GZ75" s="74">
        <f t="shared" si="45"/>
        <v>0</v>
      </c>
      <c r="HA75" s="196">
        <v>0</v>
      </c>
      <c r="HB75" s="196"/>
      <c r="HC75" s="74">
        <f t="shared" si="46"/>
        <v>0</v>
      </c>
      <c r="HD75" s="74">
        <f t="shared" si="47"/>
        <v>0</v>
      </c>
      <c r="HE75" s="196">
        <v>1</v>
      </c>
      <c r="HF75" s="196"/>
      <c r="HG75" s="74">
        <f t="shared" si="48"/>
        <v>1</v>
      </c>
      <c r="HH75" s="74">
        <f t="shared" si="48"/>
        <v>0</v>
      </c>
      <c r="HI75" s="196">
        <v>1.24</v>
      </c>
      <c r="HJ75" s="196"/>
      <c r="HK75" s="74">
        <f t="shared" si="49"/>
        <v>1.24</v>
      </c>
      <c r="HL75" s="74">
        <f t="shared" si="49"/>
        <v>0</v>
      </c>
      <c r="HM75" s="74"/>
      <c r="HN75" s="74"/>
      <c r="HO75" s="74">
        <f t="shared" si="50"/>
        <v>0</v>
      </c>
      <c r="HP75" s="74">
        <f t="shared" si="50"/>
        <v>0</v>
      </c>
      <c r="HQ75" s="74"/>
      <c r="HR75" s="74"/>
      <c r="HS75" s="74">
        <f t="shared" si="51"/>
        <v>0</v>
      </c>
      <c r="HT75" s="74">
        <f t="shared" si="51"/>
        <v>0</v>
      </c>
      <c r="HU75" s="74"/>
      <c r="HV75" s="74"/>
      <c r="HW75" s="74">
        <f t="shared" si="69"/>
        <v>0</v>
      </c>
      <c r="HX75" s="74">
        <f t="shared" si="69"/>
        <v>0</v>
      </c>
      <c r="HY75" s="74"/>
      <c r="HZ75" s="74"/>
      <c r="IA75" s="74">
        <f t="shared" si="53"/>
        <v>0</v>
      </c>
      <c r="IB75" s="74">
        <f t="shared" si="53"/>
        <v>0</v>
      </c>
      <c r="IC75" s="74"/>
      <c r="ID75" s="74"/>
      <c r="IE75" s="74">
        <f t="shared" si="54"/>
        <v>0</v>
      </c>
      <c r="IF75" s="210">
        <f t="shared" si="55"/>
        <v>0</v>
      </c>
      <c r="IG75" s="235">
        <v>0</v>
      </c>
      <c r="IH75" s="235"/>
      <c r="II75" s="211">
        <f t="shared" si="56"/>
        <v>0</v>
      </c>
      <c r="IJ75" s="211">
        <f t="shared" si="56"/>
        <v>0</v>
      </c>
      <c r="IK75" s="235">
        <v>0</v>
      </c>
      <c r="IM75" s="211">
        <f t="shared" si="57"/>
        <v>0</v>
      </c>
      <c r="IN75" s="211">
        <f t="shared" si="57"/>
        <v>0</v>
      </c>
      <c r="IO75" s="196"/>
      <c r="IP75" s="211"/>
      <c r="IQ75" s="211">
        <f t="shared" si="58"/>
        <v>0</v>
      </c>
      <c r="IR75" s="211">
        <f t="shared" si="58"/>
        <v>0</v>
      </c>
      <c r="IS75" s="211"/>
      <c r="IT75" s="211"/>
      <c r="IU75" s="211">
        <f t="shared" si="59"/>
        <v>0</v>
      </c>
      <c r="IV75" s="211">
        <f t="shared" si="59"/>
        <v>0</v>
      </c>
      <c r="IW75" s="211"/>
      <c r="IX75" s="211"/>
      <c r="IY75" s="211">
        <f t="shared" si="60"/>
        <v>0</v>
      </c>
      <c r="IZ75" s="211">
        <f t="shared" si="61"/>
        <v>0</v>
      </c>
      <c r="JA75" s="211"/>
      <c r="JB75" s="211"/>
      <c r="JC75" s="211">
        <f t="shared" si="62"/>
        <v>0</v>
      </c>
      <c r="JD75" s="211">
        <f t="shared" si="62"/>
        <v>0</v>
      </c>
      <c r="JE75" s="211">
        <v>0</v>
      </c>
      <c r="JF75" s="211"/>
      <c r="JG75" s="211">
        <f t="shared" si="63"/>
        <v>0</v>
      </c>
      <c r="JH75" s="211">
        <f t="shared" si="63"/>
        <v>0</v>
      </c>
      <c r="JI75" s="211"/>
      <c r="JJ75" s="211"/>
      <c r="JK75" s="211">
        <f t="shared" si="64"/>
        <v>0</v>
      </c>
      <c r="JL75" s="211">
        <f t="shared" si="64"/>
        <v>0</v>
      </c>
      <c r="JM75" s="560">
        <v>0</v>
      </c>
      <c r="JN75" s="211"/>
      <c r="JO75" s="211">
        <f t="shared" si="65"/>
        <v>0</v>
      </c>
      <c r="JP75" s="211">
        <f t="shared" si="65"/>
        <v>0</v>
      </c>
      <c r="JQ75" s="211">
        <v>0</v>
      </c>
      <c r="JR75" s="211"/>
      <c r="JS75" s="211">
        <f t="shared" si="66"/>
        <v>0</v>
      </c>
      <c r="JT75" s="211">
        <f t="shared" si="66"/>
        <v>0</v>
      </c>
      <c r="JU75" s="211"/>
      <c r="JV75" s="211"/>
      <c r="JW75" s="211">
        <f t="shared" si="67"/>
        <v>0</v>
      </c>
      <c r="JX75" s="211">
        <f t="shared" si="67"/>
        <v>0</v>
      </c>
    </row>
    <row r="76" spans="1:284" ht="12.75" customHeight="1">
      <c r="A76" s="181"/>
      <c r="B76" s="89">
        <v>66</v>
      </c>
      <c r="C76" s="236"/>
      <c r="D76" s="236"/>
      <c r="E76" s="74"/>
      <c r="F76" s="74"/>
      <c r="G76" s="71">
        <f t="shared" ref="G76:H106" si="71">C76+E76</f>
        <v>0</v>
      </c>
      <c r="H76" s="71">
        <f t="shared" si="71"/>
        <v>0</v>
      </c>
      <c r="I76" s="237">
        <v>0</v>
      </c>
      <c r="J76" s="71"/>
      <c r="K76" s="71"/>
      <c r="L76" s="71"/>
      <c r="M76" s="71">
        <f t="shared" ref="M76:N106" si="72">I76+K76</f>
        <v>0</v>
      </c>
      <c r="N76" s="71">
        <f t="shared" si="72"/>
        <v>0</v>
      </c>
      <c r="O76" s="236">
        <v>1.44</v>
      </c>
      <c r="P76" s="237"/>
      <c r="Q76" s="74"/>
      <c r="R76" s="71"/>
      <c r="S76" s="71">
        <f t="shared" ref="S76:T106" si="73">O76+Q76</f>
        <v>1.44</v>
      </c>
      <c r="T76" s="71">
        <f t="shared" si="73"/>
        <v>0</v>
      </c>
      <c r="U76" s="71"/>
      <c r="V76" s="71"/>
      <c r="W76" s="74"/>
      <c r="X76" s="74"/>
      <c r="Y76" s="71">
        <f t="shared" ref="Y76:Z106" si="74">U76+W76</f>
        <v>0</v>
      </c>
      <c r="Z76" s="71">
        <f t="shared" si="74"/>
        <v>0</v>
      </c>
      <c r="AA76" s="71"/>
      <c r="AB76" s="245"/>
      <c r="AC76" s="246"/>
      <c r="AD76" s="239"/>
      <c r="AE76" s="71">
        <f t="shared" ref="AE76:AF106" si="75">AA76+AC76</f>
        <v>0</v>
      </c>
      <c r="AF76" s="71">
        <f t="shared" si="75"/>
        <v>0</v>
      </c>
      <c r="AG76" s="71">
        <v>5.15</v>
      </c>
      <c r="AH76" s="71"/>
      <c r="AI76" s="71"/>
      <c r="AJ76" s="71"/>
      <c r="AK76" s="71">
        <f t="shared" ref="AK76:AL106" si="76">AG76+AI76</f>
        <v>5.15</v>
      </c>
      <c r="AL76" s="71">
        <f t="shared" si="76"/>
        <v>0</v>
      </c>
      <c r="AM76" s="71"/>
      <c r="AN76" s="71"/>
      <c r="AO76" s="75"/>
      <c r="AP76" s="75"/>
      <c r="AQ76" s="71">
        <f t="shared" ref="AQ76:AR106" si="77">AM76+AO76</f>
        <v>0</v>
      </c>
      <c r="AR76" s="71">
        <f t="shared" si="77"/>
        <v>0</v>
      </c>
      <c r="AS76" s="74"/>
      <c r="AT76" s="74"/>
      <c r="AU76" s="74"/>
      <c r="AV76" s="71"/>
      <c r="AW76" s="71">
        <f t="shared" ref="AW76:AX106" si="78">AS76+AU76</f>
        <v>0</v>
      </c>
      <c r="AX76" s="71">
        <f t="shared" si="78"/>
        <v>0</v>
      </c>
      <c r="AY76" s="207"/>
      <c r="AZ76" s="86"/>
      <c r="BA76" s="86"/>
      <c r="BB76" s="86"/>
      <c r="BC76" s="71">
        <f t="shared" ref="BC76:BD106" si="79">AY76+BA76</f>
        <v>0</v>
      </c>
      <c r="BD76" s="71">
        <f t="shared" si="79"/>
        <v>0</v>
      </c>
      <c r="BE76" s="236"/>
      <c r="BF76" s="236"/>
      <c r="BG76" s="75"/>
      <c r="BH76" s="240"/>
      <c r="BI76" s="71">
        <f t="shared" ref="BI76:BJ106" si="80">BE76+BG76</f>
        <v>0</v>
      </c>
      <c r="BJ76" s="71">
        <f t="shared" si="80"/>
        <v>0</v>
      </c>
      <c r="BK76" s="93"/>
      <c r="BL76" s="93"/>
      <c r="BM76" s="71"/>
      <c r="BN76" s="71"/>
      <c r="BO76" s="71">
        <f t="shared" ref="BO76:BP106" si="81">BK76+BM76</f>
        <v>0</v>
      </c>
      <c r="BP76" s="71">
        <f t="shared" si="81"/>
        <v>0</v>
      </c>
      <c r="BQ76" s="241"/>
      <c r="BR76" s="236"/>
      <c r="BS76" s="94"/>
      <c r="BT76" s="94"/>
      <c r="BU76" s="71">
        <f t="shared" ref="BU76:BV106" si="82">BQ76+BS76</f>
        <v>0</v>
      </c>
      <c r="BV76" s="71">
        <f t="shared" si="82"/>
        <v>0</v>
      </c>
      <c r="BW76" s="74"/>
      <c r="BX76" s="74"/>
      <c r="BY76" s="79"/>
      <c r="BZ76" s="242"/>
      <c r="CA76" s="71">
        <f t="shared" ref="CA76:CB106" si="83">BW76+BY76</f>
        <v>0</v>
      </c>
      <c r="CB76" s="71">
        <f t="shared" si="83"/>
        <v>0</v>
      </c>
      <c r="CC76" s="74"/>
      <c r="CD76" s="74"/>
      <c r="CE76" s="95"/>
      <c r="CF76" s="95"/>
      <c r="CG76" s="71">
        <f t="shared" ref="CG76:CH106" si="84">CC76+CE76</f>
        <v>0</v>
      </c>
      <c r="CH76" s="71">
        <f t="shared" si="84"/>
        <v>0</v>
      </c>
      <c r="CI76" s="236"/>
      <c r="CJ76" s="236"/>
      <c r="CK76" s="213"/>
      <c r="CL76" s="71"/>
      <c r="CM76" s="71">
        <f t="shared" ref="CM76:CN106" si="85">CI76+CK76</f>
        <v>0</v>
      </c>
      <c r="CN76" s="71">
        <f t="shared" si="85"/>
        <v>0</v>
      </c>
      <c r="CO76" s="236"/>
      <c r="CP76" s="236"/>
      <c r="CQ76" s="71"/>
      <c r="CR76" s="71"/>
      <c r="CS76" s="71">
        <f t="shared" ref="CS76:CT106" si="86">CO76+CQ76</f>
        <v>0</v>
      </c>
      <c r="CT76" s="71">
        <f t="shared" si="86"/>
        <v>0</v>
      </c>
      <c r="CU76" s="74">
        <v>0</v>
      </c>
      <c r="CV76" s="74"/>
      <c r="CW76" s="236"/>
      <c r="CX76" s="236"/>
      <c r="CY76" s="71">
        <f t="shared" ref="CY76:CZ106" si="87">CU76+CW76</f>
        <v>0</v>
      </c>
      <c r="CZ76" s="71">
        <f t="shared" si="87"/>
        <v>0</v>
      </c>
      <c r="DA76" s="236"/>
      <c r="DB76" s="237"/>
      <c r="DC76" s="93"/>
      <c r="DD76" s="71"/>
      <c r="DE76" s="71">
        <f t="shared" ref="DE76:DF106" si="88">DA76+DC76</f>
        <v>0</v>
      </c>
      <c r="DF76" s="71">
        <f t="shared" si="88"/>
        <v>0</v>
      </c>
      <c r="DG76" s="74"/>
      <c r="DH76" s="74"/>
      <c r="DI76" s="74"/>
      <c r="DJ76" s="74"/>
      <c r="DK76" s="71">
        <f t="shared" ref="DK76:DL106" si="89">DG76+DI76</f>
        <v>0</v>
      </c>
      <c r="DL76" s="71">
        <f t="shared" si="89"/>
        <v>0</v>
      </c>
      <c r="DM76" s="236"/>
      <c r="DN76" s="236"/>
      <c r="DO76" s="243"/>
      <c r="DP76" s="244"/>
      <c r="DQ76" s="71">
        <f t="shared" ref="DQ76:DR106" si="90">DM76+DO76</f>
        <v>0</v>
      </c>
      <c r="DR76" s="71">
        <f t="shared" si="90"/>
        <v>0</v>
      </c>
      <c r="DS76" s="115"/>
      <c r="DT76" s="71"/>
      <c r="DU76" s="236"/>
      <c r="DV76" s="236"/>
      <c r="DW76" s="71">
        <f t="shared" ref="DW76:DX106" si="91">DS76+DU76</f>
        <v>0</v>
      </c>
      <c r="DX76" s="71">
        <f t="shared" si="91"/>
        <v>0</v>
      </c>
      <c r="DY76" s="236"/>
      <c r="DZ76" s="237"/>
      <c r="EA76" s="208"/>
      <c r="EB76" s="71"/>
      <c r="EC76" s="71">
        <f t="shared" ref="EC76:ED106" si="92">DY76+EA76</f>
        <v>0</v>
      </c>
      <c r="ED76" s="71">
        <f t="shared" si="92"/>
        <v>0</v>
      </c>
      <c r="EE76" s="236"/>
      <c r="EF76" s="236"/>
      <c r="EG76" s="243"/>
      <c r="EH76" s="243"/>
      <c r="EI76" s="71">
        <f t="shared" ref="EI76:EJ106" si="93">EE76+EG76</f>
        <v>0</v>
      </c>
      <c r="EJ76" s="71">
        <f t="shared" si="93"/>
        <v>0</v>
      </c>
      <c r="EK76" s="236">
        <v>0</v>
      </c>
      <c r="EL76" s="236"/>
      <c r="EM76" s="243"/>
      <c r="EN76" s="243"/>
      <c r="EO76" s="71">
        <f t="shared" ref="EO76:EP106" si="94">EK76+EM76</f>
        <v>0</v>
      </c>
      <c r="EP76" s="71">
        <f t="shared" si="94"/>
        <v>0</v>
      </c>
      <c r="EQ76" s="209">
        <v>0</v>
      </c>
      <c r="ER76" s="196"/>
      <c r="ES76" s="196"/>
      <c r="ET76" s="196"/>
      <c r="EU76" s="74">
        <f t="shared" ref="EU76:EU106" si="95">EQ76+ES76</f>
        <v>0</v>
      </c>
      <c r="EV76" s="74">
        <f t="shared" ref="EV76:EV106" si="96">ER76+ET76</f>
        <v>0</v>
      </c>
      <c r="EW76" s="71">
        <v>0</v>
      </c>
      <c r="EX76" s="71"/>
      <c r="EY76" s="71"/>
      <c r="EZ76" s="71"/>
      <c r="FA76" s="71">
        <f t="shared" ref="FA76:FB106" si="97">EW76+EY76</f>
        <v>0</v>
      </c>
      <c r="FB76" s="71">
        <f t="shared" si="97"/>
        <v>0</v>
      </c>
      <c r="FC76" s="71"/>
      <c r="FD76" s="71"/>
      <c r="FE76" s="71"/>
      <c r="FF76" s="71"/>
      <c r="FG76" s="71">
        <f t="shared" ref="FG76:FH106" si="98">FC76+FE76</f>
        <v>0</v>
      </c>
      <c r="FH76" s="71">
        <f t="shared" si="98"/>
        <v>0</v>
      </c>
      <c r="FI76" s="196"/>
      <c r="FJ76" s="196"/>
      <c r="FK76" s="196"/>
      <c r="FL76" s="196"/>
      <c r="FM76" s="74">
        <f t="shared" ref="FM76:FM106" si="99">FI76+FK76</f>
        <v>0</v>
      </c>
      <c r="FN76" s="74">
        <f t="shared" ref="FN76:FN106" si="100">FJ76+FL76</f>
        <v>0</v>
      </c>
      <c r="FO76" s="196"/>
      <c r="FP76" s="196"/>
      <c r="FQ76" s="196"/>
      <c r="FR76" s="196"/>
      <c r="FS76" s="74">
        <f t="shared" ref="FS76:FS106" si="101">FO76+FQ76</f>
        <v>0</v>
      </c>
      <c r="FT76" s="74">
        <f t="shared" ref="FT76:FT106" si="102">FP76+FR76</f>
        <v>0</v>
      </c>
      <c r="FU76" s="196"/>
      <c r="FV76" s="196"/>
      <c r="FW76" s="196"/>
      <c r="FX76" s="196"/>
      <c r="FY76" s="74">
        <f t="shared" ref="FY76:FY106" si="103">FU76+FW76</f>
        <v>0</v>
      </c>
      <c r="FZ76" s="74">
        <f t="shared" ref="FZ76:FZ106" si="104">FV76+FX76</f>
        <v>0</v>
      </c>
      <c r="GA76" s="196"/>
      <c r="GB76" s="196"/>
      <c r="GC76" s="196"/>
      <c r="GD76" s="196"/>
      <c r="GE76" s="74">
        <f t="shared" ref="GE76:GE106" si="105">GA76+GC76</f>
        <v>0</v>
      </c>
      <c r="GF76" s="74">
        <f t="shared" ref="GF76:GF106" si="106">GB76+GD76</f>
        <v>0</v>
      </c>
      <c r="GG76" s="196"/>
      <c r="GH76" s="196"/>
      <c r="GI76" s="74">
        <f t="shared" si="70"/>
        <v>0</v>
      </c>
      <c r="GJ76" s="74">
        <f t="shared" ref="GJ76:GJ106" si="107">GH76</f>
        <v>0</v>
      </c>
      <c r="GK76" s="196">
        <v>8.9700000000000006</v>
      </c>
      <c r="GL76" s="196"/>
      <c r="GM76" s="74">
        <f t="shared" ref="GM76:GM106" si="108">GK76</f>
        <v>8.9700000000000006</v>
      </c>
      <c r="GN76" s="74">
        <f t="shared" ref="GN76:GN106" si="109">GL76</f>
        <v>0</v>
      </c>
      <c r="GO76" s="196">
        <v>0.82</v>
      </c>
      <c r="GP76" s="196"/>
      <c r="GQ76" s="74">
        <f t="shared" ref="GQ76:GQ106" si="110">GO76</f>
        <v>0.82</v>
      </c>
      <c r="GR76" s="74">
        <f t="shared" ref="GR76:GR106" si="111">GP76</f>
        <v>0</v>
      </c>
      <c r="GS76" s="196"/>
      <c r="GT76" s="196"/>
      <c r="GU76" s="74">
        <f t="shared" ref="GU76:GU106" si="112">GS76</f>
        <v>0</v>
      </c>
      <c r="GV76" s="74">
        <f t="shared" ref="GV76:GV106" si="113">GT76</f>
        <v>0</v>
      </c>
      <c r="GW76" s="196">
        <v>5.15</v>
      </c>
      <c r="GX76" s="196"/>
      <c r="GY76" s="74">
        <f t="shared" ref="GY76:GY106" si="114">GW76</f>
        <v>5.15</v>
      </c>
      <c r="GZ76" s="74">
        <f t="shared" ref="GZ76:GZ106" si="115">GX76</f>
        <v>0</v>
      </c>
      <c r="HA76" s="196">
        <v>0</v>
      </c>
      <c r="HB76" s="196"/>
      <c r="HC76" s="74">
        <f t="shared" ref="HC76:HC106" si="116">HA76</f>
        <v>0</v>
      </c>
      <c r="HD76" s="74">
        <f t="shared" ref="HD76:HD106" si="117">HB76</f>
        <v>0</v>
      </c>
      <c r="HE76" s="196">
        <v>1</v>
      </c>
      <c r="HF76" s="196"/>
      <c r="HG76" s="74">
        <f t="shared" ref="HG76:HH106" si="118">HE76</f>
        <v>1</v>
      </c>
      <c r="HH76" s="74">
        <f t="shared" si="118"/>
        <v>0</v>
      </c>
      <c r="HI76" s="196">
        <v>1.24</v>
      </c>
      <c r="HJ76" s="196"/>
      <c r="HK76" s="74">
        <f t="shared" ref="HK76:HL106" si="119">HI76</f>
        <v>1.24</v>
      </c>
      <c r="HL76" s="74">
        <f t="shared" si="119"/>
        <v>0</v>
      </c>
      <c r="HM76" s="74"/>
      <c r="HN76" s="74"/>
      <c r="HO76" s="74">
        <f t="shared" ref="HO76:HP106" si="120">HM76</f>
        <v>0</v>
      </c>
      <c r="HP76" s="74">
        <f t="shared" si="120"/>
        <v>0</v>
      </c>
      <c r="HQ76" s="74"/>
      <c r="HR76" s="74"/>
      <c r="HS76" s="74">
        <f t="shared" ref="HS76:HT106" si="121">HQ76</f>
        <v>0</v>
      </c>
      <c r="HT76" s="74">
        <f t="shared" si="121"/>
        <v>0</v>
      </c>
      <c r="HU76" s="74"/>
      <c r="HV76" s="74"/>
      <c r="HW76" s="74">
        <f t="shared" ref="HW76:HX106" si="122">HU76</f>
        <v>0</v>
      </c>
      <c r="HX76" s="74">
        <f t="shared" si="122"/>
        <v>0</v>
      </c>
      <c r="HY76" s="74"/>
      <c r="HZ76" s="74"/>
      <c r="IA76" s="74">
        <f t="shared" ref="IA76:IB106" si="123">HY76</f>
        <v>0</v>
      </c>
      <c r="IB76" s="74">
        <f t="shared" si="123"/>
        <v>0</v>
      </c>
      <c r="IC76" s="74"/>
      <c r="ID76" s="74"/>
      <c r="IE76" s="74">
        <f t="shared" ref="IE76:IE106" si="124">IC76</f>
        <v>0</v>
      </c>
      <c r="IF76" s="210">
        <f t="shared" ref="IF76:IF106" si="125">ID76</f>
        <v>0</v>
      </c>
      <c r="IG76" s="235">
        <v>0</v>
      </c>
      <c r="IH76" s="235"/>
      <c r="II76" s="211">
        <f t="shared" ref="II76:IJ106" si="126">IG76</f>
        <v>0</v>
      </c>
      <c r="IJ76" s="211">
        <f t="shared" si="126"/>
        <v>0</v>
      </c>
      <c r="IK76" s="235">
        <v>0</v>
      </c>
      <c r="IM76" s="211">
        <f t="shared" ref="IM76:IN106" si="127">IK76</f>
        <v>0</v>
      </c>
      <c r="IN76" s="211">
        <f t="shared" si="127"/>
        <v>0</v>
      </c>
      <c r="IO76" s="196"/>
      <c r="IP76" s="211"/>
      <c r="IQ76" s="211">
        <f t="shared" ref="IQ76:IR106" si="128">IO76</f>
        <v>0</v>
      </c>
      <c r="IR76" s="211">
        <f t="shared" si="128"/>
        <v>0</v>
      </c>
      <c r="IS76" s="211"/>
      <c r="IT76" s="211"/>
      <c r="IU76" s="211">
        <f t="shared" ref="IU76:IV106" si="129">IS76</f>
        <v>0</v>
      </c>
      <c r="IV76" s="211">
        <f t="shared" si="129"/>
        <v>0</v>
      </c>
      <c r="IW76" s="211"/>
      <c r="IX76" s="211"/>
      <c r="IY76" s="211">
        <f t="shared" ref="IY76:IY106" si="130">IW76</f>
        <v>0</v>
      </c>
      <c r="IZ76" s="211">
        <f t="shared" ref="IZ76:IZ106" si="131">IX76</f>
        <v>0</v>
      </c>
      <c r="JA76" s="211"/>
      <c r="JB76" s="211"/>
      <c r="JC76" s="211">
        <f t="shared" ref="JC76:JD106" si="132">JA76</f>
        <v>0</v>
      </c>
      <c r="JD76" s="211">
        <f t="shared" si="132"/>
        <v>0</v>
      </c>
      <c r="JE76" s="211">
        <v>0</v>
      </c>
      <c r="JF76" s="211"/>
      <c r="JG76" s="211">
        <f t="shared" ref="JG76:JH106" si="133">JE76</f>
        <v>0</v>
      </c>
      <c r="JH76" s="211">
        <f t="shared" si="133"/>
        <v>0</v>
      </c>
      <c r="JI76" s="211"/>
      <c r="JJ76" s="211"/>
      <c r="JK76" s="211">
        <f t="shared" ref="JK76:JL106" si="134">JI76</f>
        <v>0</v>
      </c>
      <c r="JL76" s="211">
        <f t="shared" si="134"/>
        <v>0</v>
      </c>
      <c r="JM76" s="560">
        <v>0</v>
      </c>
      <c r="JN76" s="211"/>
      <c r="JO76" s="211">
        <f t="shared" ref="JO76:JP106" si="135">JM76</f>
        <v>0</v>
      </c>
      <c r="JP76" s="211">
        <f t="shared" si="135"/>
        <v>0</v>
      </c>
      <c r="JQ76" s="211">
        <v>0</v>
      </c>
      <c r="JR76" s="211"/>
      <c r="JS76" s="211">
        <f t="shared" ref="JS76:JT106" si="136">JQ76</f>
        <v>0</v>
      </c>
      <c r="JT76" s="211">
        <f t="shared" si="136"/>
        <v>0</v>
      </c>
      <c r="JU76" s="211"/>
      <c r="JV76" s="211"/>
      <c r="JW76" s="211">
        <f t="shared" ref="JW76:JX106" si="137">JU76</f>
        <v>0</v>
      </c>
      <c r="JX76" s="211">
        <f t="shared" si="137"/>
        <v>0</v>
      </c>
    </row>
    <row r="77" spans="1:284" ht="12.75" customHeight="1">
      <c r="A77" s="181"/>
      <c r="B77" s="89">
        <v>67</v>
      </c>
      <c r="C77" s="236"/>
      <c r="D77" s="236"/>
      <c r="E77" s="74"/>
      <c r="F77" s="74"/>
      <c r="G77" s="71">
        <f t="shared" si="71"/>
        <v>0</v>
      </c>
      <c r="H77" s="71">
        <f t="shared" si="71"/>
        <v>0</v>
      </c>
      <c r="I77" s="237">
        <v>5.15</v>
      </c>
      <c r="J77" s="71"/>
      <c r="K77" s="71"/>
      <c r="L77" s="71"/>
      <c r="M77" s="71">
        <f t="shared" si="72"/>
        <v>5.15</v>
      </c>
      <c r="N77" s="71">
        <f t="shared" si="72"/>
        <v>0</v>
      </c>
      <c r="O77" s="236">
        <v>1.44</v>
      </c>
      <c r="P77" s="237"/>
      <c r="Q77" s="74"/>
      <c r="R77" s="71"/>
      <c r="S77" s="71">
        <f t="shared" si="73"/>
        <v>1.44</v>
      </c>
      <c r="T77" s="71">
        <f t="shared" si="73"/>
        <v>0</v>
      </c>
      <c r="U77" s="71"/>
      <c r="V77" s="71"/>
      <c r="W77" s="74"/>
      <c r="X77" s="74"/>
      <c r="Y77" s="71">
        <f t="shared" si="74"/>
        <v>0</v>
      </c>
      <c r="Z77" s="71">
        <f t="shared" si="74"/>
        <v>0</v>
      </c>
      <c r="AA77" s="71"/>
      <c r="AB77" s="245"/>
      <c r="AC77" s="246"/>
      <c r="AD77" s="239"/>
      <c r="AE77" s="71">
        <f t="shared" si="75"/>
        <v>0</v>
      </c>
      <c r="AF77" s="71">
        <f t="shared" si="75"/>
        <v>0</v>
      </c>
      <c r="AG77" s="71">
        <v>5.15</v>
      </c>
      <c r="AH77" s="71"/>
      <c r="AI77" s="71"/>
      <c r="AJ77" s="71"/>
      <c r="AK77" s="71">
        <f t="shared" si="76"/>
        <v>5.15</v>
      </c>
      <c r="AL77" s="71">
        <f t="shared" si="76"/>
        <v>0</v>
      </c>
      <c r="AM77" s="71"/>
      <c r="AN77" s="71"/>
      <c r="AO77" s="75"/>
      <c r="AP77" s="75"/>
      <c r="AQ77" s="71">
        <f t="shared" si="77"/>
        <v>0</v>
      </c>
      <c r="AR77" s="71">
        <f t="shared" si="77"/>
        <v>0</v>
      </c>
      <c r="AS77" s="74"/>
      <c r="AT77" s="74"/>
      <c r="AU77" s="74"/>
      <c r="AV77" s="71"/>
      <c r="AW77" s="71">
        <f t="shared" si="78"/>
        <v>0</v>
      </c>
      <c r="AX77" s="71">
        <f t="shared" si="78"/>
        <v>0</v>
      </c>
      <c r="AY77" s="207"/>
      <c r="AZ77" s="86"/>
      <c r="BA77" s="86"/>
      <c r="BB77" s="86"/>
      <c r="BC77" s="71">
        <f t="shared" si="79"/>
        <v>0</v>
      </c>
      <c r="BD77" s="71">
        <f t="shared" si="79"/>
        <v>0</v>
      </c>
      <c r="BE77" s="236"/>
      <c r="BF77" s="236"/>
      <c r="BG77" s="75"/>
      <c r="BH77" s="240"/>
      <c r="BI77" s="71">
        <f t="shared" si="80"/>
        <v>0</v>
      </c>
      <c r="BJ77" s="71">
        <f t="shared" si="80"/>
        <v>0</v>
      </c>
      <c r="BK77" s="93"/>
      <c r="BL77" s="93"/>
      <c r="BM77" s="71"/>
      <c r="BN77" s="71"/>
      <c r="BO77" s="71">
        <f t="shared" si="81"/>
        <v>0</v>
      </c>
      <c r="BP77" s="71">
        <f t="shared" si="81"/>
        <v>0</v>
      </c>
      <c r="BQ77" s="241"/>
      <c r="BR77" s="236"/>
      <c r="BS77" s="94"/>
      <c r="BT77" s="94"/>
      <c r="BU77" s="71">
        <f t="shared" si="82"/>
        <v>0</v>
      </c>
      <c r="BV77" s="71">
        <f t="shared" si="82"/>
        <v>0</v>
      </c>
      <c r="BW77" s="74"/>
      <c r="BX77" s="74"/>
      <c r="BY77" s="79"/>
      <c r="BZ77" s="242"/>
      <c r="CA77" s="71">
        <f t="shared" si="83"/>
        <v>0</v>
      </c>
      <c r="CB77" s="71">
        <f t="shared" si="83"/>
        <v>0</v>
      </c>
      <c r="CC77" s="74"/>
      <c r="CD77" s="74"/>
      <c r="CE77" s="95"/>
      <c r="CF77" s="95"/>
      <c r="CG77" s="71">
        <f t="shared" si="84"/>
        <v>0</v>
      </c>
      <c r="CH77" s="71">
        <f t="shared" si="84"/>
        <v>0</v>
      </c>
      <c r="CI77" s="236"/>
      <c r="CJ77" s="236"/>
      <c r="CK77" s="213"/>
      <c r="CL77" s="71"/>
      <c r="CM77" s="71">
        <f t="shared" si="85"/>
        <v>0</v>
      </c>
      <c r="CN77" s="71">
        <f t="shared" si="85"/>
        <v>0</v>
      </c>
      <c r="CO77" s="236"/>
      <c r="CP77" s="236"/>
      <c r="CQ77" s="71"/>
      <c r="CR77" s="71"/>
      <c r="CS77" s="71">
        <f t="shared" si="86"/>
        <v>0</v>
      </c>
      <c r="CT77" s="71">
        <f t="shared" si="86"/>
        <v>0</v>
      </c>
      <c r="CU77" s="74">
        <v>0</v>
      </c>
      <c r="CV77" s="74"/>
      <c r="CW77" s="236"/>
      <c r="CX77" s="236"/>
      <c r="CY77" s="71">
        <f t="shared" si="87"/>
        <v>0</v>
      </c>
      <c r="CZ77" s="71">
        <f t="shared" si="87"/>
        <v>0</v>
      </c>
      <c r="DA77" s="236"/>
      <c r="DB77" s="237"/>
      <c r="DC77" s="93"/>
      <c r="DD77" s="71"/>
      <c r="DE77" s="71">
        <f t="shared" si="88"/>
        <v>0</v>
      </c>
      <c r="DF77" s="71">
        <f t="shared" si="88"/>
        <v>0</v>
      </c>
      <c r="DG77" s="74"/>
      <c r="DH77" s="74"/>
      <c r="DI77" s="74"/>
      <c r="DJ77" s="74"/>
      <c r="DK77" s="71">
        <f t="shared" si="89"/>
        <v>0</v>
      </c>
      <c r="DL77" s="71">
        <f t="shared" si="89"/>
        <v>0</v>
      </c>
      <c r="DM77" s="236"/>
      <c r="DN77" s="236"/>
      <c r="DO77" s="243"/>
      <c r="DP77" s="244"/>
      <c r="DQ77" s="71">
        <f t="shared" si="90"/>
        <v>0</v>
      </c>
      <c r="DR77" s="71">
        <f t="shared" si="90"/>
        <v>0</v>
      </c>
      <c r="DS77" s="115"/>
      <c r="DT77" s="71"/>
      <c r="DU77" s="236"/>
      <c r="DV77" s="236"/>
      <c r="DW77" s="71">
        <f t="shared" si="91"/>
        <v>0</v>
      </c>
      <c r="DX77" s="71">
        <f t="shared" si="91"/>
        <v>0</v>
      </c>
      <c r="DY77" s="236"/>
      <c r="DZ77" s="237"/>
      <c r="EA77" s="208"/>
      <c r="EB77" s="71"/>
      <c r="EC77" s="71">
        <f t="shared" si="92"/>
        <v>0</v>
      </c>
      <c r="ED77" s="71">
        <f t="shared" si="92"/>
        <v>0</v>
      </c>
      <c r="EE77" s="236"/>
      <c r="EF77" s="236"/>
      <c r="EG77" s="243"/>
      <c r="EH77" s="243"/>
      <c r="EI77" s="71">
        <f t="shared" si="93"/>
        <v>0</v>
      </c>
      <c r="EJ77" s="71">
        <f t="shared" si="93"/>
        <v>0</v>
      </c>
      <c r="EK77" s="236">
        <v>0</v>
      </c>
      <c r="EL77" s="236"/>
      <c r="EM77" s="243"/>
      <c r="EN77" s="243"/>
      <c r="EO77" s="71">
        <f t="shared" si="94"/>
        <v>0</v>
      </c>
      <c r="EP77" s="71">
        <f t="shared" si="94"/>
        <v>0</v>
      </c>
      <c r="EQ77" s="209">
        <v>0</v>
      </c>
      <c r="ER77" s="196"/>
      <c r="ES77" s="196"/>
      <c r="ET77" s="196"/>
      <c r="EU77" s="74">
        <f t="shared" si="95"/>
        <v>0</v>
      </c>
      <c r="EV77" s="74">
        <f t="shared" si="96"/>
        <v>0</v>
      </c>
      <c r="EW77" s="71">
        <v>0</v>
      </c>
      <c r="EX77" s="71"/>
      <c r="EY77" s="71"/>
      <c r="EZ77" s="71"/>
      <c r="FA77" s="71">
        <f t="shared" si="97"/>
        <v>0</v>
      </c>
      <c r="FB77" s="71">
        <f t="shared" si="97"/>
        <v>0</v>
      </c>
      <c r="FC77" s="71"/>
      <c r="FD77" s="71"/>
      <c r="FE77" s="71"/>
      <c r="FF77" s="71"/>
      <c r="FG77" s="71">
        <f t="shared" si="98"/>
        <v>0</v>
      </c>
      <c r="FH77" s="71">
        <f t="shared" si="98"/>
        <v>0</v>
      </c>
      <c r="FI77" s="196"/>
      <c r="FJ77" s="196"/>
      <c r="FK77" s="196"/>
      <c r="FL77" s="196"/>
      <c r="FM77" s="74">
        <f t="shared" si="99"/>
        <v>0</v>
      </c>
      <c r="FN77" s="74">
        <f t="shared" si="100"/>
        <v>0</v>
      </c>
      <c r="FO77" s="196"/>
      <c r="FP77" s="196"/>
      <c r="FQ77" s="196"/>
      <c r="FR77" s="196"/>
      <c r="FS77" s="74">
        <f t="shared" si="101"/>
        <v>0</v>
      </c>
      <c r="FT77" s="74">
        <f t="shared" si="102"/>
        <v>0</v>
      </c>
      <c r="FU77" s="196"/>
      <c r="FV77" s="196"/>
      <c r="FW77" s="196"/>
      <c r="FX77" s="196"/>
      <c r="FY77" s="74">
        <f t="shared" si="103"/>
        <v>0</v>
      </c>
      <c r="FZ77" s="74">
        <f t="shared" si="104"/>
        <v>0</v>
      </c>
      <c r="GA77" s="196"/>
      <c r="GB77" s="196"/>
      <c r="GC77" s="196"/>
      <c r="GD77" s="196"/>
      <c r="GE77" s="74">
        <f t="shared" si="105"/>
        <v>0</v>
      </c>
      <c r="GF77" s="74">
        <f t="shared" si="106"/>
        <v>0</v>
      </c>
      <c r="GG77" s="196"/>
      <c r="GH77" s="196"/>
      <c r="GI77" s="74">
        <f t="shared" si="70"/>
        <v>0</v>
      </c>
      <c r="GJ77" s="74">
        <f t="shared" si="107"/>
        <v>0</v>
      </c>
      <c r="GK77" s="196">
        <v>8.9700000000000006</v>
      </c>
      <c r="GL77" s="196"/>
      <c r="GM77" s="74">
        <f t="shared" si="108"/>
        <v>8.9700000000000006</v>
      </c>
      <c r="GN77" s="74">
        <f t="shared" si="109"/>
        <v>0</v>
      </c>
      <c r="GO77" s="196">
        <v>0.72</v>
      </c>
      <c r="GP77" s="196"/>
      <c r="GQ77" s="74">
        <f t="shared" si="110"/>
        <v>0.72</v>
      </c>
      <c r="GR77" s="74">
        <f t="shared" si="111"/>
        <v>0</v>
      </c>
      <c r="GS77" s="196"/>
      <c r="GT77" s="196"/>
      <c r="GU77" s="74">
        <f t="shared" si="112"/>
        <v>0</v>
      </c>
      <c r="GV77" s="74">
        <f t="shared" si="113"/>
        <v>0</v>
      </c>
      <c r="GW77" s="196">
        <v>5.15</v>
      </c>
      <c r="GX77" s="196"/>
      <c r="GY77" s="74">
        <f t="shared" si="114"/>
        <v>5.15</v>
      </c>
      <c r="GZ77" s="74">
        <f t="shared" si="115"/>
        <v>0</v>
      </c>
      <c r="HA77" s="196">
        <v>0</v>
      </c>
      <c r="HB77" s="196"/>
      <c r="HC77" s="74">
        <f t="shared" si="116"/>
        <v>0</v>
      </c>
      <c r="HD77" s="74">
        <f t="shared" si="117"/>
        <v>0</v>
      </c>
      <c r="HE77" s="196">
        <v>1</v>
      </c>
      <c r="HF77" s="196"/>
      <c r="HG77" s="74">
        <f t="shared" si="118"/>
        <v>1</v>
      </c>
      <c r="HH77" s="74">
        <f t="shared" si="118"/>
        <v>0</v>
      </c>
      <c r="HI77" s="196">
        <v>0.21</v>
      </c>
      <c r="HJ77" s="196"/>
      <c r="HK77" s="74">
        <f t="shared" si="119"/>
        <v>0.21</v>
      </c>
      <c r="HL77" s="74">
        <f t="shared" si="119"/>
        <v>0</v>
      </c>
      <c r="HM77" s="74"/>
      <c r="HN77" s="74"/>
      <c r="HO77" s="74">
        <f t="shared" si="120"/>
        <v>0</v>
      </c>
      <c r="HP77" s="74">
        <f t="shared" si="120"/>
        <v>0</v>
      </c>
      <c r="HQ77" s="74"/>
      <c r="HR77" s="74"/>
      <c r="HS77" s="74">
        <f t="shared" si="121"/>
        <v>0</v>
      </c>
      <c r="HT77" s="74">
        <f t="shared" si="121"/>
        <v>0</v>
      </c>
      <c r="HU77" s="74"/>
      <c r="HV77" s="74"/>
      <c r="HW77" s="74">
        <f t="shared" si="122"/>
        <v>0</v>
      </c>
      <c r="HX77" s="74">
        <f t="shared" si="122"/>
        <v>0</v>
      </c>
      <c r="HY77" s="74"/>
      <c r="HZ77" s="74"/>
      <c r="IA77" s="74">
        <f t="shared" si="123"/>
        <v>0</v>
      </c>
      <c r="IB77" s="74">
        <f t="shared" si="123"/>
        <v>0</v>
      </c>
      <c r="IC77" s="74"/>
      <c r="ID77" s="74"/>
      <c r="IE77" s="74">
        <f t="shared" si="124"/>
        <v>0</v>
      </c>
      <c r="IF77" s="210">
        <f t="shared" si="125"/>
        <v>0</v>
      </c>
      <c r="IG77" s="235">
        <v>0</v>
      </c>
      <c r="IH77" s="235"/>
      <c r="II77" s="211">
        <f t="shared" si="126"/>
        <v>0</v>
      </c>
      <c r="IJ77" s="211">
        <f t="shared" si="126"/>
        <v>0</v>
      </c>
      <c r="IK77" s="235">
        <v>0</v>
      </c>
      <c r="IM77" s="211">
        <f t="shared" si="127"/>
        <v>0</v>
      </c>
      <c r="IN77" s="211">
        <f t="shared" si="127"/>
        <v>0</v>
      </c>
      <c r="IO77" s="196"/>
      <c r="IP77" s="211"/>
      <c r="IQ77" s="211">
        <f t="shared" si="128"/>
        <v>0</v>
      </c>
      <c r="IR77" s="211">
        <f t="shared" si="128"/>
        <v>0</v>
      </c>
      <c r="IS77" s="211"/>
      <c r="IT77" s="211"/>
      <c r="IU77" s="211">
        <f t="shared" si="129"/>
        <v>0</v>
      </c>
      <c r="IV77" s="211">
        <f t="shared" si="129"/>
        <v>0</v>
      </c>
      <c r="IW77" s="211"/>
      <c r="IX77" s="211"/>
      <c r="IY77" s="211">
        <f t="shared" si="130"/>
        <v>0</v>
      </c>
      <c r="IZ77" s="211">
        <f t="shared" si="131"/>
        <v>0</v>
      </c>
      <c r="JA77" s="211"/>
      <c r="JB77" s="211"/>
      <c r="JC77" s="211">
        <f t="shared" si="132"/>
        <v>0</v>
      </c>
      <c r="JD77" s="211">
        <f t="shared" si="132"/>
        <v>0</v>
      </c>
      <c r="JE77" s="211">
        <v>0</v>
      </c>
      <c r="JF77" s="211"/>
      <c r="JG77" s="211">
        <f t="shared" si="133"/>
        <v>0</v>
      </c>
      <c r="JH77" s="211">
        <f t="shared" si="133"/>
        <v>0</v>
      </c>
      <c r="JI77" s="211"/>
      <c r="JJ77" s="211"/>
      <c r="JK77" s="211">
        <f t="shared" si="134"/>
        <v>0</v>
      </c>
      <c r="JL77" s="211">
        <f t="shared" si="134"/>
        <v>0</v>
      </c>
      <c r="JM77" s="560">
        <v>0</v>
      </c>
      <c r="JN77" s="211"/>
      <c r="JO77" s="211">
        <f t="shared" si="135"/>
        <v>0</v>
      </c>
      <c r="JP77" s="211">
        <f t="shared" si="135"/>
        <v>0</v>
      </c>
      <c r="JQ77" s="211">
        <v>0</v>
      </c>
      <c r="JR77" s="211"/>
      <c r="JS77" s="211">
        <f t="shared" si="136"/>
        <v>0</v>
      </c>
      <c r="JT77" s="211">
        <f t="shared" si="136"/>
        <v>0</v>
      </c>
      <c r="JU77" s="211"/>
      <c r="JV77" s="211"/>
      <c r="JW77" s="211">
        <f t="shared" si="137"/>
        <v>0</v>
      </c>
      <c r="JX77" s="211">
        <f t="shared" si="137"/>
        <v>0</v>
      </c>
    </row>
    <row r="78" spans="1:284" ht="12.75" customHeight="1">
      <c r="A78" s="181"/>
      <c r="B78" s="89">
        <v>68</v>
      </c>
      <c r="C78" s="236"/>
      <c r="D78" s="236"/>
      <c r="E78" s="74"/>
      <c r="F78" s="74"/>
      <c r="G78" s="71">
        <f t="shared" si="71"/>
        <v>0</v>
      </c>
      <c r="H78" s="71">
        <f t="shared" si="71"/>
        <v>0</v>
      </c>
      <c r="I78" s="237">
        <v>0</v>
      </c>
      <c r="J78" s="71"/>
      <c r="K78" s="71"/>
      <c r="L78" s="71"/>
      <c r="M78" s="71">
        <f t="shared" si="72"/>
        <v>0</v>
      </c>
      <c r="N78" s="71">
        <f t="shared" si="72"/>
        <v>0</v>
      </c>
      <c r="O78" s="236">
        <v>1.44</v>
      </c>
      <c r="P78" s="237"/>
      <c r="Q78" s="74"/>
      <c r="R78" s="71"/>
      <c r="S78" s="71">
        <f t="shared" si="73"/>
        <v>1.44</v>
      </c>
      <c r="T78" s="71">
        <f t="shared" si="73"/>
        <v>0</v>
      </c>
      <c r="U78" s="71"/>
      <c r="V78" s="71"/>
      <c r="W78" s="74"/>
      <c r="X78" s="74"/>
      <c r="Y78" s="71">
        <f t="shared" si="74"/>
        <v>0</v>
      </c>
      <c r="Z78" s="71">
        <f t="shared" si="74"/>
        <v>0</v>
      </c>
      <c r="AA78" s="71"/>
      <c r="AB78" s="245"/>
      <c r="AC78" s="246"/>
      <c r="AD78" s="239"/>
      <c r="AE78" s="71">
        <f t="shared" si="75"/>
        <v>0</v>
      </c>
      <c r="AF78" s="71">
        <f t="shared" si="75"/>
        <v>0</v>
      </c>
      <c r="AG78" s="71">
        <v>0</v>
      </c>
      <c r="AH78" s="71"/>
      <c r="AI78" s="71"/>
      <c r="AJ78" s="71"/>
      <c r="AK78" s="71">
        <f t="shared" si="76"/>
        <v>0</v>
      </c>
      <c r="AL78" s="71">
        <f t="shared" si="76"/>
        <v>0</v>
      </c>
      <c r="AM78" s="71"/>
      <c r="AN78" s="71"/>
      <c r="AO78" s="75"/>
      <c r="AP78" s="75"/>
      <c r="AQ78" s="71">
        <f t="shared" si="77"/>
        <v>0</v>
      </c>
      <c r="AR78" s="71">
        <f t="shared" si="77"/>
        <v>0</v>
      </c>
      <c r="AS78" s="74"/>
      <c r="AT78" s="74"/>
      <c r="AU78" s="74"/>
      <c r="AV78" s="71"/>
      <c r="AW78" s="71">
        <f t="shared" si="78"/>
        <v>0</v>
      </c>
      <c r="AX78" s="71">
        <f t="shared" si="78"/>
        <v>0</v>
      </c>
      <c r="AY78" s="207"/>
      <c r="AZ78" s="86"/>
      <c r="BA78" s="86"/>
      <c r="BB78" s="86"/>
      <c r="BC78" s="71">
        <f t="shared" si="79"/>
        <v>0</v>
      </c>
      <c r="BD78" s="71">
        <f t="shared" si="79"/>
        <v>0</v>
      </c>
      <c r="BE78" s="236"/>
      <c r="BF78" s="236"/>
      <c r="BG78" s="75"/>
      <c r="BH78" s="240"/>
      <c r="BI78" s="71">
        <f t="shared" si="80"/>
        <v>0</v>
      </c>
      <c r="BJ78" s="71">
        <f t="shared" si="80"/>
        <v>0</v>
      </c>
      <c r="BK78" s="93"/>
      <c r="BL78" s="93"/>
      <c r="BM78" s="71"/>
      <c r="BN78" s="71"/>
      <c r="BO78" s="71">
        <f t="shared" si="81"/>
        <v>0</v>
      </c>
      <c r="BP78" s="71">
        <f t="shared" si="81"/>
        <v>0</v>
      </c>
      <c r="BQ78" s="241"/>
      <c r="BR78" s="236"/>
      <c r="BS78" s="94"/>
      <c r="BT78" s="94"/>
      <c r="BU78" s="71">
        <f t="shared" si="82"/>
        <v>0</v>
      </c>
      <c r="BV78" s="71">
        <f t="shared" si="82"/>
        <v>0</v>
      </c>
      <c r="BW78" s="74"/>
      <c r="BX78" s="74"/>
      <c r="BY78" s="79"/>
      <c r="BZ78" s="242"/>
      <c r="CA78" s="71">
        <f t="shared" si="83"/>
        <v>0</v>
      </c>
      <c r="CB78" s="71">
        <f t="shared" si="83"/>
        <v>0</v>
      </c>
      <c r="CC78" s="74"/>
      <c r="CD78" s="74"/>
      <c r="CE78" s="95"/>
      <c r="CF78" s="95"/>
      <c r="CG78" s="71">
        <f t="shared" si="84"/>
        <v>0</v>
      </c>
      <c r="CH78" s="71">
        <f t="shared" si="84"/>
        <v>0</v>
      </c>
      <c r="CI78" s="236"/>
      <c r="CJ78" s="236"/>
      <c r="CK78" s="213"/>
      <c r="CL78" s="71"/>
      <c r="CM78" s="71">
        <f t="shared" si="85"/>
        <v>0</v>
      </c>
      <c r="CN78" s="71">
        <f t="shared" si="85"/>
        <v>0</v>
      </c>
      <c r="CO78" s="236"/>
      <c r="CP78" s="236"/>
      <c r="CQ78" s="71"/>
      <c r="CR78" s="71"/>
      <c r="CS78" s="71">
        <f t="shared" si="86"/>
        <v>0</v>
      </c>
      <c r="CT78" s="71">
        <f t="shared" si="86"/>
        <v>0</v>
      </c>
      <c r="CU78" s="74">
        <v>0</v>
      </c>
      <c r="CV78" s="74"/>
      <c r="CW78" s="236"/>
      <c r="CX78" s="236"/>
      <c r="CY78" s="71">
        <f t="shared" si="87"/>
        <v>0</v>
      </c>
      <c r="CZ78" s="71">
        <f t="shared" si="87"/>
        <v>0</v>
      </c>
      <c r="DA78" s="236"/>
      <c r="DB78" s="237"/>
      <c r="DC78" s="93"/>
      <c r="DD78" s="71"/>
      <c r="DE78" s="71">
        <f t="shared" si="88"/>
        <v>0</v>
      </c>
      <c r="DF78" s="71">
        <f t="shared" si="88"/>
        <v>0</v>
      </c>
      <c r="DG78" s="74"/>
      <c r="DH78" s="74"/>
      <c r="DI78" s="74"/>
      <c r="DJ78" s="74"/>
      <c r="DK78" s="71">
        <f t="shared" si="89"/>
        <v>0</v>
      </c>
      <c r="DL78" s="71">
        <f t="shared" si="89"/>
        <v>0</v>
      </c>
      <c r="DM78" s="236"/>
      <c r="DN78" s="236"/>
      <c r="DO78" s="243"/>
      <c r="DP78" s="244"/>
      <c r="DQ78" s="71">
        <f t="shared" si="90"/>
        <v>0</v>
      </c>
      <c r="DR78" s="71">
        <f t="shared" si="90"/>
        <v>0</v>
      </c>
      <c r="DS78" s="115"/>
      <c r="DT78" s="71"/>
      <c r="DU78" s="236"/>
      <c r="DV78" s="236"/>
      <c r="DW78" s="71">
        <f t="shared" si="91"/>
        <v>0</v>
      </c>
      <c r="DX78" s="71">
        <f t="shared" si="91"/>
        <v>0</v>
      </c>
      <c r="DY78" s="236"/>
      <c r="DZ78" s="237"/>
      <c r="EA78" s="208"/>
      <c r="EB78" s="71"/>
      <c r="EC78" s="71">
        <f t="shared" si="92"/>
        <v>0</v>
      </c>
      <c r="ED78" s="71">
        <f t="shared" si="92"/>
        <v>0</v>
      </c>
      <c r="EE78" s="236"/>
      <c r="EF78" s="236"/>
      <c r="EG78" s="243"/>
      <c r="EH78" s="243"/>
      <c r="EI78" s="71">
        <f t="shared" si="93"/>
        <v>0</v>
      </c>
      <c r="EJ78" s="71">
        <f t="shared" si="93"/>
        <v>0</v>
      </c>
      <c r="EK78" s="236">
        <v>0</v>
      </c>
      <c r="EL78" s="236"/>
      <c r="EM78" s="243"/>
      <c r="EN78" s="243"/>
      <c r="EO78" s="71">
        <f t="shared" si="94"/>
        <v>0</v>
      </c>
      <c r="EP78" s="71">
        <f t="shared" si="94"/>
        <v>0</v>
      </c>
      <c r="EQ78" s="209">
        <v>0</v>
      </c>
      <c r="ER78" s="196"/>
      <c r="ES78" s="196"/>
      <c r="ET78" s="196"/>
      <c r="EU78" s="74">
        <f t="shared" si="95"/>
        <v>0</v>
      </c>
      <c r="EV78" s="74">
        <f t="shared" si="96"/>
        <v>0</v>
      </c>
      <c r="EW78" s="71">
        <v>0</v>
      </c>
      <c r="EX78" s="71"/>
      <c r="EY78" s="71"/>
      <c r="EZ78" s="71"/>
      <c r="FA78" s="71">
        <f t="shared" si="97"/>
        <v>0</v>
      </c>
      <c r="FB78" s="71">
        <f t="shared" si="97"/>
        <v>0</v>
      </c>
      <c r="FC78" s="71"/>
      <c r="FD78" s="71"/>
      <c r="FE78" s="71"/>
      <c r="FF78" s="71"/>
      <c r="FG78" s="71">
        <f t="shared" si="98"/>
        <v>0</v>
      </c>
      <c r="FH78" s="71">
        <f t="shared" si="98"/>
        <v>0</v>
      </c>
      <c r="FI78" s="196"/>
      <c r="FJ78" s="196"/>
      <c r="FK78" s="196"/>
      <c r="FL78" s="196"/>
      <c r="FM78" s="74">
        <f t="shared" si="99"/>
        <v>0</v>
      </c>
      <c r="FN78" s="74">
        <f t="shared" si="100"/>
        <v>0</v>
      </c>
      <c r="FO78" s="196"/>
      <c r="FP78" s="196"/>
      <c r="FQ78" s="196"/>
      <c r="FR78" s="196"/>
      <c r="FS78" s="74">
        <f t="shared" si="101"/>
        <v>0</v>
      </c>
      <c r="FT78" s="74">
        <f t="shared" si="102"/>
        <v>0</v>
      </c>
      <c r="FU78" s="196"/>
      <c r="FV78" s="196"/>
      <c r="FW78" s="196"/>
      <c r="FX78" s="196"/>
      <c r="FY78" s="74">
        <f t="shared" si="103"/>
        <v>0</v>
      </c>
      <c r="FZ78" s="74">
        <f t="shared" si="104"/>
        <v>0</v>
      </c>
      <c r="GA78" s="196"/>
      <c r="GB78" s="196"/>
      <c r="GC78" s="196"/>
      <c r="GD78" s="196"/>
      <c r="GE78" s="74">
        <f t="shared" si="105"/>
        <v>0</v>
      </c>
      <c r="GF78" s="74">
        <f t="shared" si="106"/>
        <v>0</v>
      </c>
      <c r="GG78" s="196"/>
      <c r="GH78" s="196"/>
      <c r="GI78" s="74">
        <f t="shared" si="70"/>
        <v>0</v>
      </c>
      <c r="GJ78" s="74">
        <f t="shared" si="107"/>
        <v>0</v>
      </c>
      <c r="GK78" s="196">
        <v>8.9700000000000006</v>
      </c>
      <c r="GL78" s="196"/>
      <c r="GM78" s="74">
        <f t="shared" si="108"/>
        <v>8.9700000000000006</v>
      </c>
      <c r="GN78" s="74">
        <f t="shared" si="109"/>
        <v>0</v>
      </c>
      <c r="GO78" s="196">
        <v>0.1</v>
      </c>
      <c r="GP78" s="196"/>
      <c r="GQ78" s="74">
        <f t="shared" si="110"/>
        <v>0.1</v>
      </c>
      <c r="GR78" s="74">
        <f t="shared" si="111"/>
        <v>0</v>
      </c>
      <c r="GS78" s="196"/>
      <c r="GT78" s="196"/>
      <c r="GU78" s="74">
        <f t="shared" si="112"/>
        <v>0</v>
      </c>
      <c r="GV78" s="74">
        <f t="shared" si="113"/>
        <v>0</v>
      </c>
      <c r="GW78" s="196">
        <v>5.15</v>
      </c>
      <c r="GX78" s="196"/>
      <c r="GY78" s="74">
        <f t="shared" si="114"/>
        <v>5.15</v>
      </c>
      <c r="GZ78" s="74">
        <f t="shared" si="115"/>
        <v>0</v>
      </c>
      <c r="HA78" s="196">
        <v>0</v>
      </c>
      <c r="HB78" s="196"/>
      <c r="HC78" s="74">
        <f t="shared" si="116"/>
        <v>0</v>
      </c>
      <c r="HD78" s="74">
        <f t="shared" si="117"/>
        <v>0</v>
      </c>
      <c r="HE78" s="196">
        <v>1</v>
      </c>
      <c r="HF78" s="196"/>
      <c r="HG78" s="74">
        <f t="shared" si="118"/>
        <v>1</v>
      </c>
      <c r="HH78" s="74">
        <f t="shared" si="118"/>
        <v>0</v>
      </c>
      <c r="HI78" s="196">
        <v>0.21</v>
      </c>
      <c r="HJ78" s="196"/>
      <c r="HK78" s="74">
        <f t="shared" si="119"/>
        <v>0.21</v>
      </c>
      <c r="HL78" s="74">
        <f t="shared" si="119"/>
        <v>0</v>
      </c>
      <c r="HM78" s="74"/>
      <c r="HN78" s="74"/>
      <c r="HO78" s="74">
        <f t="shared" si="120"/>
        <v>0</v>
      </c>
      <c r="HP78" s="74">
        <f t="shared" si="120"/>
        <v>0</v>
      </c>
      <c r="HQ78" s="74"/>
      <c r="HR78" s="74"/>
      <c r="HS78" s="74">
        <f t="shared" si="121"/>
        <v>0</v>
      </c>
      <c r="HT78" s="74">
        <f t="shared" si="121"/>
        <v>0</v>
      </c>
      <c r="HU78" s="74"/>
      <c r="HV78" s="74"/>
      <c r="HW78" s="74">
        <f t="shared" si="122"/>
        <v>0</v>
      </c>
      <c r="HX78" s="74">
        <f t="shared" si="122"/>
        <v>0</v>
      </c>
      <c r="HY78" s="74"/>
      <c r="HZ78" s="74"/>
      <c r="IA78" s="74">
        <f t="shared" si="123"/>
        <v>0</v>
      </c>
      <c r="IB78" s="74">
        <f t="shared" si="123"/>
        <v>0</v>
      </c>
      <c r="IC78" s="74"/>
      <c r="ID78" s="74"/>
      <c r="IE78" s="74">
        <f t="shared" si="124"/>
        <v>0</v>
      </c>
      <c r="IF78" s="210">
        <f t="shared" si="125"/>
        <v>0</v>
      </c>
      <c r="IG78" s="235">
        <v>0</v>
      </c>
      <c r="IH78" s="235"/>
      <c r="II78" s="211">
        <f t="shared" si="126"/>
        <v>0</v>
      </c>
      <c r="IJ78" s="211">
        <f t="shared" si="126"/>
        <v>0</v>
      </c>
      <c r="IK78" s="235">
        <v>0</v>
      </c>
      <c r="IM78" s="211">
        <f t="shared" si="127"/>
        <v>0</v>
      </c>
      <c r="IN78" s="211">
        <f t="shared" si="127"/>
        <v>0</v>
      </c>
      <c r="IO78" s="196"/>
      <c r="IP78" s="211"/>
      <c r="IQ78" s="211">
        <f t="shared" si="128"/>
        <v>0</v>
      </c>
      <c r="IR78" s="211">
        <f t="shared" si="128"/>
        <v>0</v>
      </c>
      <c r="IS78" s="211"/>
      <c r="IT78" s="211"/>
      <c r="IU78" s="211">
        <f t="shared" si="129"/>
        <v>0</v>
      </c>
      <c r="IV78" s="211">
        <f t="shared" si="129"/>
        <v>0</v>
      </c>
      <c r="IW78" s="211"/>
      <c r="IX78" s="211"/>
      <c r="IY78" s="211">
        <f t="shared" si="130"/>
        <v>0</v>
      </c>
      <c r="IZ78" s="211">
        <f t="shared" si="131"/>
        <v>0</v>
      </c>
      <c r="JA78" s="211"/>
      <c r="JB78" s="211"/>
      <c r="JC78" s="211">
        <f t="shared" si="132"/>
        <v>0</v>
      </c>
      <c r="JD78" s="211">
        <f t="shared" si="132"/>
        <v>0</v>
      </c>
      <c r="JE78" s="211">
        <v>0</v>
      </c>
      <c r="JF78" s="211"/>
      <c r="JG78" s="211">
        <f t="shared" si="133"/>
        <v>0</v>
      </c>
      <c r="JH78" s="211">
        <f t="shared" si="133"/>
        <v>0</v>
      </c>
      <c r="JI78" s="211"/>
      <c r="JJ78" s="211"/>
      <c r="JK78" s="211">
        <f t="shared" si="134"/>
        <v>0</v>
      </c>
      <c r="JL78" s="211">
        <f t="shared" si="134"/>
        <v>0</v>
      </c>
      <c r="JM78" s="560">
        <v>0</v>
      </c>
      <c r="JN78" s="211"/>
      <c r="JO78" s="211">
        <f t="shared" si="135"/>
        <v>0</v>
      </c>
      <c r="JP78" s="211">
        <f t="shared" si="135"/>
        <v>0</v>
      </c>
      <c r="JQ78" s="211">
        <v>0</v>
      </c>
      <c r="JR78" s="211"/>
      <c r="JS78" s="211">
        <f t="shared" si="136"/>
        <v>0</v>
      </c>
      <c r="JT78" s="211">
        <f t="shared" si="136"/>
        <v>0</v>
      </c>
      <c r="JU78" s="211"/>
      <c r="JV78" s="211"/>
      <c r="JW78" s="211">
        <f t="shared" si="137"/>
        <v>0</v>
      </c>
      <c r="JX78" s="211">
        <f t="shared" si="137"/>
        <v>0</v>
      </c>
    </row>
    <row r="79" spans="1:284" ht="12.75" customHeight="1">
      <c r="A79" s="184" t="s">
        <v>153</v>
      </c>
      <c r="B79" s="89">
        <v>69</v>
      </c>
      <c r="C79" s="236"/>
      <c r="D79" s="236"/>
      <c r="E79" s="74"/>
      <c r="F79" s="74"/>
      <c r="G79" s="71">
        <f t="shared" si="71"/>
        <v>0</v>
      </c>
      <c r="H79" s="71">
        <f t="shared" si="71"/>
        <v>0</v>
      </c>
      <c r="I79" s="237">
        <v>0</v>
      </c>
      <c r="J79" s="71"/>
      <c r="K79" s="71"/>
      <c r="L79" s="71"/>
      <c r="M79" s="71">
        <f t="shared" si="72"/>
        <v>0</v>
      </c>
      <c r="N79" s="71">
        <f t="shared" si="72"/>
        <v>0</v>
      </c>
      <c r="O79" s="236">
        <v>0.21</v>
      </c>
      <c r="P79" s="237"/>
      <c r="Q79" s="74"/>
      <c r="R79" s="71"/>
      <c r="S79" s="71">
        <f t="shared" si="73"/>
        <v>0.21</v>
      </c>
      <c r="T79" s="71">
        <f t="shared" si="73"/>
        <v>0</v>
      </c>
      <c r="U79" s="71"/>
      <c r="V79" s="71"/>
      <c r="W79" s="74"/>
      <c r="X79" s="74"/>
      <c r="Y79" s="71">
        <f t="shared" si="74"/>
        <v>0</v>
      </c>
      <c r="Z79" s="71">
        <f t="shared" si="74"/>
        <v>0</v>
      </c>
      <c r="AA79" s="71"/>
      <c r="AB79" s="245"/>
      <c r="AC79" s="246"/>
      <c r="AD79" s="239"/>
      <c r="AE79" s="71">
        <f t="shared" si="75"/>
        <v>0</v>
      </c>
      <c r="AF79" s="71">
        <f t="shared" si="75"/>
        <v>0</v>
      </c>
      <c r="AG79" s="71">
        <v>0</v>
      </c>
      <c r="AH79" s="71"/>
      <c r="AI79" s="71"/>
      <c r="AJ79" s="71"/>
      <c r="AK79" s="71">
        <f t="shared" si="76"/>
        <v>0</v>
      </c>
      <c r="AL79" s="71">
        <f t="shared" si="76"/>
        <v>0</v>
      </c>
      <c r="AM79" s="71"/>
      <c r="AN79" s="71"/>
      <c r="AO79" s="75"/>
      <c r="AP79" s="75"/>
      <c r="AQ79" s="71">
        <f t="shared" si="77"/>
        <v>0</v>
      </c>
      <c r="AR79" s="71">
        <f t="shared" si="77"/>
        <v>0</v>
      </c>
      <c r="AS79" s="74"/>
      <c r="AT79" s="74"/>
      <c r="AU79" s="74"/>
      <c r="AV79" s="71"/>
      <c r="AW79" s="71">
        <f t="shared" si="78"/>
        <v>0</v>
      </c>
      <c r="AX79" s="71">
        <f t="shared" si="78"/>
        <v>0</v>
      </c>
      <c r="AY79" s="207"/>
      <c r="AZ79" s="86"/>
      <c r="BA79" s="86"/>
      <c r="BB79" s="86"/>
      <c r="BC79" s="71">
        <f t="shared" si="79"/>
        <v>0</v>
      </c>
      <c r="BD79" s="71">
        <f t="shared" si="79"/>
        <v>0</v>
      </c>
      <c r="BE79" s="236"/>
      <c r="BF79" s="236"/>
      <c r="BG79" s="75"/>
      <c r="BH79" s="240"/>
      <c r="BI79" s="71">
        <f t="shared" si="80"/>
        <v>0</v>
      </c>
      <c r="BJ79" s="71">
        <f t="shared" si="80"/>
        <v>0</v>
      </c>
      <c r="BK79" s="93"/>
      <c r="BL79" s="93"/>
      <c r="BM79" s="71"/>
      <c r="BN79" s="71"/>
      <c r="BO79" s="71">
        <f t="shared" si="81"/>
        <v>0</v>
      </c>
      <c r="BP79" s="71">
        <f t="shared" si="81"/>
        <v>0</v>
      </c>
      <c r="BQ79" s="241"/>
      <c r="BR79" s="236"/>
      <c r="BS79" s="94"/>
      <c r="BT79" s="94"/>
      <c r="BU79" s="71">
        <f t="shared" si="82"/>
        <v>0</v>
      </c>
      <c r="BV79" s="71">
        <f t="shared" si="82"/>
        <v>0</v>
      </c>
      <c r="BW79" s="74"/>
      <c r="BX79" s="74"/>
      <c r="BY79" s="79"/>
      <c r="BZ79" s="242"/>
      <c r="CA79" s="71">
        <f t="shared" si="83"/>
        <v>0</v>
      </c>
      <c r="CB79" s="71">
        <f t="shared" si="83"/>
        <v>0</v>
      </c>
      <c r="CC79" s="74"/>
      <c r="CD79" s="74"/>
      <c r="CE79" s="95"/>
      <c r="CF79" s="95"/>
      <c r="CG79" s="71">
        <f t="shared" si="84"/>
        <v>0</v>
      </c>
      <c r="CH79" s="71">
        <f t="shared" si="84"/>
        <v>0</v>
      </c>
      <c r="CI79" s="236"/>
      <c r="CJ79" s="236"/>
      <c r="CK79" s="213"/>
      <c r="CL79" s="71"/>
      <c r="CM79" s="71">
        <f t="shared" si="85"/>
        <v>0</v>
      </c>
      <c r="CN79" s="71">
        <f t="shared" si="85"/>
        <v>0</v>
      </c>
      <c r="CO79" s="236"/>
      <c r="CP79" s="236"/>
      <c r="CQ79" s="71"/>
      <c r="CR79" s="71"/>
      <c r="CS79" s="71">
        <f t="shared" si="86"/>
        <v>0</v>
      </c>
      <c r="CT79" s="71">
        <f t="shared" si="86"/>
        <v>0</v>
      </c>
      <c r="CU79" s="74">
        <v>0</v>
      </c>
      <c r="CV79" s="74"/>
      <c r="CW79" s="236"/>
      <c r="CX79" s="236"/>
      <c r="CY79" s="71">
        <f t="shared" si="87"/>
        <v>0</v>
      </c>
      <c r="CZ79" s="71">
        <f t="shared" si="87"/>
        <v>0</v>
      </c>
      <c r="DA79" s="236"/>
      <c r="DB79" s="237"/>
      <c r="DC79" s="93"/>
      <c r="DD79" s="71"/>
      <c r="DE79" s="71">
        <f t="shared" si="88"/>
        <v>0</v>
      </c>
      <c r="DF79" s="71">
        <f t="shared" si="88"/>
        <v>0</v>
      </c>
      <c r="DG79" s="74"/>
      <c r="DH79" s="74"/>
      <c r="DI79" s="74"/>
      <c r="DJ79" s="74"/>
      <c r="DK79" s="71">
        <f t="shared" si="89"/>
        <v>0</v>
      </c>
      <c r="DL79" s="71">
        <f t="shared" si="89"/>
        <v>0</v>
      </c>
      <c r="DM79" s="236"/>
      <c r="DN79" s="236"/>
      <c r="DO79" s="243"/>
      <c r="DP79" s="244"/>
      <c r="DQ79" s="71">
        <f t="shared" si="90"/>
        <v>0</v>
      </c>
      <c r="DR79" s="71">
        <f t="shared" si="90"/>
        <v>0</v>
      </c>
      <c r="DS79" s="115"/>
      <c r="DT79" s="71"/>
      <c r="DU79" s="236"/>
      <c r="DV79" s="236"/>
      <c r="DW79" s="71">
        <f t="shared" si="91"/>
        <v>0</v>
      </c>
      <c r="DX79" s="71">
        <f t="shared" si="91"/>
        <v>0</v>
      </c>
      <c r="DY79" s="236"/>
      <c r="DZ79" s="237"/>
      <c r="EA79" s="208"/>
      <c r="EB79" s="71"/>
      <c r="EC79" s="71">
        <f t="shared" si="92"/>
        <v>0</v>
      </c>
      <c r="ED79" s="71">
        <f t="shared" si="92"/>
        <v>0</v>
      </c>
      <c r="EE79" s="236"/>
      <c r="EF79" s="236"/>
      <c r="EG79" s="243"/>
      <c r="EH79" s="243"/>
      <c r="EI79" s="71">
        <f t="shared" si="93"/>
        <v>0</v>
      </c>
      <c r="EJ79" s="71">
        <f t="shared" si="93"/>
        <v>0</v>
      </c>
      <c r="EK79" s="236">
        <v>0</v>
      </c>
      <c r="EL79" s="236"/>
      <c r="EM79" s="243"/>
      <c r="EN79" s="243"/>
      <c r="EO79" s="71">
        <f t="shared" si="94"/>
        <v>0</v>
      </c>
      <c r="EP79" s="71">
        <f t="shared" si="94"/>
        <v>0</v>
      </c>
      <c r="EQ79" s="209">
        <v>0</v>
      </c>
      <c r="ER79" s="196"/>
      <c r="ES79" s="196"/>
      <c r="ET79" s="196"/>
      <c r="EU79" s="74">
        <f t="shared" si="95"/>
        <v>0</v>
      </c>
      <c r="EV79" s="74">
        <f t="shared" si="96"/>
        <v>0</v>
      </c>
      <c r="EW79" s="71">
        <v>0</v>
      </c>
      <c r="EX79" s="71"/>
      <c r="EY79" s="71"/>
      <c r="EZ79" s="71"/>
      <c r="FA79" s="71">
        <f t="shared" si="97"/>
        <v>0</v>
      </c>
      <c r="FB79" s="71">
        <f t="shared" si="97"/>
        <v>0</v>
      </c>
      <c r="FC79" s="71"/>
      <c r="FD79" s="71"/>
      <c r="FE79" s="71"/>
      <c r="FF79" s="71"/>
      <c r="FG79" s="71">
        <f t="shared" si="98"/>
        <v>0</v>
      </c>
      <c r="FH79" s="71">
        <f t="shared" si="98"/>
        <v>0</v>
      </c>
      <c r="FI79" s="196"/>
      <c r="FJ79" s="196"/>
      <c r="FK79" s="196"/>
      <c r="FL79" s="196"/>
      <c r="FM79" s="74">
        <f t="shared" si="99"/>
        <v>0</v>
      </c>
      <c r="FN79" s="74">
        <f t="shared" si="100"/>
        <v>0</v>
      </c>
      <c r="FO79" s="196"/>
      <c r="FP79" s="196"/>
      <c r="FQ79" s="196"/>
      <c r="FR79" s="196"/>
      <c r="FS79" s="74">
        <f t="shared" si="101"/>
        <v>0</v>
      </c>
      <c r="FT79" s="74">
        <f t="shared" si="102"/>
        <v>0</v>
      </c>
      <c r="FU79" s="196"/>
      <c r="FV79" s="196"/>
      <c r="FW79" s="196"/>
      <c r="FX79" s="196"/>
      <c r="FY79" s="74">
        <f t="shared" si="103"/>
        <v>0</v>
      </c>
      <c r="FZ79" s="74">
        <f t="shared" si="104"/>
        <v>0</v>
      </c>
      <c r="GA79" s="196"/>
      <c r="GB79" s="196"/>
      <c r="GC79" s="196"/>
      <c r="GD79" s="196"/>
      <c r="GE79" s="74">
        <f t="shared" si="105"/>
        <v>0</v>
      </c>
      <c r="GF79" s="74">
        <f t="shared" si="106"/>
        <v>0</v>
      </c>
      <c r="GG79" s="196"/>
      <c r="GH79" s="196"/>
      <c r="GI79" s="74">
        <f t="shared" si="70"/>
        <v>0</v>
      </c>
      <c r="GJ79" s="74">
        <f t="shared" si="107"/>
        <v>0</v>
      </c>
      <c r="GK79" s="196">
        <v>8.9700000000000006</v>
      </c>
      <c r="GL79" s="196"/>
      <c r="GM79" s="74">
        <f t="shared" si="108"/>
        <v>8.9700000000000006</v>
      </c>
      <c r="GN79" s="74">
        <f t="shared" si="109"/>
        <v>0</v>
      </c>
      <c r="GO79" s="196">
        <v>0</v>
      </c>
      <c r="GP79" s="196"/>
      <c r="GQ79" s="74">
        <f t="shared" si="110"/>
        <v>0</v>
      </c>
      <c r="GR79" s="74">
        <f t="shared" si="111"/>
        <v>0</v>
      </c>
      <c r="GS79" s="196"/>
      <c r="GT79" s="196"/>
      <c r="GU79" s="74">
        <f t="shared" si="112"/>
        <v>0</v>
      </c>
      <c r="GV79" s="74">
        <f t="shared" si="113"/>
        <v>0</v>
      </c>
      <c r="GW79" s="196">
        <v>5.15</v>
      </c>
      <c r="GX79" s="196"/>
      <c r="GY79" s="74">
        <f t="shared" si="114"/>
        <v>5.15</v>
      </c>
      <c r="GZ79" s="74">
        <f t="shared" si="115"/>
        <v>0</v>
      </c>
      <c r="HA79" s="196">
        <v>0</v>
      </c>
      <c r="HB79" s="196"/>
      <c r="HC79" s="74">
        <f t="shared" si="116"/>
        <v>0</v>
      </c>
      <c r="HD79" s="74">
        <f t="shared" si="117"/>
        <v>0</v>
      </c>
      <c r="HE79" s="196">
        <v>1</v>
      </c>
      <c r="HF79" s="196"/>
      <c r="HG79" s="74">
        <f t="shared" si="118"/>
        <v>1</v>
      </c>
      <c r="HH79" s="74">
        <f t="shared" si="118"/>
        <v>0</v>
      </c>
      <c r="HI79" s="196">
        <v>0.21</v>
      </c>
      <c r="HJ79" s="196"/>
      <c r="HK79" s="74">
        <f t="shared" si="119"/>
        <v>0.21</v>
      </c>
      <c r="HL79" s="74">
        <f t="shared" si="119"/>
        <v>0</v>
      </c>
      <c r="HM79" s="74"/>
      <c r="HN79" s="74"/>
      <c r="HO79" s="74">
        <f t="shared" si="120"/>
        <v>0</v>
      </c>
      <c r="HP79" s="74">
        <f t="shared" si="120"/>
        <v>0</v>
      </c>
      <c r="HQ79" s="74"/>
      <c r="HR79" s="74"/>
      <c r="HS79" s="74">
        <f t="shared" si="121"/>
        <v>0</v>
      </c>
      <c r="HT79" s="74">
        <f t="shared" si="121"/>
        <v>0</v>
      </c>
      <c r="HU79" s="74"/>
      <c r="HV79" s="74"/>
      <c r="HW79" s="74">
        <f t="shared" si="122"/>
        <v>0</v>
      </c>
      <c r="HX79" s="74">
        <f t="shared" si="122"/>
        <v>0</v>
      </c>
      <c r="HY79" s="74"/>
      <c r="HZ79" s="74"/>
      <c r="IA79" s="74">
        <f t="shared" si="123"/>
        <v>0</v>
      </c>
      <c r="IB79" s="74">
        <f t="shared" si="123"/>
        <v>0</v>
      </c>
      <c r="IC79" s="74"/>
      <c r="ID79" s="74"/>
      <c r="IE79" s="74">
        <f t="shared" si="124"/>
        <v>0</v>
      </c>
      <c r="IF79" s="210">
        <f t="shared" si="125"/>
        <v>0</v>
      </c>
      <c r="IG79" s="235">
        <v>0</v>
      </c>
      <c r="IH79" s="235"/>
      <c r="II79" s="211">
        <f t="shared" si="126"/>
        <v>0</v>
      </c>
      <c r="IJ79" s="211">
        <f t="shared" si="126"/>
        <v>0</v>
      </c>
      <c r="IK79" s="235">
        <v>0</v>
      </c>
      <c r="IM79" s="211">
        <f t="shared" si="127"/>
        <v>0</v>
      </c>
      <c r="IN79" s="211">
        <f t="shared" si="127"/>
        <v>0</v>
      </c>
      <c r="IO79" s="196"/>
      <c r="IP79" s="211"/>
      <c r="IQ79" s="211">
        <f t="shared" si="128"/>
        <v>0</v>
      </c>
      <c r="IR79" s="211">
        <f t="shared" si="128"/>
        <v>0</v>
      </c>
      <c r="IS79" s="211"/>
      <c r="IT79" s="211"/>
      <c r="IU79" s="211">
        <f t="shared" si="129"/>
        <v>0</v>
      </c>
      <c r="IV79" s="211">
        <f t="shared" si="129"/>
        <v>0</v>
      </c>
      <c r="IW79" s="211"/>
      <c r="IX79" s="211"/>
      <c r="IY79" s="211">
        <f t="shared" si="130"/>
        <v>0</v>
      </c>
      <c r="IZ79" s="211">
        <f t="shared" si="131"/>
        <v>0</v>
      </c>
      <c r="JA79" s="211"/>
      <c r="JB79" s="211"/>
      <c r="JC79" s="211">
        <f t="shared" si="132"/>
        <v>0</v>
      </c>
      <c r="JD79" s="211">
        <f t="shared" si="132"/>
        <v>0</v>
      </c>
      <c r="JE79" s="211">
        <v>1.44</v>
      </c>
      <c r="JF79" s="211"/>
      <c r="JG79" s="211">
        <f t="shared" si="133"/>
        <v>1.44</v>
      </c>
      <c r="JH79" s="211">
        <f t="shared" si="133"/>
        <v>0</v>
      </c>
      <c r="JI79" s="211"/>
      <c r="JJ79" s="211"/>
      <c r="JK79" s="211">
        <f t="shared" si="134"/>
        <v>0</v>
      </c>
      <c r="JL79" s="211">
        <f t="shared" si="134"/>
        <v>0</v>
      </c>
      <c r="JM79" s="560">
        <v>0</v>
      </c>
      <c r="JN79" s="211"/>
      <c r="JO79" s="211">
        <f t="shared" si="135"/>
        <v>0</v>
      </c>
      <c r="JP79" s="211">
        <f t="shared" si="135"/>
        <v>0</v>
      </c>
      <c r="JQ79" s="211">
        <v>0</v>
      </c>
      <c r="JR79" s="211"/>
      <c r="JS79" s="211">
        <f t="shared" si="136"/>
        <v>0</v>
      </c>
      <c r="JT79" s="211">
        <f t="shared" si="136"/>
        <v>0</v>
      </c>
      <c r="JU79" s="211"/>
      <c r="JV79" s="211"/>
      <c r="JW79" s="211">
        <f t="shared" si="137"/>
        <v>0</v>
      </c>
      <c r="JX79" s="211">
        <f t="shared" si="137"/>
        <v>0</v>
      </c>
    </row>
    <row r="80" spans="1:284" ht="12.75" customHeight="1">
      <c r="A80" s="181"/>
      <c r="B80" s="89">
        <v>70</v>
      </c>
      <c r="C80" s="236"/>
      <c r="D80" s="236"/>
      <c r="E80" s="74"/>
      <c r="F80" s="74"/>
      <c r="G80" s="71">
        <f t="shared" si="71"/>
        <v>0</v>
      </c>
      <c r="H80" s="71">
        <f t="shared" si="71"/>
        <v>0</v>
      </c>
      <c r="I80" s="237">
        <v>0</v>
      </c>
      <c r="J80" s="71"/>
      <c r="K80" s="71"/>
      <c r="L80" s="71"/>
      <c r="M80" s="71">
        <f t="shared" si="72"/>
        <v>0</v>
      </c>
      <c r="N80" s="71">
        <f t="shared" si="72"/>
        <v>0</v>
      </c>
      <c r="O80" s="236">
        <v>0.21</v>
      </c>
      <c r="P80" s="237"/>
      <c r="Q80" s="74"/>
      <c r="R80" s="71"/>
      <c r="S80" s="71">
        <f t="shared" si="73"/>
        <v>0.21</v>
      </c>
      <c r="T80" s="71">
        <f t="shared" si="73"/>
        <v>0</v>
      </c>
      <c r="U80" s="71"/>
      <c r="V80" s="71"/>
      <c r="W80" s="74"/>
      <c r="X80" s="74"/>
      <c r="Y80" s="71">
        <f t="shared" si="74"/>
        <v>0</v>
      </c>
      <c r="Z80" s="71">
        <f t="shared" si="74"/>
        <v>0</v>
      </c>
      <c r="AA80" s="71"/>
      <c r="AB80" s="245"/>
      <c r="AC80" s="246"/>
      <c r="AD80" s="239"/>
      <c r="AE80" s="71">
        <f t="shared" si="75"/>
        <v>0</v>
      </c>
      <c r="AF80" s="71">
        <f t="shared" si="75"/>
        <v>0</v>
      </c>
      <c r="AG80" s="71">
        <v>0</v>
      </c>
      <c r="AH80" s="71"/>
      <c r="AI80" s="71"/>
      <c r="AJ80" s="71"/>
      <c r="AK80" s="71">
        <f t="shared" si="76"/>
        <v>0</v>
      </c>
      <c r="AL80" s="71">
        <f t="shared" si="76"/>
        <v>0</v>
      </c>
      <c r="AM80" s="71"/>
      <c r="AN80" s="71"/>
      <c r="AO80" s="75"/>
      <c r="AP80" s="75"/>
      <c r="AQ80" s="71">
        <f t="shared" si="77"/>
        <v>0</v>
      </c>
      <c r="AR80" s="71">
        <f t="shared" si="77"/>
        <v>0</v>
      </c>
      <c r="AS80" s="74"/>
      <c r="AT80" s="74"/>
      <c r="AU80" s="74"/>
      <c r="AV80" s="71"/>
      <c r="AW80" s="71">
        <f t="shared" si="78"/>
        <v>0</v>
      </c>
      <c r="AX80" s="71">
        <f t="shared" si="78"/>
        <v>0</v>
      </c>
      <c r="AY80" s="207"/>
      <c r="AZ80" s="86"/>
      <c r="BA80" s="86"/>
      <c r="BB80" s="86"/>
      <c r="BC80" s="71">
        <f t="shared" si="79"/>
        <v>0</v>
      </c>
      <c r="BD80" s="71">
        <f t="shared" si="79"/>
        <v>0</v>
      </c>
      <c r="BE80" s="236"/>
      <c r="BF80" s="236"/>
      <c r="BG80" s="75"/>
      <c r="BH80" s="240"/>
      <c r="BI80" s="71">
        <f t="shared" si="80"/>
        <v>0</v>
      </c>
      <c r="BJ80" s="71">
        <f t="shared" si="80"/>
        <v>0</v>
      </c>
      <c r="BK80" s="93"/>
      <c r="BL80" s="93"/>
      <c r="BM80" s="71"/>
      <c r="BN80" s="71"/>
      <c r="BO80" s="71">
        <f t="shared" si="81"/>
        <v>0</v>
      </c>
      <c r="BP80" s="71">
        <f t="shared" si="81"/>
        <v>0</v>
      </c>
      <c r="BQ80" s="241"/>
      <c r="BR80" s="236"/>
      <c r="BS80" s="94"/>
      <c r="BT80" s="94"/>
      <c r="BU80" s="71">
        <f t="shared" si="82"/>
        <v>0</v>
      </c>
      <c r="BV80" s="71">
        <f t="shared" si="82"/>
        <v>0</v>
      </c>
      <c r="BW80" s="74"/>
      <c r="BX80" s="74"/>
      <c r="BY80" s="79"/>
      <c r="BZ80" s="242"/>
      <c r="CA80" s="71">
        <f t="shared" si="83"/>
        <v>0</v>
      </c>
      <c r="CB80" s="71">
        <f t="shared" si="83"/>
        <v>0</v>
      </c>
      <c r="CC80" s="74"/>
      <c r="CD80" s="74"/>
      <c r="CE80" s="95"/>
      <c r="CF80" s="95"/>
      <c r="CG80" s="71">
        <f t="shared" si="84"/>
        <v>0</v>
      </c>
      <c r="CH80" s="71">
        <f t="shared" si="84"/>
        <v>0</v>
      </c>
      <c r="CI80" s="236"/>
      <c r="CJ80" s="236"/>
      <c r="CK80" s="213"/>
      <c r="CL80" s="71"/>
      <c r="CM80" s="71">
        <f t="shared" si="85"/>
        <v>0</v>
      </c>
      <c r="CN80" s="71">
        <f t="shared" si="85"/>
        <v>0</v>
      </c>
      <c r="CO80" s="236"/>
      <c r="CP80" s="236"/>
      <c r="CQ80" s="71"/>
      <c r="CR80" s="71"/>
      <c r="CS80" s="71">
        <f t="shared" si="86"/>
        <v>0</v>
      </c>
      <c r="CT80" s="71">
        <f t="shared" si="86"/>
        <v>0</v>
      </c>
      <c r="CU80" s="74">
        <v>0</v>
      </c>
      <c r="CV80" s="74"/>
      <c r="CW80" s="236"/>
      <c r="CX80" s="236"/>
      <c r="CY80" s="71">
        <f t="shared" si="87"/>
        <v>0</v>
      </c>
      <c r="CZ80" s="71">
        <f t="shared" si="87"/>
        <v>0</v>
      </c>
      <c r="DA80" s="236"/>
      <c r="DB80" s="237"/>
      <c r="DC80" s="93"/>
      <c r="DD80" s="71"/>
      <c r="DE80" s="71">
        <f t="shared" si="88"/>
        <v>0</v>
      </c>
      <c r="DF80" s="71">
        <f t="shared" si="88"/>
        <v>0</v>
      </c>
      <c r="DG80" s="74"/>
      <c r="DH80" s="74"/>
      <c r="DI80" s="74"/>
      <c r="DJ80" s="74"/>
      <c r="DK80" s="71">
        <f t="shared" si="89"/>
        <v>0</v>
      </c>
      <c r="DL80" s="71">
        <f t="shared" si="89"/>
        <v>0</v>
      </c>
      <c r="DM80" s="236"/>
      <c r="DN80" s="236"/>
      <c r="DO80" s="243"/>
      <c r="DP80" s="244"/>
      <c r="DQ80" s="71">
        <f t="shared" si="90"/>
        <v>0</v>
      </c>
      <c r="DR80" s="71">
        <f t="shared" si="90"/>
        <v>0</v>
      </c>
      <c r="DS80" s="115"/>
      <c r="DT80" s="71"/>
      <c r="DU80" s="236"/>
      <c r="DV80" s="236"/>
      <c r="DW80" s="71">
        <f t="shared" si="91"/>
        <v>0</v>
      </c>
      <c r="DX80" s="71">
        <f t="shared" si="91"/>
        <v>0</v>
      </c>
      <c r="DY80" s="236"/>
      <c r="DZ80" s="237"/>
      <c r="EA80" s="208"/>
      <c r="EB80" s="71"/>
      <c r="EC80" s="71">
        <f t="shared" si="92"/>
        <v>0</v>
      </c>
      <c r="ED80" s="71">
        <f t="shared" si="92"/>
        <v>0</v>
      </c>
      <c r="EE80" s="236"/>
      <c r="EF80" s="236"/>
      <c r="EG80" s="243"/>
      <c r="EH80" s="243"/>
      <c r="EI80" s="71">
        <f t="shared" si="93"/>
        <v>0</v>
      </c>
      <c r="EJ80" s="71">
        <f t="shared" si="93"/>
        <v>0</v>
      </c>
      <c r="EK80" s="236">
        <v>0</v>
      </c>
      <c r="EL80" s="236"/>
      <c r="EM80" s="243"/>
      <c r="EN80" s="243"/>
      <c r="EO80" s="71">
        <f t="shared" si="94"/>
        <v>0</v>
      </c>
      <c r="EP80" s="71">
        <f t="shared" si="94"/>
        <v>0</v>
      </c>
      <c r="EQ80" s="209">
        <v>0</v>
      </c>
      <c r="ER80" s="196"/>
      <c r="ES80" s="196"/>
      <c r="ET80" s="196"/>
      <c r="EU80" s="74">
        <f t="shared" si="95"/>
        <v>0</v>
      </c>
      <c r="EV80" s="74">
        <f t="shared" si="96"/>
        <v>0</v>
      </c>
      <c r="EW80" s="71">
        <v>0</v>
      </c>
      <c r="EX80" s="71"/>
      <c r="EY80" s="71"/>
      <c r="EZ80" s="71"/>
      <c r="FA80" s="71">
        <f t="shared" si="97"/>
        <v>0</v>
      </c>
      <c r="FB80" s="71">
        <f t="shared" si="97"/>
        <v>0</v>
      </c>
      <c r="FC80" s="71"/>
      <c r="FD80" s="71"/>
      <c r="FE80" s="71"/>
      <c r="FF80" s="71"/>
      <c r="FG80" s="71">
        <f t="shared" si="98"/>
        <v>0</v>
      </c>
      <c r="FH80" s="71">
        <f t="shared" si="98"/>
        <v>0</v>
      </c>
      <c r="FI80" s="196"/>
      <c r="FJ80" s="196"/>
      <c r="FK80" s="196"/>
      <c r="FL80" s="196"/>
      <c r="FM80" s="74">
        <f t="shared" si="99"/>
        <v>0</v>
      </c>
      <c r="FN80" s="74">
        <f t="shared" si="100"/>
        <v>0</v>
      </c>
      <c r="FO80" s="196"/>
      <c r="FP80" s="196"/>
      <c r="FQ80" s="196"/>
      <c r="FR80" s="196"/>
      <c r="FS80" s="74">
        <f t="shared" si="101"/>
        <v>0</v>
      </c>
      <c r="FT80" s="74">
        <f t="shared" si="102"/>
        <v>0</v>
      </c>
      <c r="FU80" s="196"/>
      <c r="FV80" s="196"/>
      <c r="FW80" s="196"/>
      <c r="FX80" s="196"/>
      <c r="FY80" s="74">
        <f t="shared" si="103"/>
        <v>0</v>
      </c>
      <c r="FZ80" s="74">
        <f t="shared" si="104"/>
        <v>0</v>
      </c>
      <c r="GA80" s="196"/>
      <c r="GB80" s="196"/>
      <c r="GC80" s="196"/>
      <c r="GD80" s="196"/>
      <c r="GE80" s="74">
        <f t="shared" si="105"/>
        <v>0</v>
      </c>
      <c r="GF80" s="74">
        <f t="shared" si="106"/>
        <v>0</v>
      </c>
      <c r="GG80" s="196"/>
      <c r="GH80" s="196"/>
      <c r="GI80" s="74">
        <f t="shared" si="70"/>
        <v>0</v>
      </c>
      <c r="GJ80" s="74">
        <f t="shared" si="107"/>
        <v>0</v>
      </c>
      <c r="GK80" s="196">
        <v>8.9700000000000006</v>
      </c>
      <c r="GL80" s="196"/>
      <c r="GM80" s="74">
        <f t="shared" si="108"/>
        <v>8.9700000000000006</v>
      </c>
      <c r="GN80" s="74">
        <f t="shared" si="109"/>
        <v>0</v>
      </c>
      <c r="GO80" s="196">
        <v>0</v>
      </c>
      <c r="GP80" s="196"/>
      <c r="GQ80" s="74">
        <f t="shared" si="110"/>
        <v>0</v>
      </c>
      <c r="GR80" s="74">
        <f t="shared" si="111"/>
        <v>0</v>
      </c>
      <c r="GS80" s="196"/>
      <c r="GT80" s="196"/>
      <c r="GU80" s="74">
        <f t="shared" si="112"/>
        <v>0</v>
      </c>
      <c r="GV80" s="74">
        <f t="shared" si="113"/>
        <v>0</v>
      </c>
      <c r="GW80" s="196">
        <v>5.15</v>
      </c>
      <c r="GX80" s="196"/>
      <c r="GY80" s="74">
        <f t="shared" si="114"/>
        <v>5.15</v>
      </c>
      <c r="GZ80" s="74">
        <f t="shared" si="115"/>
        <v>0</v>
      </c>
      <c r="HA80" s="196">
        <v>0</v>
      </c>
      <c r="HB80" s="196"/>
      <c r="HC80" s="74">
        <f t="shared" si="116"/>
        <v>0</v>
      </c>
      <c r="HD80" s="74">
        <f t="shared" si="117"/>
        <v>0</v>
      </c>
      <c r="HE80" s="196">
        <v>1</v>
      </c>
      <c r="HF80" s="196"/>
      <c r="HG80" s="74">
        <f t="shared" si="118"/>
        <v>1</v>
      </c>
      <c r="HH80" s="74">
        <f t="shared" si="118"/>
        <v>0</v>
      </c>
      <c r="HI80" s="74">
        <v>0.21</v>
      </c>
      <c r="HJ80" s="74"/>
      <c r="HK80" s="74">
        <f t="shared" si="119"/>
        <v>0.21</v>
      </c>
      <c r="HL80" s="74">
        <f t="shared" si="119"/>
        <v>0</v>
      </c>
      <c r="HM80" s="74"/>
      <c r="HN80" s="74"/>
      <c r="HO80" s="74">
        <f t="shared" si="120"/>
        <v>0</v>
      </c>
      <c r="HP80" s="74">
        <f t="shared" si="120"/>
        <v>0</v>
      </c>
      <c r="HQ80" s="74"/>
      <c r="HR80" s="74"/>
      <c r="HS80" s="74">
        <f t="shared" si="121"/>
        <v>0</v>
      </c>
      <c r="HT80" s="74">
        <f t="shared" si="121"/>
        <v>0</v>
      </c>
      <c r="HU80" s="74"/>
      <c r="HV80" s="74"/>
      <c r="HW80" s="74">
        <f t="shared" si="122"/>
        <v>0</v>
      </c>
      <c r="HX80" s="74">
        <f t="shared" si="122"/>
        <v>0</v>
      </c>
      <c r="HY80" s="74"/>
      <c r="HZ80" s="74"/>
      <c r="IA80" s="74">
        <f t="shared" si="123"/>
        <v>0</v>
      </c>
      <c r="IB80" s="74">
        <f t="shared" si="123"/>
        <v>0</v>
      </c>
      <c r="IC80" s="74"/>
      <c r="ID80" s="74"/>
      <c r="IE80" s="74">
        <f t="shared" si="124"/>
        <v>0</v>
      </c>
      <c r="IF80" s="210">
        <f t="shared" si="125"/>
        <v>0</v>
      </c>
      <c r="IG80" s="235">
        <v>0</v>
      </c>
      <c r="IH80" s="235"/>
      <c r="II80" s="211">
        <f t="shared" si="126"/>
        <v>0</v>
      </c>
      <c r="IJ80" s="211">
        <f t="shared" si="126"/>
        <v>0</v>
      </c>
      <c r="IK80" s="235">
        <v>0</v>
      </c>
      <c r="IM80" s="211">
        <f t="shared" si="127"/>
        <v>0</v>
      </c>
      <c r="IN80" s="211">
        <f t="shared" si="127"/>
        <v>0</v>
      </c>
      <c r="IO80" s="196"/>
      <c r="IP80" s="211"/>
      <c r="IQ80" s="211">
        <f t="shared" si="128"/>
        <v>0</v>
      </c>
      <c r="IR80" s="211">
        <f t="shared" si="128"/>
        <v>0</v>
      </c>
      <c r="IS80" s="211"/>
      <c r="IT80" s="211"/>
      <c r="IU80" s="211">
        <f t="shared" si="129"/>
        <v>0</v>
      </c>
      <c r="IV80" s="211">
        <f t="shared" si="129"/>
        <v>0</v>
      </c>
      <c r="IW80" s="211"/>
      <c r="IX80" s="211"/>
      <c r="IY80" s="211">
        <f t="shared" si="130"/>
        <v>0</v>
      </c>
      <c r="IZ80" s="211">
        <f t="shared" si="131"/>
        <v>0</v>
      </c>
      <c r="JA80" s="211"/>
      <c r="JB80" s="211"/>
      <c r="JC80" s="211">
        <f t="shared" si="132"/>
        <v>0</v>
      </c>
      <c r="JD80" s="211">
        <f t="shared" si="132"/>
        <v>0</v>
      </c>
      <c r="JE80" s="211">
        <v>1.44</v>
      </c>
      <c r="JF80" s="211"/>
      <c r="JG80" s="211">
        <f t="shared" si="133"/>
        <v>1.44</v>
      </c>
      <c r="JH80" s="211">
        <f t="shared" si="133"/>
        <v>0</v>
      </c>
      <c r="JI80" s="211"/>
      <c r="JJ80" s="211"/>
      <c r="JK80" s="211">
        <f t="shared" si="134"/>
        <v>0</v>
      </c>
      <c r="JL80" s="211">
        <f t="shared" si="134"/>
        <v>0</v>
      </c>
      <c r="JM80" s="560">
        <v>0</v>
      </c>
      <c r="JN80" s="211"/>
      <c r="JO80" s="211">
        <f t="shared" si="135"/>
        <v>0</v>
      </c>
      <c r="JP80" s="211">
        <f t="shared" si="135"/>
        <v>0</v>
      </c>
      <c r="JQ80" s="211">
        <v>0</v>
      </c>
      <c r="JR80" s="211"/>
      <c r="JS80" s="211">
        <f t="shared" si="136"/>
        <v>0</v>
      </c>
      <c r="JT80" s="211">
        <f t="shared" si="136"/>
        <v>0</v>
      </c>
      <c r="JU80" s="211"/>
      <c r="JV80" s="211"/>
      <c r="JW80" s="211">
        <f t="shared" si="137"/>
        <v>0</v>
      </c>
      <c r="JX80" s="211">
        <f t="shared" si="137"/>
        <v>0</v>
      </c>
    </row>
    <row r="81" spans="1:284" ht="12.75" customHeight="1">
      <c r="A81" s="181"/>
      <c r="B81" s="89">
        <v>71</v>
      </c>
      <c r="C81" s="236"/>
      <c r="D81" s="236"/>
      <c r="E81" s="74"/>
      <c r="F81" s="74"/>
      <c r="G81" s="71">
        <f t="shared" si="71"/>
        <v>0</v>
      </c>
      <c r="H81" s="71">
        <f t="shared" si="71"/>
        <v>0</v>
      </c>
      <c r="I81" s="237">
        <v>0</v>
      </c>
      <c r="J81" s="71"/>
      <c r="K81" s="71"/>
      <c r="L81" s="71"/>
      <c r="M81" s="71">
        <f t="shared" si="72"/>
        <v>0</v>
      </c>
      <c r="N81" s="71">
        <f t="shared" si="72"/>
        <v>0</v>
      </c>
      <c r="O81" s="236">
        <v>0.21</v>
      </c>
      <c r="P81" s="237"/>
      <c r="Q81" s="74"/>
      <c r="R81" s="71"/>
      <c r="S81" s="71">
        <f t="shared" si="73"/>
        <v>0.21</v>
      </c>
      <c r="T81" s="71">
        <f t="shared" si="73"/>
        <v>0</v>
      </c>
      <c r="U81" s="71"/>
      <c r="V81" s="71"/>
      <c r="W81" s="74"/>
      <c r="X81" s="74"/>
      <c r="Y81" s="71">
        <f t="shared" si="74"/>
        <v>0</v>
      </c>
      <c r="Z81" s="71">
        <f t="shared" si="74"/>
        <v>0</v>
      </c>
      <c r="AA81" s="71"/>
      <c r="AB81" s="245"/>
      <c r="AC81" s="246"/>
      <c r="AD81" s="239"/>
      <c r="AE81" s="71">
        <f t="shared" si="75"/>
        <v>0</v>
      </c>
      <c r="AF81" s="71">
        <f t="shared" si="75"/>
        <v>0</v>
      </c>
      <c r="AG81" s="71">
        <v>0</v>
      </c>
      <c r="AH81" s="71"/>
      <c r="AI81" s="71"/>
      <c r="AJ81" s="71"/>
      <c r="AK81" s="71">
        <f t="shared" si="76"/>
        <v>0</v>
      </c>
      <c r="AL81" s="71">
        <f t="shared" si="76"/>
        <v>0</v>
      </c>
      <c r="AM81" s="71"/>
      <c r="AN81" s="71"/>
      <c r="AO81" s="75"/>
      <c r="AP81" s="75"/>
      <c r="AQ81" s="71">
        <f t="shared" si="77"/>
        <v>0</v>
      </c>
      <c r="AR81" s="71">
        <f t="shared" si="77"/>
        <v>0</v>
      </c>
      <c r="AS81" s="74"/>
      <c r="AT81" s="74"/>
      <c r="AU81" s="74"/>
      <c r="AV81" s="71"/>
      <c r="AW81" s="71">
        <f t="shared" si="78"/>
        <v>0</v>
      </c>
      <c r="AX81" s="71">
        <f t="shared" si="78"/>
        <v>0</v>
      </c>
      <c r="AY81" s="207"/>
      <c r="AZ81" s="86"/>
      <c r="BA81" s="86"/>
      <c r="BB81" s="86"/>
      <c r="BC81" s="71">
        <f t="shared" si="79"/>
        <v>0</v>
      </c>
      <c r="BD81" s="71">
        <f t="shared" si="79"/>
        <v>0</v>
      </c>
      <c r="BE81" s="236"/>
      <c r="BF81" s="236"/>
      <c r="BG81" s="75"/>
      <c r="BH81" s="240"/>
      <c r="BI81" s="71">
        <f t="shared" si="80"/>
        <v>0</v>
      </c>
      <c r="BJ81" s="71">
        <f t="shared" si="80"/>
        <v>0</v>
      </c>
      <c r="BK81" s="93"/>
      <c r="BL81" s="93"/>
      <c r="BM81" s="71"/>
      <c r="BN81" s="71"/>
      <c r="BO81" s="71">
        <f t="shared" si="81"/>
        <v>0</v>
      </c>
      <c r="BP81" s="71">
        <f t="shared" si="81"/>
        <v>0</v>
      </c>
      <c r="BQ81" s="241"/>
      <c r="BR81" s="236"/>
      <c r="BS81" s="94"/>
      <c r="BT81" s="94"/>
      <c r="BU81" s="71">
        <f t="shared" si="82"/>
        <v>0</v>
      </c>
      <c r="BV81" s="71">
        <f t="shared" si="82"/>
        <v>0</v>
      </c>
      <c r="BW81" s="74"/>
      <c r="BX81" s="74"/>
      <c r="BY81" s="79"/>
      <c r="BZ81" s="242"/>
      <c r="CA81" s="71">
        <f t="shared" si="83"/>
        <v>0</v>
      </c>
      <c r="CB81" s="71">
        <f t="shared" si="83"/>
        <v>0</v>
      </c>
      <c r="CC81" s="74"/>
      <c r="CD81" s="74"/>
      <c r="CE81" s="95"/>
      <c r="CF81" s="95"/>
      <c r="CG81" s="71">
        <f t="shared" si="84"/>
        <v>0</v>
      </c>
      <c r="CH81" s="71">
        <f t="shared" si="84"/>
        <v>0</v>
      </c>
      <c r="CI81" s="236"/>
      <c r="CJ81" s="236"/>
      <c r="CK81" s="213"/>
      <c r="CL81" s="71"/>
      <c r="CM81" s="71">
        <f t="shared" si="85"/>
        <v>0</v>
      </c>
      <c r="CN81" s="71">
        <f t="shared" si="85"/>
        <v>0</v>
      </c>
      <c r="CO81" s="236"/>
      <c r="CP81" s="236"/>
      <c r="CQ81" s="71"/>
      <c r="CR81" s="71"/>
      <c r="CS81" s="71">
        <f t="shared" si="86"/>
        <v>0</v>
      </c>
      <c r="CT81" s="71">
        <f t="shared" si="86"/>
        <v>0</v>
      </c>
      <c r="CU81" s="74">
        <v>0</v>
      </c>
      <c r="CV81" s="74"/>
      <c r="CW81" s="236"/>
      <c r="CX81" s="236"/>
      <c r="CY81" s="71">
        <f t="shared" si="87"/>
        <v>0</v>
      </c>
      <c r="CZ81" s="71">
        <f t="shared" si="87"/>
        <v>0</v>
      </c>
      <c r="DA81" s="236"/>
      <c r="DB81" s="237"/>
      <c r="DC81" s="93"/>
      <c r="DD81" s="71"/>
      <c r="DE81" s="71">
        <f t="shared" si="88"/>
        <v>0</v>
      </c>
      <c r="DF81" s="71">
        <f t="shared" si="88"/>
        <v>0</v>
      </c>
      <c r="DG81" s="74"/>
      <c r="DH81" s="74"/>
      <c r="DI81" s="74"/>
      <c r="DJ81" s="74"/>
      <c r="DK81" s="71">
        <f t="shared" si="89"/>
        <v>0</v>
      </c>
      <c r="DL81" s="71">
        <f t="shared" si="89"/>
        <v>0</v>
      </c>
      <c r="DM81" s="236"/>
      <c r="DN81" s="236"/>
      <c r="DO81" s="243"/>
      <c r="DP81" s="244"/>
      <c r="DQ81" s="71">
        <f t="shared" si="90"/>
        <v>0</v>
      </c>
      <c r="DR81" s="71">
        <f t="shared" si="90"/>
        <v>0</v>
      </c>
      <c r="DS81" s="115"/>
      <c r="DT81" s="71"/>
      <c r="DU81" s="236"/>
      <c r="DV81" s="236"/>
      <c r="DW81" s="71">
        <f t="shared" si="91"/>
        <v>0</v>
      </c>
      <c r="DX81" s="71">
        <f t="shared" si="91"/>
        <v>0</v>
      </c>
      <c r="DY81" s="236"/>
      <c r="DZ81" s="237"/>
      <c r="EA81" s="208"/>
      <c r="EB81" s="71"/>
      <c r="EC81" s="71">
        <f t="shared" si="92"/>
        <v>0</v>
      </c>
      <c r="ED81" s="71">
        <f t="shared" si="92"/>
        <v>0</v>
      </c>
      <c r="EE81" s="236"/>
      <c r="EF81" s="236"/>
      <c r="EG81" s="243"/>
      <c r="EH81" s="243"/>
      <c r="EI81" s="71">
        <f t="shared" si="93"/>
        <v>0</v>
      </c>
      <c r="EJ81" s="71">
        <f t="shared" si="93"/>
        <v>0</v>
      </c>
      <c r="EK81" s="236">
        <v>0</v>
      </c>
      <c r="EL81" s="236"/>
      <c r="EM81" s="243"/>
      <c r="EN81" s="243"/>
      <c r="EO81" s="71">
        <f t="shared" si="94"/>
        <v>0</v>
      </c>
      <c r="EP81" s="71">
        <f t="shared" si="94"/>
        <v>0</v>
      </c>
      <c r="EQ81" s="209">
        <v>0</v>
      </c>
      <c r="ER81" s="196"/>
      <c r="ES81" s="196"/>
      <c r="ET81" s="196"/>
      <c r="EU81" s="74">
        <f t="shared" si="95"/>
        <v>0</v>
      </c>
      <c r="EV81" s="74">
        <f t="shared" si="96"/>
        <v>0</v>
      </c>
      <c r="EW81" s="71">
        <v>1.03</v>
      </c>
      <c r="EX81" s="71"/>
      <c r="EY81" s="71"/>
      <c r="EZ81" s="71"/>
      <c r="FA81" s="71">
        <f t="shared" si="97"/>
        <v>1.03</v>
      </c>
      <c r="FB81" s="71">
        <f t="shared" si="97"/>
        <v>0</v>
      </c>
      <c r="FC81" s="71"/>
      <c r="FD81" s="71"/>
      <c r="FE81" s="71"/>
      <c r="FF81" s="71"/>
      <c r="FG81" s="71">
        <f t="shared" si="98"/>
        <v>0</v>
      </c>
      <c r="FH81" s="71">
        <f t="shared" si="98"/>
        <v>0</v>
      </c>
      <c r="FI81" s="196"/>
      <c r="FJ81" s="196"/>
      <c r="FK81" s="196"/>
      <c r="FL81" s="196"/>
      <c r="FM81" s="74">
        <f t="shared" si="99"/>
        <v>0</v>
      </c>
      <c r="FN81" s="74">
        <f t="shared" si="100"/>
        <v>0</v>
      </c>
      <c r="FO81" s="196"/>
      <c r="FP81" s="196"/>
      <c r="FQ81" s="196"/>
      <c r="FR81" s="196"/>
      <c r="FS81" s="74">
        <f t="shared" si="101"/>
        <v>0</v>
      </c>
      <c r="FT81" s="74">
        <f t="shared" si="102"/>
        <v>0</v>
      </c>
      <c r="FU81" s="196"/>
      <c r="FV81" s="196"/>
      <c r="FW81" s="196"/>
      <c r="FX81" s="196"/>
      <c r="FY81" s="74">
        <f t="shared" si="103"/>
        <v>0</v>
      </c>
      <c r="FZ81" s="74">
        <f t="shared" si="104"/>
        <v>0</v>
      </c>
      <c r="GA81" s="196"/>
      <c r="GB81" s="196"/>
      <c r="GC81" s="196"/>
      <c r="GD81" s="196"/>
      <c r="GE81" s="74">
        <f t="shared" si="105"/>
        <v>0</v>
      </c>
      <c r="GF81" s="74">
        <f t="shared" si="106"/>
        <v>0</v>
      </c>
      <c r="GG81" s="196"/>
      <c r="GH81" s="196"/>
      <c r="GI81" s="74">
        <f t="shared" si="70"/>
        <v>0</v>
      </c>
      <c r="GJ81" s="74">
        <f t="shared" si="107"/>
        <v>0</v>
      </c>
      <c r="GK81" s="196">
        <v>8.9700000000000006</v>
      </c>
      <c r="GL81" s="196"/>
      <c r="GM81" s="74">
        <f t="shared" si="108"/>
        <v>8.9700000000000006</v>
      </c>
      <c r="GN81" s="74">
        <f t="shared" si="109"/>
        <v>0</v>
      </c>
      <c r="GO81" s="196">
        <v>0</v>
      </c>
      <c r="GP81" s="196"/>
      <c r="GQ81" s="74">
        <f t="shared" si="110"/>
        <v>0</v>
      </c>
      <c r="GR81" s="74">
        <f t="shared" si="111"/>
        <v>0</v>
      </c>
      <c r="GS81" s="196"/>
      <c r="GT81" s="196"/>
      <c r="GU81" s="74">
        <f t="shared" si="112"/>
        <v>0</v>
      </c>
      <c r="GV81" s="74">
        <f t="shared" si="113"/>
        <v>0</v>
      </c>
      <c r="GW81" s="196">
        <v>10.31</v>
      </c>
      <c r="GX81" s="196"/>
      <c r="GY81" s="74">
        <f t="shared" si="114"/>
        <v>10.31</v>
      </c>
      <c r="GZ81" s="74">
        <f t="shared" si="115"/>
        <v>0</v>
      </c>
      <c r="HA81" s="196">
        <v>0</v>
      </c>
      <c r="HB81" s="196"/>
      <c r="HC81" s="74">
        <f t="shared" si="116"/>
        <v>0</v>
      </c>
      <c r="HD81" s="74">
        <f t="shared" si="117"/>
        <v>0</v>
      </c>
      <c r="HE81" s="196">
        <v>1</v>
      </c>
      <c r="HF81" s="196"/>
      <c r="HG81" s="74">
        <f t="shared" si="118"/>
        <v>1</v>
      </c>
      <c r="HH81" s="74">
        <f t="shared" si="118"/>
        <v>0</v>
      </c>
      <c r="HI81" s="74">
        <v>0.21</v>
      </c>
      <c r="HJ81" s="74"/>
      <c r="HK81" s="74">
        <f t="shared" si="119"/>
        <v>0.21</v>
      </c>
      <c r="HL81" s="74">
        <f t="shared" si="119"/>
        <v>0</v>
      </c>
      <c r="HM81" s="74"/>
      <c r="HN81" s="74"/>
      <c r="HO81" s="74">
        <f t="shared" si="120"/>
        <v>0</v>
      </c>
      <c r="HP81" s="74">
        <f t="shared" si="120"/>
        <v>0</v>
      </c>
      <c r="HQ81" s="74"/>
      <c r="HR81" s="74"/>
      <c r="HS81" s="74">
        <f t="shared" si="121"/>
        <v>0</v>
      </c>
      <c r="HT81" s="74">
        <f t="shared" si="121"/>
        <v>0</v>
      </c>
      <c r="HU81" s="74"/>
      <c r="HV81" s="74"/>
      <c r="HW81" s="74">
        <f t="shared" si="122"/>
        <v>0</v>
      </c>
      <c r="HX81" s="74">
        <f t="shared" si="122"/>
        <v>0</v>
      </c>
      <c r="HY81" s="74"/>
      <c r="HZ81" s="74"/>
      <c r="IA81" s="74">
        <f t="shared" si="123"/>
        <v>0</v>
      </c>
      <c r="IB81" s="74">
        <f t="shared" si="123"/>
        <v>0</v>
      </c>
      <c r="IC81" s="74"/>
      <c r="ID81" s="74"/>
      <c r="IE81" s="74">
        <f t="shared" si="124"/>
        <v>0</v>
      </c>
      <c r="IF81" s="210">
        <f t="shared" si="125"/>
        <v>0</v>
      </c>
      <c r="IG81" s="235">
        <v>0</v>
      </c>
      <c r="IH81" s="235"/>
      <c r="II81" s="211">
        <f t="shared" si="126"/>
        <v>0</v>
      </c>
      <c r="IJ81" s="211">
        <f t="shared" si="126"/>
        <v>0</v>
      </c>
      <c r="IK81" s="235">
        <v>0</v>
      </c>
      <c r="IM81" s="211">
        <f t="shared" si="127"/>
        <v>0</v>
      </c>
      <c r="IN81" s="211">
        <f t="shared" si="127"/>
        <v>0</v>
      </c>
      <c r="IO81" s="196"/>
      <c r="IP81" s="211"/>
      <c r="IQ81" s="211">
        <f t="shared" si="128"/>
        <v>0</v>
      </c>
      <c r="IR81" s="211">
        <f t="shared" si="128"/>
        <v>0</v>
      </c>
      <c r="IS81" s="211"/>
      <c r="IT81" s="211"/>
      <c r="IU81" s="211">
        <f t="shared" si="129"/>
        <v>0</v>
      </c>
      <c r="IV81" s="211">
        <f t="shared" si="129"/>
        <v>0</v>
      </c>
      <c r="IW81" s="211"/>
      <c r="IX81" s="211"/>
      <c r="IY81" s="211">
        <f t="shared" si="130"/>
        <v>0</v>
      </c>
      <c r="IZ81" s="211">
        <f t="shared" si="131"/>
        <v>0</v>
      </c>
      <c r="JA81" s="211"/>
      <c r="JB81" s="211"/>
      <c r="JC81" s="211">
        <f t="shared" si="132"/>
        <v>0</v>
      </c>
      <c r="JD81" s="211">
        <f t="shared" si="132"/>
        <v>0</v>
      </c>
      <c r="JE81" s="211">
        <v>1.44</v>
      </c>
      <c r="JF81" s="211"/>
      <c r="JG81" s="211">
        <f t="shared" si="133"/>
        <v>1.44</v>
      </c>
      <c r="JH81" s="211">
        <f t="shared" si="133"/>
        <v>0</v>
      </c>
      <c r="JI81" s="211"/>
      <c r="JJ81" s="211"/>
      <c r="JK81" s="211">
        <f t="shared" si="134"/>
        <v>0</v>
      </c>
      <c r="JL81" s="211">
        <f t="shared" si="134"/>
        <v>0</v>
      </c>
      <c r="JM81" s="560">
        <v>0</v>
      </c>
      <c r="JN81" s="211"/>
      <c r="JO81" s="211">
        <f t="shared" si="135"/>
        <v>0</v>
      </c>
      <c r="JP81" s="211">
        <f t="shared" si="135"/>
        <v>0</v>
      </c>
      <c r="JQ81" s="211">
        <v>0</v>
      </c>
      <c r="JR81" s="211"/>
      <c r="JS81" s="211">
        <f t="shared" si="136"/>
        <v>0</v>
      </c>
      <c r="JT81" s="211">
        <f t="shared" si="136"/>
        <v>0</v>
      </c>
      <c r="JU81" s="211"/>
      <c r="JV81" s="211"/>
      <c r="JW81" s="211">
        <f t="shared" si="137"/>
        <v>0</v>
      </c>
      <c r="JX81" s="211">
        <f t="shared" si="137"/>
        <v>0</v>
      </c>
    </row>
    <row r="82" spans="1:284" ht="12.75" customHeight="1">
      <c r="A82" s="181"/>
      <c r="B82" s="89">
        <v>72</v>
      </c>
      <c r="C82" s="236"/>
      <c r="D82" s="236"/>
      <c r="E82" s="74"/>
      <c r="F82" s="74"/>
      <c r="G82" s="71">
        <f t="shared" si="71"/>
        <v>0</v>
      </c>
      <c r="H82" s="71">
        <f t="shared" si="71"/>
        <v>0</v>
      </c>
      <c r="I82" s="237">
        <v>0</v>
      </c>
      <c r="J82" s="71"/>
      <c r="K82" s="71"/>
      <c r="L82" s="71"/>
      <c r="M82" s="71">
        <f t="shared" si="72"/>
        <v>0</v>
      </c>
      <c r="N82" s="71">
        <f t="shared" si="72"/>
        <v>0</v>
      </c>
      <c r="O82" s="236">
        <v>0.21</v>
      </c>
      <c r="P82" s="237"/>
      <c r="Q82" s="74"/>
      <c r="R82" s="71"/>
      <c r="S82" s="71">
        <f t="shared" si="73"/>
        <v>0.21</v>
      </c>
      <c r="T82" s="71">
        <f t="shared" si="73"/>
        <v>0</v>
      </c>
      <c r="U82" s="71"/>
      <c r="V82" s="71"/>
      <c r="W82" s="74"/>
      <c r="X82" s="74"/>
      <c r="Y82" s="71">
        <f t="shared" si="74"/>
        <v>0</v>
      </c>
      <c r="Z82" s="71">
        <f t="shared" si="74"/>
        <v>0</v>
      </c>
      <c r="AA82" s="71"/>
      <c r="AB82" s="245"/>
      <c r="AC82" s="246"/>
      <c r="AD82" s="239"/>
      <c r="AE82" s="71">
        <f t="shared" si="75"/>
        <v>0</v>
      </c>
      <c r="AF82" s="71">
        <f t="shared" si="75"/>
        <v>0</v>
      </c>
      <c r="AG82" s="71">
        <v>5.15</v>
      </c>
      <c r="AH82" s="71"/>
      <c r="AI82" s="71"/>
      <c r="AJ82" s="71"/>
      <c r="AK82" s="71">
        <f t="shared" si="76"/>
        <v>5.15</v>
      </c>
      <c r="AL82" s="71">
        <f t="shared" si="76"/>
        <v>0</v>
      </c>
      <c r="AM82" s="71"/>
      <c r="AN82" s="71"/>
      <c r="AO82" s="75"/>
      <c r="AP82" s="75"/>
      <c r="AQ82" s="71">
        <f t="shared" si="77"/>
        <v>0</v>
      </c>
      <c r="AR82" s="71">
        <f t="shared" si="77"/>
        <v>0</v>
      </c>
      <c r="AS82" s="74"/>
      <c r="AT82" s="74"/>
      <c r="AU82" s="74"/>
      <c r="AV82" s="71"/>
      <c r="AW82" s="71">
        <f t="shared" si="78"/>
        <v>0</v>
      </c>
      <c r="AX82" s="71">
        <f t="shared" si="78"/>
        <v>0</v>
      </c>
      <c r="AY82" s="207"/>
      <c r="AZ82" s="86"/>
      <c r="BA82" s="86"/>
      <c r="BB82" s="86"/>
      <c r="BC82" s="71">
        <f t="shared" si="79"/>
        <v>0</v>
      </c>
      <c r="BD82" s="71">
        <f t="shared" si="79"/>
        <v>0</v>
      </c>
      <c r="BE82" s="236"/>
      <c r="BF82" s="236"/>
      <c r="BG82" s="75"/>
      <c r="BH82" s="240"/>
      <c r="BI82" s="71">
        <f t="shared" si="80"/>
        <v>0</v>
      </c>
      <c r="BJ82" s="71">
        <f t="shared" si="80"/>
        <v>0</v>
      </c>
      <c r="BK82" s="93"/>
      <c r="BL82" s="93"/>
      <c r="BM82" s="71"/>
      <c r="BN82" s="71"/>
      <c r="BO82" s="71">
        <f t="shared" si="81"/>
        <v>0</v>
      </c>
      <c r="BP82" s="71">
        <f t="shared" si="81"/>
        <v>0</v>
      </c>
      <c r="BQ82" s="241"/>
      <c r="BR82" s="236"/>
      <c r="BS82" s="94"/>
      <c r="BT82" s="94"/>
      <c r="BU82" s="71">
        <f t="shared" si="82"/>
        <v>0</v>
      </c>
      <c r="BV82" s="71">
        <f t="shared" si="82"/>
        <v>0</v>
      </c>
      <c r="BW82" s="74"/>
      <c r="BX82" s="74"/>
      <c r="BY82" s="79"/>
      <c r="BZ82" s="242"/>
      <c r="CA82" s="71">
        <f t="shared" si="83"/>
        <v>0</v>
      </c>
      <c r="CB82" s="71">
        <f t="shared" si="83"/>
        <v>0</v>
      </c>
      <c r="CC82" s="74"/>
      <c r="CD82" s="74"/>
      <c r="CE82" s="95"/>
      <c r="CF82" s="95"/>
      <c r="CG82" s="71">
        <f t="shared" si="84"/>
        <v>0</v>
      </c>
      <c r="CH82" s="71">
        <f t="shared" si="84"/>
        <v>0</v>
      </c>
      <c r="CI82" s="236"/>
      <c r="CJ82" s="236"/>
      <c r="CK82" s="213"/>
      <c r="CL82" s="71"/>
      <c r="CM82" s="71">
        <f t="shared" si="85"/>
        <v>0</v>
      </c>
      <c r="CN82" s="71">
        <f t="shared" si="85"/>
        <v>0</v>
      </c>
      <c r="CO82" s="236"/>
      <c r="CP82" s="236"/>
      <c r="CQ82" s="71"/>
      <c r="CR82" s="71"/>
      <c r="CS82" s="71">
        <f t="shared" si="86"/>
        <v>0</v>
      </c>
      <c r="CT82" s="71">
        <f t="shared" si="86"/>
        <v>0</v>
      </c>
      <c r="CU82" s="74">
        <v>0</v>
      </c>
      <c r="CV82" s="74"/>
      <c r="CW82" s="236"/>
      <c r="CX82" s="236"/>
      <c r="CY82" s="71">
        <f t="shared" si="87"/>
        <v>0</v>
      </c>
      <c r="CZ82" s="71">
        <f t="shared" si="87"/>
        <v>0</v>
      </c>
      <c r="DA82" s="236"/>
      <c r="DB82" s="237"/>
      <c r="DC82" s="93"/>
      <c r="DD82" s="71"/>
      <c r="DE82" s="71">
        <f t="shared" si="88"/>
        <v>0</v>
      </c>
      <c r="DF82" s="71">
        <f t="shared" si="88"/>
        <v>0</v>
      </c>
      <c r="DG82" s="74"/>
      <c r="DH82" s="74"/>
      <c r="DI82" s="74"/>
      <c r="DJ82" s="74"/>
      <c r="DK82" s="71">
        <f t="shared" si="89"/>
        <v>0</v>
      </c>
      <c r="DL82" s="71">
        <f t="shared" si="89"/>
        <v>0</v>
      </c>
      <c r="DM82" s="236"/>
      <c r="DN82" s="236"/>
      <c r="DO82" s="243"/>
      <c r="DP82" s="244"/>
      <c r="DQ82" s="71">
        <f t="shared" si="90"/>
        <v>0</v>
      </c>
      <c r="DR82" s="71">
        <f t="shared" si="90"/>
        <v>0</v>
      </c>
      <c r="DS82" s="115"/>
      <c r="DT82" s="71"/>
      <c r="DU82" s="236"/>
      <c r="DV82" s="236"/>
      <c r="DW82" s="71">
        <f t="shared" si="91"/>
        <v>0</v>
      </c>
      <c r="DX82" s="71">
        <f t="shared" si="91"/>
        <v>0</v>
      </c>
      <c r="DY82" s="236"/>
      <c r="DZ82" s="237"/>
      <c r="EA82" s="208"/>
      <c r="EB82" s="71"/>
      <c r="EC82" s="71">
        <f t="shared" si="92"/>
        <v>0</v>
      </c>
      <c r="ED82" s="71">
        <f t="shared" si="92"/>
        <v>0</v>
      </c>
      <c r="EE82" s="236"/>
      <c r="EF82" s="236"/>
      <c r="EG82" s="243"/>
      <c r="EH82" s="243"/>
      <c r="EI82" s="71">
        <f t="shared" si="93"/>
        <v>0</v>
      </c>
      <c r="EJ82" s="71">
        <f t="shared" si="93"/>
        <v>0</v>
      </c>
      <c r="EK82" s="236">
        <v>0</v>
      </c>
      <c r="EL82" s="236"/>
      <c r="EM82" s="243"/>
      <c r="EN82" s="243"/>
      <c r="EO82" s="71">
        <f t="shared" si="94"/>
        <v>0</v>
      </c>
      <c r="EP82" s="71">
        <f t="shared" si="94"/>
        <v>0</v>
      </c>
      <c r="EQ82" s="209">
        <v>0</v>
      </c>
      <c r="ER82" s="196"/>
      <c r="ES82" s="196"/>
      <c r="ET82" s="196"/>
      <c r="EU82" s="74">
        <f t="shared" si="95"/>
        <v>0</v>
      </c>
      <c r="EV82" s="74">
        <f t="shared" si="96"/>
        <v>0</v>
      </c>
      <c r="EW82" s="71">
        <v>1.03</v>
      </c>
      <c r="EX82" s="71"/>
      <c r="EY82" s="71"/>
      <c r="EZ82" s="71"/>
      <c r="FA82" s="71">
        <f t="shared" si="97"/>
        <v>1.03</v>
      </c>
      <c r="FB82" s="71">
        <f t="shared" si="97"/>
        <v>0</v>
      </c>
      <c r="FC82" s="71"/>
      <c r="FD82" s="71"/>
      <c r="FE82" s="71"/>
      <c r="FF82" s="71"/>
      <c r="FG82" s="71">
        <f t="shared" si="98"/>
        <v>0</v>
      </c>
      <c r="FH82" s="71">
        <f t="shared" si="98"/>
        <v>0</v>
      </c>
      <c r="FI82" s="196"/>
      <c r="FJ82" s="196"/>
      <c r="FK82" s="196"/>
      <c r="FL82" s="196"/>
      <c r="FM82" s="74">
        <f t="shared" si="99"/>
        <v>0</v>
      </c>
      <c r="FN82" s="74">
        <f t="shared" si="100"/>
        <v>0</v>
      </c>
      <c r="FO82" s="196"/>
      <c r="FP82" s="196"/>
      <c r="FQ82" s="196"/>
      <c r="FR82" s="196"/>
      <c r="FS82" s="74">
        <f t="shared" si="101"/>
        <v>0</v>
      </c>
      <c r="FT82" s="74">
        <f t="shared" si="102"/>
        <v>0</v>
      </c>
      <c r="FU82" s="196"/>
      <c r="FV82" s="196"/>
      <c r="FW82" s="196"/>
      <c r="FX82" s="196"/>
      <c r="FY82" s="74">
        <f t="shared" si="103"/>
        <v>0</v>
      </c>
      <c r="FZ82" s="74">
        <f t="shared" si="104"/>
        <v>0</v>
      </c>
      <c r="GA82" s="196"/>
      <c r="GB82" s="196"/>
      <c r="GC82" s="196"/>
      <c r="GD82" s="196"/>
      <c r="GE82" s="74">
        <f t="shared" si="105"/>
        <v>0</v>
      </c>
      <c r="GF82" s="74">
        <f t="shared" si="106"/>
        <v>0</v>
      </c>
      <c r="GG82" s="196"/>
      <c r="GH82" s="196"/>
      <c r="GI82" s="74">
        <f t="shared" si="70"/>
        <v>0</v>
      </c>
      <c r="GJ82" s="74">
        <f t="shared" si="107"/>
        <v>0</v>
      </c>
      <c r="GK82" s="196">
        <v>8.9700000000000006</v>
      </c>
      <c r="GL82" s="196"/>
      <c r="GM82" s="74">
        <f t="shared" si="108"/>
        <v>8.9700000000000006</v>
      </c>
      <c r="GN82" s="74">
        <f t="shared" si="109"/>
        <v>0</v>
      </c>
      <c r="GO82" s="196">
        <v>0</v>
      </c>
      <c r="GP82" s="196"/>
      <c r="GQ82" s="74">
        <f t="shared" si="110"/>
        <v>0</v>
      </c>
      <c r="GR82" s="74">
        <f t="shared" si="111"/>
        <v>0</v>
      </c>
      <c r="GS82" s="196"/>
      <c r="GT82" s="196"/>
      <c r="GU82" s="74">
        <f t="shared" si="112"/>
        <v>0</v>
      </c>
      <c r="GV82" s="74">
        <f t="shared" si="113"/>
        <v>0</v>
      </c>
      <c r="GW82" s="196">
        <v>10.31</v>
      </c>
      <c r="GX82" s="196"/>
      <c r="GY82" s="74">
        <f t="shared" si="114"/>
        <v>10.31</v>
      </c>
      <c r="GZ82" s="74">
        <f t="shared" si="115"/>
        <v>0</v>
      </c>
      <c r="HA82" s="196">
        <v>0</v>
      </c>
      <c r="HB82" s="196"/>
      <c r="HC82" s="74">
        <f t="shared" si="116"/>
        <v>0</v>
      </c>
      <c r="HD82" s="74">
        <f t="shared" si="117"/>
        <v>0</v>
      </c>
      <c r="HE82" s="196">
        <v>1</v>
      </c>
      <c r="HF82" s="196"/>
      <c r="HG82" s="74">
        <f t="shared" si="118"/>
        <v>1</v>
      </c>
      <c r="HH82" s="74">
        <f t="shared" si="118"/>
        <v>0</v>
      </c>
      <c r="HI82" s="74">
        <v>0.21</v>
      </c>
      <c r="HJ82" s="74"/>
      <c r="HK82" s="74">
        <f t="shared" si="119"/>
        <v>0.21</v>
      </c>
      <c r="HL82" s="74">
        <f t="shared" si="119"/>
        <v>0</v>
      </c>
      <c r="HM82" s="74"/>
      <c r="HN82" s="74"/>
      <c r="HO82" s="74">
        <f t="shared" si="120"/>
        <v>0</v>
      </c>
      <c r="HP82" s="74">
        <f t="shared" si="120"/>
        <v>0</v>
      </c>
      <c r="HQ82" s="74"/>
      <c r="HR82" s="74"/>
      <c r="HS82" s="74">
        <f t="shared" si="121"/>
        <v>0</v>
      </c>
      <c r="HT82" s="74">
        <f t="shared" si="121"/>
        <v>0</v>
      </c>
      <c r="HU82" s="74"/>
      <c r="HV82" s="74"/>
      <c r="HW82" s="74">
        <f t="shared" si="122"/>
        <v>0</v>
      </c>
      <c r="HX82" s="74">
        <f t="shared" si="122"/>
        <v>0</v>
      </c>
      <c r="HY82" s="74"/>
      <c r="HZ82" s="74"/>
      <c r="IA82" s="74">
        <f t="shared" si="123"/>
        <v>0</v>
      </c>
      <c r="IB82" s="74">
        <f t="shared" si="123"/>
        <v>0</v>
      </c>
      <c r="IC82" s="74"/>
      <c r="ID82" s="74"/>
      <c r="IE82" s="74">
        <f t="shared" si="124"/>
        <v>0</v>
      </c>
      <c r="IF82" s="210">
        <f t="shared" si="125"/>
        <v>0</v>
      </c>
      <c r="IG82" s="235">
        <v>0</v>
      </c>
      <c r="IH82" s="235"/>
      <c r="II82" s="211">
        <f t="shared" si="126"/>
        <v>0</v>
      </c>
      <c r="IJ82" s="211">
        <f t="shared" si="126"/>
        <v>0</v>
      </c>
      <c r="IK82" s="235">
        <v>0</v>
      </c>
      <c r="IM82" s="211">
        <f t="shared" si="127"/>
        <v>0</v>
      </c>
      <c r="IN82" s="211">
        <f t="shared" si="127"/>
        <v>0</v>
      </c>
      <c r="IO82" s="196"/>
      <c r="IP82" s="211"/>
      <c r="IQ82" s="211">
        <f t="shared" si="128"/>
        <v>0</v>
      </c>
      <c r="IR82" s="211">
        <f t="shared" si="128"/>
        <v>0</v>
      </c>
      <c r="IS82" s="211"/>
      <c r="IT82" s="211"/>
      <c r="IU82" s="211">
        <f t="shared" si="129"/>
        <v>0</v>
      </c>
      <c r="IV82" s="211">
        <f t="shared" si="129"/>
        <v>0</v>
      </c>
      <c r="IW82" s="211"/>
      <c r="IX82" s="211"/>
      <c r="IY82" s="211">
        <f t="shared" si="130"/>
        <v>0</v>
      </c>
      <c r="IZ82" s="211">
        <f t="shared" si="131"/>
        <v>0</v>
      </c>
      <c r="JA82" s="211"/>
      <c r="JB82" s="211"/>
      <c r="JC82" s="211">
        <f t="shared" si="132"/>
        <v>0</v>
      </c>
      <c r="JD82" s="211">
        <f t="shared" si="132"/>
        <v>0</v>
      </c>
      <c r="JE82" s="211">
        <v>1.44</v>
      </c>
      <c r="JF82" s="211"/>
      <c r="JG82" s="211">
        <f t="shared" si="133"/>
        <v>1.44</v>
      </c>
      <c r="JH82" s="211">
        <f t="shared" si="133"/>
        <v>0</v>
      </c>
      <c r="JI82" s="211"/>
      <c r="JJ82" s="211"/>
      <c r="JK82" s="211">
        <f t="shared" si="134"/>
        <v>0</v>
      </c>
      <c r="JL82" s="211">
        <f t="shared" si="134"/>
        <v>0</v>
      </c>
      <c r="JM82" s="560">
        <v>0</v>
      </c>
      <c r="JN82" s="211"/>
      <c r="JO82" s="211">
        <f t="shared" si="135"/>
        <v>0</v>
      </c>
      <c r="JP82" s="211">
        <f t="shared" si="135"/>
        <v>0</v>
      </c>
      <c r="JQ82" s="211">
        <v>0</v>
      </c>
      <c r="JR82" s="211"/>
      <c r="JS82" s="211">
        <f t="shared" si="136"/>
        <v>0</v>
      </c>
      <c r="JT82" s="211">
        <f t="shared" si="136"/>
        <v>0</v>
      </c>
      <c r="JU82" s="211"/>
      <c r="JV82" s="211"/>
      <c r="JW82" s="211">
        <f t="shared" si="137"/>
        <v>0</v>
      </c>
      <c r="JX82" s="211">
        <f t="shared" si="137"/>
        <v>0</v>
      </c>
    </row>
    <row r="83" spans="1:284" ht="12.75" customHeight="1">
      <c r="A83" s="184" t="s">
        <v>154</v>
      </c>
      <c r="B83" s="89">
        <v>73</v>
      </c>
      <c r="C83" s="236"/>
      <c r="D83" s="236"/>
      <c r="E83" s="74"/>
      <c r="F83" s="74"/>
      <c r="G83" s="71">
        <f t="shared" si="71"/>
        <v>0</v>
      </c>
      <c r="H83" s="71">
        <f t="shared" si="71"/>
        <v>0</v>
      </c>
      <c r="I83" s="237">
        <v>0</v>
      </c>
      <c r="J83" s="71"/>
      <c r="K83" s="71"/>
      <c r="L83" s="71"/>
      <c r="M83" s="71">
        <f t="shared" si="72"/>
        <v>0</v>
      </c>
      <c r="N83" s="71">
        <f t="shared" si="72"/>
        <v>0</v>
      </c>
      <c r="O83" s="236">
        <v>0.21</v>
      </c>
      <c r="P83" s="237"/>
      <c r="Q83" s="74"/>
      <c r="R83" s="71"/>
      <c r="S83" s="71">
        <f t="shared" si="73"/>
        <v>0.21</v>
      </c>
      <c r="T83" s="71">
        <f t="shared" si="73"/>
        <v>0</v>
      </c>
      <c r="U83" s="71"/>
      <c r="V83" s="71"/>
      <c r="W83" s="74"/>
      <c r="X83" s="74"/>
      <c r="Y83" s="71">
        <f t="shared" si="74"/>
        <v>0</v>
      </c>
      <c r="Z83" s="71">
        <f t="shared" si="74"/>
        <v>0</v>
      </c>
      <c r="AA83" s="71"/>
      <c r="AB83" s="245"/>
      <c r="AC83" s="246"/>
      <c r="AD83" s="239"/>
      <c r="AE83" s="71">
        <f t="shared" si="75"/>
        <v>0</v>
      </c>
      <c r="AF83" s="71">
        <f t="shared" si="75"/>
        <v>0</v>
      </c>
      <c r="AG83" s="71">
        <v>0</v>
      </c>
      <c r="AH83" s="71"/>
      <c r="AI83" s="71"/>
      <c r="AJ83" s="71"/>
      <c r="AK83" s="71">
        <f t="shared" si="76"/>
        <v>0</v>
      </c>
      <c r="AL83" s="71">
        <f t="shared" si="76"/>
        <v>0</v>
      </c>
      <c r="AM83" s="71"/>
      <c r="AN83" s="71"/>
      <c r="AO83" s="75"/>
      <c r="AP83" s="75"/>
      <c r="AQ83" s="71">
        <f t="shared" si="77"/>
        <v>0</v>
      </c>
      <c r="AR83" s="71">
        <f t="shared" si="77"/>
        <v>0</v>
      </c>
      <c r="AS83" s="74"/>
      <c r="AT83" s="74"/>
      <c r="AU83" s="74"/>
      <c r="AV83" s="71"/>
      <c r="AW83" s="71">
        <f t="shared" si="78"/>
        <v>0</v>
      </c>
      <c r="AX83" s="71">
        <f t="shared" si="78"/>
        <v>0</v>
      </c>
      <c r="AY83" s="207"/>
      <c r="AZ83" s="86"/>
      <c r="BA83" s="86"/>
      <c r="BB83" s="86"/>
      <c r="BC83" s="71">
        <f t="shared" si="79"/>
        <v>0</v>
      </c>
      <c r="BD83" s="71">
        <f t="shared" si="79"/>
        <v>0</v>
      </c>
      <c r="BE83" s="236"/>
      <c r="BF83" s="236"/>
      <c r="BG83" s="75"/>
      <c r="BH83" s="240"/>
      <c r="BI83" s="71">
        <f t="shared" si="80"/>
        <v>0</v>
      </c>
      <c r="BJ83" s="71">
        <f t="shared" si="80"/>
        <v>0</v>
      </c>
      <c r="BK83" s="93"/>
      <c r="BL83" s="93"/>
      <c r="BM83" s="71"/>
      <c r="BN83" s="71"/>
      <c r="BO83" s="71">
        <f t="shared" si="81"/>
        <v>0</v>
      </c>
      <c r="BP83" s="71">
        <f t="shared" si="81"/>
        <v>0</v>
      </c>
      <c r="BQ83" s="241"/>
      <c r="BR83" s="236"/>
      <c r="BS83" s="94"/>
      <c r="BT83" s="94"/>
      <c r="BU83" s="71">
        <f t="shared" si="82"/>
        <v>0</v>
      </c>
      <c r="BV83" s="71">
        <f t="shared" si="82"/>
        <v>0</v>
      </c>
      <c r="BW83" s="74"/>
      <c r="BX83" s="74"/>
      <c r="BY83" s="79"/>
      <c r="BZ83" s="242"/>
      <c r="CA83" s="71">
        <f t="shared" si="83"/>
        <v>0</v>
      </c>
      <c r="CB83" s="71">
        <f t="shared" si="83"/>
        <v>0</v>
      </c>
      <c r="CC83" s="74"/>
      <c r="CD83" s="74"/>
      <c r="CE83" s="95"/>
      <c r="CF83" s="95"/>
      <c r="CG83" s="71">
        <f t="shared" si="84"/>
        <v>0</v>
      </c>
      <c r="CH83" s="71">
        <f t="shared" si="84"/>
        <v>0</v>
      </c>
      <c r="CI83" s="236"/>
      <c r="CJ83" s="236"/>
      <c r="CK83" s="213"/>
      <c r="CL83" s="71"/>
      <c r="CM83" s="71">
        <f t="shared" si="85"/>
        <v>0</v>
      </c>
      <c r="CN83" s="71">
        <f t="shared" si="85"/>
        <v>0</v>
      </c>
      <c r="CO83" s="236"/>
      <c r="CP83" s="236"/>
      <c r="CQ83" s="71"/>
      <c r="CR83" s="71"/>
      <c r="CS83" s="71">
        <f t="shared" si="86"/>
        <v>0</v>
      </c>
      <c r="CT83" s="71">
        <f t="shared" si="86"/>
        <v>0</v>
      </c>
      <c r="CU83" s="74">
        <v>0</v>
      </c>
      <c r="CV83" s="74"/>
      <c r="CW83" s="236"/>
      <c r="CX83" s="236"/>
      <c r="CY83" s="71">
        <f t="shared" si="87"/>
        <v>0</v>
      </c>
      <c r="CZ83" s="71">
        <f t="shared" si="87"/>
        <v>0</v>
      </c>
      <c r="DA83" s="236"/>
      <c r="DB83" s="237"/>
      <c r="DC83" s="93"/>
      <c r="DD83" s="71"/>
      <c r="DE83" s="71">
        <f t="shared" si="88"/>
        <v>0</v>
      </c>
      <c r="DF83" s="71">
        <f t="shared" si="88"/>
        <v>0</v>
      </c>
      <c r="DG83" s="74"/>
      <c r="DH83" s="74"/>
      <c r="DI83" s="74"/>
      <c r="DJ83" s="74"/>
      <c r="DK83" s="71">
        <f t="shared" si="89"/>
        <v>0</v>
      </c>
      <c r="DL83" s="71">
        <f t="shared" si="89"/>
        <v>0</v>
      </c>
      <c r="DM83" s="236"/>
      <c r="DN83" s="236"/>
      <c r="DO83" s="243"/>
      <c r="DP83" s="244"/>
      <c r="DQ83" s="71">
        <f t="shared" si="90"/>
        <v>0</v>
      </c>
      <c r="DR83" s="71">
        <f t="shared" si="90"/>
        <v>0</v>
      </c>
      <c r="DS83" s="115"/>
      <c r="DT83" s="71"/>
      <c r="DU83" s="236"/>
      <c r="DV83" s="236"/>
      <c r="DW83" s="71">
        <f t="shared" si="91"/>
        <v>0</v>
      </c>
      <c r="DX83" s="71">
        <f t="shared" si="91"/>
        <v>0</v>
      </c>
      <c r="DY83" s="236"/>
      <c r="DZ83" s="237"/>
      <c r="EA83" s="208"/>
      <c r="EB83" s="71"/>
      <c r="EC83" s="71">
        <f t="shared" si="92"/>
        <v>0</v>
      </c>
      <c r="ED83" s="71">
        <f t="shared" si="92"/>
        <v>0</v>
      </c>
      <c r="EE83" s="236"/>
      <c r="EF83" s="236"/>
      <c r="EG83" s="243"/>
      <c r="EH83" s="243"/>
      <c r="EI83" s="71">
        <f t="shared" si="93"/>
        <v>0</v>
      </c>
      <c r="EJ83" s="71">
        <f t="shared" si="93"/>
        <v>0</v>
      </c>
      <c r="EK83" s="236">
        <v>0</v>
      </c>
      <c r="EL83" s="236"/>
      <c r="EM83" s="243"/>
      <c r="EN83" s="243"/>
      <c r="EO83" s="71">
        <f t="shared" si="94"/>
        <v>0</v>
      </c>
      <c r="EP83" s="71">
        <f t="shared" si="94"/>
        <v>0</v>
      </c>
      <c r="EQ83" s="209">
        <v>0</v>
      </c>
      <c r="ER83" s="196"/>
      <c r="ES83" s="196"/>
      <c r="ET83" s="196"/>
      <c r="EU83" s="74">
        <f t="shared" si="95"/>
        <v>0</v>
      </c>
      <c r="EV83" s="74">
        <f t="shared" si="96"/>
        <v>0</v>
      </c>
      <c r="EW83" s="71">
        <v>2.06</v>
      </c>
      <c r="EX83" s="71"/>
      <c r="EY83" s="71"/>
      <c r="EZ83" s="71"/>
      <c r="FA83" s="71">
        <f t="shared" si="97"/>
        <v>2.06</v>
      </c>
      <c r="FB83" s="71">
        <f t="shared" si="97"/>
        <v>0</v>
      </c>
      <c r="FC83" s="71"/>
      <c r="FD83" s="71"/>
      <c r="FE83" s="71"/>
      <c r="FF83" s="71"/>
      <c r="FG83" s="71">
        <f t="shared" si="98"/>
        <v>0</v>
      </c>
      <c r="FH83" s="71">
        <f t="shared" si="98"/>
        <v>0</v>
      </c>
      <c r="FI83" s="196"/>
      <c r="FJ83" s="196"/>
      <c r="FK83" s="196"/>
      <c r="FL83" s="196"/>
      <c r="FM83" s="74">
        <f t="shared" si="99"/>
        <v>0</v>
      </c>
      <c r="FN83" s="74">
        <f t="shared" si="100"/>
        <v>0</v>
      </c>
      <c r="FO83" s="196"/>
      <c r="FP83" s="196"/>
      <c r="FQ83" s="196"/>
      <c r="FR83" s="196"/>
      <c r="FS83" s="74">
        <f t="shared" si="101"/>
        <v>0</v>
      </c>
      <c r="FT83" s="74">
        <f t="shared" si="102"/>
        <v>0</v>
      </c>
      <c r="FU83" s="196"/>
      <c r="FV83" s="196"/>
      <c r="FW83" s="196"/>
      <c r="FX83" s="196"/>
      <c r="FY83" s="74">
        <f t="shared" si="103"/>
        <v>0</v>
      </c>
      <c r="FZ83" s="74">
        <f t="shared" si="104"/>
        <v>0</v>
      </c>
      <c r="GA83" s="196"/>
      <c r="GB83" s="196"/>
      <c r="GC83" s="196"/>
      <c r="GD83" s="196"/>
      <c r="GE83" s="74">
        <f t="shared" si="105"/>
        <v>0</v>
      </c>
      <c r="GF83" s="74">
        <f t="shared" si="106"/>
        <v>0</v>
      </c>
      <c r="GG83" s="196"/>
      <c r="GH83" s="196"/>
      <c r="GI83" s="74">
        <f t="shared" si="70"/>
        <v>0</v>
      </c>
      <c r="GJ83" s="74">
        <f t="shared" si="107"/>
        <v>0</v>
      </c>
      <c r="GK83" s="196">
        <v>8.9700000000000006</v>
      </c>
      <c r="GL83" s="196"/>
      <c r="GM83" s="74">
        <f t="shared" si="108"/>
        <v>8.9700000000000006</v>
      </c>
      <c r="GN83" s="74">
        <f t="shared" si="109"/>
        <v>0</v>
      </c>
      <c r="GO83" s="196">
        <v>0</v>
      </c>
      <c r="GP83" s="196"/>
      <c r="GQ83" s="74">
        <f t="shared" si="110"/>
        <v>0</v>
      </c>
      <c r="GR83" s="74">
        <f t="shared" si="111"/>
        <v>0</v>
      </c>
      <c r="GS83" s="196"/>
      <c r="GT83" s="196"/>
      <c r="GU83" s="74">
        <f t="shared" si="112"/>
        <v>0</v>
      </c>
      <c r="GV83" s="74">
        <f t="shared" si="113"/>
        <v>0</v>
      </c>
      <c r="GW83" s="196">
        <v>10.31</v>
      </c>
      <c r="GX83" s="196"/>
      <c r="GY83" s="74">
        <f t="shared" si="114"/>
        <v>10.31</v>
      </c>
      <c r="GZ83" s="74">
        <f t="shared" si="115"/>
        <v>0</v>
      </c>
      <c r="HA83" s="196">
        <v>4.12</v>
      </c>
      <c r="HB83" s="196"/>
      <c r="HC83" s="74">
        <f t="shared" si="116"/>
        <v>4.12</v>
      </c>
      <c r="HD83" s="74">
        <f t="shared" si="117"/>
        <v>0</v>
      </c>
      <c r="HE83" s="196">
        <v>1</v>
      </c>
      <c r="HF83" s="196"/>
      <c r="HG83" s="74">
        <f t="shared" si="118"/>
        <v>1</v>
      </c>
      <c r="HH83" s="74">
        <f t="shared" si="118"/>
        <v>0</v>
      </c>
      <c r="HI83" s="74">
        <v>0.21</v>
      </c>
      <c r="HJ83" s="74"/>
      <c r="HK83" s="74">
        <f t="shared" si="119"/>
        <v>0.21</v>
      </c>
      <c r="HL83" s="74">
        <f t="shared" si="119"/>
        <v>0</v>
      </c>
      <c r="HM83" s="74"/>
      <c r="HN83" s="74"/>
      <c r="HO83" s="74">
        <f t="shared" si="120"/>
        <v>0</v>
      </c>
      <c r="HP83" s="74">
        <f t="shared" si="120"/>
        <v>0</v>
      </c>
      <c r="HQ83" s="74"/>
      <c r="HR83" s="74"/>
      <c r="HS83" s="74">
        <f t="shared" si="121"/>
        <v>0</v>
      </c>
      <c r="HT83" s="74">
        <f t="shared" si="121"/>
        <v>0</v>
      </c>
      <c r="HU83" s="74"/>
      <c r="HV83" s="74"/>
      <c r="HW83" s="74">
        <f t="shared" si="122"/>
        <v>0</v>
      </c>
      <c r="HX83" s="74">
        <f t="shared" si="122"/>
        <v>0</v>
      </c>
      <c r="HY83" s="74"/>
      <c r="HZ83" s="74"/>
      <c r="IA83" s="74">
        <f t="shared" si="123"/>
        <v>0</v>
      </c>
      <c r="IB83" s="74">
        <f t="shared" si="123"/>
        <v>0</v>
      </c>
      <c r="IC83" s="74"/>
      <c r="ID83" s="74"/>
      <c r="IE83" s="74">
        <f t="shared" si="124"/>
        <v>0</v>
      </c>
      <c r="IF83" s="210">
        <f t="shared" si="125"/>
        <v>0</v>
      </c>
      <c r="IG83" s="235">
        <v>0</v>
      </c>
      <c r="IH83" s="235"/>
      <c r="II83" s="211">
        <f t="shared" si="126"/>
        <v>0</v>
      </c>
      <c r="IJ83" s="211">
        <f t="shared" si="126"/>
        <v>0</v>
      </c>
      <c r="IK83" s="235">
        <v>0</v>
      </c>
      <c r="IM83" s="211">
        <f t="shared" si="127"/>
        <v>0</v>
      </c>
      <c r="IN83" s="211">
        <f t="shared" si="127"/>
        <v>0</v>
      </c>
      <c r="IO83" s="196"/>
      <c r="IP83" s="211"/>
      <c r="IQ83" s="211">
        <f t="shared" si="128"/>
        <v>0</v>
      </c>
      <c r="IR83" s="211">
        <f t="shared" si="128"/>
        <v>0</v>
      </c>
      <c r="IS83" s="211"/>
      <c r="IT83" s="211"/>
      <c r="IU83" s="211">
        <f t="shared" si="129"/>
        <v>0</v>
      </c>
      <c r="IV83" s="211">
        <f t="shared" si="129"/>
        <v>0</v>
      </c>
      <c r="IW83" s="211"/>
      <c r="IX83" s="211"/>
      <c r="IY83" s="211">
        <f t="shared" si="130"/>
        <v>0</v>
      </c>
      <c r="IZ83" s="211">
        <f t="shared" si="131"/>
        <v>0</v>
      </c>
      <c r="JA83" s="211"/>
      <c r="JB83" s="211"/>
      <c r="JC83" s="211">
        <f t="shared" si="132"/>
        <v>0</v>
      </c>
      <c r="JD83" s="211">
        <f t="shared" si="132"/>
        <v>0</v>
      </c>
      <c r="JE83" s="211">
        <v>1.44</v>
      </c>
      <c r="JF83" s="211"/>
      <c r="JG83" s="211">
        <f t="shared" si="133"/>
        <v>1.44</v>
      </c>
      <c r="JH83" s="211">
        <f t="shared" si="133"/>
        <v>0</v>
      </c>
      <c r="JI83" s="211"/>
      <c r="JJ83" s="211"/>
      <c r="JK83" s="211">
        <f t="shared" si="134"/>
        <v>0</v>
      </c>
      <c r="JL83" s="211">
        <f t="shared" si="134"/>
        <v>0</v>
      </c>
      <c r="JM83" s="560">
        <v>0</v>
      </c>
      <c r="JN83" s="211"/>
      <c r="JO83" s="211">
        <f t="shared" si="135"/>
        <v>0</v>
      </c>
      <c r="JP83" s="211">
        <f t="shared" si="135"/>
        <v>0</v>
      </c>
      <c r="JQ83" s="211">
        <v>0</v>
      </c>
      <c r="JR83" s="211"/>
      <c r="JS83" s="211">
        <f t="shared" si="136"/>
        <v>0</v>
      </c>
      <c r="JT83" s="211">
        <f t="shared" si="136"/>
        <v>0</v>
      </c>
      <c r="JU83" s="211"/>
      <c r="JV83" s="211"/>
      <c r="JW83" s="211">
        <f t="shared" si="137"/>
        <v>0</v>
      </c>
      <c r="JX83" s="211">
        <f t="shared" si="137"/>
        <v>0</v>
      </c>
    </row>
    <row r="84" spans="1:284" ht="12.75" customHeight="1">
      <c r="A84" s="181"/>
      <c r="B84" s="89">
        <v>74</v>
      </c>
      <c r="C84" s="236"/>
      <c r="D84" s="236"/>
      <c r="E84" s="74"/>
      <c r="F84" s="74"/>
      <c r="G84" s="71">
        <f t="shared" si="71"/>
        <v>0</v>
      </c>
      <c r="H84" s="71">
        <f t="shared" si="71"/>
        <v>0</v>
      </c>
      <c r="I84" s="237">
        <v>0</v>
      </c>
      <c r="J84" s="71"/>
      <c r="K84" s="71"/>
      <c r="L84" s="71"/>
      <c r="M84" s="71">
        <f t="shared" si="72"/>
        <v>0</v>
      </c>
      <c r="N84" s="71">
        <f t="shared" si="72"/>
        <v>0</v>
      </c>
      <c r="O84" s="236">
        <v>0.21</v>
      </c>
      <c r="P84" s="237"/>
      <c r="Q84" s="74"/>
      <c r="R84" s="71"/>
      <c r="S84" s="71">
        <f t="shared" si="73"/>
        <v>0.21</v>
      </c>
      <c r="T84" s="71">
        <f t="shared" si="73"/>
        <v>0</v>
      </c>
      <c r="U84" s="71"/>
      <c r="V84" s="71"/>
      <c r="W84" s="74"/>
      <c r="X84" s="74"/>
      <c r="Y84" s="71">
        <f t="shared" si="74"/>
        <v>0</v>
      </c>
      <c r="Z84" s="71">
        <f t="shared" si="74"/>
        <v>0</v>
      </c>
      <c r="AA84" s="71"/>
      <c r="AB84" s="245"/>
      <c r="AC84" s="246"/>
      <c r="AD84" s="239"/>
      <c r="AE84" s="71">
        <f t="shared" si="75"/>
        <v>0</v>
      </c>
      <c r="AF84" s="71">
        <f t="shared" si="75"/>
        <v>0</v>
      </c>
      <c r="AG84" s="71">
        <v>0</v>
      </c>
      <c r="AH84" s="71"/>
      <c r="AI84" s="71"/>
      <c r="AJ84" s="71"/>
      <c r="AK84" s="71">
        <f t="shared" si="76"/>
        <v>0</v>
      </c>
      <c r="AL84" s="71">
        <f t="shared" si="76"/>
        <v>0</v>
      </c>
      <c r="AM84" s="71"/>
      <c r="AN84" s="71"/>
      <c r="AO84" s="75"/>
      <c r="AP84" s="75"/>
      <c r="AQ84" s="71">
        <f t="shared" si="77"/>
        <v>0</v>
      </c>
      <c r="AR84" s="71">
        <f t="shared" si="77"/>
        <v>0</v>
      </c>
      <c r="AS84" s="74"/>
      <c r="AT84" s="74"/>
      <c r="AU84" s="74"/>
      <c r="AV84" s="71"/>
      <c r="AW84" s="71">
        <f t="shared" si="78"/>
        <v>0</v>
      </c>
      <c r="AX84" s="71">
        <f t="shared" si="78"/>
        <v>0</v>
      </c>
      <c r="AY84" s="207"/>
      <c r="AZ84" s="86"/>
      <c r="BA84" s="86"/>
      <c r="BB84" s="86"/>
      <c r="BC84" s="71">
        <f t="shared" si="79"/>
        <v>0</v>
      </c>
      <c r="BD84" s="71">
        <f t="shared" si="79"/>
        <v>0</v>
      </c>
      <c r="BE84" s="236"/>
      <c r="BF84" s="236"/>
      <c r="BG84" s="75"/>
      <c r="BH84" s="240"/>
      <c r="BI84" s="71">
        <f t="shared" si="80"/>
        <v>0</v>
      </c>
      <c r="BJ84" s="71">
        <f t="shared" si="80"/>
        <v>0</v>
      </c>
      <c r="BK84" s="93"/>
      <c r="BL84" s="93"/>
      <c r="BM84" s="71"/>
      <c r="BN84" s="71"/>
      <c r="BO84" s="71">
        <f t="shared" si="81"/>
        <v>0</v>
      </c>
      <c r="BP84" s="71">
        <f t="shared" si="81"/>
        <v>0</v>
      </c>
      <c r="BQ84" s="241"/>
      <c r="BR84" s="236"/>
      <c r="BS84" s="94"/>
      <c r="BT84" s="94"/>
      <c r="BU84" s="71">
        <f t="shared" si="82"/>
        <v>0</v>
      </c>
      <c r="BV84" s="71">
        <f t="shared" si="82"/>
        <v>0</v>
      </c>
      <c r="BW84" s="74"/>
      <c r="BX84" s="74"/>
      <c r="BY84" s="79"/>
      <c r="BZ84" s="242"/>
      <c r="CA84" s="71">
        <f t="shared" si="83"/>
        <v>0</v>
      </c>
      <c r="CB84" s="71">
        <f t="shared" si="83"/>
        <v>0</v>
      </c>
      <c r="CC84" s="74"/>
      <c r="CD84" s="74"/>
      <c r="CE84" s="95"/>
      <c r="CF84" s="95"/>
      <c r="CG84" s="71">
        <f t="shared" si="84"/>
        <v>0</v>
      </c>
      <c r="CH84" s="71">
        <f t="shared" si="84"/>
        <v>0</v>
      </c>
      <c r="CI84" s="236"/>
      <c r="CJ84" s="236"/>
      <c r="CK84" s="213"/>
      <c r="CL84" s="71"/>
      <c r="CM84" s="71">
        <f t="shared" si="85"/>
        <v>0</v>
      </c>
      <c r="CN84" s="71">
        <f t="shared" si="85"/>
        <v>0</v>
      </c>
      <c r="CO84" s="236"/>
      <c r="CP84" s="236"/>
      <c r="CQ84" s="71"/>
      <c r="CR84" s="71"/>
      <c r="CS84" s="71">
        <f t="shared" si="86"/>
        <v>0</v>
      </c>
      <c r="CT84" s="71">
        <f t="shared" si="86"/>
        <v>0</v>
      </c>
      <c r="CU84" s="74">
        <v>0</v>
      </c>
      <c r="CV84" s="74"/>
      <c r="CW84" s="236"/>
      <c r="CX84" s="236"/>
      <c r="CY84" s="71">
        <f t="shared" si="87"/>
        <v>0</v>
      </c>
      <c r="CZ84" s="71">
        <f t="shared" si="87"/>
        <v>0</v>
      </c>
      <c r="DA84" s="236"/>
      <c r="DB84" s="237"/>
      <c r="DC84" s="93"/>
      <c r="DD84" s="71"/>
      <c r="DE84" s="71">
        <f t="shared" si="88"/>
        <v>0</v>
      </c>
      <c r="DF84" s="71">
        <f t="shared" si="88"/>
        <v>0</v>
      </c>
      <c r="DG84" s="74"/>
      <c r="DH84" s="74"/>
      <c r="DI84" s="74"/>
      <c r="DJ84" s="74"/>
      <c r="DK84" s="71">
        <f t="shared" si="89"/>
        <v>0</v>
      </c>
      <c r="DL84" s="71">
        <f t="shared" si="89"/>
        <v>0</v>
      </c>
      <c r="DM84" s="236"/>
      <c r="DN84" s="236"/>
      <c r="DO84" s="243"/>
      <c r="DP84" s="244"/>
      <c r="DQ84" s="71">
        <f t="shared" si="90"/>
        <v>0</v>
      </c>
      <c r="DR84" s="71">
        <f t="shared" si="90"/>
        <v>0</v>
      </c>
      <c r="DS84" s="115"/>
      <c r="DT84" s="71"/>
      <c r="DU84" s="236"/>
      <c r="DV84" s="236"/>
      <c r="DW84" s="71">
        <f t="shared" si="91"/>
        <v>0</v>
      </c>
      <c r="DX84" s="71">
        <f t="shared" si="91"/>
        <v>0</v>
      </c>
      <c r="DY84" s="236"/>
      <c r="DZ84" s="237"/>
      <c r="EA84" s="208"/>
      <c r="EB84" s="71"/>
      <c r="EC84" s="71">
        <f t="shared" si="92"/>
        <v>0</v>
      </c>
      <c r="ED84" s="71">
        <f t="shared" si="92"/>
        <v>0</v>
      </c>
      <c r="EE84" s="236"/>
      <c r="EF84" s="236"/>
      <c r="EG84" s="243"/>
      <c r="EH84" s="243"/>
      <c r="EI84" s="71">
        <f t="shared" si="93"/>
        <v>0</v>
      </c>
      <c r="EJ84" s="71">
        <f t="shared" si="93"/>
        <v>0</v>
      </c>
      <c r="EK84" s="236">
        <v>0</v>
      </c>
      <c r="EL84" s="236"/>
      <c r="EM84" s="243"/>
      <c r="EN84" s="243"/>
      <c r="EO84" s="71">
        <f t="shared" si="94"/>
        <v>0</v>
      </c>
      <c r="EP84" s="71">
        <f t="shared" si="94"/>
        <v>0</v>
      </c>
      <c r="EQ84" s="209">
        <v>0</v>
      </c>
      <c r="ER84" s="196"/>
      <c r="ES84" s="196"/>
      <c r="ET84" s="196"/>
      <c r="EU84" s="74">
        <f t="shared" si="95"/>
        <v>0</v>
      </c>
      <c r="EV84" s="74">
        <f t="shared" si="96"/>
        <v>0</v>
      </c>
      <c r="EW84" s="71">
        <v>2.06</v>
      </c>
      <c r="EX84" s="71"/>
      <c r="EY84" s="71"/>
      <c r="EZ84" s="71"/>
      <c r="FA84" s="71">
        <f t="shared" si="97"/>
        <v>2.06</v>
      </c>
      <c r="FB84" s="71">
        <f t="shared" si="97"/>
        <v>0</v>
      </c>
      <c r="FC84" s="71"/>
      <c r="FD84" s="71"/>
      <c r="FE84" s="71"/>
      <c r="FF84" s="71"/>
      <c r="FG84" s="71">
        <f t="shared" si="98"/>
        <v>0</v>
      </c>
      <c r="FH84" s="71">
        <f t="shared" si="98"/>
        <v>0</v>
      </c>
      <c r="FI84" s="196"/>
      <c r="FJ84" s="196"/>
      <c r="FK84" s="196"/>
      <c r="FL84" s="196"/>
      <c r="FM84" s="74">
        <f t="shared" si="99"/>
        <v>0</v>
      </c>
      <c r="FN84" s="74">
        <f t="shared" si="100"/>
        <v>0</v>
      </c>
      <c r="FO84" s="196"/>
      <c r="FP84" s="196"/>
      <c r="FQ84" s="196"/>
      <c r="FR84" s="196"/>
      <c r="FS84" s="74">
        <f t="shared" si="101"/>
        <v>0</v>
      </c>
      <c r="FT84" s="74">
        <f t="shared" si="102"/>
        <v>0</v>
      </c>
      <c r="FU84" s="196"/>
      <c r="FV84" s="196"/>
      <c r="FW84" s="196"/>
      <c r="FX84" s="196"/>
      <c r="FY84" s="74">
        <f t="shared" si="103"/>
        <v>0</v>
      </c>
      <c r="FZ84" s="74">
        <f t="shared" si="104"/>
        <v>0</v>
      </c>
      <c r="GA84" s="196"/>
      <c r="GB84" s="196"/>
      <c r="GC84" s="196"/>
      <c r="GD84" s="196"/>
      <c r="GE84" s="74">
        <f t="shared" si="105"/>
        <v>0</v>
      </c>
      <c r="GF84" s="74">
        <f t="shared" si="106"/>
        <v>0</v>
      </c>
      <c r="GG84" s="196"/>
      <c r="GH84" s="196"/>
      <c r="GI84" s="74">
        <f t="shared" si="70"/>
        <v>0</v>
      </c>
      <c r="GJ84" s="74">
        <f t="shared" si="107"/>
        <v>0</v>
      </c>
      <c r="GK84" s="196">
        <v>8.9700000000000006</v>
      </c>
      <c r="GL84" s="196"/>
      <c r="GM84" s="74">
        <f t="shared" si="108"/>
        <v>8.9700000000000006</v>
      </c>
      <c r="GN84" s="74">
        <f t="shared" si="109"/>
        <v>0</v>
      </c>
      <c r="GO84" s="196">
        <v>0</v>
      </c>
      <c r="GP84" s="196"/>
      <c r="GQ84" s="74">
        <f t="shared" si="110"/>
        <v>0</v>
      </c>
      <c r="GR84" s="74">
        <f t="shared" si="111"/>
        <v>0</v>
      </c>
      <c r="GS84" s="196"/>
      <c r="GT84" s="196"/>
      <c r="GU84" s="74">
        <f t="shared" si="112"/>
        <v>0</v>
      </c>
      <c r="GV84" s="74">
        <f t="shared" si="113"/>
        <v>0</v>
      </c>
      <c r="GW84" s="196">
        <v>10.31</v>
      </c>
      <c r="GX84" s="196"/>
      <c r="GY84" s="74">
        <f t="shared" si="114"/>
        <v>10.31</v>
      </c>
      <c r="GZ84" s="74">
        <f t="shared" si="115"/>
        <v>0</v>
      </c>
      <c r="HA84" s="196">
        <v>4.12</v>
      </c>
      <c r="HB84" s="196"/>
      <c r="HC84" s="74">
        <f t="shared" si="116"/>
        <v>4.12</v>
      </c>
      <c r="HD84" s="74">
        <f t="shared" si="117"/>
        <v>0</v>
      </c>
      <c r="HE84" s="196">
        <v>1</v>
      </c>
      <c r="HF84" s="196"/>
      <c r="HG84" s="74">
        <f t="shared" si="118"/>
        <v>1</v>
      </c>
      <c r="HH84" s="74">
        <f t="shared" si="118"/>
        <v>0</v>
      </c>
      <c r="HI84" s="74">
        <v>0.21</v>
      </c>
      <c r="HJ84" s="74"/>
      <c r="HK84" s="74">
        <f t="shared" si="119"/>
        <v>0.21</v>
      </c>
      <c r="HL84" s="74">
        <f t="shared" si="119"/>
        <v>0</v>
      </c>
      <c r="HM84" s="74"/>
      <c r="HN84" s="74"/>
      <c r="HO84" s="74">
        <f t="shared" si="120"/>
        <v>0</v>
      </c>
      <c r="HP84" s="74">
        <f t="shared" si="120"/>
        <v>0</v>
      </c>
      <c r="HQ84" s="74"/>
      <c r="HR84" s="74"/>
      <c r="HS84" s="74">
        <f t="shared" si="121"/>
        <v>0</v>
      </c>
      <c r="HT84" s="74">
        <f t="shared" si="121"/>
        <v>0</v>
      </c>
      <c r="HU84" s="74"/>
      <c r="HV84" s="74"/>
      <c r="HW84" s="74">
        <f t="shared" si="122"/>
        <v>0</v>
      </c>
      <c r="HX84" s="74">
        <f t="shared" si="122"/>
        <v>0</v>
      </c>
      <c r="HY84" s="74"/>
      <c r="HZ84" s="74"/>
      <c r="IA84" s="74">
        <f t="shared" si="123"/>
        <v>0</v>
      </c>
      <c r="IB84" s="74">
        <f t="shared" si="123"/>
        <v>0</v>
      </c>
      <c r="IC84" s="74"/>
      <c r="ID84" s="74"/>
      <c r="IE84" s="74">
        <f t="shared" si="124"/>
        <v>0</v>
      </c>
      <c r="IF84" s="210">
        <f t="shared" si="125"/>
        <v>0</v>
      </c>
      <c r="IG84" s="235">
        <v>0</v>
      </c>
      <c r="IH84" s="235"/>
      <c r="II84" s="211">
        <f t="shared" si="126"/>
        <v>0</v>
      </c>
      <c r="IJ84" s="211">
        <f t="shared" si="126"/>
        <v>0</v>
      </c>
      <c r="IK84" s="235">
        <v>0</v>
      </c>
      <c r="IM84" s="211">
        <f t="shared" si="127"/>
        <v>0</v>
      </c>
      <c r="IN84" s="211">
        <f t="shared" si="127"/>
        <v>0</v>
      </c>
      <c r="IO84" s="196"/>
      <c r="IP84" s="211"/>
      <c r="IQ84" s="211">
        <f t="shared" si="128"/>
        <v>0</v>
      </c>
      <c r="IR84" s="211">
        <f t="shared" si="128"/>
        <v>0</v>
      </c>
      <c r="IS84" s="211"/>
      <c r="IT84" s="211"/>
      <c r="IU84" s="211">
        <f t="shared" si="129"/>
        <v>0</v>
      </c>
      <c r="IV84" s="211">
        <f t="shared" si="129"/>
        <v>0</v>
      </c>
      <c r="IW84" s="211"/>
      <c r="IX84" s="211"/>
      <c r="IY84" s="211">
        <f t="shared" si="130"/>
        <v>0</v>
      </c>
      <c r="IZ84" s="211">
        <f t="shared" si="131"/>
        <v>0</v>
      </c>
      <c r="JA84" s="211"/>
      <c r="JB84" s="211"/>
      <c r="JC84" s="211">
        <f t="shared" si="132"/>
        <v>0</v>
      </c>
      <c r="JD84" s="211">
        <f t="shared" si="132"/>
        <v>0</v>
      </c>
      <c r="JE84" s="211">
        <v>1.44</v>
      </c>
      <c r="JF84" s="211"/>
      <c r="JG84" s="211">
        <f t="shared" si="133"/>
        <v>1.44</v>
      </c>
      <c r="JH84" s="211">
        <f t="shared" si="133"/>
        <v>0</v>
      </c>
      <c r="JI84" s="211"/>
      <c r="JJ84" s="211"/>
      <c r="JK84" s="211">
        <f t="shared" si="134"/>
        <v>0</v>
      </c>
      <c r="JL84" s="211">
        <f t="shared" si="134"/>
        <v>0</v>
      </c>
      <c r="JM84" s="560">
        <v>0</v>
      </c>
      <c r="JN84" s="211"/>
      <c r="JO84" s="211">
        <f t="shared" si="135"/>
        <v>0</v>
      </c>
      <c r="JP84" s="211">
        <f t="shared" si="135"/>
        <v>0</v>
      </c>
      <c r="JQ84" s="211">
        <v>0</v>
      </c>
      <c r="JR84" s="211"/>
      <c r="JS84" s="211">
        <f t="shared" si="136"/>
        <v>0</v>
      </c>
      <c r="JT84" s="211">
        <f t="shared" si="136"/>
        <v>0</v>
      </c>
      <c r="JU84" s="211"/>
      <c r="JV84" s="211"/>
      <c r="JW84" s="211">
        <f t="shared" si="137"/>
        <v>0</v>
      </c>
      <c r="JX84" s="211">
        <f t="shared" si="137"/>
        <v>0</v>
      </c>
    </row>
    <row r="85" spans="1:284" ht="12.75" customHeight="1">
      <c r="A85" s="181"/>
      <c r="B85" s="89">
        <v>75</v>
      </c>
      <c r="C85" s="236"/>
      <c r="D85" s="236"/>
      <c r="E85" s="74"/>
      <c r="F85" s="74"/>
      <c r="G85" s="71">
        <f t="shared" si="71"/>
        <v>0</v>
      </c>
      <c r="H85" s="71">
        <f t="shared" si="71"/>
        <v>0</v>
      </c>
      <c r="I85" s="237">
        <v>0</v>
      </c>
      <c r="J85" s="71"/>
      <c r="K85" s="71"/>
      <c r="L85" s="71"/>
      <c r="M85" s="71">
        <f t="shared" si="72"/>
        <v>0</v>
      </c>
      <c r="N85" s="71">
        <f t="shared" si="72"/>
        <v>0</v>
      </c>
      <c r="O85" s="236">
        <v>0.21</v>
      </c>
      <c r="P85" s="237"/>
      <c r="Q85" s="74"/>
      <c r="R85" s="71"/>
      <c r="S85" s="71">
        <f t="shared" si="73"/>
        <v>0.21</v>
      </c>
      <c r="T85" s="71">
        <f t="shared" si="73"/>
        <v>0</v>
      </c>
      <c r="U85" s="71"/>
      <c r="V85" s="71"/>
      <c r="W85" s="74"/>
      <c r="X85" s="74"/>
      <c r="Y85" s="71">
        <f t="shared" si="74"/>
        <v>0</v>
      </c>
      <c r="Z85" s="71">
        <f t="shared" si="74"/>
        <v>0</v>
      </c>
      <c r="AA85" s="71"/>
      <c r="AB85" s="245"/>
      <c r="AC85" s="246"/>
      <c r="AD85" s="239"/>
      <c r="AE85" s="71">
        <f t="shared" si="75"/>
        <v>0</v>
      </c>
      <c r="AF85" s="71">
        <f t="shared" si="75"/>
        <v>0</v>
      </c>
      <c r="AG85" s="71">
        <v>0</v>
      </c>
      <c r="AH85" s="71"/>
      <c r="AI85" s="71"/>
      <c r="AJ85" s="71"/>
      <c r="AK85" s="71">
        <f t="shared" si="76"/>
        <v>0</v>
      </c>
      <c r="AL85" s="71">
        <f t="shared" si="76"/>
        <v>0</v>
      </c>
      <c r="AM85" s="71"/>
      <c r="AN85" s="71"/>
      <c r="AO85" s="75"/>
      <c r="AP85" s="75"/>
      <c r="AQ85" s="71">
        <f t="shared" si="77"/>
        <v>0</v>
      </c>
      <c r="AR85" s="71">
        <f t="shared" si="77"/>
        <v>0</v>
      </c>
      <c r="AS85" s="74"/>
      <c r="AT85" s="74"/>
      <c r="AU85" s="74"/>
      <c r="AV85" s="71"/>
      <c r="AW85" s="71">
        <f t="shared" si="78"/>
        <v>0</v>
      </c>
      <c r="AX85" s="71">
        <f t="shared" si="78"/>
        <v>0</v>
      </c>
      <c r="AY85" s="207"/>
      <c r="AZ85" s="86"/>
      <c r="BA85" s="86"/>
      <c r="BB85" s="86"/>
      <c r="BC85" s="71">
        <f t="shared" si="79"/>
        <v>0</v>
      </c>
      <c r="BD85" s="71">
        <f t="shared" si="79"/>
        <v>0</v>
      </c>
      <c r="BE85" s="236"/>
      <c r="BF85" s="236"/>
      <c r="BG85" s="75"/>
      <c r="BH85" s="240"/>
      <c r="BI85" s="71">
        <f t="shared" si="80"/>
        <v>0</v>
      </c>
      <c r="BJ85" s="71">
        <f t="shared" si="80"/>
        <v>0</v>
      </c>
      <c r="BK85" s="93"/>
      <c r="BL85" s="93"/>
      <c r="BM85" s="71"/>
      <c r="BN85" s="71"/>
      <c r="BO85" s="71">
        <f t="shared" si="81"/>
        <v>0</v>
      </c>
      <c r="BP85" s="71">
        <f t="shared" si="81"/>
        <v>0</v>
      </c>
      <c r="BQ85" s="241"/>
      <c r="BR85" s="236"/>
      <c r="BS85" s="94"/>
      <c r="BT85" s="94"/>
      <c r="BU85" s="71">
        <f t="shared" si="82"/>
        <v>0</v>
      </c>
      <c r="BV85" s="71">
        <f t="shared" si="82"/>
        <v>0</v>
      </c>
      <c r="BW85" s="74"/>
      <c r="BX85" s="74"/>
      <c r="BY85" s="79"/>
      <c r="BZ85" s="242"/>
      <c r="CA85" s="71">
        <f t="shared" si="83"/>
        <v>0</v>
      </c>
      <c r="CB85" s="71">
        <f t="shared" si="83"/>
        <v>0</v>
      </c>
      <c r="CC85" s="74"/>
      <c r="CD85" s="74"/>
      <c r="CE85" s="95"/>
      <c r="CF85" s="95"/>
      <c r="CG85" s="71">
        <f t="shared" si="84"/>
        <v>0</v>
      </c>
      <c r="CH85" s="71">
        <f t="shared" si="84"/>
        <v>0</v>
      </c>
      <c r="CI85" s="236"/>
      <c r="CJ85" s="236"/>
      <c r="CK85" s="213"/>
      <c r="CL85" s="71"/>
      <c r="CM85" s="71">
        <f t="shared" si="85"/>
        <v>0</v>
      </c>
      <c r="CN85" s="71">
        <f t="shared" si="85"/>
        <v>0</v>
      </c>
      <c r="CO85" s="236"/>
      <c r="CP85" s="236"/>
      <c r="CQ85" s="71"/>
      <c r="CR85" s="71"/>
      <c r="CS85" s="71">
        <f t="shared" si="86"/>
        <v>0</v>
      </c>
      <c r="CT85" s="71">
        <f t="shared" si="86"/>
        <v>0</v>
      </c>
      <c r="CU85" s="74">
        <v>4.12</v>
      </c>
      <c r="CV85" s="74"/>
      <c r="CW85" s="236"/>
      <c r="CX85" s="236"/>
      <c r="CY85" s="71">
        <f t="shared" si="87"/>
        <v>4.12</v>
      </c>
      <c r="CZ85" s="71">
        <f t="shared" si="87"/>
        <v>0</v>
      </c>
      <c r="DA85" s="236"/>
      <c r="DB85" s="237"/>
      <c r="DC85" s="93"/>
      <c r="DD85" s="71"/>
      <c r="DE85" s="71">
        <f t="shared" si="88"/>
        <v>0</v>
      </c>
      <c r="DF85" s="71">
        <f t="shared" si="88"/>
        <v>0</v>
      </c>
      <c r="DG85" s="74"/>
      <c r="DH85" s="74"/>
      <c r="DI85" s="74"/>
      <c r="DJ85" s="74"/>
      <c r="DK85" s="71">
        <f t="shared" si="89"/>
        <v>0</v>
      </c>
      <c r="DL85" s="71">
        <f t="shared" si="89"/>
        <v>0</v>
      </c>
      <c r="DM85" s="236"/>
      <c r="DN85" s="236"/>
      <c r="DO85" s="243"/>
      <c r="DP85" s="244"/>
      <c r="DQ85" s="71">
        <f t="shared" si="90"/>
        <v>0</v>
      </c>
      <c r="DR85" s="71">
        <f t="shared" si="90"/>
        <v>0</v>
      </c>
      <c r="DS85" s="115"/>
      <c r="DT85" s="71"/>
      <c r="DU85" s="236"/>
      <c r="DV85" s="236"/>
      <c r="DW85" s="71">
        <f t="shared" si="91"/>
        <v>0</v>
      </c>
      <c r="DX85" s="71">
        <f t="shared" si="91"/>
        <v>0</v>
      </c>
      <c r="DY85" s="236"/>
      <c r="DZ85" s="237"/>
      <c r="EA85" s="208"/>
      <c r="EB85" s="71"/>
      <c r="EC85" s="71">
        <f t="shared" si="92"/>
        <v>0</v>
      </c>
      <c r="ED85" s="71">
        <f t="shared" si="92"/>
        <v>0</v>
      </c>
      <c r="EE85" s="236"/>
      <c r="EF85" s="236"/>
      <c r="EG85" s="243"/>
      <c r="EH85" s="243"/>
      <c r="EI85" s="71">
        <f t="shared" si="93"/>
        <v>0</v>
      </c>
      <c r="EJ85" s="71">
        <f t="shared" si="93"/>
        <v>0</v>
      </c>
      <c r="EK85" s="236">
        <v>0</v>
      </c>
      <c r="EL85" s="236"/>
      <c r="EM85" s="243"/>
      <c r="EN85" s="243"/>
      <c r="EO85" s="71">
        <f t="shared" si="94"/>
        <v>0</v>
      </c>
      <c r="EP85" s="71">
        <f t="shared" si="94"/>
        <v>0</v>
      </c>
      <c r="EQ85" s="209">
        <v>0</v>
      </c>
      <c r="ER85" s="196"/>
      <c r="ES85" s="196"/>
      <c r="ET85" s="196"/>
      <c r="EU85" s="74">
        <f t="shared" si="95"/>
        <v>0</v>
      </c>
      <c r="EV85" s="74">
        <f t="shared" si="96"/>
        <v>0</v>
      </c>
      <c r="EW85" s="71">
        <v>2.06</v>
      </c>
      <c r="EX85" s="71"/>
      <c r="EY85" s="71"/>
      <c r="EZ85" s="71"/>
      <c r="FA85" s="71">
        <f t="shared" si="97"/>
        <v>2.06</v>
      </c>
      <c r="FB85" s="71">
        <f t="shared" si="97"/>
        <v>0</v>
      </c>
      <c r="FC85" s="71"/>
      <c r="FD85" s="71"/>
      <c r="FE85" s="71"/>
      <c r="FF85" s="71"/>
      <c r="FG85" s="71">
        <f t="shared" si="98"/>
        <v>0</v>
      </c>
      <c r="FH85" s="71">
        <f t="shared" si="98"/>
        <v>0</v>
      </c>
      <c r="FI85" s="196"/>
      <c r="FJ85" s="196"/>
      <c r="FK85" s="196"/>
      <c r="FL85" s="196"/>
      <c r="FM85" s="74">
        <f t="shared" si="99"/>
        <v>0</v>
      </c>
      <c r="FN85" s="74">
        <f t="shared" si="100"/>
        <v>0</v>
      </c>
      <c r="FO85" s="196"/>
      <c r="FP85" s="196"/>
      <c r="FQ85" s="196"/>
      <c r="FR85" s="196"/>
      <c r="FS85" s="74">
        <f t="shared" si="101"/>
        <v>0</v>
      </c>
      <c r="FT85" s="74">
        <f t="shared" si="102"/>
        <v>0</v>
      </c>
      <c r="FU85" s="196"/>
      <c r="FV85" s="196"/>
      <c r="FW85" s="196"/>
      <c r="FX85" s="196"/>
      <c r="FY85" s="74">
        <f t="shared" si="103"/>
        <v>0</v>
      </c>
      <c r="FZ85" s="74">
        <f t="shared" si="104"/>
        <v>0</v>
      </c>
      <c r="GA85" s="196"/>
      <c r="GB85" s="196"/>
      <c r="GC85" s="196"/>
      <c r="GD85" s="196"/>
      <c r="GE85" s="74">
        <f t="shared" si="105"/>
        <v>0</v>
      </c>
      <c r="GF85" s="74">
        <f t="shared" si="106"/>
        <v>0</v>
      </c>
      <c r="GG85" s="196"/>
      <c r="GH85" s="196"/>
      <c r="GI85" s="74">
        <f t="shared" si="70"/>
        <v>0</v>
      </c>
      <c r="GJ85" s="74">
        <f t="shared" si="107"/>
        <v>0</v>
      </c>
      <c r="GK85" s="196">
        <v>8.9700000000000006</v>
      </c>
      <c r="GL85" s="196"/>
      <c r="GM85" s="74">
        <f t="shared" si="108"/>
        <v>8.9700000000000006</v>
      </c>
      <c r="GN85" s="74">
        <f t="shared" si="109"/>
        <v>0</v>
      </c>
      <c r="GO85" s="196">
        <v>0</v>
      </c>
      <c r="GP85" s="196"/>
      <c r="GQ85" s="74">
        <f t="shared" si="110"/>
        <v>0</v>
      </c>
      <c r="GR85" s="74">
        <f t="shared" si="111"/>
        <v>0</v>
      </c>
      <c r="GS85" s="196"/>
      <c r="GT85" s="196"/>
      <c r="GU85" s="74">
        <f t="shared" si="112"/>
        <v>0</v>
      </c>
      <c r="GV85" s="74">
        <f t="shared" si="113"/>
        <v>0</v>
      </c>
      <c r="GW85" s="196">
        <v>10.31</v>
      </c>
      <c r="GX85" s="196"/>
      <c r="GY85" s="74">
        <f t="shared" si="114"/>
        <v>10.31</v>
      </c>
      <c r="GZ85" s="74">
        <f t="shared" si="115"/>
        <v>0</v>
      </c>
      <c r="HA85" s="196">
        <v>4.12</v>
      </c>
      <c r="HB85" s="196"/>
      <c r="HC85" s="74">
        <f t="shared" si="116"/>
        <v>4.12</v>
      </c>
      <c r="HD85" s="74">
        <f t="shared" si="117"/>
        <v>0</v>
      </c>
      <c r="HE85" s="196">
        <v>1</v>
      </c>
      <c r="HF85" s="196"/>
      <c r="HG85" s="74">
        <f t="shared" si="118"/>
        <v>1</v>
      </c>
      <c r="HH85" s="74">
        <f t="shared" si="118"/>
        <v>0</v>
      </c>
      <c r="HI85" s="74">
        <v>0.21</v>
      </c>
      <c r="HJ85" s="74"/>
      <c r="HK85" s="74">
        <f t="shared" si="119"/>
        <v>0.21</v>
      </c>
      <c r="HL85" s="74">
        <f t="shared" si="119"/>
        <v>0</v>
      </c>
      <c r="HM85" s="74"/>
      <c r="HN85" s="74"/>
      <c r="HO85" s="74">
        <f t="shared" si="120"/>
        <v>0</v>
      </c>
      <c r="HP85" s="74">
        <f t="shared" si="120"/>
        <v>0</v>
      </c>
      <c r="HQ85" s="74"/>
      <c r="HR85" s="74"/>
      <c r="HS85" s="74">
        <f t="shared" si="121"/>
        <v>0</v>
      </c>
      <c r="HT85" s="74">
        <f t="shared" si="121"/>
        <v>0</v>
      </c>
      <c r="HU85" s="74"/>
      <c r="HV85" s="74"/>
      <c r="HW85" s="74">
        <f t="shared" si="122"/>
        <v>0</v>
      </c>
      <c r="HX85" s="74">
        <f t="shared" si="122"/>
        <v>0</v>
      </c>
      <c r="HY85" s="74"/>
      <c r="HZ85" s="74"/>
      <c r="IA85" s="74">
        <f t="shared" si="123"/>
        <v>0</v>
      </c>
      <c r="IB85" s="74">
        <f t="shared" si="123"/>
        <v>0</v>
      </c>
      <c r="IC85" s="74"/>
      <c r="ID85" s="74"/>
      <c r="IE85" s="74">
        <f t="shared" si="124"/>
        <v>0</v>
      </c>
      <c r="IF85" s="210">
        <f t="shared" si="125"/>
        <v>0</v>
      </c>
      <c r="IG85" s="235">
        <v>0</v>
      </c>
      <c r="IH85" s="235"/>
      <c r="II85" s="211">
        <f t="shared" si="126"/>
        <v>0</v>
      </c>
      <c r="IJ85" s="211">
        <f t="shared" si="126"/>
        <v>0</v>
      </c>
      <c r="IK85" s="235">
        <v>0</v>
      </c>
      <c r="IM85" s="211">
        <f t="shared" si="127"/>
        <v>0</v>
      </c>
      <c r="IN85" s="211">
        <f t="shared" si="127"/>
        <v>0</v>
      </c>
      <c r="IO85" s="196"/>
      <c r="IP85" s="211"/>
      <c r="IQ85" s="211">
        <f t="shared" si="128"/>
        <v>0</v>
      </c>
      <c r="IR85" s="211">
        <f t="shared" si="128"/>
        <v>0</v>
      </c>
      <c r="IS85" s="211"/>
      <c r="IT85" s="211"/>
      <c r="IU85" s="211">
        <f t="shared" si="129"/>
        <v>0</v>
      </c>
      <c r="IV85" s="211">
        <f t="shared" si="129"/>
        <v>0</v>
      </c>
      <c r="IW85" s="211"/>
      <c r="IX85" s="211"/>
      <c r="IY85" s="211">
        <f t="shared" si="130"/>
        <v>0</v>
      </c>
      <c r="IZ85" s="211">
        <f t="shared" si="131"/>
        <v>0</v>
      </c>
      <c r="JA85" s="211"/>
      <c r="JB85" s="211"/>
      <c r="JC85" s="211">
        <f t="shared" si="132"/>
        <v>0</v>
      </c>
      <c r="JD85" s="211">
        <f t="shared" si="132"/>
        <v>0</v>
      </c>
      <c r="JE85" s="211">
        <v>1.33</v>
      </c>
      <c r="JF85" s="211"/>
      <c r="JG85" s="211">
        <f t="shared" si="133"/>
        <v>1.33</v>
      </c>
      <c r="JH85" s="211">
        <f t="shared" si="133"/>
        <v>0</v>
      </c>
      <c r="JI85" s="211"/>
      <c r="JJ85" s="211"/>
      <c r="JK85" s="211">
        <f t="shared" si="134"/>
        <v>0</v>
      </c>
      <c r="JL85" s="211">
        <f t="shared" si="134"/>
        <v>0</v>
      </c>
      <c r="JM85" s="560">
        <v>0</v>
      </c>
      <c r="JN85" s="211"/>
      <c r="JO85" s="211">
        <f t="shared" si="135"/>
        <v>0</v>
      </c>
      <c r="JP85" s="211">
        <f t="shared" si="135"/>
        <v>0</v>
      </c>
      <c r="JQ85" s="211">
        <v>0</v>
      </c>
      <c r="JR85" s="211"/>
      <c r="JS85" s="211">
        <f t="shared" si="136"/>
        <v>0</v>
      </c>
      <c r="JT85" s="211">
        <f t="shared" si="136"/>
        <v>0</v>
      </c>
      <c r="JU85" s="211"/>
      <c r="JV85" s="211"/>
      <c r="JW85" s="211">
        <f t="shared" si="137"/>
        <v>0</v>
      </c>
      <c r="JX85" s="211">
        <f t="shared" si="137"/>
        <v>0</v>
      </c>
    </row>
    <row r="86" spans="1:284" ht="12.75" customHeight="1">
      <c r="A86" s="181"/>
      <c r="B86" s="89">
        <v>76</v>
      </c>
      <c r="C86" s="236"/>
      <c r="D86" s="236"/>
      <c r="E86" s="74"/>
      <c r="F86" s="74"/>
      <c r="G86" s="71">
        <f t="shared" si="71"/>
        <v>0</v>
      </c>
      <c r="H86" s="71">
        <f t="shared" si="71"/>
        <v>0</v>
      </c>
      <c r="I86" s="237">
        <v>0</v>
      </c>
      <c r="J86" s="71"/>
      <c r="K86" s="71"/>
      <c r="L86" s="71"/>
      <c r="M86" s="71">
        <f t="shared" si="72"/>
        <v>0</v>
      </c>
      <c r="N86" s="71">
        <f t="shared" si="72"/>
        <v>0</v>
      </c>
      <c r="O86" s="236">
        <v>0.21</v>
      </c>
      <c r="P86" s="237"/>
      <c r="Q86" s="74"/>
      <c r="R86" s="71"/>
      <c r="S86" s="71">
        <f t="shared" si="73"/>
        <v>0.21</v>
      </c>
      <c r="T86" s="71">
        <f t="shared" si="73"/>
        <v>0</v>
      </c>
      <c r="U86" s="71"/>
      <c r="V86" s="71"/>
      <c r="W86" s="74"/>
      <c r="X86" s="74"/>
      <c r="Y86" s="71">
        <f t="shared" si="74"/>
        <v>0</v>
      </c>
      <c r="Z86" s="71">
        <f t="shared" si="74"/>
        <v>0</v>
      </c>
      <c r="AA86" s="71"/>
      <c r="AB86" s="245"/>
      <c r="AC86" s="246"/>
      <c r="AD86" s="239"/>
      <c r="AE86" s="71">
        <f t="shared" si="75"/>
        <v>0</v>
      </c>
      <c r="AF86" s="71">
        <f t="shared" si="75"/>
        <v>0</v>
      </c>
      <c r="AG86" s="71">
        <v>0</v>
      </c>
      <c r="AH86" s="71"/>
      <c r="AI86" s="71"/>
      <c r="AJ86" s="71"/>
      <c r="AK86" s="71">
        <f t="shared" si="76"/>
        <v>0</v>
      </c>
      <c r="AL86" s="71">
        <f t="shared" si="76"/>
        <v>0</v>
      </c>
      <c r="AM86" s="71"/>
      <c r="AN86" s="71"/>
      <c r="AO86" s="75"/>
      <c r="AP86" s="75"/>
      <c r="AQ86" s="71">
        <f t="shared" si="77"/>
        <v>0</v>
      </c>
      <c r="AR86" s="71">
        <f t="shared" si="77"/>
        <v>0</v>
      </c>
      <c r="AS86" s="74"/>
      <c r="AT86" s="74"/>
      <c r="AU86" s="74"/>
      <c r="AV86" s="71"/>
      <c r="AW86" s="71">
        <f t="shared" si="78"/>
        <v>0</v>
      </c>
      <c r="AX86" s="71">
        <f t="shared" si="78"/>
        <v>0</v>
      </c>
      <c r="AY86" s="207"/>
      <c r="AZ86" s="86"/>
      <c r="BA86" s="86"/>
      <c r="BB86" s="86"/>
      <c r="BC86" s="71">
        <f t="shared" si="79"/>
        <v>0</v>
      </c>
      <c r="BD86" s="71">
        <f t="shared" si="79"/>
        <v>0</v>
      </c>
      <c r="BE86" s="236"/>
      <c r="BF86" s="236"/>
      <c r="BG86" s="75"/>
      <c r="BH86" s="240"/>
      <c r="BI86" s="71">
        <f t="shared" si="80"/>
        <v>0</v>
      </c>
      <c r="BJ86" s="71">
        <f t="shared" si="80"/>
        <v>0</v>
      </c>
      <c r="BK86" s="93"/>
      <c r="BL86" s="93"/>
      <c r="BM86" s="71"/>
      <c r="BN86" s="71"/>
      <c r="BO86" s="71">
        <f t="shared" si="81"/>
        <v>0</v>
      </c>
      <c r="BP86" s="71">
        <f t="shared" si="81"/>
        <v>0</v>
      </c>
      <c r="BQ86" s="241"/>
      <c r="BR86" s="236"/>
      <c r="BS86" s="94"/>
      <c r="BT86" s="94"/>
      <c r="BU86" s="71">
        <f t="shared" si="82"/>
        <v>0</v>
      </c>
      <c r="BV86" s="71">
        <f t="shared" si="82"/>
        <v>0</v>
      </c>
      <c r="BW86" s="74"/>
      <c r="BX86" s="74"/>
      <c r="BY86" s="79"/>
      <c r="BZ86" s="242"/>
      <c r="CA86" s="71">
        <f t="shared" si="83"/>
        <v>0</v>
      </c>
      <c r="CB86" s="71">
        <f t="shared" si="83"/>
        <v>0</v>
      </c>
      <c r="CC86" s="74"/>
      <c r="CD86" s="74"/>
      <c r="CE86" s="95"/>
      <c r="CF86" s="95"/>
      <c r="CG86" s="71">
        <f t="shared" si="84"/>
        <v>0</v>
      </c>
      <c r="CH86" s="71">
        <f t="shared" si="84"/>
        <v>0</v>
      </c>
      <c r="CI86" s="236"/>
      <c r="CJ86" s="236"/>
      <c r="CK86" s="213"/>
      <c r="CL86" s="71"/>
      <c r="CM86" s="71">
        <f t="shared" si="85"/>
        <v>0</v>
      </c>
      <c r="CN86" s="71">
        <f t="shared" si="85"/>
        <v>0</v>
      </c>
      <c r="CO86" s="236"/>
      <c r="CP86" s="236"/>
      <c r="CQ86" s="71"/>
      <c r="CR86" s="71"/>
      <c r="CS86" s="71">
        <f t="shared" si="86"/>
        <v>0</v>
      </c>
      <c r="CT86" s="71">
        <f t="shared" si="86"/>
        <v>0</v>
      </c>
      <c r="CU86" s="74">
        <v>4.12</v>
      </c>
      <c r="CV86" s="74"/>
      <c r="CW86" s="236"/>
      <c r="CX86" s="236"/>
      <c r="CY86" s="71">
        <f t="shared" si="87"/>
        <v>4.12</v>
      </c>
      <c r="CZ86" s="71">
        <f t="shared" si="87"/>
        <v>0</v>
      </c>
      <c r="DA86" s="236"/>
      <c r="DB86" s="237"/>
      <c r="DC86" s="93"/>
      <c r="DD86" s="71"/>
      <c r="DE86" s="71">
        <f t="shared" si="88"/>
        <v>0</v>
      </c>
      <c r="DF86" s="71">
        <f t="shared" si="88"/>
        <v>0</v>
      </c>
      <c r="DG86" s="74"/>
      <c r="DH86" s="74"/>
      <c r="DI86" s="74"/>
      <c r="DJ86" s="74"/>
      <c r="DK86" s="71">
        <f t="shared" si="89"/>
        <v>0</v>
      </c>
      <c r="DL86" s="71">
        <f t="shared" si="89"/>
        <v>0</v>
      </c>
      <c r="DM86" s="236"/>
      <c r="DN86" s="236"/>
      <c r="DO86" s="243"/>
      <c r="DP86" s="244"/>
      <c r="DQ86" s="71">
        <f t="shared" si="90"/>
        <v>0</v>
      </c>
      <c r="DR86" s="71">
        <f t="shared" si="90"/>
        <v>0</v>
      </c>
      <c r="DS86" s="115"/>
      <c r="DT86" s="71"/>
      <c r="DU86" s="236"/>
      <c r="DV86" s="236"/>
      <c r="DW86" s="71">
        <f t="shared" si="91"/>
        <v>0</v>
      </c>
      <c r="DX86" s="71">
        <f t="shared" si="91"/>
        <v>0</v>
      </c>
      <c r="DY86" s="236"/>
      <c r="DZ86" s="237"/>
      <c r="EA86" s="208"/>
      <c r="EB86" s="71"/>
      <c r="EC86" s="71">
        <f t="shared" si="92"/>
        <v>0</v>
      </c>
      <c r="ED86" s="71">
        <f t="shared" si="92"/>
        <v>0</v>
      </c>
      <c r="EE86" s="236"/>
      <c r="EF86" s="236"/>
      <c r="EG86" s="243"/>
      <c r="EH86" s="243"/>
      <c r="EI86" s="71">
        <f t="shared" si="93"/>
        <v>0</v>
      </c>
      <c r="EJ86" s="71">
        <f t="shared" si="93"/>
        <v>0</v>
      </c>
      <c r="EK86" s="236">
        <v>0</v>
      </c>
      <c r="EL86" s="236"/>
      <c r="EM86" s="243"/>
      <c r="EN86" s="243"/>
      <c r="EO86" s="71">
        <f t="shared" si="94"/>
        <v>0</v>
      </c>
      <c r="EP86" s="71">
        <f t="shared" si="94"/>
        <v>0</v>
      </c>
      <c r="EQ86" s="209">
        <v>0</v>
      </c>
      <c r="ER86" s="196"/>
      <c r="ES86" s="196"/>
      <c r="ET86" s="196"/>
      <c r="EU86" s="74">
        <f t="shared" si="95"/>
        <v>0</v>
      </c>
      <c r="EV86" s="74">
        <f t="shared" si="96"/>
        <v>0</v>
      </c>
      <c r="EW86" s="71">
        <v>2.06</v>
      </c>
      <c r="EX86" s="71"/>
      <c r="EY86" s="71"/>
      <c r="EZ86" s="71"/>
      <c r="FA86" s="71">
        <f t="shared" si="97"/>
        <v>2.06</v>
      </c>
      <c r="FB86" s="71">
        <f t="shared" si="97"/>
        <v>0</v>
      </c>
      <c r="FC86" s="71"/>
      <c r="FD86" s="71"/>
      <c r="FE86" s="71"/>
      <c r="FF86" s="71"/>
      <c r="FG86" s="71">
        <f t="shared" si="98"/>
        <v>0</v>
      </c>
      <c r="FH86" s="71">
        <f t="shared" si="98"/>
        <v>0</v>
      </c>
      <c r="FI86" s="196"/>
      <c r="FJ86" s="196"/>
      <c r="FK86" s="196"/>
      <c r="FL86" s="196"/>
      <c r="FM86" s="74">
        <f t="shared" si="99"/>
        <v>0</v>
      </c>
      <c r="FN86" s="74">
        <f t="shared" si="100"/>
        <v>0</v>
      </c>
      <c r="FO86" s="196"/>
      <c r="FP86" s="196"/>
      <c r="FQ86" s="196"/>
      <c r="FR86" s="196"/>
      <c r="FS86" s="74">
        <f t="shared" si="101"/>
        <v>0</v>
      </c>
      <c r="FT86" s="74">
        <f t="shared" si="102"/>
        <v>0</v>
      </c>
      <c r="FU86" s="196"/>
      <c r="FV86" s="196"/>
      <c r="FW86" s="196"/>
      <c r="FX86" s="196"/>
      <c r="FY86" s="74">
        <f t="shared" si="103"/>
        <v>0</v>
      </c>
      <c r="FZ86" s="74">
        <f t="shared" si="104"/>
        <v>0</v>
      </c>
      <c r="GA86" s="196"/>
      <c r="GB86" s="196"/>
      <c r="GC86" s="196"/>
      <c r="GD86" s="196"/>
      <c r="GE86" s="74">
        <f t="shared" si="105"/>
        <v>0</v>
      </c>
      <c r="GF86" s="74">
        <f t="shared" si="106"/>
        <v>0</v>
      </c>
      <c r="GG86" s="196"/>
      <c r="GH86" s="196"/>
      <c r="GI86" s="74">
        <f t="shared" si="70"/>
        <v>0</v>
      </c>
      <c r="GJ86" s="74">
        <f t="shared" si="107"/>
        <v>0</v>
      </c>
      <c r="GK86" s="196">
        <v>8.9700000000000006</v>
      </c>
      <c r="GL86" s="196"/>
      <c r="GM86" s="74">
        <f t="shared" si="108"/>
        <v>8.9700000000000006</v>
      </c>
      <c r="GN86" s="74">
        <f t="shared" si="109"/>
        <v>0</v>
      </c>
      <c r="GO86" s="196">
        <v>0</v>
      </c>
      <c r="GP86" s="196"/>
      <c r="GQ86" s="74">
        <f t="shared" si="110"/>
        <v>0</v>
      </c>
      <c r="GR86" s="74">
        <f t="shared" si="111"/>
        <v>0</v>
      </c>
      <c r="GS86" s="196"/>
      <c r="GT86" s="196"/>
      <c r="GU86" s="74">
        <f t="shared" si="112"/>
        <v>0</v>
      </c>
      <c r="GV86" s="74">
        <f t="shared" si="113"/>
        <v>0</v>
      </c>
      <c r="GW86" s="196">
        <v>10.31</v>
      </c>
      <c r="GX86" s="196"/>
      <c r="GY86" s="74">
        <f t="shared" si="114"/>
        <v>10.31</v>
      </c>
      <c r="GZ86" s="74">
        <f t="shared" si="115"/>
        <v>0</v>
      </c>
      <c r="HA86" s="196">
        <v>4.12</v>
      </c>
      <c r="HB86" s="196"/>
      <c r="HC86" s="74">
        <f t="shared" si="116"/>
        <v>4.12</v>
      </c>
      <c r="HD86" s="74">
        <f t="shared" si="117"/>
        <v>0</v>
      </c>
      <c r="HE86" s="196">
        <v>1</v>
      </c>
      <c r="HF86" s="196"/>
      <c r="HG86" s="74">
        <f t="shared" si="118"/>
        <v>1</v>
      </c>
      <c r="HH86" s="74">
        <f t="shared" si="118"/>
        <v>0</v>
      </c>
      <c r="HI86" s="74">
        <v>0.21</v>
      </c>
      <c r="HJ86" s="74"/>
      <c r="HK86" s="74">
        <f t="shared" si="119"/>
        <v>0.21</v>
      </c>
      <c r="HL86" s="74">
        <f t="shared" si="119"/>
        <v>0</v>
      </c>
      <c r="HM86" s="74"/>
      <c r="HN86" s="74"/>
      <c r="HO86" s="74">
        <f t="shared" si="120"/>
        <v>0</v>
      </c>
      <c r="HP86" s="74">
        <f t="shared" si="120"/>
        <v>0</v>
      </c>
      <c r="HQ86" s="74"/>
      <c r="HR86" s="74"/>
      <c r="HS86" s="74">
        <f t="shared" si="121"/>
        <v>0</v>
      </c>
      <c r="HT86" s="74">
        <f t="shared" si="121"/>
        <v>0</v>
      </c>
      <c r="HU86" s="74"/>
      <c r="HV86" s="74"/>
      <c r="HW86" s="74">
        <f t="shared" si="122"/>
        <v>0</v>
      </c>
      <c r="HX86" s="74">
        <f t="shared" si="122"/>
        <v>0</v>
      </c>
      <c r="HY86" s="74"/>
      <c r="HZ86" s="74"/>
      <c r="IA86" s="74">
        <f t="shared" si="123"/>
        <v>0</v>
      </c>
      <c r="IB86" s="74">
        <f t="shared" si="123"/>
        <v>0</v>
      </c>
      <c r="IC86" s="74"/>
      <c r="ID86" s="74"/>
      <c r="IE86" s="74">
        <f t="shared" si="124"/>
        <v>0</v>
      </c>
      <c r="IF86" s="210">
        <f t="shared" si="125"/>
        <v>0</v>
      </c>
      <c r="IG86" s="235">
        <v>0</v>
      </c>
      <c r="IH86" s="235"/>
      <c r="II86" s="211">
        <f t="shared" si="126"/>
        <v>0</v>
      </c>
      <c r="IJ86" s="211">
        <f t="shared" si="126"/>
        <v>0</v>
      </c>
      <c r="IK86" s="235">
        <v>0</v>
      </c>
      <c r="IM86" s="211">
        <f t="shared" si="127"/>
        <v>0</v>
      </c>
      <c r="IN86" s="211">
        <f t="shared" si="127"/>
        <v>0</v>
      </c>
      <c r="IO86" s="196"/>
      <c r="IP86" s="211"/>
      <c r="IQ86" s="211">
        <f t="shared" si="128"/>
        <v>0</v>
      </c>
      <c r="IR86" s="211">
        <f t="shared" si="128"/>
        <v>0</v>
      </c>
      <c r="IS86" s="211"/>
      <c r="IT86" s="211"/>
      <c r="IU86" s="211">
        <f t="shared" si="129"/>
        <v>0</v>
      </c>
      <c r="IV86" s="211">
        <f t="shared" si="129"/>
        <v>0</v>
      </c>
      <c r="IW86" s="211"/>
      <c r="IX86" s="211"/>
      <c r="IY86" s="211">
        <f t="shared" si="130"/>
        <v>0</v>
      </c>
      <c r="IZ86" s="211">
        <f t="shared" si="131"/>
        <v>0</v>
      </c>
      <c r="JA86" s="211"/>
      <c r="JB86" s="211"/>
      <c r="JC86" s="211">
        <f t="shared" si="132"/>
        <v>0</v>
      </c>
      <c r="JD86" s="211">
        <f t="shared" si="132"/>
        <v>0</v>
      </c>
      <c r="JE86" s="211">
        <v>1.33</v>
      </c>
      <c r="JF86" s="211"/>
      <c r="JG86" s="211">
        <f t="shared" si="133"/>
        <v>1.33</v>
      </c>
      <c r="JH86" s="211">
        <f t="shared" si="133"/>
        <v>0</v>
      </c>
      <c r="JI86" s="211"/>
      <c r="JJ86" s="211"/>
      <c r="JK86" s="211">
        <f t="shared" si="134"/>
        <v>0</v>
      </c>
      <c r="JL86" s="211">
        <f t="shared" si="134"/>
        <v>0</v>
      </c>
      <c r="JM86" s="560">
        <v>0</v>
      </c>
      <c r="JN86" s="211"/>
      <c r="JO86" s="211">
        <f t="shared" si="135"/>
        <v>0</v>
      </c>
      <c r="JP86" s="211">
        <f t="shared" si="135"/>
        <v>0</v>
      </c>
      <c r="JQ86" s="211">
        <v>0</v>
      </c>
      <c r="JR86" s="211"/>
      <c r="JS86" s="211">
        <f t="shared" si="136"/>
        <v>0</v>
      </c>
      <c r="JT86" s="211">
        <f t="shared" si="136"/>
        <v>0</v>
      </c>
      <c r="JU86" s="211"/>
      <c r="JV86" s="211"/>
      <c r="JW86" s="211">
        <f t="shared" si="137"/>
        <v>0</v>
      </c>
      <c r="JX86" s="211">
        <f t="shared" si="137"/>
        <v>0</v>
      </c>
    </row>
    <row r="87" spans="1:284" ht="12.75" customHeight="1">
      <c r="A87" s="184" t="s">
        <v>155</v>
      </c>
      <c r="B87" s="89">
        <v>77</v>
      </c>
      <c r="C87" s="236"/>
      <c r="D87" s="236"/>
      <c r="E87" s="74"/>
      <c r="F87" s="74"/>
      <c r="G87" s="71">
        <f t="shared" si="71"/>
        <v>0</v>
      </c>
      <c r="H87" s="71">
        <f t="shared" si="71"/>
        <v>0</v>
      </c>
      <c r="I87" s="237">
        <v>0</v>
      </c>
      <c r="J87" s="71"/>
      <c r="K87" s="71"/>
      <c r="L87" s="71"/>
      <c r="M87" s="71">
        <f t="shared" si="72"/>
        <v>0</v>
      </c>
      <c r="N87" s="71">
        <f t="shared" si="72"/>
        <v>0</v>
      </c>
      <c r="O87" s="236">
        <v>0.21</v>
      </c>
      <c r="P87" s="237"/>
      <c r="Q87" s="74"/>
      <c r="R87" s="71"/>
      <c r="S87" s="71">
        <f t="shared" si="73"/>
        <v>0.21</v>
      </c>
      <c r="T87" s="71">
        <f t="shared" si="73"/>
        <v>0</v>
      </c>
      <c r="U87" s="71"/>
      <c r="V87" s="71"/>
      <c r="W87" s="74"/>
      <c r="X87" s="74"/>
      <c r="Y87" s="71">
        <f t="shared" si="74"/>
        <v>0</v>
      </c>
      <c r="Z87" s="71">
        <f t="shared" si="74"/>
        <v>0</v>
      </c>
      <c r="AA87" s="71"/>
      <c r="AB87" s="245"/>
      <c r="AC87" s="246"/>
      <c r="AD87" s="239"/>
      <c r="AE87" s="71">
        <f t="shared" si="75"/>
        <v>0</v>
      </c>
      <c r="AF87" s="71">
        <f t="shared" si="75"/>
        <v>0</v>
      </c>
      <c r="AG87" s="71">
        <v>0</v>
      </c>
      <c r="AH87" s="71"/>
      <c r="AI87" s="71"/>
      <c r="AJ87" s="71"/>
      <c r="AK87" s="71">
        <f t="shared" si="76"/>
        <v>0</v>
      </c>
      <c r="AL87" s="71">
        <f t="shared" si="76"/>
        <v>0</v>
      </c>
      <c r="AM87" s="71"/>
      <c r="AN87" s="71"/>
      <c r="AO87" s="75"/>
      <c r="AP87" s="75"/>
      <c r="AQ87" s="71">
        <f t="shared" si="77"/>
        <v>0</v>
      </c>
      <c r="AR87" s="71">
        <f t="shared" si="77"/>
        <v>0</v>
      </c>
      <c r="AS87" s="74"/>
      <c r="AT87" s="74"/>
      <c r="AU87" s="74"/>
      <c r="AV87" s="71"/>
      <c r="AW87" s="71">
        <f t="shared" si="78"/>
        <v>0</v>
      </c>
      <c r="AX87" s="71">
        <f t="shared" si="78"/>
        <v>0</v>
      </c>
      <c r="AY87" s="207"/>
      <c r="AZ87" s="86"/>
      <c r="BA87" s="86"/>
      <c r="BB87" s="86"/>
      <c r="BC87" s="71">
        <f t="shared" si="79"/>
        <v>0</v>
      </c>
      <c r="BD87" s="71">
        <f t="shared" si="79"/>
        <v>0</v>
      </c>
      <c r="BE87" s="236"/>
      <c r="BF87" s="236"/>
      <c r="BG87" s="75"/>
      <c r="BH87" s="240"/>
      <c r="BI87" s="71">
        <f t="shared" si="80"/>
        <v>0</v>
      </c>
      <c r="BJ87" s="71">
        <f t="shared" si="80"/>
        <v>0</v>
      </c>
      <c r="BK87" s="93"/>
      <c r="BL87" s="93"/>
      <c r="BM87" s="71"/>
      <c r="BN87" s="71"/>
      <c r="BO87" s="71">
        <f t="shared" si="81"/>
        <v>0</v>
      </c>
      <c r="BP87" s="71">
        <f t="shared" si="81"/>
        <v>0</v>
      </c>
      <c r="BQ87" s="241"/>
      <c r="BR87" s="236"/>
      <c r="BS87" s="94"/>
      <c r="BT87" s="94"/>
      <c r="BU87" s="71">
        <f t="shared" si="82"/>
        <v>0</v>
      </c>
      <c r="BV87" s="71">
        <f t="shared" si="82"/>
        <v>0</v>
      </c>
      <c r="BW87" s="74"/>
      <c r="BX87" s="74"/>
      <c r="BY87" s="79"/>
      <c r="BZ87" s="242"/>
      <c r="CA87" s="71">
        <f t="shared" si="83"/>
        <v>0</v>
      </c>
      <c r="CB87" s="71">
        <f t="shared" si="83"/>
        <v>0</v>
      </c>
      <c r="CC87" s="74"/>
      <c r="CD87" s="74"/>
      <c r="CE87" s="95"/>
      <c r="CF87" s="95"/>
      <c r="CG87" s="71">
        <f t="shared" si="84"/>
        <v>0</v>
      </c>
      <c r="CH87" s="71">
        <f t="shared" si="84"/>
        <v>0</v>
      </c>
      <c r="CI87" s="236"/>
      <c r="CJ87" s="236"/>
      <c r="CK87" s="213"/>
      <c r="CL87" s="71"/>
      <c r="CM87" s="71">
        <f t="shared" si="85"/>
        <v>0</v>
      </c>
      <c r="CN87" s="71">
        <f t="shared" si="85"/>
        <v>0</v>
      </c>
      <c r="CO87" s="236"/>
      <c r="CP87" s="236"/>
      <c r="CQ87" s="71"/>
      <c r="CR87" s="71"/>
      <c r="CS87" s="71">
        <f t="shared" si="86"/>
        <v>0</v>
      </c>
      <c r="CT87" s="71">
        <f t="shared" si="86"/>
        <v>0</v>
      </c>
      <c r="CU87" s="74">
        <v>7.22</v>
      </c>
      <c r="CV87" s="74"/>
      <c r="CW87" s="236"/>
      <c r="CX87" s="236"/>
      <c r="CY87" s="71">
        <f t="shared" si="87"/>
        <v>7.22</v>
      </c>
      <c r="CZ87" s="71">
        <f t="shared" si="87"/>
        <v>0</v>
      </c>
      <c r="DA87" s="236"/>
      <c r="DB87" s="237"/>
      <c r="DC87" s="93"/>
      <c r="DD87" s="71"/>
      <c r="DE87" s="71">
        <f t="shared" si="88"/>
        <v>0</v>
      </c>
      <c r="DF87" s="71">
        <f t="shared" si="88"/>
        <v>0</v>
      </c>
      <c r="DG87" s="74"/>
      <c r="DH87" s="74"/>
      <c r="DI87" s="74"/>
      <c r="DJ87" s="74"/>
      <c r="DK87" s="71">
        <f t="shared" si="89"/>
        <v>0</v>
      </c>
      <c r="DL87" s="71">
        <f t="shared" si="89"/>
        <v>0</v>
      </c>
      <c r="DM87" s="236"/>
      <c r="DN87" s="236"/>
      <c r="DO87" s="243"/>
      <c r="DP87" s="244"/>
      <c r="DQ87" s="71">
        <f t="shared" si="90"/>
        <v>0</v>
      </c>
      <c r="DR87" s="71">
        <f t="shared" si="90"/>
        <v>0</v>
      </c>
      <c r="DS87" s="115"/>
      <c r="DT87" s="71"/>
      <c r="DU87" s="236"/>
      <c r="DV87" s="236"/>
      <c r="DW87" s="71">
        <f t="shared" si="91"/>
        <v>0</v>
      </c>
      <c r="DX87" s="71">
        <f t="shared" si="91"/>
        <v>0</v>
      </c>
      <c r="DY87" s="236"/>
      <c r="DZ87" s="237"/>
      <c r="EA87" s="208"/>
      <c r="EB87" s="71"/>
      <c r="EC87" s="71">
        <f t="shared" si="92"/>
        <v>0</v>
      </c>
      <c r="ED87" s="71">
        <f t="shared" si="92"/>
        <v>0</v>
      </c>
      <c r="EE87" s="236"/>
      <c r="EF87" s="236"/>
      <c r="EG87" s="243"/>
      <c r="EH87" s="243"/>
      <c r="EI87" s="71">
        <f t="shared" si="93"/>
        <v>0</v>
      </c>
      <c r="EJ87" s="71">
        <f t="shared" si="93"/>
        <v>0</v>
      </c>
      <c r="EK87" s="236">
        <v>2.06</v>
      </c>
      <c r="EL87" s="236"/>
      <c r="EM87" s="243"/>
      <c r="EN87" s="243"/>
      <c r="EO87" s="71">
        <f t="shared" si="94"/>
        <v>2.06</v>
      </c>
      <c r="EP87" s="71">
        <f t="shared" si="94"/>
        <v>0</v>
      </c>
      <c r="EQ87" s="209">
        <v>0</v>
      </c>
      <c r="ER87" s="196"/>
      <c r="ES87" s="196"/>
      <c r="ET87" s="196"/>
      <c r="EU87" s="74">
        <f t="shared" si="95"/>
        <v>0</v>
      </c>
      <c r="EV87" s="74">
        <f t="shared" si="96"/>
        <v>0</v>
      </c>
      <c r="EW87" s="71">
        <v>0</v>
      </c>
      <c r="EX87" s="71"/>
      <c r="EY87" s="71"/>
      <c r="EZ87" s="71"/>
      <c r="FA87" s="71">
        <f t="shared" si="97"/>
        <v>0</v>
      </c>
      <c r="FB87" s="71">
        <f t="shared" si="97"/>
        <v>0</v>
      </c>
      <c r="FC87" s="71"/>
      <c r="FD87" s="71"/>
      <c r="FE87" s="71"/>
      <c r="FF87" s="71"/>
      <c r="FG87" s="71">
        <f t="shared" si="98"/>
        <v>0</v>
      </c>
      <c r="FH87" s="71">
        <f t="shared" si="98"/>
        <v>0</v>
      </c>
      <c r="FI87" s="196"/>
      <c r="FJ87" s="196"/>
      <c r="FK87" s="196"/>
      <c r="FL87" s="196"/>
      <c r="FM87" s="74">
        <f t="shared" si="99"/>
        <v>0</v>
      </c>
      <c r="FN87" s="74">
        <f t="shared" si="100"/>
        <v>0</v>
      </c>
      <c r="FO87" s="196"/>
      <c r="FP87" s="196"/>
      <c r="FQ87" s="196"/>
      <c r="FR87" s="196"/>
      <c r="FS87" s="74">
        <f t="shared" si="101"/>
        <v>0</v>
      </c>
      <c r="FT87" s="74">
        <f t="shared" si="102"/>
        <v>0</v>
      </c>
      <c r="FU87" s="196"/>
      <c r="FV87" s="196"/>
      <c r="FW87" s="196"/>
      <c r="FX87" s="196"/>
      <c r="FY87" s="74">
        <f t="shared" si="103"/>
        <v>0</v>
      </c>
      <c r="FZ87" s="74">
        <f t="shared" si="104"/>
        <v>0</v>
      </c>
      <c r="GA87" s="196"/>
      <c r="GB87" s="196"/>
      <c r="GC87" s="196"/>
      <c r="GD87" s="196"/>
      <c r="GE87" s="74">
        <f t="shared" si="105"/>
        <v>0</v>
      </c>
      <c r="GF87" s="74">
        <f t="shared" si="106"/>
        <v>0</v>
      </c>
      <c r="GG87" s="196"/>
      <c r="GH87" s="196"/>
      <c r="GI87" s="74">
        <f t="shared" si="70"/>
        <v>0</v>
      </c>
      <c r="GJ87" s="74">
        <f t="shared" si="107"/>
        <v>0</v>
      </c>
      <c r="GK87" s="196">
        <v>8.9700000000000006</v>
      </c>
      <c r="GL87" s="196"/>
      <c r="GM87" s="74">
        <f t="shared" si="108"/>
        <v>8.9700000000000006</v>
      </c>
      <c r="GN87" s="74">
        <f t="shared" si="109"/>
        <v>0</v>
      </c>
      <c r="GO87" s="196">
        <v>0</v>
      </c>
      <c r="GP87" s="196"/>
      <c r="GQ87" s="74">
        <f t="shared" si="110"/>
        <v>0</v>
      </c>
      <c r="GR87" s="74">
        <f t="shared" si="111"/>
        <v>0</v>
      </c>
      <c r="GS87" s="196"/>
      <c r="GT87" s="196"/>
      <c r="GU87" s="74">
        <f t="shared" si="112"/>
        <v>0</v>
      </c>
      <c r="GV87" s="74">
        <f t="shared" si="113"/>
        <v>0</v>
      </c>
      <c r="GW87" s="196">
        <v>10.31</v>
      </c>
      <c r="GX87" s="196"/>
      <c r="GY87" s="74">
        <f t="shared" si="114"/>
        <v>10.31</v>
      </c>
      <c r="GZ87" s="74">
        <f t="shared" si="115"/>
        <v>0</v>
      </c>
      <c r="HA87" s="196">
        <v>4.12</v>
      </c>
      <c r="HB87" s="196"/>
      <c r="HC87" s="74">
        <f t="shared" si="116"/>
        <v>4.12</v>
      </c>
      <c r="HD87" s="74">
        <f t="shared" si="117"/>
        <v>0</v>
      </c>
      <c r="HE87" s="196">
        <v>1</v>
      </c>
      <c r="HF87" s="196"/>
      <c r="HG87" s="74">
        <f t="shared" si="118"/>
        <v>1</v>
      </c>
      <c r="HH87" s="74">
        <f t="shared" si="118"/>
        <v>0</v>
      </c>
      <c r="HI87" s="74">
        <v>0.21</v>
      </c>
      <c r="HJ87" s="74"/>
      <c r="HK87" s="74">
        <f t="shared" si="119"/>
        <v>0.21</v>
      </c>
      <c r="HL87" s="74">
        <f t="shared" si="119"/>
        <v>0</v>
      </c>
      <c r="HM87" s="74"/>
      <c r="HN87" s="74"/>
      <c r="HO87" s="74">
        <f t="shared" si="120"/>
        <v>0</v>
      </c>
      <c r="HP87" s="74">
        <f t="shared" si="120"/>
        <v>0</v>
      </c>
      <c r="HQ87" s="74"/>
      <c r="HR87" s="74"/>
      <c r="HS87" s="74">
        <f t="shared" si="121"/>
        <v>0</v>
      </c>
      <c r="HT87" s="74">
        <f t="shared" si="121"/>
        <v>0</v>
      </c>
      <c r="HU87" s="74"/>
      <c r="HV87" s="74"/>
      <c r="HW87" s="74">
        <f t="shared" si="122"/>
        <v>0</v>
      </c>
      <c r="HX87" s="74">
        <f t="shared" si="122"/>
        <v>0</v>
      </c>
      <c r="HY87" s="74"/>
      <c r="HZ87" s="74"/>
      <c r="IA87" s="74">
        <f t="shared" si="123"/>
        <v>0</v>
      </c>
      <c r="IB87" s="74">
        <f t="shared" si="123"/>
        <v>0</v>
      </c>
      <c r="IC87" s="74"/>
      <c r="ID87" s="74"/>
      <c r="IE87" s="74">
        <f t="shared" si="124"/>
        <v>0</v>
      </c>
      <c r="IF87" s="210">
        <f t="shared" si="125"/>
        <v>0</v>
      </c>
      <c r="IG87" s="235">
        <v>0</v>
      </c>
      <c r="IH87" s="235"/>
      <c r="II87" s="211">
        <f t="shared" si="126"/>
        <v>0</v>
      </c>
      <c r="IJ87" s="211">
        <f t="shared" si="126"/>
        <v>0</v>
      </c>
      <c r="IK87" s="235">
        <v>0</v>
      </c>
      <c r="IM87" s="211">
        <f t="shared" si="127"/>
        <v>0</v>
      </c>
      <c r="IN87" s="211">
        <f t="shared" si="127"/>
        <v>0</v>
      </c>
      <c r="IO87" s="196"/>
      <c r="IP87" s="211"/>
      <c r="IQ87" s="211">
        <f t="shared" si="128"/>
        <v>0</v>
      </c>
      <c r="IR87" s="211">
        <f t="shared" si="128"/>
        <v>0</v>
      </c>
      <c r="IS87" s="211"/>
      <c r="IT87" s="211"/>
      <c r="IU87" s="211">
        <f t="shared" si="129"/>
        <v>0</v>
      </c>
      <c r="IV87" s="211">
        <f t="shared" si="129"/>
        <v>0</v>
      </c>
      <c r="IW87" s="211"/>
      <c r="IX87" s="211"/>
      <c r="IY87" s="211">
        <f t="shared" si="130"/>
        <v>0</v>
      </c>
      <c r="IZ87" s="211">
        <f t="shared" si="131"/>
        <v>0</v>
      </c>
      <c r="JA87" s="211"/>
      <c r="JB87" s="211"/>
      <c r="JC87" s="211">
        <f t="shared" si="132"/>
        <v>0</v>
      </c>
      <c r="JD87" s="211">
        <f t="shared" si="132"/>
        <v>0</v>
      </c>
      <c r="JE87" s="211">
        <v>1.33</v>
      </c>
      <c r="JF87" s="211"/>
      <c r="JG87" s="211">
        <f t="shared" si="133"/>
        <v>1.33</v>
      </c>
      <c r="JH87" s="211">
        <f t="shared" si="133"/>
        <v>0</v>
      </c>
      <c r="JI87" s="211"/>
      <c r="JJ87" s="211"/>
      <c r="JK87" s="211">
        <f t="shared" si="134"/>
        <v>0</v>
      </c>
      <c r="JL87" s="211">
        <f t="shared" si="134"/>
        <v>0</v>
      </c>
      <c r="JM87" s="560">
        <v>0</v>
      </c>
      <c r="JN87" s="211"/>
      <c r="JO87" s="211">
        <f t="shared" si="135"/>
        <v>0</v>
      </c>
      <c r="JP87" s="211">
        <f t="shared" si="135"/>
        <v>0</v>
      </c>
      <c r="JQ87" s="211">
        <v>0</v>
      </c>
      <c r="JR87" s="211"/>
      <c r="JS87" s="211">
        <f t="shared" si="136"/>
        <v>0</v>
      </c>
      <c r="JT87" s="211">
        <f t="shared" si="136"/>
        <v>0</v>
      </c>
      <c r="JU87" s="211"/>
      <c r="JV87" s="211"/>
      <c r="JW87" s="211">
        <f t="shared" si="137"/>
        <v>0</v>
      </c>
      <c r="JX87" s="211">
        <f t="shared" si="137"/>
        <v>0</v>
      </c>
    </row>
    <row r="88" spans="1:284" ht="12.75" customHeight="1">
      <c r="A88" s="181"/>
      <c r="B88" s="89">
        <v>78</v>
      </c>
      <c r="C88" s="236"/>
      <c r="D88" s="236"/>
      <c r="E88" s="74"/>
      <c r="F88" s="74"/>
      <c r="G88" s="71">
        <f t="shared" si="71"/>
        <v>0</v>
      </c>
      <c r="H88" s="71">
        <f t="shared" si="71"/>
        <v>0</v>
      </c>
      <c r="I88" s="237">
        <v>0</v>
      </c>
      <c r="J88" s="71"/>
      <c r="K88" s="71"/>
      <c r="L88" s="71"/>
      <c r="M88" s="71">
        <f t="shared" si="72"/>
        <v>0</v>
      </c>
      <c r="N88" s="71">
        <f t="shared" si="72"/>
        <v>0</v>
      </c>
      <c r="O88" s="236">
        <v>0.21</v>
      </c>
      <c r="P88" s="237"/>
      <c r="Q88" s="74"/>
      <c r="R88" s="71"/>
      <c r="S88" s="71">
        <f t="shared" si="73"/>
        <v>0.21</v>
      </c>
      <c r="T88" s="71">
        <f t="shared" si="73"/>
        <v>0</v>
      </c>
      <c r="U88" s="71"/>
      <c r="V88" s="71"/>
      <c r="W88" s="74"/>
      <c r="X88" s="74"/>
      <c r="Y88" s="71">
        <f t="shared" si="74"/>
        <v>0</v>
      </c>
      <c r="Z88" s="71">
        <f t="shared" si="74"/>
        <v>0</v>
      </c>
      <c r="AA88" s="71"/>
      <c r="AB88" s="245"/>
      <c r="AC88" s="246"/>
      <c r="AD88" s="239"/>
      <c r="AE88" s="71">
        <f t="shared" si="75"/>
        <v>0</v>
      </c>
      <c r="AF88" s="71">
        <f t="shared" si="75"/>
        <v>0</v>
      </c>
      <c r="AG88" s="71">
        <v>5.15</v>
      </c>
      <c r="AH88" s="71"/>
      <c r="AI88" s="71"/>
      <c r="AJ88" s="71"/>
      <c r="AK88" s="71">
        <f t="shared" si="76"/>
        <v>5.15</v>
      </c>
      <c r="AL88" s="71">
        <f t="shared" si="76"/>
        <v>0</v>
      </c>
      <c r="AM88" s="71"/>
      <c r="AN88" s="71"/>
      <c r="AO88" s="75"/>
      <c r="AP88" s="75"/>
      <c r="AQ88" s="71">
        <f t="shared" si="77"/>
        <v>0</v>
      </c>
      <c r="AR88" s="71">
        <f t="shared" si="77"/>
        <v>0</v>
      </c>
      <c r="AS88" s="74"/>
      <c r="AT88" s="74"/>
      <c r="AU88" s="74"/>
      <c r="AV88" s="71"/>
      <c r="AW88" s="71">
        <f t="shared" si="78"/>
        <v>0</v>
      </c>
      <c r="AX88" s="71">
        <f t="shared" si="78"/>
        <v>0</v>
      </c>
      <c r="AY88" s="207"/>
      <c r="AZ88" s="86"/>
      <c r="BA88" s="86"/>
      <c r="BB88" s="86"/>
      <c r="BC88" s="71">
        <f t="shared" si="79"/>
        <v>0</v>
      </c>
      <c r="BD88" s="71">
        <f t="shared" si="79"/>
        <v>0</v>
      </c>
      <c r="BE88" s="236"/>
      <c r="BF88" s="236"/>
      <c r="BG88" s="75"/>
      <c r="BH88" s="240"/>
      <c r="BI88" s="71">
        <f t="shared" si="80"/>
        <v>0</v>
      </c>
      <c r="BJ88" s="71">
        <f t="shared" si="80"/>
        <v>0</v>
      </c>
      <c r="BK88" s="93"/>
      <c r="BL88" s="93"/>
      <c r="BM88" s="71"/>
      <c r="BN88" s="71"/>
      <c r="BO88" s="71">
        <f t="shared" si="81"/>
        <v>0</v>
      </c>
      <c r="BP88" s="71">
        <f t="shared" si="81"/>
        <v>0</v>
      </c>
      <c r="BQ88" s="241"/>
      <c r="BR88" s="236"/>
      <c r="BS88" s="94"/>
      <c r="BT88" s="94"/>
      <c r="BU88" s="71">
        <f t="shared" si="82"/>
        <v>0</v>
      </c>
      <c r="BV88" s="71">
        <f t="shared" si="82"/>
        <v>0</v>
      </c>
      <c r="BW88" s="74"/>
      <c r="BX88" s="74"/>
      <c r="BY88" s="79"/>
      <c r="BZ88" s="242"/>
      <c r="CA88" s="71">
        <f t="shared" si="83"/>
        <v>0</v>
      </c>
      <c r="CB88" s="71">
        <f t="shared" si="83"/>
        <v>0</v>
      </c>
      <c r="CC88" s="74"/>
      <c r="CD88" s="74"/>
      <c r="CE88" s="95"/>
      <c r="CF88" s="95"/>
      <c r="CG88" s="71">
        <f t="shared" si="84"/>
        <v>0</v>
      </c>
      <c r="CH88" s="71">
        <f t="shared" si="84"/>
        <v>0</v>
      </c>
      <c r="CI88" s="236"/>
      <c r="CJ88" s="236"/>
      <c r="CK88" s="213"/>
      <c r="CL88" s="71"/>
      <c r="CM88" s="71">
        <f t="shared" si="85"/>
        <v>0</v>
      </c>
      <c r="CN88" s="71">
        <f t="shared" si="85"/>
        <v>0</v>
      </c>
      <c r="CO88" s="236"/>
      <c r="CP88" s="236"/>
      <c r="CQ88" s="71"/>
      <c r="CR88" s="71"/>
      <c r="CS88" s="71">
        <f t="shared" si="86"/>
        <v>0</v>
      </c>
      <c r="CT88" s="71">
        <f t="shared" si="86"/>
        <v>0</v>
      </c>
      <c r="CU88" s="74">
        <v>7.22</v>
      </c>
      <c r="CV88" s="74"/>
      <c r="CW88" s="236"/>
      <c r="CX88" s="236"/>
      <c r="CY88" s="71">
        <f t="shared" si="87"/>
        <v>7.22</v>
      </c>
      <c r="CZ88" s="71">
        <f t="shared" si="87"/>
        <v>0</v>
      </c>
      <c r="DA88" s="236"/>
      <c r="DB88" s="237"/>
      <c r="DC88" s="93"/>
      <c r="DD88" s="71"/>
      <c r="DE88" s="71">
        <f t="shared" si="88"/>
        <v>0</v>
      </c>
      <c r="DF88" s="71">
        <f t="shared" si="88"/>
        <v>0</v>
      </c>
      <c r="DG88" s="74"/>
      <c r="DH88" s="74"/>
      <c r="DI88" s="74"/>
      <c r="DJ88" s="74"/>
      <c r="DK88" s="71">
        <f t="shared" si="89"/>
        <v>0</v>
      </c>
      <c r="DL88" s="71">
        <f t="shared" si="89"/>
        <v>0</v>
      </c>
      <c r="DM88" s="236"/>
      <c r="DN88" s="236"/>
      <c r="DO88" s="243"/>
      <c r="DP88" s="244"/>
      <c r="DQ88" s="71">
        <f t="shared" si="90"/>
        <v>0</v>
      </c>
      <c r="DR88" s="71">
        <f t="shared" si="90"/>
        <v>0</v>
      </c>
      <c r="DS88" s="115"/>
      <c r="DT88" s="71"/>
      <c r="DU88" s="236"/>
      <c r="DV88" s="236"/>
      <c r="DW88" s="71">
        <f t="shared" si="91"/>
        <v>0</v>
      </c>
      <c r="DX88" s="71">
        <f t="shared" si="91"/>
        <v>0</v>
      </c>
      <c r="DY88" s="236"/>
      <c r="DZ88" s="237"/>
      <c r="EA88" s="208"/>
      <c r="EB88" s="71"/>
      <c r="EC88" s="71">
        <f t="shared" si="92"/>
        <v>0</v>
      </c>
      <c r="ED88" s="71">
        <f t="shared" si="92"/>
        <v>0</v>
      </c>
      <c r="EE88" s="236"/>
      <c r="EF88" s="236"/>
      <c r="EG88" s="243"/>
      <c r="EH88" s="243"/>
      <c r="EI88" s="71">
        <f t="shared" si="93"/>
        <v>0</v>
      </c>
      <c r="EJ88" s="71">
        <f t="shared" si="93"/>
        <v>0</v>
      </c>
      <c r="EK88" s="236">
        <v>2.06</v>
      </c>
      <c r="EL88" s="236"/>
      <c r="EM88" s="243"/>
      <c r="EN88" s="243"/>
      <c r="EO88" s="71">
        <f t="shared" si="94"/>
        <v>2.06</v>
      </c>
      <c r="EP88" s="71">
        <f t="shared" si="94"/>
        <v>0</v>
      </c>
      <c r="EQ88" s="209">
        <v>0</v>
      </c>
      <c r="ER88" s="196"/>
      <c r="ES88" s="196"/>
      <c r="ET88" s="196"/>
      <c r="EU88" s="74">
        <f t="shared" si="95"/>
        <v>0</v>
      </c>
      <c r="EV88" s="74">
        <f t="shared" si="96"/>
        <v>0</v>
      </c>
      <c r="EW88" s="71">
        <v>0</v>
      </c>
      <c r="EX88" s="71"/>
      <c r="EY88" s="71"/>
      <c r="EZ88" s="71"/>
      <c r="FA88" s="71">
        <f t="shared" si="97"/>
        <v>0</v>
      </c>
      <c r="FB88" s="71">
        <f t="shared" si="97"/>
        <v>0</v>
      </c>
      <c r="FC88" s="71"/>
      <c r="FD88" s="71"/>
      <c r="FE88" s="71"/>
      <c r="FF88" s="71"/>
      <c r="FG88" s="71">
        <f t="shared" si="98"/>
        <v>0</v>
      </c>
      <c r="FH88" s="71">
        <f t="shared" si="98"/>
        <v>0</v>
      </c>
      <c r="FI88" s="196"/>
      <c r="FJ88" s="196"/>
      <c r="FK88" s="196"/>
      <c r="FL88" s="196"/>
      <c r="FM88" s="74">
        <f t="shared" si="99"/>
        <v>0</v>
      </c>
      <c r="FN88" s="74">
        <f t="shared" si="100"/>
        <v>0</v>
      </c>
      <c r="FO88" s="196"/>
      <c r="FP88" s="196"/>
      <c r="FQ88" s="196"/>
      <c r="FR88" s="196"/>
      <c r="FS88" s="74">
        <f t="shared" si="101"/>
        <v>0</v>
      </c>
      <c r="FT88" s="74">
        <f t="shared" si="102"/>
        <v>0</v>
      </c>
      <c r="FU88" s="196"/>
      <c r="FV88" s="196"/>
      <c r="FW88" s="196"/>
      <c r="FX88" s="196"/>
      <c r="FY88" s="74">
        <f t="shared" si="103"/>
        <v>0</v>
      </c>
      <c r="FZ88" s="74">
        <f t="shared" si="104"/>
        <v>0</v>
      </c>
      <c r="GA88" s="196"/>
      <c r="GB88" s="196"/>
      <c r="GC88" s="196"/>
      <c r="GD88" s="196"/>
      <c r="GE88" s="74">
        <f t="shared" si="105"/>
        <v>0</v>
      </c>
      <c r="GF88" s="74">
        <f t="shared" si="106"/>
        <v>0</v>
      </c>
      <c r="GG88" s="196"/>
      <c r="GH88" s="196"/>
      <c r="GI88" s="74">
        <f t="shared" si="70"/>
        <v>0</v>
      </c>
      <c r="GJ88" s="74">
        <f t="shared" si="107"/>
        <v>0</v>
      </c>
      <c r="GK88" s="196">
        <v>8.9700000000000006</v>
      </c>
      <c r="GL88" s="196"/>
      <c r="GM88" s="74">
        <f t="shared" si="108"/>
        <v>8.9700000000000006</v>
      </c>
      <c r="GN88" s="74">
        <f t="shared" si="109"/>
        <v>0</v>
      </c>
      <c r="GO88" s="196">
        <v>0</v>
      </c>
      <c r="GP88" s="196"/>
      <c r="GQ88" s="74">
        <f t="shared" si="110"/>
        <v>0</v>
      </c>
      <c r="GR88" s="74">
        <f t="shared" si="111"/>
        <v>0</v>
      </c>
      <c r="GS88" s="196"/>
      <c r="GT88" s="196"/>
      <c r="GU88" s="74">
        <f t="shared" si="112"/>
        <v>0</v>
      </c>
      <c r="GV88" s="74">
        <f t="shared" si="113"/>
        <v>0</v>
      </c>
      <c r="GW88" s="196">
        <v>10.31</v>
      </c>
      <c r="GX88" s="196"/>
      <c r="GY88" s="74">
        <f t="shared" si="114"/>
        <v>10.31</v>
      </c>
      <c r="GZ88" s="74">
        <f t="shared" si="115"/>
        <v>0</v>
      </c>
      <c r="HA88" s="196">
        <v>4.12</v>
      </c>
      <c r="HB88" s="196"/>
      <c r="HC88" s="74">
        <f t="shared" si="116"/>
        <v>4.12</v>
      </c>
      <c r="HD88" s="74">
        <f t="shared" si="117"/>
        <v>0</v>
      </c>
      <c r="HE88" s="196">
        <v>1</v>
      </c>
      <c r="HF88" s="196"/>
      <c r="HG88" s="74">
        <f t="shared" si="118"/>
        <v>1</v>
      </c>
      <c r="HH88" s="74">
        <f t="shared" si="118"/>
        <v>0</v>
      </c>
      <c r="HI88" s="74">
        <v>0.21</v>
      </c>
      <c r="HJ88" s="74"/>
      <c r="HK88" s="74">
        <f t="shared" si="119"/>
        <v>0.21</v>
      </c>
      <c r="HL88" s="74">
        <f t="shared" si="119"/>
        <v>0</v>
      </c>
      <c r="HM88" s="74"/>
      <c r="HN88" s="74"/>
      <c r="HO88" s="74">
        <f t="shared" si="120"/>
        <v>0</v>
      </c>
      <c r="HP88" s="74">
        <f t="shared" si="120"/>
        <v>0</v>
      </c>
      <c r="HQ88" s="74"/>
      <c r="HR88" s="74"/>
      <c r="HS88" s="74">
        <f t="shared" si="121"/>
        <v>0</v>
      </c>
      <c r="HT88" s="74">
        <f t="shared" si="121"/>
        <v>0</v>
      </c>
      <c r="HU88" s="74"/>
      <c r="HV88" s="74"/>
      <c r="HW88" s="74">
        <f t="shared" si="122"/>
        <v>0</v>
      </c>
      <c r="HX88" s="74">
        <f t="shared" si="122"/>
        <v>0</v>
      </c>
      <c r="HY88" s="74"/>
      <c r="HZ88" s="74"/>
      <c r="IA88" s="74">
        <f t="shared" si="123"/>
        <v>0</v>
      </c>
      <c r="IB88" s="74">
        <f t="shared" si="123"/>
        <v>0</v>
      </c>
      <c r="IC88" s="74"/>
      <c r="ID88" s="74"/>
      <c r="IE88" s="74">
        <f t="shared" si="124"/>
        <v>0</v>
      </c>
      <c r="IF88" s="210">
        <f t="shared" si="125"/>
        <v>0</v>
      </c>
      <c r="IG88" s="235">
        <v>0</v>
      </c>
      <c r="IH88" s="235"/>
      <c r="II88" s="211">
        <f t="shared" si="126"/>
        <v>0</v>
      </c>
      <c r="IJ88" s="211">
        <f t="shared" si="126"/>
        <v>0</v>
      </c>
      <c r="IK88" s="235">
        <v>0</v>
      </c>
      <c r="IM88" s="211">
        <f t="shared" si="127"/>
        <v>0</v>
      </c>
      <c r="IN88" s="211">
        <f t="shared" si="127"/>
        <v>0</v>
      </c>
      <c r="IO88" s="196"/>
      <c r="IP88" s="211"/>
      <c r="IQ88" s="211">
        <f t="shared" si="128"/>
        <v>0</v>
      </c>
      <c r="IR88" s="211">
        <f t="shared" si="128"/>
        <v>0</v>
      </c>
      <c r="IS88" s="211"/>
      <c r="IT88" s="211"/>
      <c r="IU88" s="211">
        <f t="shared" si="129"/>
        <v>0</v>
      </c>
      <c r="IV88" s="211">
        <f t="shared" si="129"/>
        <v>0</v>
      </c>
      <c r="IW88" s="211"/>
      <c r="IX88" s="211"/>
      <c r="IY88" s="211">
        <f t="shared" si="130"/>
        <v>0</v>
      </c>
      <c r="IZ88" s="211">
        <f t="shared" si="131"/>
        <v>0</v>
      </c>
      <c r="JA88" s="211"/>
      <c r="JB88" s="211"/>
      <c r="JC88" s="211">
        <f t="shared" si="132"/>
        <v>0</v>
      </c>
      <c r="JD88" s="211">
        <f t="shared" si="132"/>
        <v>0</v>
      </c>
      <c r="JE88" s="211">
        <v>1.33</v>
      </c>
      <c r="JF88" s="211"/>
      <c r="JG88" s="211">
        <f t="shared" si="133"/>
        <v>1.33</v>
      </c>
      <c r="JH88" s="211">
        <f t="shared" si="133"/>
        <v>0</v>
      </c>
      <c r="JI88" s="211"/>
      <c r="JJ88" s="211"/>
      <c r="JK88" s="211">
        <f t="shared" si="134"/>
        <v>0</v>
      </c>
      <c r="JL88" s="211">
        <f t="shared" si="134"/>
        <v>0</v>
      </c>
      <c r="JM88" s="560">
        <v>0</v>
      </c>
      <c r="JN88" s="211"/>
      <c r="JO88" s="211">
        <f t="shared" si="135"/>
        <v>0</v>
      </c>
      <c r="JP88" s="211">
        <f t="shared" si="135"/>
        <v>0</v>
      </c>
      <c r="JQ88" s="211">
        <v>0</v>
      </c>
      <c r="JR88" s="211"/>
      <c r="JS88" s="211">
        <f t="shared" si="136"/>
        <v>0</v>
      </c>
      <c r="JT88" s="211">
        <f t="shared" si="136"/>
        <v>0</v>
      </c>
      <c r="JU88" s="211"/>
      <c r="JV88" s="211"/>
      <c r="JW88" s="211">
        <f t="shared" si="137"/>
        <v>0</v>
      </c>
      <c r="JX88" s="211">
        <f t="shared" si="137"/>
        <v>0</v>
      </c>
    </row>
    <row r="89" spans="1:284" ht="12.75" customHeight="1">
      <c r="A89" s="181"/>
      <c r="B89" s="89">
        <v>79</v>
      </c>
      <c r="C89" s="236"/>
      <c r="D89" s="236"/>
      <c r="E89" s="74"/>
      <c r="F89" s="74"/>
      <c r="G89" s="71">
        <f t="shared" si="71"/>
        <v>0</v>
      </c>
      <c r="H89" s="71">
        <f t="shared" si="71"/>
        <v>0</v>
      </c>
      <c r="I89" s="237">
        <v>0</v>
      </c>
      <c r="J89" s="71"/>
      <c r="K89" s="71"/>
      <c r="L89" s="71"/>
      <c r="M89" s="71">
        <f t="shared" si="72"/>
        <v>0</v>
      </c>
      <c r="N89" s="71">
        <f t="shared" si="72"/>
        <v>0</v>
      </c>
      <c r="O89" s="236">
        <v>0.21</v>
      </c>
      <c r="P89" s="237"/>
      <c r="Q89" s="74"/>
      <c r="R89" s="71"/>
      <c r="S89" s="71">
        <f t="shared" si="73"/>
        <v>0.21</v>
      </c>
      <c r="T89" s="71">
        <f t="shared" si="73"/>
        <v>0</v>
      </c>
      <c r="U89" s="71"/>
      <c r="V89" s="71"/>
      <c r="W89" s="74"/>
      <c r="X89" s="74"/>
      <c r="Y89" s="71">
        <f t="shared" si="74"/>
        <v>0</v>
      </c>
      <c r="Z89" s="71">
        <f t="shared" si="74"/>
        <v>0</v>
      </c>
      <c r="AA89" s="71"/>
      <c r="AB89" s="245"/>
      <c r="AC89" s="246"/>
      <c r="AD89" s="239"/>
      <c r="AE89" s="71">
        <f t="shared" si="75"/>
        <v>0</v>
      </c>
      <c r="AF89" s="71">
        <f t="shared" si="75"/>
        <v>0</v>
      </c>
      <c r="AG89" s="71">
        <v>5.15</v>
      </c>
      <c r="AH89" s="71"/>
      <c r="AI89" s="71"/>
      <c r="AJ89" s="71"/>
      <c r="AK89" s="71">
        <f t="shared" si="76"/>
        <v>5.15</v>
      </c>
      <c r="AL89" s="71">
        <f t="shared" si="76"/>
        <v>0</v>
      </c>
      <c r="AM89" s="71"/>
      <c r="AN89" s="71"/>
      <c r="AO89" s="75"/>
      <c r="AP89" s="75"/>
      <c r="AQ89" s="71">
        <f t="shared" si="77"/>
        <v>0</v>
      </c>
      <c r="AR89" s="71">
        <f t="shared" si="77"/>
        <v>0</v>
      </c>
      <c r="AS89" s="74"/>
      <c r="AT89" s="74"/>
      <c r="AU89" s="74"/>
      <c r="AV89" s="71"/>
      <c r="AW89" s="71">
        <f t="shared" si="78"/>
        <v>0</v>
      </c>
      <c r="AX89" s="71">
        <f t="shared" si="78"/>
        <v>0</v>
      </c>
      <c r="AY89" s="207"/>
      <c r="AZ89" s="86"/>
      <c r="BA89" s="86"/>
      <c r="BB89" s="86"/>
      <c r="BC89" s="71">
        <f t="shared" si="79"/>
        <v>0</v>
      </c>
      <c r="BD89" s="71">
        <f t="shared" si="79"/>
        <v>0</v>
      </c>
      <c r="BE89" s="236"/>
      <c r="BF89" s="236"/>
      <c r="BG89" s="75"/>
      <c r="BH89" s="240"/>
      <c r="BI89" s="71">
        <f t="shared" si="80"/>
        <v>0</v>
      </c>
      <c r="BJ89" s="71">
        <f t="shared" si="80"/>
        <v>0</v>
      </c>
      <c r="BK89" s="93"/>
      <c r="BL89" s="93"/>
      <c r="BM89" s="71"/>
      <c r="BN89" s="71"/>
      <c r="BO89" s="71">
        <f t="shared" si="81"/>
        <v>0</v>
      </c>
      <c r="BP89" s="71">
        <f t="shared" si="81"/>
        <v>0</v>
      </c>
      <c r="BQ89" s="241"/>
      <c r="BR89" s="236"/>
      <c r="BS89" s="94"/>
      <c r="BT89" s="94"/>
      <c r="BU89" s="71">
        <f t="shared" si="82"/>
        <v>0</v>
      </c>
      <c r="BV89" s="71">
        <f t="shared" si="82"/>
        <v>0</v>
      </c>
      <c r="BW89" s="74"/>
      <c r="BX89" s="74"/>
      <c r="BY89" s="79"/>
      <c r="BZ89" s="242"/>
      <c r="CA89" s="71">
        <f t="shared" si="83"/>
        <v>0</v>
      </c>
      <c r="CB89" s="71">
        <f t="shared" si="83"/>
        <v>0</v>
      </c>
      <c r="CC89" s="74"/>
      <c r="CD89" s="74"/>
      <c r="CE89" s="95"/>
      <c r="CF89" s="95"/>
      <c r="CG89" s="71">
        <f t="shared" si="84"/>
        <v>0</v>
      </c>
      <c r="CH89" s="71">
        <f t="shared" si="84"/>
        <v>0</v>
      </c>
      <c r="CI89" s="236"/>
      <c r="CJ89" s="236"/>
      <c r="CK89" s="213"/>
      <c r="CL89" s="71"/>
      <c r="CM89" s="71">
        <f t="shared" si="85"/>
        <v>0</v>
      </c>
      <c r="CN89" s="71">
        <f t="shared" si="85"/>
        <v>0</v>
      </c>
      <c r="CO89" s="236"/>
      <c r="CP89" s="236"/>
      <c r="CQ89" s="71"/>
      <c r="CR89" s="71"/>
      <c r="CS89" s="71">
        <f t="shared" si="86"/>
        <v>0</v>
      </c>
      <c r="CT89" s="71">
        <f t="shared" si="86"/>
        <v>0</v>
      </c>
      <c r="CU89" s="74">
        <v>7.22</v>
      </c>
      <c r="CV89" s="74"/>
      <c r="CW89" s="236"/>
      <c r="CX89" s="236"/>
      <c r="CY89" s="71">
        <f t="shared" si="87"/>
        <v>7.22</v>
      </c>
      <c r="CZ89" s="71">
        <f t="shared" si="87"/>
        <v>0</v>
      </c>
      <c r="DA89" s="236"/>
      <c r="DB89" s="237"/>
      <c r="DC89" s="93"/>
      <c r="DD89" s="71"/>
      <c r="DE89" s="71">
        <f t="shared" si="88"/>
        <v>0</v>
      </c>
      <c r="DF89" s="71">
        <f t="shared" si="88"/>
        <v>0</v>
      </c>
      <c r="DG89" s="74"/>
      <c r="DH89" s="74"/>
      <c r="DI89" s="74"/>
      <c r="DJ89" s="74"/>
      <c r="DK89" s="71">
        <f t="shared" si="89"/>
        <v>0</v>
      </c>
      <c r="DL89" s="71">
        <f t="shared" si="89"/>
        <v>0</v>
      </c>
      <c r="DM89" s="236"/>
      <c r="DN89" s="236"/>
      <c r="DO89" s="243"/>
      <c r="DP89" s="244"/>
      <c r="DQ89" s="71">
        <f t="shared" si="90"/>
        <v>0</v>
      </c>
      <c r="DR89" s="71">
        <f t="shared" si="90"/>
        <v>0</v>
      </c>
      <c r="DS89" s="115"/>
      <c r="DT89" s="71"/>
      <c r="DU89" s="236"/>
      <c r="DV89" s="236"/>
      <c r="DW89" s="71">
        <f t="shared" si="91"/>
        <v>0</v>
      </c>
      <c r="DX89" s="71">
        <f t="shared" si="91"/>
        <v>0</v>
      </c>
      <c r="DY89" s="236"/>
      <c r="DZ89" s="237"/>
      <c r="EA89" s="208"/>
      <c r="EB89" s="71"/>
      <c r="EC89" s="71">
        <f t="shared" si="92"/>
        <v>0</v>
      </c>
      <c r="ED89" s="71">
        <f t="shared" si="92"/>
        <v>0</v>
      </c>
      <c r="EE89" s="236"/>
      <c r="EF89" s="236"/>
      <c r="EG89" s="243"/>
      <c r="EH89" s="243"/>
      <c r="EI89" s="71">
        <f t="shared" si="93"/>
        <v>0</v>
      </c>
      <c r="EJ89" s="71">
        <f t="shared" si="93"/>
        <v>0</v>
      </c>
      <c r="EK89" s="236">
        <v>2.06</v>
      </c>
      <c r="EL89" s="236"/>
      <c r="EM89" s="243"/>
      <c r="EN89" s="243"/>
      <c r="EO89" s="71">
        <f t="shared" si="94"/>
        <v>2.06</v>
      </c>
      <c r="EP89" s="71">
        <f t="shared" si="94"/>
        <v>0</v>
      </c>
      <c r="EQ89" s="209">
        <v>0</v>
      </c>
      <c r="ER89" s="196"/>
      <c r="ES89" s="196"/>
      <c r="ET89" s="196"/>
      <c r="EU89" s="74">
        <f t="shared" si="95"/>
        <v>0</v>
      </c>
      <c r="EV89" s="74">
        <f t="shared" si="96"/>
        <v>0</v>
      </c>
      <c r="EW89" s="71">
        <v>0</v>
      </c>
      <c r="EX89" s="71"/>
      <c r="EY89" s="71"/>
      <c r="EZ89" s="71"/>
      <c r="FA89" s="71">
        <f t="shared" si="97"/>
        <v>0</v>
      </c>
      <c r="FB89" s="71">
        <f t="shared" si="97"/>
        <v>0</v>
      </c>
      <c r="FC89" s="71"/>
      <c r="FD89" s="71"/>
      <c r="FE89" s="71"/>
      <c r="FF89" s="71"/>
      <c r="FG89" s="71">
        <f t="shared" si="98"/>
        <v>0</v>
      </c>
      <c r="FH89" s="71">
        <f t="shared" si="98"/>
        <v>0</v>
      </c>
      <c r="FI89" s="196"/>
      <c r="FJ89" s="196"/>
      <c r="FK89" s="196"/>
      <c r="FL89" s="196"/>
      <c r="FM89" s="74">
        <f t="shared" si="99"/>
        <v>0</v>
      </c>
      <c r="FN89" s="74">
        <f t="shared" si="100"/>
        <v>0</v>
      </c>
      <c r="FO89" s="196"/>
      <c r="FP89" s="196"/>
      <c r="FQ89" s="196"/>
      <c r="FR89" s="196"/>
      <c r="FS89" s="74">
        <f t="shared" si="101"/>
        <v>0</v>
      </c>
      <c r="FT89" s="74">
        <f t="shared" si="102"/>
        <v>0</v>
      </c>
      <c r="FU89" s="196"/>
      <c r="FV89" s="196"/>
      <c r="FW89" s="196"/>
      <c r="FX89" s="196"/>
      <c r="FY89" s="74">
        <f t="shared" si="103"/>
        <v>0</v>
      </c>
      <c r="FZ89" s="74">
        <f t="shared" si="104"/>
        <v>0</v>
      </c>
      <c r="GA89" s="196"/>
      <c r="GB89" s="196"/>
      <c r="GC89" s="196"/>
      <c r="GD89" s="196"/>
      <c r="GE89" s="74">
        <f t="shared" si="105"/>
        <v>0</v>
      </c>
      <c r="GF89" s="74">
        <f t="shared" si="106"/>
        <v>0</v>
      </c>
      <c r="GG89" s="196"/>
      <c r="GH89" s="196"/>
      <c r="GI89" s="74">
        <f t="shared" si="70"/>
        <v>0</v>
      </c>
      <c r="GJ89" s="74">
        <f t="shared" si="107"/>
        <v>0</v>
      </c>
      <c r="GK89" s="196">
        <v>8.9700000000000006</v>
      </c>
      <c r="GL89" s="196"/>
      <c r="GM89" s="74">
        <f t="shared" si="108"/>
        <v>8.9700000000000006</v>
      </c>
      <c r="GN89" s="74">
        <f t="shared" si="109"/>
        <v>0</v>
      </c>
      <c r="GO89" s="196">
        <v>0</v>
      </c>
      <c r="GP89" s="196"/>
      <c r="GQ89" s="74">
        <f t="shared" si="110"/>
        <v>0</v>
      </c>
      <c r="GR89" s="74">
        <f t="shared" si="111"/>
        <v>0</v>
      </c>
      <c r="GS89" s="196"/>
      <c r="GT89" s="196"/>
      <c r="GU89" s="74">
        <f t="shared" si="112"/>
        <v>0</v>
      </c>
      <c r="GV89" s="74">
        <f t="shared" si="113"/>
        <v>0</v>
      </c>
      <c r="GW89" s="196">
        <v>10.31</v>
      </c>
      <c r="GX89" s="196"/>
      <c r="GY89" s="74">
        <f t="shared" si="114"/>
        <v>10.31</v>
      </c>
      <c r="GZ89" s="74">
        <f t="shared" si="115"/>
        <v>0</v>
      </c>
      <c r="HA89" s="196">
        <v>4.12</v>
      </c>
      <c r="HB89" s="196"/>
      <c r="HC89" s="74">
        <f t="shared" si="116"/>
        <v>4.12</v>
      </c>
      <c r="HD89" s="74">
        <f t="shared" si="117"/>
        <v>0</v>
      </c>
      <c r="HE89" s="196">
        <v>1</v>
      </c>
      <c r="HF89" s="196"/>
      <c r="HG89" s="74">
        <f t="shared" si="118"/>
        <v>1</v>
      </c>
      <c r="HH89" s="74">
        <f t="shared" si="118"/>
        <v>0</v>
      </c>
      <c r="HI89" s="74">
        <v>0.21</v>
      </c>
      <c r="HJ89" s="74"/>
      <c r="HK89" s="74">
        <f t="shared" si="119"/>
        <v>0.21</v>
      </c>
      <c r="HL89" s="74">
        <f t="shared" si="119"/>
        <v>0</v>
      </c>
      <c r="HM89" s="74"/>
      <c r="HN89" s="74"/>
      <c r="HO89" s="74">
        <f t="shared" si="120"/>
        <v>0</v>
      </c>
      <c r="HP89" s="74">
        <f t="shared" si="120"/>
        <v>0</v>
      </c>
      <c r="HQ89" s="74"/>
      <c r="HR89" s="74"/>
      <c r="HS89" s="74">
        <f t="shared" si="121"/>
        <v>0</v>
      </c>
      <c r="HT89" s="74">
        <f t="shared" si="121"/>
        <v>0</v>
      </c>
      <c r="HU89" s="74"/>
      <c r="HV89" s="74"/>
      <c r="HW89" s="74">
        <f t="shared" si="122"/>
        <v>0</v>
      </c>
      <c r="HX89" s="74">
        <f t="shared" si="122"/>
        <v>0</v>
      </c>
      <c r="HY89" s="74"/>
      <c r="HZ89" s="74"/>
      <c r="IA89" s="74">
        <f t="shared" si="123"/>
        <v>0</v>
      </c>
      <c r="IB89" s="74">
        <f t="shared" si="123"/>
        <v>0</v>
      </c>
      <c r="IC89" s="74"/>
      <c r="ID89" s="74"/>
      <c r="IE89" s="74">
        <f t="shared" si="124"/>
        <v>0</v>
      </c>
      <c r="IF89" s="210">
        <f t="shared" si="125"/>
        <v>0</v>
      </c>
      <c r="IG89" s="235">
        <v>0</v>
      </c>
      <c r="IH89" s="235"/>
      <c r="II89" s="211">
        <f t="shared" si="126"/>
        <v>0</v>
      </c>
      <c r="IJ89" s="211">
        <f t="shared" si="126"/>
        <v>0</v>
      </c>
      <c r="IK89" s="235">
        <v>0</v>
      </c>
      <c r="IM89" s="211">
        <f t="shared" si="127"/>
        <v>0</v>
      </c>
      <c r="IN89" s="211">
        <f t="shared" si="127"/>
        <v>0</v>
      </c>
      <c r="IO89" s="196"/>
      <c r="IP89" s="211"/>
      <c r="IQ89" s="211">
        <f t="shared" si="128"/>
        <v>0</v>
      </c>
      <c r="IR89" s="211">
        <f t="shared" si="128"/>
        <v>0</v>
      </c>
      <c r="IS89" s="211"/>
      <c r="IT89" s="211"/>
      <c r="IU89" s="211">
        <f t="shared" si="129"/>
        <v>0</v>
      </c>
      <c r="IV89" s="211">
        <f t="shared" si="129"/>
        <v>0</v>
      </c>
      <c r="IW89" s="211"/>
      <c r="IX89" s="211"/>
      <c r="IY89" s="211">
        <f t="shared" si="130"/>
        <v>0</v>
      </c>
      <c r="IZ89" s="211">
        <f t="shared" si="131"/>
        <v>0</v>
      </c>
      <c r="JA89" s="211"/>
      <c r="JB89" s="211"/>
      <c r="JC89" s="211">
        <f t="shared" si="132"/>
        <v>0</v>
      </c>
      <c r="JD89" s="211">
        <f t="shared" si="132"/>
        <v>0</v>
      </c>
      <c r="JE89" s="211">
        <v>1.33</v>
      </c>
      <c r="JF89" s="211"/>
      <c r="JG89" s="211">
        <f t="shared" si="133"/>
        <v>1.33</v>
      </c>
      <c r="JH89" s="211">
        <f t="shared" si="133"/>
        <v>0</v>
      </c>
      <c r="JI89" s="211"/>
      <c r="JJ89" s="211"/>
      <c r="JK89" s="211">
        <f t="shared" si="134"/>
        <v>0</v>
      </c>
      <c r="JL89" s="211">
        <f t="shared" si="134"/>
        <v>0</v>
      </c>
      <c r="JM89" s="560">
        <v>0</v>
      </c>
      <c r="JN89" s="211"/>
      <c r="JO89" s="211">
        <f t="shared" si="135"/>
        <v>0</v>
      </c>
      <c r="JP89" s="211">
        <f t="shared" si="135"/>
        <v>0</v>
      </c>
      <c r="JQ89" s="211">
        <v>0</v>
      </c>
      <c r="JR89" s="211"/>
      <c r="JS89" s="211">
        <f t="shared" si="136"/>
        <v>0</v>
      </c>
      <c r="JT89" s="211">
        <f t="shared" si="136"/>
        <v>0</v>
      </c>
      <c r="JU89" s="211"/>
      <c r="JV89" s="211"/>
      <c r="JW89" s="211">
        <f t="shared" si="137"/>
        <v>0</v>
      </c>
      <c r="JX89" s="211">
        <f t="shared" si="137"/>
        <v>0</v>
      </c>
    </row>
    <row r="90" spans="1:284" ht="12.75" customHeight="1">
      <c r="A90" s="181"/>
      <c r="B90" s="89">
        <v>80</v>
      </c>
      <c r="C90" s="236"/>
      <c r="D90" s="236"/>
      <c r="E90" s="74"/>
      <c r="F90" s="74"/>
      <c r="G90" s="71">
        <f t="shared" si="71"/>
        <v>0</v>
      </c>
      <c r="H90" s="71">
        <f t="shared" si="71"/>
        <v>0</v>
      </c>
      <c r="I90" s="237">
        <v>0</v>
      </c>
      <c r="J90" s="71"/>
      <c r="K90" s="71"/>
      <c r="L90" s="71"/>
      <c r="M90" s="71">
        <f t="shared" si="72"/>
        <v>0</v>
      </c>
      <c r="N90" s="71">
        <f t="shared" si="72"/>
        <v>0</v>
      </c>
      <c r="O90" s="236">
        <v>0.21</v>
      </c>
      <c r="P90" s="237"/>
      <c r="Q90" s="74"/>
      <c r="R90" s="71"/>
      <c r="S90" s="71">
        <f t="shared" si="73"/>
        <v>0.21</v>
      </c>
      <c r="T90" s="71">
        <f t="shared" si="73"/>
        <v>0</v>
      </c>
      <c r="U90" s="71"/>
      <c r="V90" s="71"/>
      <c r="W90" s="74"/>
      <c r="X90" s="74"/>
      <c r="Y90" s="71">
        <f t="shared" si="74"/>
        <v>0</v>
      </c>
      <c r="Z90" s="71">
        <f t="shared" si="74"/>
        <v>0</v>
      </c>
      <c r="AA90" s="71"/>
      <c r="AB90" s="245"/>
      <c r="AC90" s="246"/>
      <c r="AD90" s="239"/>
      <c r="AE90" s="71">
        <f t="shared" si="75"/>
        <v>0</v>
      </c>
      <c r="AF90" s="71">
        <f t="shared" si="75"/>
        <v>0</v>
      </c>
      <c r="AG90" s="71">
        <v>5.15</v>
      </c>
      <c r="AH90" s="71"/>
      <c r="AI90" s="71"/>
      <c r="AJ90" s="71"/>
      <c r="AK90" s="71">
        <f t="shared" si="76"/>
        <v>5.15</v>
      </c>
      <c r="AL90" s="71">
        <f t="shared" si="76"/>
        <v>0</v>
      </c>
      <c r="AM90" s="71"/>
      <c r="AN90" s="71"/>
      <c r="AO90" s="75"/>
      <c r="AP90" s="75"/>
      <c r="AQ90" s="71">
        <f t="shared" si="77"/>
        <v>0</v>
      </c>
      <c r="AR90" s="71">
        <f t="shared" si="77"/>
        <v>0</v>
      </c>
      <c r="AS90" s="74"/>
      <c r="AT90" s="74"/>
      <c r="AU90" s="74"/>
      <c r="AV90" s="71"/>
      <c r="AW90" s="71">
        <f t="shared" si="78"/>
        <v>0</v>
      </c>
      <c r="AX90" s="71">
        <f t="shared" si="78"/>
        <v>0</v>
      </c>
      <c r="AY90" s="207"/>
      <c r="AZ90" s="86"/>
      <c r="BA90" s="86"/>
      <c r="BB90" s="86"/>
      <c r="BC90" s="71">
        <f t="shared" si="79"/>
        <v>0</v>
      </c>
      <c r="BD90" s="71">
        <f t="shared" si="79"/>
        <v>0</v>
      </c>
      <c r="BE90" s="236"/>
      <c r="BF90" s="236"/>
      <c r="BG90" s="75"/>
      <c r="BH90" s="240"/>
      <c r="BI90" s="71">
        <f t="shared" si="80"/>
        <v>0</v>
      </c>
      <c r="BJ90" s="71">
        <f t="shared" si="80"/>
        <v>0</v>
      </c>
      <c r="BK90" s="93"/>
      <c r="BL90" s="93"/>
      <c r="BM90" s="71"/>
      <c r="BN90" s="71"/>
      <c r="BO90" s="71">
        <f t="shared" si="81"/>
        <v>0</v>
      </c>
      <c r="BP90" s="71">
        <f t="shared" si="81"/>
        <v>0</v>
      </c>
      <c r="BQ90" s="241"/>
      <c r="BR90" s="236"/>
      <c r="BS90" s="94"/>
      <c r="BT90" s="94"/>
      <c r="BU90" s="71">
        <f t="shared" si="82"/>
        <v>0</v>
      </c>
      <c r="BV90" s="71">
        <f t="shared" si="82"/>
        <v>0</v>
      </c>
      <c r="BW90" s="74"/>
      <c r="BX90" s="74"/>
      <c r="BY90" s="79"/>
      <c r="BZ90" s="242"/>
      <c r="CA90" s="71">
        <f t="shared" si="83"/>
        <v>0</v>
      </c>
      <c r="CB90" s="71">
        <f t="shared" si="83"/>
        <v>0</v>
      </c>
      <c r="CC90" s="74"/>
      <c r="CD90" s="74"/>
      <c r="CE90" s="95"/>
      <c r="CF90" s="95"/>
      <c r="CG90" s="71">
        <f t="shared" si="84"/>
        <v>0</v>
      </c>
      <c r="CH90" s="71">
        <f t="shared" si="84"/>
        <v>0</v>
      </c>
      <c r="CI90" s="236"/>
      <c r="CJ90" s="236"/>
      <c r="CK90" s="213"/>
      <c r="CL90" s="71"/>
      <c r="CM90" s="71">
        <f t="shared" si="85"/>
        <v>0</v>
      </c>
      <c r="CN90" s="71">
        <f t="shared" si="85"/>
        <v>0</v>
      </c>
      <c r="CO90" s="236"/>
      <c r="CP90" s="236"/>
      <c r="CQ90" s="71"/>
      <c r="CR90" s="71"/>
      <c r="CS90" s="71">
        <f t="shared" si="86"/>
        <v>0</v>
      </c>
      <c r="CT90" s="71">
        <f t="shared" si="86"/>
        <v>0</v>
      </c>
      <c r="CU90" s="74">
        <v>7.22</v>
      </c>
      <c r="CV90" s="74"/>
      <c r="CW90" s="236"/>
      <c r="CX90" s="236"/>
      <c r="CY90" s="71">
        <f t="shared" si="87"/>
        <v>7.22</v>
      </c>
      <c r="CZ90" s="71">
        <f t="shared" si="87"/>
        <v>0</v>
      </c>
      <c r="DA90" s="236"/>
      <c r="DB90" s="237"/>
      <c r="DC90" s="93"/>
      <c r="DD90" s="71"/>
      <c r="DE90" s="71">
        <f t="shared" si="88"/>
        <v>0</v>
      </c>
      <c r="DF90" s="71">
        <f t="shared" si="88"/>
        <v>0</v>
      </c>
      <c r="DG90" s="74"/>
      <c r="DH90" s="74"/>
      <c r="DI90" s="74"/>
      <c r="DJ90" s="74"/>
      <c r="DK90" s="71">
        <f t="shared" si="89"/>
        <v>0</v>
      </c>
      <c r="DL90" s="71">
        <f t="shared" si="89"/>
        <v>0</v>
      </c>
      <c r="DM90" s="236"/>
      <c r="DN90" s="236"/>
      <c r="DO90" s="243"/>
      <c r="DP90" s="244"/>
      <c r="DQ90" s="71">
        <f t="shared" si="90"/>
        <v>0</v>
      </c>
      <c r="DR90" s="71">
        <f t="shared" si="90"/>
        <v>0</v>
      </c>
      <c r="DS90" s="115"/>
      <c r="DT90" s="71"/>
      <c r="DU90" s="236"/>
      <c r="DV90" s="236"/>
      <c r="DW90" s="71">
        <f t="shared" si="91"/>
        <v>0</v>
      </c>
      <c r="DX90" s="71">
        <f t="shared" si="91"/>
        <v>0</v>
      </c>
      <c r="DY90" s="236"/>
      <c r="DZ90" s="237"/>
      <c r="EA90" s="208"/>
      <c r="EB90" s="71"/>
      <c r="EC90" s="71">
        <f t="shared" si="92"/>
        <v>0</v>
      </c>
      <c r="ED90" s="71">
        <f t="shared" si="92"/>
        <v>0</v>
      </c>
      <c r="EE90" s="236"/>
      <c r="EF90" s="236"/>
      <c r="EG90" s="243"/>
      <c r="EH90" s="243"/>
      <c r="EI90" s="71">
        <f t="shared" si="93"/>
        <v>0</v>
      </c>
      <c r="EJ90" s="71">
        <f t="shared" si="93"/>
        <v>0</v>
      </c>
      <c r="EK90" s="236">
        <v>2.06</v>
      </c>
      <c r="EL90" s="236"/>
      <c r="EM90" s="243"/>
      <c r="EN90" s="243"/>
      <c r="EO90" s="71">
        <f t="shared" si="94"/>
        <v>2.06</v>
      </c>
      <c r="EP90" s="71">
        <f t="shared" si="94"/>
        <v>0</v>
      </c>
      <c r="EQ90" s="209">
        <v>0</v>
      </c>
      <c r="ER90" s="196"/>
      <c r="ES90" s="196"/>
      <c r="ET90" s="196"/>
      <c r="EU90" s="74">
        <f t="shared" si="95"/>
        <v>0</v>
      </c>
      <c r="EV90" s="74">
        <f t="shared" si="96"/>
        <v>0</v>
      </c>
      <c r="EW90" s="71">
        <v>0</v>
      </c>
      <c r="EX90" s="71"/>
      <c r="EY90" s="71"/>
      <c r="EZ90" s="71"/>
      <c r="FA90" s="71">
        <f t="shared" si="97"/>
        <v>0</v>
      </c>
      <c r="FB90" s="71">
        <f t="shared" si="97"/>
        <v>0</v>
      </c>
      <c r="FC90" s="71"/>
      <c r="FD90" s="71"/>
      <c r="FE90" s="71"/>
      <c r="FF90" s="71"/>
      <c r="FG90" s="71">
        <f t="shared" si="98"/>
        <v>0</v>
      </c>
      <c r="FH90" s="71">
        <f t="shared" si="98"/>
        <v>0</v>
      </c>
      <c r="FI90" s="196"/>
      <c r="FJ90" s="196"/>
      <c r="FK90" s="196"/>
      <c r="FL90" s="196"/>
      <c r="FM90" s="74">
        <f t="shared" si="99"/>
        <v>0</v>
      </c>
      <c r="FN90" s="74">
        <f t="shared" si="100"/>
        <v>0</v>
      </c>
      <c r="FO90" s="196"/>
      <c r="FP90" s="196"/>
      <c r="FQ90" s="196"/>
      <c r="FR90" s="196"/>
      <c r="FS90" s="74">
        <f t="shared" si="101"/>
        <v>0</v>
      </c>
      <c r="FT90" s="74">
        <f t="shared" si="102"/>
        <v>0</v>
      </c>
      <c r="FU90" s="196"/>
      <c r="FV90" s="196"/>
      <c r="FW90" s="196"/>
      <c r="FX90" s="196"/>
      <c r="FY90" s="74">
        <f t="shared" si="103"/>
        <v>0</v>
      </c>
      <c r="FZ90" s="74">
        <f t="shared" si="104"/>
        <v>0</v>
      </c>
      <c r="GA90" s="196"/>
      <c r="GB90" s="196"/>
      <c r="GC90" s="196"/>
      <c r="GD90" s="196"/>
      <c r="GE90" s="74">
        <f t="shared" si="105"/>
        <v>0</v>
      </c>
      <c r="GF90" s="74">
        <f t="shared" si="106"/>
        <v>0</v>
      </c>
      <c r="GG90" s="196"/>
      <c r="GH90" s="196"/>
      <c r="GI90" s="74">
        <f t="shared" si="70"/>
        <v>0</v>
      </c>
      <c r="GJ90" s="74">
        <f t="shared" si="107"/>
        <v>0</v>
      </c>
      <c r="GK90" s="196">
        <v>8.9700000000000006</v>
      </c>
      <c r="GL90" s="196"/>
      <c r="GM90" s="74">
        <f t="shared" si="108"/>
        <v>8.9700000000000006</v>
      </c>
      <c r="GN90" s="74">
        <f t="shared" si="109"/>
        <v>0</v>
      </c>
      <c r="GO90" s="196">
        <v>0</v>
      </c>
      <c r="GP90" s="196"/>
      <c r="GQ90" s="74">
        <f t="shared" si="110"/>
        <v>0</v>
      </c>
      <c r="GR90" s="74">
        <f t="shared" si="111"/>
        <v>0</v>
      </c>
      <c r="GS90" s="196"/>
      <c r="GT90" s="196"/>
      <c r="GU90" s="74">
        <f t="shared" si="112"/>
        <v>0</v>
      </c>
      <c r="GV90" s="74">
        <f t="shared" si="113"/>
        <v>0</v>
      </c>
      <c r="GW90" s="196">
        <v>10.31</v>
      </c>
      <c r="GX90" s="196"/>
      <c r="GY90" s="74">
        <f t="shared" si="114"/>
        <v>10.31</v>
      </c>
      <c r="GZ90" s="74">
        <f t="shared" si="115"/>
        <v>0</v>
      </c>
      <c r="HA90" s="196">
        <v>4.12</v>
      </c>
      <c r="HB90" s="196"/>
      <c r="HC90" s="74">
        <f t="shared" si="116"/>
        <v>4.12</v>
      </c>
      <c r="HD90" s="74">
        <f t="shared" si="117"/>
        <v>0</v>
      </c>
      <c r="HE90" s="196">
        <v>1</v>
      </c>
      <c r="HF90" s="196"/>
      <c r="HG90" s="74">
        <f t="shared" si="118"/>
        <v>1</v>
      </c>
      <c r="HH90" s="74">
        <f t="shared" si="118"/>
        <v>0</v>
      </c>
      <c r="HI90" s="74">
        <v>0.21</v>
      </c>
      <c r="HJ90" s="74"/>
      <c r="HK90" s="74">
        <f t="shared" si="119"/>
        <v>0.21</v>
      </c>
      <c r="HL90" s="74">
        <f t="shared" si="119"/>
        <v>0</v>
      </c>
      <c r="HM90" s="74"/>
      <c r="HN90" s="74"/>
      <c r="HO90" s="74">
        <f t="shared" si="120"/>
        <v>0</v>
      </c>
      <c r="HP90" s="74">
        <f t="shared" si="120"/>
        <v>0</v>
      </c>
      <c r="HQ90" s="74"/>
      <c r="HR90" s="74"/>
      <c r="HS90" s="74">
        <f t="shared" si="121"/>
        <v>0</v>
      </c>
      <c r="HT90" s="74">
        <f t="shared" si="121"/>
        <v>0</v>
      </c>
      <c r="HU90" s="74"/>
      <c r="HV90" s="74"/>
      <c r="HW90" s="74">
        <f t="shared" si="122"/>
        <v>0</v>
      </c>
      <c r="HX90" s="74">
        <f t="shared" si="122"/>
        <v>0</v>
      </c>
      <c r="HY90" s="74"/>
      <c r="HZ90" s="74"/>
      <c r="IA90" s="74">
        <f t="shared" si="123"/>
        <v>0</v>
      </c>
      <c r="IB90" s="74">
        <f t="shared" si="123"/>
        <v>0</v>
      </c>
      <c r="IC90" s="74"/>
      <c r="ID90" s="74"/>
      <c r="IE90" s="74">
        <f t="shared" si="124"/>
        <v>0</v>
      </c>
      <c r="IF90" s="210">
        <f t="shared" si="125"/>
        <v>0</v>
      </c>
      <c r="IG90" s="235">
        <v>0</v>
      </c>
      <c r="IH90" s="235"/>
      <c r="II90" s="211">
        <f t="shared" si="126"/>
        <v>0</v>
      </c>
      <c r="IJ90" s="211">
        <f t="shared" si="126"/>
        <v>0</v>
      </c>
      <c r="IK90" s="235">
        <v>0</v>
      </c>
      <c r="IM90" s="211">
        <f t="shared" si="127"/>
        <v>0</v>
      </c>
      <c r="IN90" s="211">
        <f t="shared" si="127"/>
        <v>0</v>
      </c>
      <c r="IO90" s="196"/>
      <c r="IP90" s="211"/>
      <c r="IQ90" s="211">
        <f t="shared" si="128"/>
        <v>0</v>
      </c>
      <c r="IR90" s="211">
        <f t="shared" si="128"/>
        <v>0</v>
      </c>
      <c r="IS90" s="211"/>
      <c r="IT90" s="211"/>
      <c r="IU90" s="211">
        <f t="shared" si="129"/>
        <v>0</v>
      </c>
      <c r="IV90" s="211">
        <f t="shared" si="129"/>
        <v>0</v>
      </c>
      <c r="IW90" s="211"/>
      <c r="IX90" s="211"/>
      <c r="IY90" s="211">
        <f t="shared" si="130"/>
        <v>0</v>
      </c>
      <c r="IZ90" s="211">
        <f t="shared" si="131"/>
        <v>0</v>
      </c>
      <c r="JA90" s="211"/>
      <c r="JB90" s="211"/>
      <c r="JC90" s="211">
        <f t="shared" si="132"/>
        <v>0</v>
      </c>
      <c r="JD90" s="211">
        <f t="shared" si="132"/>
        <v>0</v>
      </c>
      <c r="JE90" s="211">
        <v>1.33</v>
      </c>
      <c r="JF90" s="211"/>
      <c r="JG90" s="211">
        <f t="shared" si="133"/>
        <v>1.33</v>
      </c>
      <c r="JH90" s="211">
        <f t="shared" si="133"/>
        <v>0</v>
      </c>
      <c r="JI90" s="211"/>
      <c r="JJ90" s="211"/>
      <c r="JK90" s="211">
        <f t="shared" si="134"/>
        <v>0</v>
      </c>
      <c r="JL90" s="211">
        <f t="shared" si="134"/>
        <v>0</v>
      </c>
      <c r="JM90" s="560">
        <v>0</v>
      </c>
      <c r="JN90" s="211"/>
      <c r="JO90" s="211">
        <f t="shared" si="135"/>
        <v>0</v>
      </c>
      <c r="JP90" s="211">
        <f t="shared" si="135"/>
        <v>0</v>
      </c>
      <c r="JQ90" s="211">
        <v>0</v>
      </c>
      <c r="JR90" s="211"/>
      <c r="JS90" s="211">
        <f t="shared" si="136"/>
        <v>0</v>
      </c>
      <c r="JT90" s="211">
        <f t="shared" si="136"/>
        <v>0</v>
      </c>
      <c r="JU90" s="211"/>
      <c r="JV90" s="211"/>
      <c r="JW90" s="211">
        <f t="shared" si="137"/>
        <v>0</v>
      </c>
      <c r="JX90" s="211">
        <f t="shared" si="137"/>
        <v>0</v>
      </c>
    </row>
    <row r="91" spans="1:284" ht="12.75" customHeight="1">
      <c r="A91" s="184" t="s">
        <v>156</v>
      </c>
      <c r="B91" s="89">
        <v>81</v>
      </c>
      <c r="C91" s="236"/>
      <c r="D91" s="236"/>
      <c r="E91" s="74"/>
      <c r="F91" s="74"/>
      <c r="G91" s="71">
        <f t="shared" si="71"/>
        <v>0</v>
      </c>
      <c r="H91" s="71">
        <f t="shared" si="71"/>
        <v>0</v>
      </c>
      <c r="I91" s="237">
        <v>0</v>
      </c>
      <c r="J91" s="71"/>
      <c r="K91" s="71"/>
      <c r="L91" s="71"/>
      <c r="M91" s="71">
        <f t="shared" si="72"/>
        <v>0</v>
      </c>
      <c r="N91" s="71">
        <f t="shared" si="72"/>
        <v>0</v>
      </c>
      <c r="O91" s="236">
        <v>0.21</v>
      </c>
      <c r="P91" s="237"/>
      <c r="Q91" s="74"/>
      <c r="R91" s="71"/>
      <c r="S91" s="71">
        <f t="shared" si="73"/>
        <v>0.21</v>
      </c>
      <c r="T91" s="71">
        <f t="shared" si="73"/>
        <v>0</v>
      </c>
      <c r="U91" s="71"/>
      <c r="V91" s="71"/>
      <c r="W91" s="74"/>
      <c r="X91" s="74"/>
      <c r="Y91" s="71">
        <f t="shared" si="74"/>
        <v>0</v>
      </c>
      <c r="Z91" s="71">
        <f t="shared" si="74"/>
        <v>0</v>
      </c>
      <c r="AA91" s="71"/>
      <c r="AB91" s="245"/>
      <c r="AC91" s="246"/>
      <c r="AD91" s="239"/>
      <c r="AE91" s="71">
        <f t="shared" si="75"/>
        <v>0</v>
      </c>
      <c r="AF91" s="71">
        <f t="shared" si="75"/>
        <v>0</v>
      </c>
      <c r="AG91" s="71">
        <v>5.15</v>
      </c>
      <c r="AH91" s="71"/>
      <c r="AI91" s="71"/>
      <c r="AJ91" s="71"/>
      <c r="AK91" s="71">
        <f t="shared" si="76"/>
        <v>5.15</v>
      </c>
      <c r="AL91" s="71">
        <f t="shared" si="76"/>
        <v>0</v>
      </c>
      <c r="AM91" s="71"/>
      <c r="AN91" s="71"/>
      <c r="AO91" s="75"/>
      <c r="AP91" s="75"/>
      <c r="AQ91" s="71">
        <f t="shared" si="77"/>
        <v>0</v>
      </c>
      <c r="AR91" s="71">
        <f t="shared" si="77"/>
        <v>0</v>
      </c>
      <c r="AS91" s="74"/>
      <c r="AT91" s="74"/>
      <c r="AU91" s="74"/>
      <c r="AV91" s="71"/>
      <c r="AW91" s="71">
        <f t="shared" si="78"/>
        <v>0</v>
      </c>
      <c r="AX91" s="71">
        <f t="shared" si="78"/>
        <v>0</v>
      </c>
      <c r="AY91" s="207"/>
      <c r="AZ91" s="86"/>
      <c r="BA91" s="86"/>
      <c r="BB91" s="86"/>
      <c r="BC91" s="71">
        <f t="shared" si="79"/>
        <v>0</v>
      </c>
      <c r="BD91" s="71">
        <f t="shared" si="79"/>
        <v>0</v>
      </c>
      <c r="BE91" s="236"/>
      <c r="BF91" s="236"/>
      <c r="BG91" s="75"/>
      <c r="BH91" s="240"/>
      <c r="BI91" s="71">
        <f t="shared" si="80"/>
        <v>0</v>
      </c>
      <c r="BJ91" s="71">
        <f t="shared" si="80"/>
        <v>0</v>
      </c>
      <c r="BK91" s="93"/>
      <c r="BL91" s="93"/>
      <c r="BM91" s="71"/>
      <c r="BN91" s="71"/>
      <c r="BO91" s="71">
        <f t="shared" si="81"/>
        <v>0</v>
      </c>
      <c r="BP91" s="71">
        <f t="shared" si="81"/>
        <v>0</v>
      </c>
      <c r="BQ91" s="241"/>
      <c r="BR91" s="236"/>
      <c r="BS91" s="94"/>
      <c r="BT91" s="94"/>
      <c r="BU91" s="71">
        <f t="shared" si="82"/>
        <v>0</v>
      </c>
      <c r="BV91" s="71">
        <f t="shared" si="82"/>
        <v>0</v>
      </c>
      <c r="BW91" s="74"/>
      <c r="BX91" s="74"/>
      <c r="BY91" s="79"/>
      <c r="BZ91" s="242"/>
      <c r="CA91" s="71">
        <f t="shared" si="83"/>
        <v>0</v>
      </c>
      <c r="CB91" s="71">
        <f t="shared" si="83"/>
        <v>0</v>
      </c>
      <c r="CC91" s="74"/>
      <c r="CD91" s="74"/>
      <c r="CE91" s="95"/>
      <c r="CF91" s="95"/>
      <c r="CG91" s="71">
        <f t="shared" si="84"/>
        <v>0</v>
      </c>
      <c r="CH91" s="71">
        <f t="shared" si="84"/>
        <v>0</v>
      </c>
      <c r="CI91" s="236"/>
      <c r="CJ91" s="236"/>
      <c r="CK91" s="213"/>
      <c r="CL91" s="71"/>
      <c r="CM91" s="71">
        <f t="shared" si="85"/>
        <v>0</v>
      </c>
      <c r="CN91" s="71">
        <f t="shared" si="85"/>
        <v>0</v>
      </c>
      <c r="CO91" s="236"/>
      <c r="CP91" s="236"/>
      <c r="CQ91" s="71"/>
      <c r="CR91" s="71"/>
      <c r="CS91" s="71">
        <f t="shared" si="86"/>
        <v>0</v>
      </c>
      <c r="CT91" s="71">
        <f t="shared" si="86"/>
        <v>0</v>
      </c>
      <c r="CU91" s="74">
        <v>7.22</v>
      </c>
      <c r="CV91" s="74"/>
      <c r="CW91" s="236"/>
      <c r="CX91" s="236"/>
      <c r="CY91" s="71">
        <f t="shared" si="87"/>
        <v>7.22</v>
      </c>
      <c r="CZ91" s="71">
        <f t="shared" si="87"/>
        <v>0</v>
      </c>
      <c r="DA91" s="236"/>
      <c r="DB91" s="237"/>
      <c r="DC91" s="93"/>
      <c r="DD91" s="71"/>
      <c r="DE91" s="71">
        <f t="shared" si="88"/>
        <v>0</v>
      </c>
      <c r="DF91" s="71">
        <f t="shared" si="88"/>
        <v>0</v>
      </c>
      <c r="DG91" s="74"/>
      <c r="DH91" s="74"/>
      <c r="DI91" s="74"/>
      <c r="DJ91" s="74"/>
      <c r="DK91" s="71">
        <f t="shared" si="89"/>
        <v>0</v>
      </c>
      <c r="DL91" s="71">
        <f t="shared" si="89"/>
        <v>0</v>
      </c>
      <c r="DM91" s="236"/>
      <c r="DN91" s="236"/>
      <c r="DO91" s="243"/>
      <c r="DP91" s="244"/>
      <c r="DQ91" s="71">
        <f t="shared" si="90"/>
        <v>0</v>
      </c>
      <c r="DR91" s="71">
        <f t="shared" si="90"/>
        <v>0</v>
      </c>
      <c r="DS91" s="115"/>
      <c r="DT91" s="71"/>
      <c r="DU91" s="236"/>
      <c r="DV91" s="236"/>
      <c r="DW91" s="71">
        <f t="shared" si="91"/>
        <v>0</v>
      </c>
      <c r="DX91" s="71">
        <f t="shared" si="91"/>
        <v>0</v>
      </c>
      <c r="DY91" s="236"/>
      <c r="DZ91" s="237"/>
      <c r="EA91" s="208"/>
      <c r="EB91" s="71"/>
      <c r="EC91" s="71">
        <f t="shared" si="92"/>
        <v>0</v>
      </c>
      <c r="ED91" s="71">
        <f t="shared" si="92"/>
        <v>0</v>
      </c>
      <c r="EE91" s="236"/>
      <c r="EF91" s="236"/>
      <c r="EG91" s="243"/>
      <c r="EH91" s="243"/>
      <c r="EI91" s="71">
        <f t="shared" si="93"/>
        <v>0</v>
      </c>
      <c r="EJ91" s="71">
        <f t="shared" si="93"/>
        <v>0</v>
      </c>
      <c r="EK91" s="236">
        <v>2.06</v>
      </c>
      <c r="EL91" s="236"/>
      <c r="EM91" s="243"/>
      <c r="EN91" s="243"/>
      <c r="EO91" s="71">
        <f t="shared" si="94"/>
        <v>2.06</v>
      </c>
      <c r="EP91" s="71">
        <f t="shared" si="94"/>
        <v>0</v>
      </c>
      <c r="EQ91" s="209">
        <v>0</v>
      </c>
      <c r="ER91" s="196"/>
      <c r="ES91" s="196"/>
      <c r="ET91" s="196"/>
      <c r="EU91" s="74">
        <f t="shared" si="95"/>
        <v>0</v>
      </c>
      <c r="EV91" s="74">
        <f t="shared" si="96"/>
        <v>0</v>
      </c>
      <c r="EW91" s="71">
        <v>0</v>
      </c>
      <c r="EX91" s="71"/>
      <c r="EY91" s="71"/>
      <c r="EZ91" s="71"/>
      <c r="FA91" s="71">
        <f t="shared" si="97"/>
        <v>0</v>
      </c>
      <c r="FB91" s="71">
        <f t="shared" si="97"/>
        <v>0</v>
      </c>
      <c r="FC91" s="71"/>
      <c r="FD91" s="71"/>
      <c r="FE91" s="71"/>
      <c r="FF91" s="71"/>
      <c r="FG91" s="71">
        <f t="shared" si="98"/>
        <v>0</v>
      </c>
      <c r="FH91" s="71">
        <f t="shared" si="98"/>
        <v>0</v>
      </c>
      <c r="FI91" s="196"/>
      <c r="FJ91" s="196"/>
      <c r="FK91" s="196"/>
      <c r="FL91" s="196"/>
      <c r="FM91" s="74">
        <f t="shared" si="99"/>
        <v>0</v>
      </c>
      <c r="FN91" s="74">
        <f t="shared" si="100"/>
        <v>0</v>
      </c>
      <c r="FO91" s="196"/>
      <c r="FP91" s="196"/>
      <c r="FQ91" s="196"/>
      <c r="FR91" s="196"/>
      <c r="FS91" s="74">
        <f t="shared" si="101"/>
        <v>0</v>
      </c>
      <c r="FT91" s="74">
        <f t="shared" si="102"/>
        <v>0</v>
      </c>
      <c r="FU91" s="196"/>
      <c r="FV91" s="196"/>
      <c r="FW91" s="196"/>
      <c r="FX91" s="196"/>
      <c r="FY91" s="74">
        <f t="shared" si="103"/>
        <v>0</v>
      </c>
      <c r="FZ91" s="74">
        <f t="shared" si="104"/>
        <v>0</v>
      </c>
      <c r="GA91" s="196"/>
      <c r="GB91" s="196"/>
      <c r="GC91" s="196"/>
      <c r="GD91" s="196"/>
      <c r="GE91" s="74">
        <f t="shared" si="105"/>
        <v>0</v>
      </c>
      <c r="GF91" s="74">
        <f t="shared" si="106"/>
        <v>0</v>
      </c>
      <c r="GG91" s="196"/>
      <c r="GH91" s="196"/>
      <c r="GI91" s="74">
        <f t="shared" si="70"/>
        <v>0</v>
      </c>
      <c r="GJ91" s="74">
        <f t="shared" si="107"/>
        <v>0</v>
      </c>
      <c r="GK91" s="196">
        <v>8.9700000000000006</v>
      </c>
      <c r="GL91" s="196"/>
      <c r="GM91" s="74">
        <f t="shared" si="108"/>
        <v>8.9700000000000006</v>
      </c>
      <c r="GN91" s="74">
        <f t="shared" si="109"/>
        <v>0</v>
      </c>
      <c r="GO91" s="196">
        <v>0</v>
      </c>
      <c r="GP91" s="196"/>
      <c r="GQ91" s="74">
        <f t="shared" si="110"/>
        <v>0</v>
      </c>
      <c r="GR91" s="74">
        <f t="shared" si="111"/>
        <v>0</v>
      </c>
      <c r="GS91" s="196"/>
      <c r="GT91" s="196"/>
      <c r="GU91" s="74">
        <f t="shared" si="112"/>
        <v>0</v>
      </c>
      <c r="GV91" s="74">
        <f t="shared" si="113"/>
        <v>0</v>
      </c>
      <c r="GW91" s="196">
        <v>10.31</v>
      </c>
      <c r="GX91" s="196"/>
      <c r="GY91" s="74">
        <f t="shared" si="114"/>
        <v>10.31</v>
      </c>
      <c r="GZ91" s="74">
        <f t="shared" si="115"/>
        <v>0</v>
      </c>
      <c r="HA91" s="196">
        <v>4.12</v>
      </c>
      <c r="HB91" s="196"/>
      <c r="HC91" s="74">
        <f t="shared" si="116"/>
        <v>4.12</v>
      </c>
      <c r="HD91" s="74">
        <f t="shared" si="117"/>
        <v>0</v>
      </c>
      <c r="HE91" s="196">
        <v>1</v>
      </c>
      <c r="HF91" s="196"/>
      <c r="HG91" s="74">
        <f t="shared" si="118"/>
        <v>1</v>
      </c>
      <c r="HH91" s="74">
        <f t="shared" si="118"/>
        <v>0</v>
      </c>
      <c r="HI91" s="74">
        <v>0.21</v>
      </c>
      <c r="HJ91" s="74"/>
      <c r="HK91" s="74">
        <f t="shared" si="119"/>
        <v>0.21</v>
      </c>
      <c r="HL91" s="74">
        <f t="shared" si="119"/>
        <v>0</v>
      </c>
      <c r="HM91" s="74"/>
      <c r="HN91" s="74"/>
      <c r="HO91" s="74">
        <f t="shared" si="120"/>
        <v>0</v>
      </c>
      <c r="HP91" s="74">
        <f t="shared" si="120"/>
        <v>0</v>
      </c>
      <c r="HQ91" s="74"/>
      <c r="HR91" s="74"/>
      <c r="HS91" s="74">
        <f t="shared" si="121"/>
        <v>0</v>
      </c>
      <c r="HT91" s="74">
        <f t="shared" si="121"/>
        <v>0</v>
      </c>
      <c r="HU91" s="74"/>
      <c r="HV91" s="74"/>
      <c r="HW91" s="74">
        <f t="shared" si="122"/>
        <v>0</v>
      </c>
      <c r="HX91" s="74">
        <f t="shared" si="122"/>
        <v>0</v>
      </c>
      <c r="HY91" s="74"/>
      <c r="HZ91" s="74"/>
      <c r="IA91" s="74">
        <f t="shared" si="123"/>
        <v>0</v>
      </c>
      <c r="IB91" s="74">
        <f t="shared" si="123"/>
        <v>0</v>
      </c>
      <c r="IC91" s="74"/>
      <c r="ID91" s="74"/>
      <c r="IE91" s="74">
        <f t="shared" si="124"/>
        <v>0</v>
      </c>
      <c r="IF91" s="210">
        <f t="shared" si="125"/>
        <v>0</v>
      </c>
      <c r="IG91" s="235">
        <v>0</v>
      </c>
      <c r="IH91" s="235"/>
      <c r="II91" s="211">
        <f t="shared" si="126"/>
        <v>0</v>
      </c>
      <c r="IJ91" s="211">
        <f t="shared" si="126"/>
        <v>0</v>
      </c>
      <c r="IK91" s="235">
        <v>0</v>
      </c>
      <c r="IM91" s="211">
        <f t="shared" si="127"/>
        <v>0</v>
      </c>
      <c r="IN91" s="211">
        <f t="shared" si="127"/>
        <v>0</v>
      </c>
      <c r="IO91" s="196"/>
      <c r="IP91" s="211"/>
      <c r="IQ91" s="211">
        <f t="shared" si="128"/>
        <v>0</v>
      </c>
      <c r="IR91" s="211">
        <f t="shared" si="128"/>
        <v>0</v>
      </c>
      <c r="IS91" s="211"/>
      <c r="IT91" s="211"/>
      <c r="IU91" s="211">
        <f t="shared" si="129"/>
        <v>0</v>
      </c>
      <c r="IV91" s="211">
        <f t="shared" si="129"/>
        <v>0</v>
      </c>
      <c r="IW91" s="211"/>
      <c r="IX91" s="211"/>
      <c r="IY91" s="211">
        <f t="shared" si="130"/>
        <v>0</v>
      </c>
      <c r="IZ91" s="211">
        <f t="shared" si="131"/>
        <v>0</v>
      </c>
      <c r="JA91" s="211"/>
      <c r="JB91" s="211"/>
      <c r="JC91" s="211">
        <f t="shared" si="132"/>
        <v>0</v>
      </c>
      <c r="JD91" s="211">
        <f t="shared" si="132"/>
        <v>0</v>
      </c>
      <c r="JE91" s="211">
        <v>1.33</v>
      </c>
      <c r="JF91" s="211"/>
      <c r="JG91" s="211">
        <f t="shared" si="133"/>
        <v>1.33</v>
      </c>
      <c r="JH91" s="211">
        <f t="shared" si="133"/>
        <v>0</v>
      </c>
      <c r="JI91" s="211"/>
      <c r="JJ91" s="211"/>
      <c r="JK91" s="211">
        <f t="shared" si="134"/>
        <v>0</v>
      </c>
      <c r="JL91" s="211">
        <f t="shared" si="134"/>
        <v>0</v>
      </c>
      <c r="JM91" s="560">
        <v>0</v>
      </c>
      <c r="JN91" s="211"/>
      <c r="JO91" s="211">
        <f t="shared" si="135"/>
        <v>0</v>
      </c>
      <c r="JP91" s="211">
        <f t="shared" si="135"/>
        <v>0</v>
      </c>
      <c r="JQ91" s="211">
        <v>0</v>
      </c>
      <c r="JR91" s="211"/>
      <c r="JS91" s="211">
        <f t="shared" si="136"/>
        <v>0</v>
      </c>
      <c r="JT91" s="211">
        <f t="shared" si="136"/>
        <v>0</v>
      </c>
      <c r="JU91" s="211"/>
      <c r="JV91" s="211"/>
      <c r="JW91" s="211">
        <f t="shared" si="137"/>
        <v>0</v>
      </c>
      <c r="JX91" s="211">
        <f t="shared" si="137"/>
        <v>0</v>
      </c>
    </row>
    <row r="92" spans="1:284" ht="12.75" customHeight="1">
      <c r="A92" s="181"/>
      <c r="B92" s="89">
        <v>82</v>
      </c>
      <c r="C92" s="236"/>
      <c r="D92" s="236"/>
      <c r="E92" s="74"/>
      <c r="F92" s="74"/>
      <c r="G92" s="71">
        <f t="shared" si="71"/>
        <v>0</v>
      </c>
      <c r="H92" s="71">
        <f t="shared" si="71"/>
        <v>0</v>
      </c>
      <c r="I92" s="237">
        <v>0</v>
      </c>
      <c r="J92" s="71"/>
      <c r="K92" s="71"/>
      <c r="L92" s="71"/>
      <c r="M92" s="71">
        <f t="shared" si="72"/>
        <v>0</v>
      </c>
      <c r="N92" s="71">
        <f t="shared" si="72"/>
        <v>0</v>
      </c>
      <c r="O92" s="236">
        <v>0.21</v>
      </c>
      <c r="P92" s="237"/>
      <c r="Q92" s="74"/>
      <c r="R92" s="71"/>
      <c r="S92" s="71">
        <f t="shared" si="73"/>
        <v>0.21</v>
      </c>
      <c r="T92" s="71">
        <f t="shared" si="73"/>
        <v>0</v>
      </c>
      <c r="U92" s="71"/>
      <c r="V92" s="71"/>
      <c r="W92" s="74"/>
      <c r="X92" s="74"/>
      <c r="Y92" s="71">
        <f t="shared" si="74"/>
        <v>0</v>
      </c>
      <c r="Z92" s="71">
        <f t="shared" si="74"/>
        <v>0</v>
      </c>
      <c r="AA92" s="71"/>
      <c r="AB92" s="245"/>
      <c r="AC92" s="246"/>
      <c r="AD92" s="239"/>
      <c r="AE92" s="71">
        <f t="shared" si="75"/>
        <v>0</v>
      </c>
      <c r="AF92" s="71">
        <f t="shared" si="75"/>
        <v>0</v>
      </c>
      <c r="AG92" s="71">
        <v>0</v>
      </c>
      <c r="AH92" s="71"/>
      <c r="AI92" s="71"/>
      <c r="AJ92" s="71"/>
      <c r="AK92" s="71">
        <f t="shared" si="76"/>
        <v>0</v>
      </c>
      <c r="AL92" s="71">
        <f t="shared" si="76"/>
        <v>0</v>
      </c>
      <c r="AM92" s="71"/>
      <c r="AN92" s="71"/>
      <c r="AO92" s="75"/>
      <c r="AP92" s="75"/>
      <c r="AQ92" s="71">
        <f t="shared" si="77"/>
        <v>0</v>
      </c>
      <c r="AR92" s="71">
        <f t="shared" si="77"/>
        <v>0</v>
      </c>
      <c r="AS92" s="74"/>
      <c r="AT92" s="74"/>
      <c r="AU92" s="74"/>
      <c r="AV92" s="71"/>
      <c r="AW92" s="71">
        <f t="shared" si="78"/>
        <v>0</v>
      </c>
      <c r="AX92" s="71">
        <f t="shared" si="78"/>
        <v>0</v>
      </c>
      <c r="AY92" s="207"/>
      <c r="AZ92" s="86"/>
      <c r="BA92" s="86"/>
      <c r="BB92" s="86"/>
      <c r="BC92" s="71">
        <f t="shared" si="79"/>
        <v>0</v>
      </c>
      <c r="BD92" s="71">
        <f t="shared" si="79"/>
        <v>0</v>
      </c>
      <c r="BE92" s="236"/>
      <c r="BF92" s="236"/>
      <c r="BG92" s="75"/>
      <c r="BH92" s="240"/>
      <c r="BI92" s="71">
        <f t="shared" si="80"/>
        <v>0</v>
      </c>
      <c r="BJ92" s="71">
        <f t="shared" si="80"/>
        <v>0</v>
      </c>
      <c r="BK92" s="93"/>
      <c r="BL92" s="93"/>
      <c r="BM92" s="71"/>
      <c r="BN92" s="71"/>
      <c r="BO92" s="71">
        <f t="shared" si="81"/>
        <v>0</v>
      </c>
      <c r="BP92" s="71">
        <f t="shared" si="81"/>
        <v>0</v>
      </c>
      <c r="BQ92" s="241"/>
      <c r="BR92" s="236"/>
      <c r="BS92" s="94"/>
      <c r="BT92" s="94"/>
      <c r="BU92" s="71">
        <f t="shared" si="82"/>
        <v>0</v>
      </c>
      <c r="BV92" s="71">
        <f t="shared" si="82"/>
        <v>0</v>
      </c>
      <c r="BW92" s="74"/>
      <c r="BX92" s="74"/>
      <c r="BY92" s="79"/>
      <c r="BZ92" s="242"/>
      <c r="CA92" s="71">
        <f t="shared" si="83"/>
        <v>0</v>
      </c>
      <c r="CB92" s="71">
        <f t="shared" si="83"/>
        <v>0</v>
      </c>
      <c r="CC92" s="74"/>
      <c r="CD92" s="74"/>
      <c r="CE92" s="95"/>
      <c r="CF92" s="95"/>
      <c r="CG92" s="71">
        <f t="shared" si="84"/>
        <v>0</v>
      </c>
      <c r="CH92" s="71">
        <f t="shared" si="84"/>
        <v>0</v>
      </c>
      <c r="CI92" s="236"/>
      <c r="CJ92" s="236"/>
      <c r="CK92" s="213"/>
      <c r="CL92" s="71"/>
      <c r="CM92" s="71">
        <f t="shared" si="85"/>
        <v>0</v>
      </c>
      <c r="CN92" s="71">
        <f t="shared" si="85"/>
        <v>0</v>
      </c>
      <c r="CO92" s="236"/>
      <c r="CP92" s="236"/>
      <c r="CQ92" s="71"/>
      <c r="CR92" s="71"/>
      <c r="CS92" s="71">
        <f t="shared" si="86"/>
        <v>0</v>
      </c>
      <c r="CT92" s="71">
        <f t="shared" si="86"/>
        <v>0</v>
      </c>
      <c r="CU92" s="74">
        <v>7.22</v>
      </c>
      <c r="CV92" s="74"/>
      <c r="CW92" s="236"/>
      <c r="CX92" s="236"/>
      <c r="CY92" s="71">
        <f t="shared" si="87"/>
        <v>7.22</v>
      </c>
      <c r="CZ92" s="71">
        <f t="shared" si="87"/>
        <v>0</v>
      </c>
      <c r="DA92" s="236"/>
      <c r="DB92" s="237"/>
      <c r="DC92" s="93"/>
      <c r="DD92" s="71"/>
      <c r="DE92" s="71">
        <f t="shared" si="88"/>
        <v>0</v>
      </c>
      <c r="DF92" s="71">
        <f t="shared" si="88"/>
        <v>0</v>
      </c>
      <c r="DG92" s="74"/>
      <c r="DH92" s="74"/>
      <c r="DI92" s="74"/>
      <c r="DJ92" s="74"/>
      <c r="DK92" s="71">
        <f t="shared" si="89"/>
        <v>0</v>
      </c>
      <c r="DL92" s="71">
        <f t="shared" si="89"/>
        <v>0</v>
      </c>
      <c r="DM92" s="236"/>
      <c r="DN92" s="236"/>
      <c r="DO92" s="243"/>
      <c r="DP92" s="244"/>
      <c r="DQ92" s="71">
        <f t="shared" si="90"/>
        <v>0</v>
      </c>
      <c r="DR92" s="71">
        <f t="shared" si="90"/>
        <v>0</v>
      </c>
      <c r="DS92" s="115"/>
      <c r="DT92" s="71"/>
      <c r="DU92" s="236"/>
      <c r="DV92" s="236"/>
      <c r="DW92" s="71">
        <f t="shared" si="91"/>
        <v>0</v>
      </c>
      <c r="DX92" s="71">
        <f t="shared" si="91"/>
        <v>0</v>
      </c>
      <c r="DY92" s="236"/>
      <c r="DZ92" s="237"/>
      <c r="EA92" s="208"/>
      <c r="EB92" s="71"/>
      <c r="EC92" s="71">
        <f t="shared" si="92"/>
        <v>0</v>
      </c>
      <c r="ED92" s="71">
        <f t="shared" si="92"/>
        <v>0</v>
      </c>
      <c r="EE92" s="236"/>
      <c r="EF92" s="236"/>
      <c r="EG92" s="243"/>
      <c r="EH92" s="243"/>
      <c r="EI92" s="71">
        <f t="shared" si="93"/>
        <v>0</v>
      </c>
      <c r="EJ92" s="71">
        <f t="shared" si="93"/>
        <v>0</v>
      </c>
      <c r="EK92" s="236">
        <v>2.06</v>
      </c>
      <c r="EL92" s="236"/>
      <c r="EM92" s="243"/>
      <c r="EN92" s="243"/>
      <c r="EO92" s="71">
        <f t="shared" si="94"/>
        <v>2.06</v>
      </c>
      <c r="EP92" s="71">
        <f t="shared" si="94"/>
        <v>0</v>
      </c>
      <c r="EQ92" s="209">
        <v>0</v>
      </c>
      <c r="ER92" s="196"/>
      <c r="ES92" s="196"/>
      <c r="ET92" s="196"/>
      <c r="EU92" s="74">
        <f t="shared" si="95"/>
        <v>0</v>
      </c>
      <c r="EV92" s="74">
        <f t="shared" si="96"/>
        <v>0</v>
      </c>
      <c r="EW92" s="71">
        <v>0</v>
      </c>
      <c r="EX92" s="71"/>
      <c r="EY92" s="71"/>
      <c r="EZ92" s="71"/>
      <c r="FA92" s="71">
        <f t="shared" si="97"/>
        <v>0</v>
      </c>
      <c r="FB92" s="71">
        <f t="shared" si="97"/>
        <v>0</v>
      </c>
      <c r="FC92" s="71"/>
      <c r="FD92" s="71"/>
      <c r="FE92" s="71"/>
      <c r="FF92" s="71"/>
      <c r="FG92" s="71">
        <f t="shared" si="98"/>
        <v>0</v>
      </c>
      <c r="FH92" s="71">
        <f t="shared" si="98"/>
        <v>0</v>
      </c>
      <c r="FI92" s="196"/>
      <c r="FJ92" s="196"/>
      <c r="FK92" s="196"/>
      <c r="FL92" s="196"/>
      <c r="FM92" s="74">
        <f t="shared" si="99"/>
        <v>0</v>
      </c>
      <c r="FN92" s="74">
        <f t="shared" si="100"/>
        <v>0</v>
      </c>
      <c r="FO92" s="196"/>
      <c r="FP92" s="196"/>
      <c r="FQ92" s="196"/>
      <c r="FR92" s="196"/>
      <c r="FS92" s="74">
        <f t="shared" si="101"/>
        <v>0</v>
      </c>
      <c r="FT92" s="74">
        <f t="shared" si="102"/>
        <v>0</v>
      </c>
      <c r="FU92" s="196"/>
      <c r="FV92" s="196"/>
      <c r="FW92" s="196"/>
      <c r="FX92" s="196"/>
      <c r="FY92" s="74">
        <f t="shared" si="103"/>
        <v>0</v>
      </c>
      <c r="FZ92" s="74">
        <f t="shared" si="104"/>
        <v>0</v>
      </c>
      <c r="GA92" s="196"/>
      <c r="GB92" s="196"/>
      <c r="GC92" s="196"/>
      <c r="GD92" s="196"/>
      <c r="GE92" s="74">
        <f t="shared" si="105"/>
        <v>0</v>
      </c>
      <c r="GF92" s="74">
        <f t="shared" si="106"/>
        <v>0</v>
      </c>
      <c r="GG92" s="196"/>
      <c r="GH92" s="196"/>
      <c r="GI92" s="74">
        <f t="shared" si="70"/>
        <v>0</v>
      </c>
      <c r="GJ92" s="74">
        <f t="shared" si="107"/>
        <v>0</v>
      </c>
      <c r="GK92" s="196">
        <v>8.9700000000000006</v>
      </c>
      <c r="GL92" s="196"/>
      <c r="GM92" s="74">
        <f t="shared" si="108"/>
        <v>8.9700000000000006</v>
      </c>
      <c r="GN92" s="74">
        <f t="shared" si="109"/>
        <v>0</v>
      </c>
      <c r="GO92" s="196">
        <v>0</v>
      </c>
      <c r="GP92" s="196"/>
      <c r="GQ92" s="74">
        <f t="shared" si="110"/>
        <v>0</v>
      </c>
      <c r="GR92" s="74">
        <f t="shared" si="111"/>
        <v>0</v>
      </c>
      <c r="GS92" s="196"/>
      <c r="GT92" s="196"/>
      <c r="GU92" s="74">
        <f t="shared" si="112"/>
        <v>0</v>
      </c>
      <c r="GV92" s="74">
        <f t="shared" si="113"/>
        <v>0</v>
      </c>
      <c r="GW92" s="196">
        <v>10.31</v>
      </c>
      <c r="GX92" s="196"/>
      <c r="GY92" s="74">
        <f t="shared" si="114"/>
        <v>10.31</v>
      </c>
      <c r="GZ92" s="74">
        <f t="shared" si="115"/>
        <v>0</v>
      </c>
      <c r="HA92" s="196">
        <v>4.12</v>
      </c>
      <c r="HB92" s="196"/>
      <c r="HC92" s="74">
        <f t="shared" si="116"/>
        <v>4.12</v>
      </c>
      <c r="HD92" s="74">
        <f t="shared" si="117"/>
        <v>0</v>
      </c>
      <c r="HE92" s="196">
        <v>1</v>
      </c>
      <c r="HF92" s="196"/>
      <c r="HG92" s="74">
        <f t="shared" si="118"/>
        <v>1</v>
      </c>
      <c r="HH92" s="74">
        <f t="shared" si="118"/>
        <v>0</v>
      </c>
      <c r="HI92" s="74">
        <v>0.21</v>
      </c>
      <c r="HJ92" s="74"/>
      <c r="HK92" s="74">
        <f t="shared" si="119"/>
        <v>0.21</v>
      </c>
      <c r="HL92" s="74">
        <f t="shared" si="119"/>
        <v>0</v>
      </c>
      <c r="HM92" s="74"/>
      <c r="HN92" s="74"/>
      <c r="HO92" s="74">
        <f t="shared" si="120"/>
        <v>0</v>
      </c>
      <c r="HP92" s="74">
        <f t="shared" si="120"/>
        <v>0</v>
      </c>
      <c r="HQ92" s="74"/>
      <c r="HR92" s="74"/>
      <c r="HS92" s="74">
        <f t="shared" si="121"/>
        <v>0</v>
      </c>
      <c r="HT92" s="74">
        <f t="shared" si="121"/>
        <v>0</v>
      </c>
      <c r="HU92" s="74"/>
      <c r="HV92" s="74"/>
      <c r="HW92" s="74">
        <f t="shared" si="122"/>
        <v>0</v>
      </c>
      <c r="HX92" s="74">
        <f t="shared" si="122"/>
        <v>0</v>
      </c>
      <c r="HY92" s="74"/>
      <c r="HZ92" s="74"/>
      <c r="IA92" s="74">
        <f t="shared" si="123"/>
        <v>0</v>
      </c>
      <c r="IB92" s="74">
        <f t="shared" si="123"/>
        <v>0</v>
      </c>
      <c r="IC92" s="74"/>
      <c r="ID92" s="74"/>
      <c r="IE92" s="74">
        <f t="shared" si="124"/>
        <v>0</v>
      </c>
      <c r="IF92" s="210">
        <f t="shared" si="125"/>
        <v>0</v>
      </c>
      <c r="IG92" s="235">
        <v>0</v>
      </c>
      <c r="IH92" s="235"/>
      <c r="II92" s="211">
        <f t="shared" si="126"/>
        <v>0</v>
      </c>
      <c r="IJ92" s="211">
        <f t="shared" si="126"/>
        <v>0</v>
      </c>
      <c r="IK92" s="235">
        <v>0</v>
      </c>
      <c r="IM92" s="211">
        <f t="shared" si="127"/>
        <v>0</v>
      </c>
      <c r="IN92" s="211">
        <f t="shared" si="127"/>
        <v>0</v>
      </c>
      <c r="IO92" s="196"/>
      <c r="IP92" s="211"/>
      <c r="IQ92" s="211">
        <f t="shared" si="128"/>
        <v>0</v>
      </c>
      <c r="IR92" s="211">
        <f t="shared" si="128"/>
        <v>0</v>
      </c>
      <c r="IS92" s="211"/>
      <c r="IT92" s="211"/>
      <c r="IU92" s="211">
        <f t="shared" si="129"/>
        <v>0</v>
      </c>
      <c r="IV92" s="211">
        <f t="shared" si="129"/>
        <v>0</v>
      </c>
      <c r="IW92" s="211"/>
      <c r="IX92" s="211"/>
      <c r="IY92" s="211">
        <f t="shared" si="130"/>
        <v>0</v>
      </c>
      <c r="IZ92" s="211">
        <f t="shared" si="131"/>
        <v>0</v>
      </c>
      <c r="JA92" s="211"/>
      <c r="JB92" s="211"/>
      <c r="JC92" s="211">
        <f t="shared" si="132"/>
        <v>0</v>
      </c>
      <c r="JD92" s="211">
        <f t="shared" si="132"/>
        <v>0</v>
      </c>
      <c r="JE92" s="211">
        <v>1.33</v>
      </c>
      <c r="JF92" s="211"/>
      <c r="JG92" s="211">
        <f t="shared" si="133"/>
        <v>1.33</v>
      </c>
      <c r="JH92" s="211">
        <f t="shared" si="133"/>
        <v>0</v>
      </c>
      <c r="JI92" s="211"/>
      <c r="JJ92" s="211"/>
      <c r="JK92" s="211">
        <f t="shared" si="134"/>
        <v>0</v>
      </c>
      <c r="JL92" s="211">
        <f t="shared" si="134"/>
        <v>0</v>
      </c>
      <c r="JM92" s="560">
        <v>0</v>
      </c>
      <c r="JN92" s="211"/>
      <c r="JO92" s="211">
        <f t="shared" si="135"/>
        <v>0</v>
      </c>
      <c r="JP92" s="211">
        <f t="shared" si="135"/>
        <v>0</v>
      </c>
      <c r="JQ92" s="211">
        <v>0</v>
      </c>
      <c r="JR92" s="211"/>
      <c r="JS92" s="211">
        <f t="shared" si="136"/>
        <v>0</v>
      </c>
      <c r="JT92" s="211">
        <f t="shared" si="136"/>
        <v>0</v>
      </c>
      <c r="JU92" s="211"/>
      <c r="JV92" s="211"/>
      <c r="JW92" s="211">
        <f t="shared" si="137"/>
        <v>0</v>
      </c>
      <c r="JX92" s="211">
        <f t="shared" si="137"/>
        <v>0</v>
      </c>
    </row>
    <row r="93" spans="1:284" ht="12.75" customHeight="1">
      <c r="A93" s="181"/>
      <c r="B93" s="89">
        <v>83</v>
      </c>
      <c r="C93" s="236"/>
      <c r="D93" s="236"/>
      <c r="E93" s="74"/>
      <c r="F93" s="74"/>
      <c r="G93" s="71">
        <f t="shared" si="71"/>
        <v>0</v>
      </c>
      <c r="H93" s="71">
        <f t="shared" si="71"/>
        <v>0</v>
      </c>
      <c r="I93" s="237">
        <v>0</v>
      </c>
      <c r="J93" s="71"/>
      <c r="K93" s="71"/>
      <c r="L93" s="71"/>
      <c r="M93" s="71">
        <f t="shared" si="72"/>
        <v>0</v>
      </c>
      <c r="N93" s="71">
        <f t="shared" si="72"/>
        <v>0</v>
      </c>
      <c r="O93" s="236">
        <v>0.21</v>
      </c>
      <c r="P93" s="237"/>
      <c r="Q93" s="74"/>
      <c r="R93" s="71"/>
      <c r="S93" s="71">
        <f t="shared" si="73"/>
        <v>0.21</v>
      </c>
      <c r="T93" s="71">
        <f t="shared" si="73"/>
        <v>0</v>
      </c>
      <c r="U93" s="71"/>
      <c r="V93" s="71"/>
      <c r="W93" s="74"/>
      <c r="X93" s="74"/>
      <c r="Y93" s="71">
        <f t="shared" si="74"/>
        <v>0</v>
      </c>
      <c r="Z93" s="71">
        <f t="shared" si="74"/>
        <v>0</v>
      </c>
      <c r="AA93" s="71"/>
      <c r="AB93" s="245"/>
      <c r="AC93" s="246"/>
      <c r="AD93" s="239"/>
      <c r="AE93" s="71">
        <f t="shared" si="75"/>
        <v>0</v>
      </c>
      <c r="AF93" s="71">
        <f t="shared" si="75"/>
        <v>0</v>
      </c>
      <c r="AG93" s="71">
        <v>0</v>
      </c>
      <c r="AH93" s="71"/>
      <c r="AI93" s="71"/>
      <c r="AJ93" s="71"/>
      <c r="AK93" s="71">
        <f t="shared" si="76"/>
        <v>0</v>
      </c>
      <c r="AL93" s="71">
        <f t="shared" si="76"/>
        <v>0</v>
      </c>
      <c r="AM93" s="71"/>
      <c r="AN93" s="71"/>
      <c r="AO93" s="75"/>
      <c r="AP93" s="75"/>
      <c r="AQ93" s="71">
        <f t="shared" si="77"/>
        <v>0</v>
      </c>
      <c r="AR93" s="71">
        <f t="shared" si="77"/>
        <v>0</v>
      </c>
      <c r="AS93" s="74"/>
      <c r="AT93" s="74"/>
      <c r="AU93" s="74"/>
      <c r="AV93" s="71"/>
      <c r="AW93" s="71">
        <f t="shared" si="78"/>
        <v>0</v>
      </c>
      <c r="AX93" s="71">
        <f t="shared" si="78"/>
        <v>0</v>
      </c>
      <c r="AY93" s="207"/>
      <c r="AZ93" s="86"/>
      <c r="BA93" s="86"/>
      <c r="BB93" s="86"/>
      <c r="BC93" s="71">
        <f t="shared" si="79"/>
        <v>0</v>
      </c>
      <c r="BD93" s="71">
        <f t="shared" si="79"/>
        <v>0</v>
      </c>
      <c r="BE93" s="236"/>
      <c r="BF93" s="236"/>
      <c r="BG93" s="75"/>
      <c r="BH93" s="240"/>
      <c r="BI93" s="71">
        <f t="shared" si="80"/>
        <v>0</v>
      </c>
      <c r="BJ93" s="71">
        <f t="shared" si="80"/>
        <v>0</v>
      </c>
      <c r="BK93" s="93"/>
      <c r="BL93" s="93"/>
      <c r="BM93" s="71"/>
      <c r="BN93" s="71"/>
      <c r="BO93" s="71">
        <f t="shared" si="81"/>
        <v>0</v>
      </c>
      <c r="BP93" s="71">
        <f t="shared" si="81"/>
        <v>0</v>
      </c>
      <c r="BQ93" s="241"/>
      <c r="BR93" s="236"/>
      <c r="BS93" s="94"/>
      <c r="BT93" s="94"/>
      <c r="BU93" s="71">
        <f t="shared" si="82"/>
        <v>0</v>
      </c>
      <c r="BV93" s="71">
        <f t="shared" si="82"/>
        <v>0</v>
      </c>
      <c r="BW93" s="74"/>
      <c r="BX93" s="74"/>
      <c r="BY93" s="79"/>
      <c r="BZ93" s="242"/>
      <c r="CA93" s="71">
        <f t="shared" si="83"/>
        <v>0</v>
      </c>
      <c r="CB93" s="71">
        <f t="shared" si="83"/>
        <v>0</v>
      </c>
      <c r="CC93" s="74"/>
      <c r="CD93" s="74"/>
      <c r="CE93" s="95"/>
      <c r="CF93" s="95"/>
      <c r="CG93" s="71">
        <f t="shared" si="84"/>
        <v>0</v>
      </c>
      <c r="CH93" s="71">
        <f t="shared" si="84"/>
        <v>0</v>
      </c>
      <c r="CI93" s="236"/>
      <c r="CJ93" s="236"/>
      <c r="CK93" s="213"/>
      <c r="CL93" s="71"/>
      <c r="CM93" s="71">
        <f t="shared" si="85"/>
        <v>0</v>
      </c>
      <c r="CN93" s="71">
        <f t="shared" si="85"/>
        <v>0</v>
      </c>
      <c r="CO93" s="236"/>
      <c r="CP93" s="236"/>
      <c r="CQ93" s="71"/>
      <c r="CR93" s="71"/>
      <c r="CS93" s="71">
        <f t="shared" si="86"/>
        <v>0</v>
      </c>
      <c r="CT93" s="71">
        <f t="shared" si="86"/>
        <v>0</v>
      </c>
      <c r="CU93" s="74">
        <v>7.22</v>
      </c>
      <c r="CV93" s="74"/>
      <c r="CW93" s="236"/>
      <c r="CX93" s="236"/>
      <c r="CY93" s="71">
        <f t="shared" si="87"/>
        <v>7.22</v>
      </c>
      <c r="CZ93" s="71">
        <f t="shared" si="87"/>
        <v>0</v>
      </c>
      <c r="DA93" s="236"/>
      <c r="DB93" s="237"/>
      <c r="DC93" s="93"/>
      <c r="DD93" s="71"/>
      <c r="DE93" s="71">
        <f t="shared" si="88"/>
        <v>0</v>
      </c>
      <c r="DF93" s="71">
        <f t="shared" si="88"/>
        <v>0</v>
      </c>
      <c r="DG93" s="74"/>
      <c r="DH93" s="74"/>
      <c r="DI93" s="74"/>
      <c r="DJ93" s="74"/>
      <c r="DK93" s="71">
        <f t="shared" si="89"/>
        <v>0</v>
      </c>
      <c r="DL93" s="71">
        <f t="shared" si="89"/>
        <v>0</v>
      </c>
      <c r="DM93" s="236"/>
      <c r="DN93" s="236"/>
      <c r="DO93" s="243"/>
      <c r="DP93" s="244"/>
      <c r="DQ93" s="71">
        <f t="shared" si="90"/>
        <v>0</v>
      </c>
      <c r="DR93" s="71">
        <f t="shared" si="90"/>
        <v>0</v>
      </c>
      <c r="DS93" s="115"/>
      <c r="DT93" s="71"/>
      <c r="DU93" s="236"/>
      <c r="DV93" s="236"/>
      <c r="DW93" s="71">
        <f t="shared" si="91"/>
        <v>0</v>
      </c>
      <c r="DX93" s="71">
        <f t="shared" si="91"/>
        <v>0</v>
      </c>
      <c r="DY93" s="236"/>
      <c r="DZ93" s="237"/>
      <c r="EA93" s="208"/>
      <c r="EB93" s="71"/>
      <c r="EC93" s="71">
        <f t="shared" si="92"/>
        <v>0</v>
      </c>
      <c r="ED93" s="71">
        <f t="shared" si="92"/>
        <v>0</v>
      </c>
      <c r="EE93" s="236"/>
      <c r="EF93" s="236"/>
      <c r="EG93" s="243"/>
      <c r="EH93" s="243"/>
      <c r="EI93" s="71">
        <f t="shared" si="93"/>
        <v>0</v>
      </c>
      <c r="EJ93" s="71">
        <f t="shared" si="93"/>
        <v>0</v>
      </c>
      <c r="EK93" s="236">
        <v>2.06</v>
      </c>
      <c r="EL93" s="236"/>
      <c r="EM93" s="243"/>
      <c r="EN93" s="243"/>
      <c r="EO93" s="71">
        <f t="shared" si="94"/>
        <v>2.06</v>
      </c>
      <c r="EP93" s="71">
        <f t="shared" si="94"/>
        <v>0</v>
      </c>
      <c r="EQ93" s="209">
        <v>0</v>
      </c>
      <c r="ER93" s="196"/>
      <c r="ES93" s="196"/>
      <c r="ET93" s="196"/>
      <c r="EU93" s="74">
        <f t="shared" si="95"/>
        <v>0</v>
      </c>
      <c r="EV93" s="74">
        <f t="shared" si="96"/>
        <v>0</v>
      </c>
      <c r="EW93" s="71">
        <v>0</v>
      </c>
      <c r="EX93" s="71"/>
      <c r="EY93" s="71"/>
      <c r="EZ93" s="71"/>
      <c r="FA93" s="71">
        <f t="shared" si="97"/>
        <v>0</v>
      </c>
      <c r="FB93" s="71">
        <f t="shared" si="97"/>
        <v>0</v>
      </c>
      <c r="FC93" s="71"/>
      <c r="FD93" s="71"/>
      <c r="FE93" s="71"/>
      <c r="FF93" s="71"/>
      <c r="FG93" s="71">
        <f t="shared" si="98"/>
        <v>0</v>
      </c>
      <c r="FH93" s="71">
        <f t="shared" si="98"/>
        <v>0</v>
      </c>
      <c r="FI93" s="196"/>
      <c r="FJ93" s="196"/>
      <c r="FK93" s="196"/>
      <c r="FL93" s="196"/>
      <c r="FM93" s="74">
        <f t="shared" si="99"/>
        <v>0</v>
      </c>
      <c r="FN93" s="74">
        <f t="shared" si="100"/>
        <v>0</v>
      </c>
      <c r="FO93" s="196"/>
      <c r="FP93" s="196"/>
      <c r="FQ93" s="196"/>
      <c r="FR93" s="196"/>
      <c r="FS93" s="74">
        <f t="shared" si="101"/>
        <v>0</v>
      </c>
      <c r="FT93" s="74">
        <f t="shared" si="102"/>
        <v>0</v>
      </c>
      <c r="FU93" s="196"/>
      <c r="FV93" s="196"/>
      <c r="FW93" s="196"/>
      <c r="FX93" s="196"/>
      <c r="FY93" s="74">
        <f t="shared" si="103"/>
        <v>0</v>
      </c>
      <c r="FZ93" s="74">
        <f t="shared" si="104"/>
        <v>0</v>
      </c>
      <c r="GA93" s="196"/>
      <c r="GB93" s="196"/>
      <c r="GC93" s="196"/>
      <c r="GD93" s="196"/>
      <c r="GE93" s="74">
        <f t="shared" si="105"/>
        <v>0</v>
      </c>
      <c r="GF93" s="74">
        <f t="shared" si="106"/>
        <v>0</v>
      </c>
      <c r="GG93" s="196"/>
      <c r="GH93" s="196"/>
      <c r="GI93" s="74">
        <f t="shared" si="70"/>
        <v>0</v>
      </c>
      <c r="GJ93" s="74">
        <f t="shared" si="107"/>
        <v>0</v>
      </c>
      <c r="GK93" s="196">
        <v>8.9700000000000006</v>
      </c>
      <c r="GL93" s="196"/>
      <c r="GM93" s="74">
        <f t="shared" si="108"/>
        <v>8.9700000000000006</v>
      </c>
      <c r="GN93" s="74">
        <f t="shared" si="109"/>
        <v>0</v>
      </c>
      <c r="GO93" s="196">
        <v>0</v>
      </c>
      <c r="GP93" s="196"/>
      <c r="GQ93" s="74">
        <f t="shared" si="110"/>
        <v>0</v>
      </c>
      <c r="GR93" s="74">
        <f t="shared" si="111"/>
        <v>0</v>
      </c>
      <c r="GS93" s="196"/>
      <c r="GT93" s="196"/>
      <c r="GU93" s="74">
        <f t="shared" si="112"/>
        <v>0</v>
      </c>
      <c r="GV93" s="74">
        <f t="shared" si="113"/>
        <v>0</v>
      </c>
      <c r="GW93" s="196">
        <v>10.31</v>
      </c>
      <c r="GX93" s="196"/>
      <c r="GY93" s="74">
        <f t="shared" si="114"/>
        <v>10.31</v>
      </c>
      <c r="GZ93" s="74">
        <f t="shared" si="115"/>
        <v>0</v>
      </c>
      <c r="HA93" s="196">
        <v>4.12</v>
      </c>
      <c r="HB93" s="196"/>
      <c r="HC93" s="74">
        <f t="shared" si="116"/>
        <v>4.12</v>
      </c>
      <c r="HD93" s="74">
        <f t="shared" si="117"/>
        <v>0</v>
      </c>
      <c r="HE93" s="196">
        <v>1</v>
      </c>
      <c r="HF93" s="196"/>
      <c r="HG93" s="74">
        <f t="shared" si="118"/>
        <v>1</v>
      </c>
      <c r="HH93" s="74">
        <f t="shared" si="118"/>
        <v>0</v>
      </c>
      <c r="HI93" s="74">
        <v>0</v>
      </c>
      <c r="HJ93" s="74"/>
      <c r="HK93" s="74">
        <f t="shared" si="119"/>
        <v>0</v>
      </c>
      <c r="HL93" s="74">
        <f t="shared" si="119"/>
        <v>0</v>
      </c>
      <c r="HM93" s="74"/>
      <c r="HN93" s="74"/>
      <c r="HO93" s="74">
        <f t="shared" si="120"/>
        <v>0</v>
      </c>
      <c r="HP93" s="74">
        <f t="shared" si="120"/>
        <v>0</v>
      </c>
      <c r="HQ93" s="74"/>
      <c r="HR93" s="74"/>
      <c r="HS93" s="74">
        <f t="shared" si="121"/>
        <v>0</v>
      </c>
      <c r="HT93" s="74">
        <f t="shared" si="121"/>
        <v>0</v>
      </c>
      <c r="HU93" s="74"/>
      <c r="HV93" s="74"/>
      <c r="HW93" s="74">
        <f t="shared" si="122"/>
        <v>0</v>
      </c>
      <c r="HX93" s="74">
        <f t="shared" si="122"/>
        <v>0</v>
      </c>
      <c r="HY93" s="74"/>
      <c r="HZ93" s="74"/>
      <c r="IA93" s="74">
        <f t="shared" si="123"/>
        <v>0</v>
      </c>
      <c r="IB93" s="74">
        <f t="shared" si="123"/>
        <v>0</v>
      </c>
      <c r="IC93" s="74"/>
      <c r="ID93" s="74"/>
      <c r="IE93" s="74">
        <f t="shared" si="124"/>
        <v>0</v>
      </c>
      <c r="IF93" s="210">
        <f t="shared" si="125"/>
        <v>0</v>
      </c>
      <c r="IG93" s="235">
        <v>0</v>
      </c>
      <c r="IH93" s="235"/>
      <c r="II93" s="211">
        <f t="shared" si="126"/>
        <v>0</v>
      </c>
      <c r="IJ93" s="211">
        <f t="shared" si="126"/>
        <v>0</v>
      </c>
      <c r="IK93" s="235">
        <v>0</v>
      </c>
      <c r="IM93" s="211">
        <f t="shared" si="127"/>
        <v>0</v>
      </c>
      <c r="IN93" s="211">
        <f t="shared" si="127"/>
        <v>0</v>
      </c>
      <c r="IO93" s="196"/>
      <c r="IP93" s="211"/>
      <c r="IQ93" s="211">
        <f t="shared" si="128"/>
        <v>0</v>
      </c>
      <c r="IR93" s="211">
        <f t="shared" si="128"/>
        <v>0</v>
      </c>
      <c r="IS93" s="211"/>
      <c r="IT93" s="211"/>
      <c r="IU93" s="211">
        <f t="shared" si="129"/>
        <v>0</v>
      </c>
      <c r="IV93" s="211">
        <f t="shared" si="129"/>
        <v>0</v>
      </c>
      <c r="IW93" s="211"/>
      <c r="IX93" s="211"/>
      <c r="IY93" s="211">
        <f t="shared" si="130"/>
        <v>0</v>
      </c>
      <c r="IZ93" s="211">
        <f t="shared" si="131"/>
        <v>0</v>
      </c>
      <c r="JA93" s="211"/>
      <c r="JB93" s="211"/>
      <c r="JC93" s="211">
        <f t="shared" si="132"/>
        <v>0</v>
      </c>
      <c r="JD93" s="211">
        <f t="shared" si="132"/>
        <v>0</v>
      </c>
      <c r="JE93" s="211">
        <v>1.33</v>
      </c>
      <c r="JF93" s="211"/>
      <c r="JG93" s="211">
        <f t="shared" si="133"/>
        <v>1.33</v>
      </c>
      <c r="JH93" s="211">
        <f t="shared" si="133"/>
        <v>0</v>
      </c>
      <c r="JI93" s="211"/>
      <c r="JJ93" s="211"/>
      <c r="JK93" s="211">
        <f t="shared" si="134"/>
        <v>0</v>
      </c>
      <c r="JL93" s="211">
        <f t="shared" si="134"/>
        <v>0</v>
      </c>
      <c r="JM93" s="560">
        <v>0</v>
      </c>
      <c r="JN93" s="211"/>
      <c r="JO93" s="211">
        <f t="shared" si="135"/>
        <v>0</v>
      </c>
      <c r="JP93" s="211">
        <f t="shared" si="135"/>
        <v>0</v>
      </c>
      <c r="JQ93" s="211">
        <v>0</v>
      </c>
      <c r="JR93" s="211"/>
      <c r="JS93" s="211">
        <f t="shared" si="136"/>
        <v>0</v>
      </c>
      <c r="JT93" s="211">
        <f t="shared" si="136"/>
        <v>0</v>
      </c>
      <c r="JU93" s="211"/>
      <c r="JV93" s="211"/>
      <c r="JW93" s="211">
        <f t="shared" si="137"/>
        <v>0</v>
      </c>
      <c r="JX93" s="211">
        <f t="shared" si="137"/>
        <v>0</v>
      </c>
    </row>
    <row r="94" spans="1:284" ht="12.75" customHeight="1">
      <c r="A94" s="181"/>
      <c r="B94" s="89">
        <v>84</v>
      </c>
      <c r="C94" s="236"/>
      <c r="D94" s="236"/>
      <c r="E94" s="74"/>
      <c r="F94" s="74"/>
      <c r="G94" s="71">
        <f t="shared" si="71"/>
        <v>0</v>
      </c>
      <c r="H94" s="71">
        <f t="shared" si="71"/>
        <v>0</v>
      </c>
      <c r="I94" s="237">
        <v>0</v>
      </c>
      <c r="J94" s="71"/>
      <c r="K94" s="71"/>
      <c r="L94" s="71"/>
      <c r="M94" s="71">
        <f t="shared" si="72"/>
        <v>0</v>
      </c>
      <c r="N94" s="71">
        <f t="shared" si="72"/>
        <v>0</v>
      </c>
      <c r="O94" s="236">
        <v>0.21</v>
      </c>
      <c r="P94" s="237"/>
      <c r="Q94" s="74"/>
      <c r="R94" s="71"/>
      <c r="S94" s="71">
        <f t="shared" si="73"/>
        <v>0.21</v>
      </c>
      <c r="T94" s="71">
        <f t="shared" si="73"/>
        <v>0</v>
      </c>
      <c r="U94" s="71"/>
      <c r="V94" s="71"/>
      <c r="W94" s="74"/>
      <c r="X94" s="74"/>
      <c r="Y94" s="71">
        <f t="shared" si="74"/>
        <v>0</v>
      </c>
      <c r="Z94" s="71">
        <f t="shared" si="74"/>
        <v>0</v>
      </c>
      <c r="AA94" s="71"/>
      <c r="AB94" s="245"/>
      <c r="AC94" s="246"/>
      <c r="AD94" s="239"/>
      <c r="AE94" s="71">
        <f t="shared" si="75"/>
        <v>0</v>
      </c>
      <c r="AF94" s="71">
        <f t="shared" si="75"/>
        <v>0</v>
      </c>
      <c r="AG94" s="71">
        <v>0</v>
      </c>
      <c r="AH94" s="71"/>
      <c r="AI94" s="71"/>
      <c r="AJ94" s="71"/>
      <c r="AK94" s="71">
        <f t="shared" si="76"/>
        <v>0</v>
      </c>
      <c r="AL94" s="71">
        <f t="shared" si="76"/>
        <v>0</v>
      </c>
      <c r="AM94" s="71"/>
      <c r="AN94" s="71"/>
      <c r="AO94" s="75"/>
      <c r="AP94" s="75"/>
      <c r="AQ94" s="71">
        <f t="shared" si="77"/>
        <v>0</v>
      </c>
      <c r="AR94" s="71">
        <f t="shared" si="77"/>
        <v>0</v>
      </c>
      <c r="AS94" s="74"/>
      <c r="AT94" s="74"/>
      <c r="AU94" s="74"/>
      <c r="AV94" s="71"/>
      <c r="AW94" s="71">
        <f t="shared" si="78"/>
        <v>0</v>
      </c>
      <c r="AX94" s="71">
        <f t="shared" si="78"/>
        <v>0</v>
      </c>
      <c r="AY94" s="207"/>
      <c r="AZ94" s="86"/>
      <c r="BA94" s="86"/>
      <c r="BB94" s="86"/>
      <c r="BC94" s="71">
        <f t="shared" si="79"/>
        <v>0</v>
      </c>
      <c r="BD94" s="71">
        <f t="shared" si="79"/>
        <v>0</v>
      </c>
      <c r="BE94" s="236"/>
      <c r="BF94" s="236"/>
      <c r="BG94" s="75"/>
      <c r="BH94" s="240"/>
      <c r="BI94" s="71">
        <f t="shared" si="80"/>
        <v>0</v>
      </c>
      <c r="BJ94" s="71">
        <f t="shared" si="80"/>
        <v>0</v>
      </c>
      <c r="BK94" s="93"/>
      <c r="BL94" s="93"/>
      <c r="BM94" s="71"/>
      <c r="BN94" s="71"/>
      <c r="BO94" s="71">
        <f t="shared" si="81"/>
        <v>0</v>
      </c>
      <c r="BP94" s="71">
        <f t="shared" si="81"/>
        <v>0</v>
      </c>
      <c r="BQ94" s="241"/>
      <c r="BR94" s="236"/>
      <c r="BS94" s="94"/>
      <c r="BT94" s="94"/>
      <c r="BU94" s="71">
        <f t="shared" si="82"/>
        <v>0</v>
      </c>
      <c r="BV94" s="71">
        <f t="shared" si="82"/>
        <v>0</v>
      </c>
      <c r="BW94" s="74"/>
      <c r="BX94" s="74"/>
      <c r="BY94" s="79"/>
      <c r="BZ94" s="242"/>
      <c r="CA94" s="71">
        <f t="shared" si="83"/>
        <v>0</v>
      </c>
      <c r="CB94" s="71">
        <f t="shared" si="83"/>
        <v>0</v>
      </c>
      <c r="CC94" s="74"/>
      <c r="CD94" s="74"/>
      <c r="CE94" s="95"/>
      <c r="CF94" s="95"/>
      <c r="CG94" s="71">
        <f t="shared" si="84"/>
        <v>0</v>
      </c>
      <c r="CH94" s="71">
        <f t="shared" si="84"/>
        <v>0</v>
      </c>
      <c r="CI94" s="236"/>
      <c r="CJ94" s="236"/>
      <c r="CK94" s="213"/>
      <c r="CL94" s="71"/>
      <c r="CM94" s="71">
        <f t="shared" si="85"/>
        <v>0</v>
      </c>
      <c r="CN94" s="71">
        <f t="shared" si="85"/>
        <v>0</v>
      </c>
      <c r="CO94" s="236"/>
      <c r="CP94" s="236"/>
      <c r="CQ94" s="71"/>
      <c r="CR94" s="71"/>
      <c r="CS94" s="71">
        <f t="shared" si="86"/>
        <v>0</v>
      </c>
      <c r="CT94" s="71">
        <f t="shared" si="86"/>
        <v>0</v>
      </c>
      <c r="CU94" s="74">
        <v>7.22</v>
      </c>
      <c r="CV94" s="74"/>
      <c r="CW94" s="236"/>
      <c r="CX94" s="236"/>
      <c r="CY94" s="71">
        <f t="shared" si="87"/>
        <v>7.22</v>
      </c>
      <c r="CZ94" s="71">
        <f t="shared" si="87"/>
        <v>0</v>
      </c>
      <c r="DA94" s="236"/>
      <c r="DB94" s="237"/>
      <c r="DC94" s="93"/>
      <c r="DD94" s="71"/>
      <c r="DE94" s="71">
        <f t="shared" si="88"/>
        <v>0</v>
      </c>
      <c r="DF94" s="71">
        <f t="shared" si="88"/>
        <v>0</v>
      </c>
      <c r="DG94" s="74"/>
      <c r="DH94" s="74"/>
      <c r="DI94" s="74"/>
      <c r="DJ94" s="74"/>
      <c r="DK94" s="71">
        <f t="shared" si="89"/>
        <v>0</v>
      </c>
      <c r="DL94" s="71">
        <f t="shared" si="89"/>
        <v>0</v>
      </c>
      <c r="DM94" s="236"/>
      <c r="DN94" s="236"/>
      <c r="DO94" s="243"/>
      <c r="DP94" s="244"/>
      <c r="DQ94" s="71">
        <f t="shared" si="90"/>
        <v>0</v>
      </c>
      <c r="DR94" s="71">
        <f t="shared" si="90"/>
        <v>0</v>
      </c>
      <c r="DS94" s="115"/>
      <c r="DT94" s="71"/>
      <c r="DU94" s="236"/>
      <c r="DV94" s="236"/>
      <c r="DW94" s="71">
        <f t="shared" si="91"/>
        <v>0</v>
      </c>
      <c r="DX94" s="71">
        <f t="shared" si="91"/>
        <v>0</v>
      </c>
      <c r="DY94" s="236"/>
      <c r="DZ94" s="237"/>
      <c r="EA94" s="208"/>
      <c r="EB94" s="71"/>
      <c r="EC94" s="71">
        <f t="shared" si="92"/>
        <v>0</v>
      </c>
      <c r="ED94" s="71">
        <f t="shared" si="92"/>
        <v>0</v>
      </c>
      <c r="EE94" s="236"/>
      <c r="EF94" s="236"/>
      <c r="EG94" s="243"/>
      <c r="EH94" s="243"/>
      <c r="EI94" s="71">
        <f t="shared" si="93"/>
        <v>0</v>
      </c>
      <c r="EJ94" s="71">
        <f t="shared" si="93"/>
        <v>0</v>
      </c>
      <c r="EK94" s="236">
        <v>2.06</v>
      </c>
      <c r="EL94" s="236"/>
      <c r="EM94" s="243"/>
      <c r="EN94" s="243"/>
      <c r="EO94" s="71">
        <f t="shared" si="94"/>
        <v>2.06</v>
      </c>
      <c r="EP94" s="71">
        <f t="shared" si="94"/>
        <v>0</v>
      </c>
      <c r="EQ94" s="209">
        <v>0</v>
      </c>
      <c r="ER94" s="196"/>
      <c r="ES94" s="196"/>
      <c r="ET94" s="196"/>
      <c r="EU94" s="74">
        <f t="shared" si="95"/>
        <v>0</v>
      </c>
      <c r="EV94" s="74">
        <f t="shared" si="96"/>
        <v>0</v>
      </c>
      <c r="EW94" s="71">
        <v>0</v>
      </c>
      <c r="EX94" s="71"/>
      <c r="EY94" s="71"/>
      <c r="EZ94" s="71"/>
      <c r="FA94" s="71">
        <f t="shared" si="97"/>
        <v>0</v>
      </c>
      <c r="FB94" s="71">
        <f t="shared" si="97"/>
        <v>0</v>
      </c>
      <c r="FC94" s="71"/>
      <c r="FD94" s="71"/>
      <c r="FE94" s="71"/>
      <c r="FF94" s="71"/>
      <c r="FG94" s="71">
        <f t="shared" si="98"/>
        <v>0</v>
      </c>
      <c r="FH94" s="71">
        <f t="shared" si="98"/>
        <v>0</v>
      </c>
      <c r="FI94" s="196"/>
      <c r="FJ94" s="196"/>
      <c r="FK94" s="196"/>
      <c r="FL94" s="196"/>
      <c r="FM94" s="74">
        <f t="shared" si="99"/>
        <v>0</v>
      </c>
      <c r="FN94" s="74">
        <f t="shared" si="100"/>
        <v>0</v>
      </c>
      <c r="FO94" s="196"/>
      <c r="FP94" s="196"/>
      <c r="FQ94" s="196"/>
      <c r="FR94" s="196"/>
      <c r="FS94" s="74">
        <f t="shared" si="101"/>
        <v>0</v>
      </c>
      <c r="FT94" s="74">
        <f t="shared" si="102"/>
        <v>0</v>
      </c>
      <c r="FU94" s="196"/>
      <c r="FV94" s="196"/>
      <c r="FW94" s="196"/>
      <c r="FX94" s="196"/>
      <c r="FY94" s="74">
        <f t="shared" si="103"/>
        <v>0</v>
      </c>
      <c r="FZ94" s="74">
        <f t="shared" si="104"/>
        <v>0</v>
      </c>
      <c r="GA94" s="196"/>
      <c r="GB94" s="196"/>
      <c r="GC94" s="196"/>
      <c r="GD94" s="196"/>
      <c r="GE94" s="74">
        <f t="shared" si="105"/>
        <v>0</v>
      </c>
      <c r="GF94" s="74">
        <f t="shared" si="106"/>
        <v>0</v>
      </c>
      <c r="GG94" s="196"/>
      <c r="GH94" s="196"/>
      <c r="GI94" s="74">
        <f t="shared" si="70"/>
        <v>0</v>
      </c>
      <c r="GJ94" s="74">
        <f t="shared" si="107"/>
        <v>0</v>
      </c>
      <c r="GK94" s="196">
        <v>8.9700000000000006</v>
      </c>
      <c r="GL94" s="196"/>
      <c r="GM94" s="74">
        <f t="shared" si="108"/>
        <v>8.9700000000000006</v>
      </c>
      <c r="GN94" s="74">
        <f t="shared" si="109"/>
        <v>0</v>
      </c>
      <c r="GO94" s="196">
        <v>0</v>
      </c>
      <c r="GP94" s="196"/>
      <c r="GQ94" s="74">
        <f t="shared" si="110"/>
        <v>0</v>
      </c>
      <c r="GR94" s="74">
        <f t="shared" si="111"/>
        <v>0</v>
      </c>
      <c r="GS94" s="196"/>
      <c r="GT94" s="196"/>
      <c r="GU94" s="74">
        <f t="shared" si="112"/>
        <v>0</v>
      </c>
      <c r="GV94" s="74">
        <f t="shared" si="113"/>
        <v>0</v>
      </c>
      <c r="GW94" s="196">
        <v>10.31</v>
      </c>
      <c r="GX94" s="196"/>
      <c r="GY94" s="74">
        <f t="shared" si="114"/>
        <v>10.31</v>
      </c>
      <c r="GZ94" s="74">
        <f t="shared" si="115"/>
        <v>0</v>
      </c>
      <c r="HA94" s="196">
        <v>4.12</v>
      </c>
      <c r="HB94" s="196"/>
      <c r="HC94" s="74">
        <f t="shared" si="116"/>
        <v>4.12</v>
      </c>
      <c r="HD94" s="74">
        <f t="shared" si="117"/>
        <v>0</v>
      </c>
      <c r="HE94" s="196">
        <v>1</v>
      </c>
      <c r="HF94" s="196"/>
      <c r="HG94" s="74">
        <f t="shared" si="118"/>
        <v>1</v>
      </c>
      <c r="HH94" s="74">
        <f t="shared" si="118"/>
        <v>0</v>
      </c>
      <c r="HI94" s="74">
        <v>0</v>
      </c>
      <c r="HJ94" s="74"/>
      <c r="HK94" s="74">
        <f t="shared" si="119"/>
        <v>0</v>
      </c>
      <c r="HL94" s="74">
        <f t="shared" si="119"/>
        <v>0</v>
      </c>
      <c r="HM94" s="74"/>
      <c r="HN94" s="74"/>
      <c r="HO94" s="74">
        <f t="shared" si="120"/>
        <v>0</v>
      </c>
      <c r="HP94" s="74">
        <f t="shared" si="120"/>
        <v>0</v>
      </c>
      <c r="HQ94" s="74"/>
      <c r="HR94" s="74"/>
      <c r="HS94" s="74">
        <f t="shared" si="121"/>
        <v>0</v>
      </c>
      <c r="HT94" s="74">
        <f t="shared" si="121"/>
        <v>0</v>
      </c>
      <c r="HU94" s="74"/>
      <c r="HV94" s="74"/>
      <c r="HW94" s="74">
        <f t="shared" si="122"/>
        <v>0</v>
      </c>
      <c r="HX94" s="74">
        <f t="shared" si="122"/>
        <v>0</v>
      </c>
      <c r="HY94" s="74"/>
      <c r="HZ94" s="74"/>
      <c r="IA94" s="74">
        <f t="shared" si="123"/>
        <v>0</v>
      </c>
      <c r="IB94" s="74">
        <f t="shared" si="123"/>
        <v>0</v>
      </c>
      <c r="IC94" s="74"/>
      <c r="ID94" s="74"/>
      <c r="IE94" s="74">
        <f t="shared" si="124"/>
        <v>0</v>
      </c>
      <c r="IF94" s="210">
        <f t="shared" si="125"/>
        <v>0</v>
      </c>
      <c r="IG94" s="235">
        <v>0</v>
      </c>
      <c r="IH94" s="235"/>
      <c r="II94" s="211">
        <f t="shared" si="126"/>
        <v>0</v>
      </c>
      <c r="IJ94" s="211">
        <f t="shared" si="126"/>
        <v>0</v>
      </c>
      <c r="IK94" s="235">
        <v>0</v>
      </c>
      <c r="IM94" s="211">
        <f t="shared" si="127"/>
        <v>0</v>
      </c>
      <c r="IN94" s="211">
        <f t="shared" si="127"/>
        <v>0</v>
      </c>
      <c r="IO94" s="196"/>
      <c r="IP94" s="211"/>
      <c r="IQ94" s="211">
        <f t="shared" si="128"/>
        <v>0</v>
      </c>
      <c r="IR94" s="211">
        <f t="shared" si="128"/>
        <v>0</v>
      </c>
      <c r="IS94" s="211"/>
      <c r="IT94" s="211"/>
      <c r="IU94" s="211">
        <f t="shared" si="129"/>
        <v>0</v>
      </c>
      <c r="IV94" s="211">
        <f t="shared" si="129"/>
        <v>0</v>
      </c>
      <c r="IW94" s="211"/>
      <c r="IX94" s="211"/>
      <c r="IY94" s="211">
        <f t="shared" si="130"/>
        <v>0</v>
      </c>
      <c r="IZ94" s="211">
        <f t="shared" si="131"/>
        <v>0</v>
      </c>
      <c r="JA94" s="211"/>
      <c r="JB94" s="211"/>
      <c r="JC94" s="211">
        <f t="shared" si="132"/>
        <v>0</v>
      </c>
      <c r="JD94" s="211">
        <f t="shared" si="132"/>
        <v>0</v>
      </c>
      <c r="JE94" s="211">
        <v>1.33</v>
      </c>
      <c r="JF94" s="211"/>
      <c r="JG94" s="211">
        <f t="shared" si="133"/>
        <v>1.33</v>
      </c>
      <c r="JH94" s="211">
        <f t="shared" si="133"/>
        <v>0</v>
      </c>
      <c r="JI94" s="211"/>
      <c r="JJ94" s="211"/>
      <c r="JK94" s="211">
        <f t="shared" si="134"/>
        <v>0</v>
      </c>
      <c r="JL94" s="211">
        <f t="shared" si="134"/>
        <v>0</v>
      </c>
      <c r="JM94" s="560">
        <v>0</v>
      </c>
      <c r="JN94" s="211"/>
      <c r="JO94" s="211">
        <f t="shared" si="135"/>
        <v>0</v>
      </c>
      <c r="JP94" s="211">
        <f t="shared" si="135"/>
        <v>0</v>
      </c>
      <c r="JQ94" s="211">
        <v>0</v>
      </c>
      <c r="JR94" s="211"/>
      <c r="JS94" s="211">
        <f t="shared" si="136"/>
        <v>0</v>
      </c>
      <c r="JT94" s="211">
        <f t="shared" si="136"/>
        <v>0</v>
      </c>
      <c r="JU94" s="211"/>
      <c r="JV94" s="211"/>
      <c r="JW94" s="211">
        <f t="shared" si="137"/>
        <v>0</v>
      </c>
      <c r="JX94" s="211">
        <f t="shared" si="137"/>
        <v>0</v>
      </c>
    </row>
    <row r="95" spans="1:284" ht="12.75" customHeight="1">
      <c r="A95" s="184" t="s">
        <v>157</v>
      </c>
      <c r="B95" s="89">
        <v>85</v>
      </c>
      <c r="C95" s="236"/>
      <c r="D95" s="236"/>
      <c r="E95" s="74"/>
      <c r="F95" s="74"/>
      <c r="G95" s="71">
        <f t="shared" si="71"/>
        <v>0</v>
      </c>
      <c r="H95" s="71">
        <f t="shared" si="71"/>
        <v>0</v>
      </c>
      <c r="I95" s="237">
        <v>0</v>
      </c>
      <c r="J95" s="71"/>
      <c r="K95" s="71"/>
      <c r="L95" s="71"/>
      <c r="M95" s="71">
        <f t="shared" si="72"/>
        <v>0</v>
      </c>
      <c r="N95" s="71">
        <f t="shared" si="72"/>
        <v>0</v>
      </c>
      <c r="O95" s="236">
        <v>0.21</v>
      </c>
      <c r="P95" s="237"/>
      <c r="Q95" s="74"/>
      <c r="R95" s="71"/>
      <c r="S95" s="71">
        <f t="shared" si="73"/>
        <v>0.21</v>
      </c>
      <c r="T95" s="71">
        <f t="shared" si="73"/>
        <v>0</v>
      </c>
      <c r="U95" s="71"/>
      <c r="V95" s="71"/>
      <c r="W95" s="74"/>
      <c r="X95" s="74"/>
      <c r="Y95" s="71">
        <f t="shared" si="74"/>
        <v>0</v>
      </c>
      <c r="Z95" s="71">
        <f t="shared" si="74"/>
        <v>0</v>
      </c>
      <c r="AA95" s="71"/>
      <c r="AB95" s="245"/>
      <c r="AC95" s="246"/>
      <c r="AD95" s="239"/>
      <c r="AE95" s="71">
        <f t="shared" si="75"/>
        <v>0</v>
      </c>
      <c r="AF95" s="71">
        <f t="shared" si="75"/>
        <v>0</v>
      </c>
      <c r="AG95" s="71">
        <v>0</v>
      </c>
      <c r="AH95" s="71"/>
      <c r="AI95" s="71"/>
      <c r="AJ95" s="71"/>
      <c r="AK95" s="71">
        <f t="shared" si="76"/>
        <v>0</v>
      </c>
      <c r="AL95" s="71">
        <f t="shared" si="76"/>
        <v>0</v>
      </c>
      <c r="AM95" s="71"/>
      <c r="AN95" s="71"/>
      <c r="AO95" s="75"/>
      <c r="AP95" s="75"/>
      <c r="AQ95" s="71">
        <f t="shared" si="77"/>
        <v>0</v>
      </c>
      <c r="AR95" s="71">
        <f t="shared" si="77"/>
        <v>0</v>
      </c>
      <c r="AS95" s="74"/>
      <c r="AT95" s="74"/>
      <c r="AU95" s="74"/>
      <c r="AV95" s="71"/>
      <c r="AW95" s="71">
        <f t="shared" si="78"/>
        <v>0</v>
      </c>
      <c r="AX95" s="71">
        <f t="shared" si="78"/>
        <v>0</v>
      </c>
      <c r="AY95" s="207"/>
      <c r="AZ95" s="86"/>
      <c r="BA95" s="86"/>
      <c r="BB95" s="86"/>
      <c r="BC95" s="71">
        <f t="shared" si="79"/>
        <v>0</v>
      </c>
      <c r="BD95" s="71">
        <f t="shared" si="79"/>
        <v>0</v>
      </c>
      <c r="BE95" s="236"/>
      <c r="BF95" s="236"/>
      <c r="BG95" s="75"/>
      <c r="BH95" s="240"/>
      <c r="BI95" s="71">
        <f t="shared" si="80"/>
        <v>0</v>
      </c>
      <c r="BJ95" s="71">
        <f t="shared" si="80"/>
        <v>0</v>
      </c>
      <c r="BK95" s="93"/>
      <c r="BL95" s="93"/>
      <c r="BM95" s="71"/>
      <c r="BN95" s="71"/>
      <c r="BO95" s="71">
        <f t="shared" si="81"/>
        <v>0</v>
      </c>
      <c r="BP95" s="71">
        <f t="shared" si="81"/>
        <v>0</v>
      </c>
      <c r="BQ95" s="241"/>
      <c r="BR95" s="236"/>
      <c r="BS95" s="94"/>
      <c r="BT95" s="94"/>
      <c r="BU95" s="71">
        <f t="shared" si="82"/>
        <v>0</v>
      </c>
      <c r="BV95" s="71">
        <f t="shared" si="82"/>
        <v>0</v>
      </c>
      <c r="BW95" s="74"/>
      <c r="BX95" s="74"/>
      <c r="BY95" s="79"/>
      <c r="BZ95" s="242"/>
      <c r="CA95" s="71">
        <f t="shared" si="83"/>
        <v>0</v>
      </c>
      <c r="CB95" s="71">
        <f t="shared" si="83"/>
        <v>0</v>
      </c>
      <c r="CC95" s="74"/>
      <c r="CD95" s="74"/>
      <c r="CE95" s="95"/>
      <c r="CF95" s="95"/>
      <c r="CG95" s="71">
        <f t="shared" si="84"/>
        <v>0</v>
      </c>
      <c r="CH95" s="71">
        <f t="shared" si="84"/>
        <v>0</v>
      </c>
      <c r="CI95" s="236"/>
      <c r="CJ95" s="236"/>
      <c r="CK95" s="213"/>
      <c r="CL95" s="71"/>
      <c r="CM95" s="71">
        <f t="shared" si="85"/>
        <v>0</v>
      </c>
      <c r="CN95" s="71">
        <f t="shared" si="85"/>
        <v>0</v>
      </c>
      <c r="CO95" s="236"/>
      <c r="CP95" s="236"/>
      <c r="CQ95" s="71"/>
      <c r="CR95" s="71"/>
      <c r="CS95" s="71">
        <f t="shared" si="86"/>
        <v>0</v>
      </c>
      <c r="CT95" s="71">
        <f t="shared" si="86"/>
        <v>0</v>
      </c>
      <c r="CU95" s="74">
        <v>7.22</v>
      </c>
      <c r="CV95" s="74"/>
      <c r="CW95" s="236"/>
      <c r="CX95" s="236"/>
      <c r="CY95" s="71">
        <f t="shared" si="87"/>
        <v>7.22</v>
      </c>
      <c r="CZ95" s="71">
        <f t="shared" si="87"/>
        <v>0</v>
      </c>
      <c r="DA95" s="236"/>
      <c r="DB95" s="237"/>
      <c r="DC95" s="93"/>
      <c r="DD95" s="71"/>
      <c r="DE95" s="71">
        <f t="shared" si="88"/>
        <v>0</v>
      </c>
      <c r="DF95" s="71">
        <f t="shared" si="88"/>
        <v>0</v>
      </c>
      <c r="DG95" s="74"/>
      <c r="DH95" s="74"/>
      <c r="DI95" s="74"/>
      <c r="DJ95" s="74"/>
      <c r="DK95" s="71">
        <f t="shared" si="89"/>
        <v>0</v>
      </c>
      <c r="DL95" s="71">
        <f t="shared" si="89"/>
        <v>0</v>
      </c>
      <c r="DM95" s="236"/>
      <c r="DN95" s="236"/>
      <c r="DO95" s="243"/>
      <c r="DP95" s="244"/>
      <c r="DQ95" s="71">
        <f t="shared" si="90"/>
        <v>0</v>
      </c>
      <c r="DR95" s="71">
        <f t="shared" si="90"/>
        <v>0</v>
      </c>
      <c r="DS95" s="115"/>
      <c r="DT95" s="71"/>
      <c r="DU95" s="236"/>
      <c r="DV95" s="236"/>
      <c r="DW95" s="71">
        <f t="shared" si="91"/>
        <v>0</v>
      </c>
      <c r="DX95" s="71">
        <f t="shared" si="91"/>
        <v>0</v>
      </c>
      <c r="DY95" s="236"/>
      <c r="DZ95" s="237"/>
      <c r="EA95" s="208"/>
      <c r="EB95" s="71"/>
      <c r="EC95" s="71">
        <f t="shared" si="92"/>
        <v>0</v>
      </c>
      <c r="ED95" s="71">
        <f t="shared" si="92"/>
        <v>0</v>
      </c>
      <c r="EE95" s="236"/>
      <c r="EF95" s="236"/>
      <c r="EG95" s="243"/>
      <c r="EH95" s="243"/>
      <c r="EI95" s="71">
        <f t="shared" si="93"/>
        <v>0</v>
      </c>
      <c r="EJ95" s="71">
        <f t="shared" si="93"/>
        <v>0</v>
      </c>
      <c r="EK95" s="236">
        <v>2.06</v>
      </c>
      <c r="EL95" s="236"/>
      <c r="EM95" s="243"/>
      <c r="EN95" s="243"/>
      <c r="EO95" s="71">
        <f t="shared" si="94"/>
        <v>2.06</v>
      </c>
      <c r="EP95" s="71">
        <f t="shared" si="94"/>
        <v>0</v>
      </c>
      <c r="EQ95" s="209">
        <v>0</v>
      </c>
      <c r="ER95" s="196"/>
      <c r="ES95" s="196"/>
      <c r="ET95" s="196"/>
      <c r="EU95" s="74">
        <f t="shared" si="95"/>
        <v>0</v>
      </c>
      <c r="EV95" s="74">
        <f t="shared" si="96"/>
        <v>0</v>
      </c>
      <c r="EW95" s="71">
        <v>0</v>
      </c>
      <c r="EX95" s="71"/>
      <c r="EY95" s="71"/>
      <c r="EZ95" s="71"/>
      <c r="FA95" s="71">
        <f t="shared" si="97"/>
        <v>0</v>
      </c>
      <c r="FB95" s="71">
        <f t="shared" si="97"/>
        <v>0</v>
      </c>
      <c r="FC95" s="71"/>
      <c r="FD95" s="71"/>
      <c r="FE95" s="71"/>
      <c r="FF95" s="71"/>
      <c r="FG95" s="71">
        <f t="shared" si="98"/>
        <v>0</v>
      </c>
      <c r="FH95" s="71">
        <f t="shared" si="98"/>
        <v>0</v>
      </c>
      <c r="FI95" s="196"/>
      <c r="FJ95" s="196"/>
      <c r="FK95" s="196"/>
      <c r="FL95" s="196"/>
      <c r="FM95" s="74">
        <f t="shared" si="99"/>
        <v>0</v>
      </c>
      <c r="FN95" s="74">
        <f t="shared" si="100"/>
        <v>0</v>
      </c>
      <c r="FO95" s="196"/>
      <c r="FP95" s="196"/>
      <c r="FQ95" s="196"/>
      <c r="FR95" s="196"/>
      <c r="FS95" s="74">
        <f t="shared" si="101"/>
        <v>0</v>
      </c>
      <c r="FT95" s="74">
        <f t="shared" si="102"/>
        <v>0</v>
      </c>
      <c r="FU95" s="196"/>
      <c r="FV95" s="196"/>
      <c r="FW95" s="196"/>
      <c r="FX95" s="196"/>
      <c r="FY95" s="74">
        <f t="shared" si="103"/>
        <v>0</v>
      </c>
      <c r="FZ95" s="74">
        <f t="shared" si="104"/>
        <v>0</v>
      </c>
      <c r="GA95" s="196"/>
      <c r="GB95" s="196"/>
      <c r="GC95" s="196"/>
      <c r="GD95" s="196"/>
      <c r="GE95" s="74">
        <f t="shared" si="105"/>
        <v>0</v>
      </c>
      <c r="GF95" s="74">
        <f t="shared" si="106"/>
        <v>0</v>
      </c>
      <c r="GG95" s="196"/>
      <c r="GH95" s="196"/>
      <c r="GI95" s="74">
        <f t="shared" si="70"/>
        <v>0</v>
      </c>
      <c r="GJ95" s="74">
        <f t="shared" si="107"/>
        <v>0</v>
      </c>
      <c r="GK95" s="196">
        <v>8.9700000000000006</v>
      </c>
      <c r="GL95" s="196"/>
      <c r="GM95" s="74">
        <f t="shared" si="108"/>
        <v>8.9700000000000006</v>
      </c>
      <c r="GN95" s="74">
        <f t="shared" si="109"/>
        <v>0</v>
      </c>
      <c r="GO95" s="196">
        <v>0</v>
      </c>
      <c r="GP95" s="196"/>
      <c r="GQ95" s="74">
        <f t="shared" si="110"/>
        <v>0</v>
      </c>
      <c r="GR95" s="74">
        <f t="shared" si="111"/>
        <v>0</v>
      </c>
      <c r="GS95" s="196"/>
      <c r="GT95" s="196"/>
      <c r="GU95" s="74">
        <f t="shared" si="112"/>
        <v>0</v>
      </c>
      <c r="GV95" s="74">
        <f t="shared" si="113"/>
        <v>0</v>
      </c>
      <c r="GW95" s="196">
        <v>10.31</v>
      </c>
      <c r="GX95" s="196"/>
      <c r="GY95" s="74">
        <f t="shared" si="114"/>
        <v>10.31</v>
      </c>
      <c r="GZ95" s="74">
        <f t="shared" si="115"/>
        <v>0</v>
      </c>
      <c r="HA95" s="196">
        <v>4.12</v>
      </c>
      <c r="HB95" s="196"/>
      <c r="HC95" s="74">
        <f t="shared" si="116"/>
        <v>4.12</v>
      </c>
      <c r="HD95" s="74">
        <f t="shared" si="117"/>
        <v>0</v>
      </c>
      <c r="HE95" s="196">
        <v>1</v>
      </c>
      <c r="HF95" s="196"/>
      <c r="HG95" s="74">
        <f t="shared" si="118"/>
        <v>1</v>
      </c>
      <c r="HH95" s="74">
        <f t="shared" si="118"/>
        <v>0</v>
      </c>
      <c r="HI95" s="74">
        <v>0</v>
      </c>
      <c r="HJ95" s="74"/>
      <c r="HK95" s="74">
        <f t="shared" si="119"/>
        <v>0</v>
      </c>
      <c r="HL95" s="74">
        <f t="shared" si="119"/>
        <v>0</v>
      </c>
      <c r="HM95" s="74"/>
      <c r="HN95" s="74"/>
      <c r="HO95" s="74">
        <f t="shared" si="120"/>
        <v>0</v>
      </c>
      <c r="HP95" s="74">
        <f t="shared" si="120"/>
        <v>0</v>
      </c>
      <c r="HQ95" s="74"/>
      <c r="HR95" s="74"/>
      <c r="HS95" s="74">
        <f t="shared" si="121"/>
        <v>0</v>
      </c>
      <c r="HT95" s="74">
        <f t="shared" si="121"/>
        <v>0</v>
      </c>
      <c r="HU95" s="74"/>
      <c r="HV95" s="74"/>
      <c r="HW95" s="74">
        <f t="shared" si="122"/>
        <v>0</v>
      </c>
      <c r="HX95" s="74">
        <f t="shared" si="122"/>
        <v>0</v>
      </c>
      <c r="HY95" s="74"/>
      <c r="HZ95" s="74"/>
      <c r="IA95" s="74">
        <f t="shared" si="123"/>
        <v>0</v>
      </c>
      <c r="IB95" s="74">
        <f t="shared" si="123"/>
        <v>0</v>
      </c>
      <c r="IC95" s="74"/>
      <c r="ID95" s="74"/>
      <c r="IE95" s="74">
        <f t="shared" si="124"/>
        <v>0</v>
      </c>
      <c r="IF95" s="210">
        <f t="shared" si="125"/>
        <v>0</v>
      </c>
      <c r="IG95" s="235">
        <v>0</v>
      </c>
      <c r="IH95" s="235"/>
      <c r="II95" s="211">
        <f t="shared" si="126"/>
        <v>0</v>
      </c>
      <c r="IJ95" s="211">
        <f t="shared" si="126"/>
        <v>0</v>
      </c>
      <c r="IK95" s="235">
        <v>0</v>
      </c>
      <c r="IM95" s="211">
        <f t="shared" si="127"/>
        <v>0</v>
      </c>
      <c r="IN95" s="211">
        <f t="shared" si="127"/>
        <v>0</v>
      </c>
      <c r="IO95" s="196"/>
      <c r="IP95" s="211"/>
      <c r="IQ95" s="211">
        <f t="shared" si="128"/>
        <v>0</v>
      </c>
      <c r="IR95" s="211">
        <f t="shared" si="128"/>
        <v>0</v>
      </c>
      <c r="IS95" s="211"/>
      <c r="IT95" s="211"/>
      <c r="IU95" s="211">
        <f t="shared" si="129"/>
        <v>0</v>
      </c>
      <c r="IV95" s="211">
        <f t="shared" si="129"/>
        <v>0</v>
      </c>
      <c r="IW95" s="211"/>
      <c r="IX95" s="211"/>
      <c r="IY95" s="211">
        <f t="shared" si="130"/>
        <v>0</v>
      </c>
      <c r="IZ95" s="211">
        <f t="shared" si="131"/>
        <v>0</v>
      </c>
      <c r="JA95" s="211"/>
      <c r="JB95" s="211"/>
      <c r="JC95" s="211">
        <f t="shared" si="132"/>
        <v>0</v>
      </c>
      <c r="JD95" s="211">
        <f t="shared" si="132"/>
        <v>0</v>
      </c>
      <c r="JE95" s="211">
        <v>1.44</v>
      </c>
      <c r="JF95" s="211"/>
      <c r="JG95" s="211">
        <f t="shared" si="133"/>
        <v>1.44</v>
      </c>
      <c r="JH95" s="211">
        <f t="shared" si="133"/>
        <v>0</v>
      </c>
      <c r="JI95" s="211"/>
      <c r="JJ95" s="211"/>
      <c r="JK95" s="211">
        <f t="shared" si="134"/>
        <v>0</v>
      </c>
      <c r="JL95" s="211">
        <f t="shared" si="134"/>
        <v>0</v>
      </c>
      <c r="JM95" s="560">
        <v>0</v>
      </c>
      <c r="JN95" s="211"/>
      <c r="JO95" s="211">
        <f t="shared" si="135"/>
        <v>0</v>
      </c>
      <c r="JP95" s="211">
        <f t="shared" si="135"/>
        <v>0</v>
      </c>
      <c r="JQ95" s="211">
        <v>0</v>
      </c>
      <c r="JR95" s="211"/>
      <c r="JS95" s="211">
        <f t="shared" si="136"/>
        <v>0</v>
      </c>
      <c r="JT95" s="211">
        <f t="shared" si="136"/>
        <v>0</v>
      </c>
      <c r="JU95" s="211"/>
      <c r="JV95" s="211"/>
      <c r="JW95" s="211">
        <f t="shared" si="137"/>
        <v>0</v>
      </c>
      <c r="JX95" s="211">
        <f t="shared" si="137"/>
        <v>0</v>
      </c>
    </row>
    <row r="96" spans="1:284" ht="12.75" customHeight="1">
      <c r="A96" s="181"/>
      <c r="B96" s="89">
        <v>86</v>
      </c>
      <c r="C96" s="236"/>
      <c r="D96" s="236"/>
      <c r="E96" s="74"/>
      <c r="F96" s="74"/>
      <c r="G96" s="71">
        <f t="shared" si="71"/>
        <v>0</v>
      </c>
      <c r="H96" s="71">
        <f t="shared" si="71"/>
        <v>0</v>
      </c>
      <c r="I96" s="237">
        <v>0</v>
      </c>
      <c r="J96" s="71"/>
      <c r="K96" s="71"/>
      <c r="L96" s="71"/>
      <c r="M96" s="71">
        <f t="shared" si="72"/>
        <v>0</v>
      </c>
      <c r="N96" s="71">
        <f t="shared" si="72"/>
        <v>0</v>
      </c>
      <c r="O96" s="236">
        <v>0.21</v>
      </c>
      <c r="P96" s="237"/>
      <c r="Q96" s="74"/>
      <c r="R96" s="71"/>
      <c r="S96" s="71">
        <f t="shared" si="73"/>
        <v>0.21</v>
      </c>
      <c r="T96" s="71">
        <f t="shared" si="73"/>
        <v>0</v>
      </c>
      <c r="U96" s="71"/>
      <c r="V96" s="71"/>
      <c r="W96" s="74"/>
      <c r="X96" s="74"/>
      <c r="Y96" s="71">
        <f t="shared" si="74"/>
        <v>0</v>
      </c>
      <c r="Z96" s="71">
        <f t="shared" si="74"/>
        <v>0</v>
      </c>
      <c r="AA96" s="71"/>
      <c r="AB96" s="245"/>
      <c r="AC96" s="246"/>
      <c r="AD96" s="239"/>
      <c r="AE96" s="71">
        <f t="shared" si="75"/>
        <v>0</v>
      </c>
      <c r="AF96" s="71">
        <f t="shared" si="75"/>
        <v>0</v>
      </c>
      <c r="AG96" s="71">
        <v>0</v>
      </c>
      <c r="AH96" s="71"/>
      <c r="AI96" s="71"/>
      <c r="AJ96" s="71"/>
      <c r="AK96" s="71">
        <f t="shared" si="76"/>
        <v>0</v>
      </c>
      <c r="AL96" s="71">
        <f t="shared" si="76"/>
        <v>0</v>
      </c>
      <c r="AM96" s="71"/>
      <c r="AN96" s="71"/>
      <c r="AO96" s="75"/>
      <c r="AP96" s="75"/>
      <c r="AQ96" s="71">
        <f t="shared" si="77"/>
        <v>0</v>
      </c>
      <c r="AR96" s="71">
        <f t="shared" si="77"/>
        <v>0</v>
      </c>
      <c r="AS96" s="74"/>
      <c r="AT96" s="74"/>
      <c r="AU96" s="74"/>
      <c r="AV96" s="71"/>
      <c r="AW96" s="71">
        <f t="shared" si="78"/>
        <v>0</v>
      </c>
      <c r="AX96" s="71">
        <f t="shared" si="78"/>
        <v>0</v>
      </c>
      <c r="AY96" s="207"/>
      <c r="AZ96" s="86"/>
      <c r="BA96" s="86"/>
      <c r="BB96" s="86"/>
      <c r="BC96" s="71">
        <f t="shared" si="79"/>
        <v>0</v>
      </c>
      <c r="BD96" s="71">
        <f t="shared" si="79"/>
        <v>0</v>
      </c>
      <c r="BE96" s="236"/>
      <c r="BF96" s="236"/>
      <c r="BG96" s="75"/>
      <c r="BH96" s="240"/>
      <c r="BI96" s="71">
        <f t="shared" si="80"/>
        <v>0</v>
      </c>
      <c r="BJ96" s="71">
        <f t="shared" si="80"/>
        <v>0</v>
      </c>
      <c r="BK96" s="93"/>
      <c r="BL96" s="93"/>
      <c r="BM96" s="71"/>
      <c r="BN96" s="71"/>
      <c r="BO96" s="71">
        <f t="shared" si="81"/>
        <v>0</v>
      </c>
      <c r="BP96" s="71">
        <f t="shared" si="81"/>
        <v>0</v>
      </c>
      <c r="BQ96" s="241"/>
      <c r="BR96" s="236"/>
      <c r="BS96" s="94"/>
      <c r="BT96" s="94"/>
      <c r="BU96" s="71">
        <f t="shared" si="82"/>
        <v>0</v>
      </c>
      <c r="BV96" s="71">
        <f t="shared" si="82"/>
        <v>0</v>
      </c>
      <c r="BW96" s="74"/>
      <c r="BX96" s="74"/>
      <c r="BY96" s="79"/>
      <c r="BZ96" s="242"/>
      <c r="CA96" s="71">
        <f t="shared" si="83"/>
        <v>0</v>
      </c>
      <c r="CB96" s="71">
        <f t="shared" si="83"/>
        <v>0</v>
      </c>
      <c r="CC96" s="74"/>
      <c r="CD96" s="74"/>
      <c r="CE96" s="95"/>
      <c r="CF96" s="95"/>
      <c r="CG96" s="71">
        <f t="shared" si="84"/>
        <v>0</v>
      </c>
      <c r="CH96" s="71">
        <f t="shared" si="84"/>
        <v>0</v>
      </c>
      <c r="CI96" s="236"/>
      <c r="CJ96" s="236"/>
      <c r="CK96" s="213"/>
      <c r="CL96" s="71"/>
      <c r="CM96" s="71">
        <f t="shared" si="85"/>
        <v>0</v>
      </c>
      <c r="CN96" s="71">
        <f t="shared" si="85"/>
        <v>0</v>
      </c>
      <c r="CO96" s="236"/>
      <c r="CP96" s="236"/>
      <c r="CQ96" s="71"/>
      <c r="CR96" s="71"/>
      <c r="CS96" s="71">
        <f t="shared" si="86"/>
        <v>0</v>
      </c>
      <c r="CT96" s="71">
        <f t="shared" si="86"/>
        <v>0</v>
      </c>
      <c r="CU96" s="74">
        <v>7.22</v>
      </c>
      <c r="CV96" s="74"/>
      <c r="CW96" s="236"/>
      <c r="CX96" s="236"/>
      <c r="CY96" s="71">
        <f t="shared" si="87"/>
        <v>7.22</v>
      </c>
      <c r="CZ96" s="71">
        <f t="shared" si="87"/>
        <v>0</v>
      </c>
      <c r="DA96" s="236"/>
      <c r="DB96" s="237"/>
      <c r="DC96" s="93"/>
      <c r="DD96" s="71"/>
      <c r="DE96" s="71">
        <f t="shared" si="88"/>
        <v>0</v>
      </c>
      <c r="DF96" s="71">
        <f t="shared" si="88"/>
        <v>0</v>
      </c>
      <c r="DG96" s="74"/>
      <c r="DH96" s="74"/>
      <c r="DI96" s="74"/>
      <c r="DJ96" s="74"/>
      <c r="DK96" s="71">
        <f t="shared" si="89"/>
        <v>0</v>
      </c>
      <c r="DL96" s="71">
        <f t="shared" si="89"/>
        <v>0</v>
      </c>
      <c r="DM96" s="236"/>
      <c r="DN96" s="236"/>
      <c r="DO96" s="243"/>
      <c r="DP96" s="244"/>
      <c r="DQ96" s="71">
        <f t="shared" si="90"/>
        <v>0</v>
      </c>
      <c r="DR96" s="71">
        <f t="shared" si="90"/>
        <v>0</v>
      </c>
      <c r="DS96" s="115"/>
      <c r="DT96" s="71"/>
      <c r="DU96" s="236"/>
      <c r="DV96" s="236"/>
      <c r="DW96" s="71">
        <f t="shared" si="91"/>
        <v>0</v>
      </c>
      <c r="DX96" s="71">
        <f t="shared" si="91"/>
        <v>0</v>
      </c>
      <c r="DY96" s="236"/>
      <c r="DZ96" s="237"/>
      <c r="EA96" s="208"/>
      <c r="EB96" s="71"/>
      <c r="EC96" s="71">
        <f t="shared" si="92"/>
        <v>0</v>
      </c>
      <c r="ED96" s="71">
        <f t="shared" si="92"/>
        <v>0</v>
      </c>
      <c r="EE96" s="236"/>
      <c r="EF96" s="236"/>
      <c r="EG96" s="243"/>
      <c r="EH96" s="243"/>
      <c r="EI96" s="71">
        <f t="shared" si="93"/>
        <v>0</v>
      </c>
      <c r="EJ96" s="71">
        <f t="shared" si="93"/>
        <v>0</v>
      </c>
      <c r="EK96" s="236">
        <v>2.06</v>
      </c>
      <c r="EL96" s="236"/>
      <c r="EM96" s="243"/>
      <c r="EN96" s="243"/>
      <c r="EO96" s="71">
        <f t="shared" si="94"/>
        <v>2.06</v>
      </c>
      <c r="EP96" s="71">
        <f t="shared" si="94"/>
        <v>0</v>
      </c>
      <c r="EQ96" s="209">
        <v>0</v>
      </c>
      <c r="ER96" s="196"/>
      <c r="ES96" s="196"/>
      <c r="ET96" s="196"/>
      <c r="EU96" s="74">
        <f t="shared" si="95"/>
        <v>0</v>
      </c>
      <c r="EV96" s="74">
        <f t="shared" si="96"/>
        <v>0</v>
      </c>
      <c r="EW96" s="71">
        <v>0</v>
      </c>
      <c r="EX96" s="71"/>
      <c r="EY96" s="71"/>
      <c r="EZ96" s="71"/>
      <c r="FA96" s="71">
        <f t="shared" si="97"/>
        <v>0</v>
      </c>
      <c r="FB96" s="71">
        <f t="shared" si="97"/>
        <v>0</v>
      </c>
      <c r="FC96" s="71"/>
      <c r="FD96" s="71"/>
      <c r="FE96" s="71"/>
      <c r="FF96" s="71"/>
      <c r="FG96" s="71">
        <f t="shared" si="98"/>
        <v>0</v>
      </c>
      <c r="FH96" s="71">
        <f t="shared" si="98"/>
        <v>0</v>
      </c>
      <c r="FI96" s="196"/>
      <c r="FJ96" s="196"/>
      <c r="FK96" s="196"/>
      <c r="FL96" s="196"/>
      <c r="FM96" s="74">
        <f t="shared" si="99"/>
        <v>0</v>
      </c>
      <c r="FN96" s="74">
        <f t="shared" si="100"/>
        <v>0</v>
      </c>
      <c r="FO96" s="196"/>
      <c r="FP96" s="196"/>
      <c r="FQ96" s="196"/>
      <c r="FR96" s="196"/>
      <c r="FS96" s="74">
        <f t="shared" si="101"/>
        <v>0</v>
      </c>
      <c r="FT96" s="74">
        <f t="shared" si="102"/>
        <v>0</v>
      </c>
      <c r="FU96" s="196"/>
      <c r="FV96" s="196"/>
      <c r="FW96" s="196"/>
      <c r="FX96" s="196"/>
      <c r="FY96" s="74">
        <f t="shared" si="103"/>
        <v>0</v>
      </c>
      <c r="FZ96" s="74">
        <f t="shared" si="104"/>
        <v>0</v>
      </c>
      <c r="GA96" s="196"/>
      <c r="GB96" s="196"/>
      <c r="GC96" s="196"/>
      <c r="GD96" s="196"/>
      <c r="GE96" s="74">
        <f t="shared" si="105"/>
        <v>0</v>
      </c>
      <c r="GF96" s="74">
        <f t="shared" si="106"/>
        <v>0</v>
      </c>
      <c r="GG96" s="196"/>
      <c r="GH96" s="196"/>
      <c r="GI96" s="74">
        <f t="shared" si="70"/>
        <v>0</v>
      </c>
      <c r="GJ96" s="74">
        <f t="shared" si="107"/>
        <v>0</v>
      </c>
      <c r="GK96" s="196">
        <v>8.9700000000000006</v>
      </c>
      <c r="GL96" s="196"/>
      <c r="GM96" s="74">
        <f t="shared" si="108"/>
        <v>8.9700000000000006</v>
      </c>
      <c r="GN96" s="74">
        <f t="shared" si="109"/>
        <v>0</v>
      </c>
      <c r="GO96" s="196">
        <v>0</v>
      </c>
      <c r="GP96" s="196"/>
      <c r="GQ96" s="74">
        <f t="shared" si="110"/>
        <v>0</v>
      </c>
      <c r="GR96" s="74">
        <f t="shared" si="111"/>
        <v>0</v>
      </c>
      <c r="GS96" s="196"/>
      <c r="GT96" s="196"/>
      <c r="GU96" s="74">
        <f t="shared" si="112"/>
        <v>0</v>
      </c>
      <c r="GV96" s="74">
        <f t="shared" si="113"/>
        <v>0</v>
      </c>
      <c r="GW96" s="196">
        <v>10.31</v>
      </c>
      <c r="GX96" s="196"/>
      <c r="GY96" s="74">
        <f t="shared" si="114"/>
        <v>10.31</v>
      </c>
      <c r="GZ96" s="74">
        <f t="shared" si="115"/>
        <v>0</v>
      </c>
      <c r="HA96" s="196">
        <v>4.12</v>
      </c>
      <c r="HB96" s="196"/>
      <c r="HC96" s="74">
        <f t="shared" si="116"/>
        <v>4.12</v>
      </c>
      <c r="HD96" s="74">
        <f t="shared" si="117"/>
        <v>0</v>
      </c>
      <c r="HE96" s="196">
        <v>1</v>
      </c>
      <c r="HF96" s="196"/>
      <c r="HG96" s="74">
        <f t="shared" si="118"/>
        <v>1</v>
      </c>
      <c r="HH96" s="74">
        <f t="shared" si="118"/>
        <v>0</v>
      </c>
      <c r="HI96" s="74">
        <v>0</v>
      </c>
      <c r="HJ96" s="74"/>
      <c r="HK96" s="74">
        <f t="shared" si="119"/>
        <v>0</v>
      </c>
      <c r="HL96" s="74">
        <f t="shared" si="119"/>
        <v>0</v>
      </c>
      <c r="HM96" s="74"/>
      <c r="HN96" s="74"/>
      <c r="HO96" s="74">
        <f t="shared" si="120"/>
        <v>0</v>
      </c>
      <c r="HP96" s="74">
        <f t="shared" si="120"/>
        <v>0</v>
      </c>
      <c r="HQ96" s="74"/>
      <c r="HR96" s="74"/>
      <c r="HS96" s="74">
        <f t="shared" si="121"/>
        <v>0</v>
      </c>
      <c r="HT96" s="74">
        <f t="shared" si="121"/>
        <v>0</v>
      </c>
      <c r="HU96" s="74"/>
      <c r="HV96" s="74"/>
      <c r="HW96" s="74">
        <f t="shared" si="122"/>
        <v>0</v>
      </c>
      <c r="HX96" s="74">
        <f t="shared" si="122"/>
        <v>0</v>
      </c>
      <c r="HY96" s="74"/>
      <c r="HZ96" s="74"/>
      <c r="IA96" s="74">
        <f t="shared" si="123"/>
        <v>0</v>
      </c>
      <c r="IB96" s="74">
        <f t="shared" si="123"/>
        <v>0</v>
      </c>
      <c r="IC96" s="74"/>
      <c r="ID96" s="74"/>
      <c r="IE96" s="74">
        <f t="shared" si="124"/>
        <v>0</v>
      </c>
      <c r="IF96" s="210">
        <f t="shared" si="125"/>
        <v>0</v>
      </c>
      <c r="IG96" s="235">
        <v>0</v>
      </c>
      <c r="IH96" s="235"/>
      <c r="II96" s="211">
        <f t="shared" si="126"/>
        <v>0</v>
      </c>
      <c r="IJ96" s="211">
        <f t="shared" si="126"/>
        <v>0</v>
      </c>
      <c r="IK96" s="235">
        <v>0</v>
      </c>
      <c r="IM96" s="211">
        <f t="shared" si="127"/>
        <v>0</v>
      </c>
      <c r="IN96" s="211">
        <f t="shared" si="127"/>
        <v>0</v>
      </c>
      <c r="IO96" s="196"/>
      <c r="IP96" s="211"/>
      <c r="IQ96" s="211">
        <f t="shared" si="128"/>
        <v>0</v>
      </c>
      <c r="IR96" s="211">
        <f t="shared" si="128"/>
        <v>0</v>
      </c>
      <c r="IS96" s="211"/>
      <c r="IT96" s="211"/>
      <c r="IU96" s="211">
        <f t="shared" si="129"/>
        <v>0</v>
      </c>
      <c r="IV96" s="211">
        <f t="shared" si="129"/>
        <v>0</v>
      </c>
      <c r="IW96" s="211"/>
      <c r="IX96" s="211"/>
      <c r="IY96" s="211">
        <f t="shared" si="130"/>
        <v>0</v>
      </c>
      <c r="IZ96" s="211">
        <f t="shared" si="131"/>
        <v>0</v>
      </c>
      <c r="JA96" s="211"/>
      <c r="JB96" s="211"/>
      <c r="JC96" s="211">
        <f t="shared" si="132"/>
        <v>0</v>
      </c>
      <c r="JD96" s="211">
        <f t="shared" si="132"/>
        <v>0</v>
      </c>
      <c r="JE96" s="211">
        <v>1.44</v>
      </c>
      <c r="JF96" s="211"/>
      <c r="JG96" s="211">
        <f t="shared" si="133"/>
        <v>1.44</v>
      </c>
      <c r="JH96" s="211">
        <f t="shared" si="133"/>
        <v>0</v>
      </c>
      <c r="JI96" s="211"/>
      <c r="JJ96" s="211"/>
      <c r="JK96" s="211">
        <f t="shared" si="134"/>
        <v>0</v>
      </c>
      <c r="JL96" s="211">
        <f t="shared" si="134"/>
        <v>0</v>
      </c>
      <c r="JM96" s="560">
        <v>0</v>
      </c>
      <c r="JN96" s="211"/>
      <c r="JO96" s="211">
        <f t="shared" si="135"/>
        <v>0</v>
      </c>
      <c r="JP96" s="211">
        <f t="shared" si="135"/>
        <v>0</v>
      </c>
      <c r="JQ96" s="211">
        <v>0</v>
      </c>
      <c r="JR96" s="211"/>
      <c r="JS96" s="211">
        <f t="shared" si="136"/>
        <v>0</v>
      </c>
      <c r="JT96" s="211">
        <f t="shared" si="136"/>
        <v>0</v>
      </c>
      <c r="JU96" s="211"/>
      <c r="JV96" s="211"/>
      <c r="JW96" s="211">
        <f t="shared" si="137"/>
        <v>0</v>
      </c>
      <c r="JX96" s="211">
        <f t="shared" si="137"/>
        <v>0</v>
      </c>
    </row>
    <row r="97" spans="1:284" ht="12.75" customHeight="1">
      <c r="A97" s="181"/>
      <c r="B97" s="89">
        <v>87</v>
      </c>
      <c r="C97" s="236"/>
      <c r="D97" s="236"/>
      <c r="E97" s="74"/>
      <c r="F97" s="74"/>
      <c r="G97" s="71">
        <f t="shared" si="71"/>
        <v>0</v>
      </c>
      <c r="H97" s="71">
        <f t="shared" si="71"/>
        <v>0</v>
      </c>
      <c r="I97" s="237">
        <v>0</v>
      </c>
      <c r="J97" s="71"/>
      <c r="K97" s="71"/>
      <c r="L97" s="71"/>
      <c r="M97" s="71">
        <f t="shared" si="72"/>
        <v>0</v>
      </c>
      <c r="N97" s="71">
        <f t="shared" si="72"/>
        <v>0</v>
      </c>
      <c r="O97" s="236">
        <v>0.93</v>
      </c>
      <c r="P97" s="237"/>
      <c r="Q97" s="74"/>
      <c r="R97" s="71"/>
      <c r="S97" s="71">
        <f t="shared" si="73"/>
        <v>0.93</v>
      </c>
      <c r="T97" s="71">
        <f t="shared" si="73"/>
        <v>0</v>
      </c>
      <c r="U97" s="71"/>
      <c r="V97" s="71"/>
      <c r="W97" s="74"/>
      <c r="X97" s="74"/>
      <c r="Y97" s="71">
        <f t="shared" si="74"/>
        <v>0</v>
      </c>
      <c r="Z97" s="71">
        <f t="shared" si="74"/>
        <v>0</v>
      </c>
      <c r="AA97" s="71"/>
      <c r="AB97" s="245"/>
      <c r="AC97" s="246"/>
      <c r="AD97" s="239"/>
      <c r="AE97" s="71">
        <f t="shared" si="75"/>
        <v>0</v>
      </c>
      <c r="AF97" s="71">
        <f t="shared" si="75"/>
        <v>0</v>
      </c>
      <c r="AG97" s="71">
        <v>0</v>
      </c>
      <c r="AH97" s="71"/>
      <c r="AI97" s="71"/>
      <c r="AJ97" s="71"/>
      <c r="AK97" s="71">
        <f t="shared" si="76"/>
        <v>0</v>
      </c>
      <c r="AL97" s="71">
        <f t="shared" si="76"/>
        <v>0</v>
      </c>
      <c r="AM97" s="71"/>
      <c r="AN97" s="71"/>
      <c r="AO97" s="75"/>
      <c r="AP97" s="75"/>
      <c r="AQ97" s="71">
        <f t="shared" si="77"/>
        <v>0</v>
      </c>
      <c r="AR97" s="71">
        <f t="shared" si="77"/>
        <v>0</v>
      </c>
      <c r="AS97" s="74"/>
      <c r="AT97" s="74"/>
      <c r="AU97" s="74"/>
      <c r="AV97" s="71"/>
      <c r="AW97" s="71">
        <f t="shared" si="78"/>
        <v>0</v>
      </c>
      <c r="AX97" s="71">
        <f t="shared" si="78"/>
        <v>0</v>
      </c>
      <c r="AY97" s="207"/>
      <c r="AZ97" s="86"/>
      <c r="BA97" s="86"/>
      <c r="BB97" s="86"/>
      <c r="BC97" s="71">
        <f t="shared" si="79"/>
        <v>0</v>
      </c>
      <c r="BD97" s="71">
        <f t="shared" si="79"/>
        <v>0</v>
      </c>
      <c r="BE97" s="236"/>
      <c r="BF97" s="236"/>
      <c r="BG97" s="75"/>
      <c r="BH97" s="240"/>
      <c r="BI97" s="71">
        <f t="shared" si="80"/>
        <v>0</v>
      </c>
      <c r="BJ97" s="71">
        <f t="shared" si="80"/>
        <v>0</v>
      </c>
      <c r="BK97" s="93"/>
      <c r="BL97" s="93"/>
      <c r="BM97" s="71"/>
      <c r="BN97" s="71"/>
      <c r="BO97" s="71">
        <f t="shared" si="81"/>
        <v>0</v>
      </c>
      <c r="BP97" s="71">
        <f t="shared" si="81"/>
        <v>0</v>
      </c>
      <c r="BQ97" s="241"/>
      <c r="BR97" s="236"/>
      <c r="BS97" s="94"/>
      <c r="BT97" s="94"/>
      <c r="BU97" s="71">
        <f t="shared" si="82"/>
        <v>0</v>
      </c>
      <c r="BV97" s="71">
        <f t="shared" si="82"/>
        <v>0</v>
      </c>
      <c r="BW97" s="74"/>
      <c r="BX97" s="74"/>
      <c r="BY97" s="79"/>
      <c r="BZ97" s="242"/>
      <c r="CA97" s="71">
        <f t="shared" si="83"/>
        <v>0</v>
      </c>
      <c r="CB97" s="71">
        <f t="shared" si="83"/>
        <v>0</v>
      </c>
      <c r="CC97" s="74"/>
      <c r="CD97" s="74"/>
      <c r="CE97" s="95"/>
      <c r="CF97" s="95"/>
      <c r="CG97" s="71">
        <f t="shared" si="84"/>
        <v>0</v>
      </c>
      <c r="CH97" s="71">
        <f t="shared" si="84"/>
        <v>0</v>
      </c>
      <c r="CI97" s="236"/>
      <c r="CJ97" s="236"/>
      <c r="CK97" s="213"/>
      <c r="CL97" s="71"/>
      <c r="CM97" s="71">
        <f t="shared" si="85"/>
        <v>0</v>
      </c>
      <c r="CN97" s="71">
        <f t="shared" si="85"/>
        <v>0</v>
      </c>
      <c r="CO97" s="236"/>
      <c r="CP97" s="236"/>
      <c r="CQ97" s="71"/>
      <c r="CR97" s="71"/>
      <c r="CS97" s="71">
        <f t="shared" si="86"/>
        <v>0</v>
      </c>
      <c r="CT97" s="71">
        <f t="shared" si="86"/>
        <v>0</v>
      </c>
      <c r="CU97" s="74">
        <v>7.22</v>
      </c>
      <c r="CV97" s="74"/>
      <c r="CW97" s="236"/>
      <c r="CX97" s="236"/>
      <c r="CY97" s="71">
        <f t="shared" si="87"/>
        <v>7.22</v>
      </c>
      <c r="CZ97" s="71">
        <f t="shared" si="87"/>
        <v>0</v>
      </c>
      <c r="DA97" s="236"/>
      <c r="DB97" s="237"/>
      <c r="DC97" s="93"/>
      <c r="DD97" s="71"/>
      <c r="DE97" s="71">
        <f t="shared" si="88"/>
        <v>0</v>
      </c>
      <c r="DF97" s="71">
        <f t="shared" si="88"/>
        <v>0</v>
      </c>
      <c r="DG97" s="74"/>
      <c r="DH97" s="74"/>
      <c r="DI97" s="74"/>
      <c r="DJ97" s="74"/>
      <c r="DK97" s="71">
        <f t="shared" si="89"/>
        <v>0</v>
      </c>
      <c r="DL97" s="71">
        <f t="shared" si="89"/>
        <v>0</v>
      </c>
      <c r="DM97" s="236"/>
      <c r="DN97" s="236"/>
      <c r="DO97" s="243"/>
      <c r="DP97" s="244"/>
      <c r="DQ97" s="71">
        <f t="shared" si="90"/>
        <v>0</v>
      </c>
      <c r="DR97" s="71">
        <f t="shared" si="90"/>
        <v>0</v>
      </c>
      <c r="DS97" s="115"/>
      <c r="DT97" s="71"/>
      <c r="DU97" s="236"/>
      <c r="DV97" s="236"/>
      <c r="DW97" s="71">
        <f t="shared" si="91"/>
        <v>0</v>
      </c>
      <c r="DX97" s="71">
        <f t="shared" si="91"/>
        <v>0</v>
      </c>
      <c r="DY97" s="236"/>
      <c r="DZ97" s="237"/>
      <c r="EA97" s="208"/>
      <c r="EB97" s="71"/>
      <c r="EC97" s="71">
        <f t="shared" si="92"/>
        <v>0</v>
      </c>
      <c r="ED97" s="71">
        <f t="shared" si="92"/>
        <v>0</v>
      </c>
      <c r="EE97" s="236"/>
      <c r="EF97" s="236"/>
      <c r="EG97" s="243"/>
      <c r="EH97" s="243"/>
      <c r="EI97" s="71">
        <f t="shared" si="93"/>
        <v>0</v>
      </c>
      <c r="EJ97" s="71">
        <f t="shared" si="93"/>
        <v>0</v>
      </c>
      <c r="EK97" s="236">
        <v>2.06</v>
      </c>
      <c r="EL97" s="236"/>
      <c r="EM97" s="243"/>
      <c r="EN97" s="243"/>
      <c r="EO97" s="71">
        <f t="shared" si="94"/>
        <v>2.06</v>
      </c>
      <c r="EP97" s="71">
        <f t="shared" si="94"/>
        <v>0</v>
      </c>
      <c r="EQ97" s="209">
        <v>0</v>
      </c>
      <c r="ER97" s="196"/>
      <c r="ES97" s="196"/>
      <c r="ET97" s="196"/>
      <c r="EU97" s="74">
        <f t="shared" si="95"/>
        <v>0</v>
      </c>
      <c r="EV97" s="74">
        <f t="shared" si="96"/>
        <v>0</v>
      </c>
      <c r="EW97" s="71">
        <v>0</v>
      </c>
      <c r="EX97" s="71"/>
      <c r="EY97" s="71"/>
      <c r="EZ97" s="71"/>
      <c r="FA97" s="71">
        <f t="shared" si="97"/>
        <v>0</v>
      </c>
      <c r="FB97" s="71">
        <f t="shared" si="97"/>
        <v>0</v>
      </c>
      <c r="FC97" s="71"/>
      <c r="FD97" s="71"/>
      <c r="FE97" s="71"/>
      <c r="FF97" s="71"/>
      <c r="FG97" s="71">
        <f t="shared" si="98"/>
        <v>0</v>
      </c>
      <c r="FH97" s="71">
        <f t="shared" si="98"/>
        <v>0</v>
      </c>
      <c r="FI97" s="196"/>
      <c r="FJ97" s="196"/>
      <c r="FK97" s="196"/>
      <c r="FL97" s="196"/>
      <c r="FM97" s="74">
        <f t="shared" si="99"/>
        <v>0</v>
      </c>
      <c r="FN97" s="74">
        <f t="shared" si="100"/>
        <v>0</v>
      </c>
      <c r="FO97" s="196"/>
      <c r="FP97" s="196"/>
      <c r="FQ97" s="196"/>
      <c r="FR97" s="196"/>
      <c r="FS97" s="74">
        <f t="shared" si="101"/>
        <v>0</v>
      </c>
      <c r="FT97" s="74">
        <f t="shared" si="102"/>
        <v>0</v>
      </c>
      <c r="FU97" s="196"/>
      <c r="FV97" s="196"/>
      <c r="FW97" s="196"/>
      <c r="FX97" s="196"/>
      <c r="FY97" s="74">
        <f t="shared" si="103"/>
        <v>0</v>
      </c>
      <c r="FZ97" s="74">
        <f t="shared" si="104"/>
        <v>0</v>
      </c>
      <c r="GA97" s="196"/>
      <c r="GB97" s="196"/>
      <c r="GC97" s="196"/>
      <c r="GD97" s="196"/>
      <c r="GE97" s="74">
        <f t="shared" si="105"/>
        <v>0</v>
      </c>
      <c r="GF97" s="74">
        <f t="shared" si="106"/>
        <v>0</v>
      </c>
      <c r="GG97" s="196"/>
      <c r="GH97" s="196"/>
      <c r="GI97" s="74">
        <f t="shared" si="70"/>
        <v>0</v>
      </c>
      <c r="GJ97" s="74">
        <f t="shared" si="107"/>
        <v>0</v>
      </c>
      <c r="GK97" s="196">
        <v>8.9700000000000006</v>
      </c>
      <c r="GL97" s="196"/>
      <c r="GM97" s="74">
        <f t="shared" si="108"/>
        <v>8.9700000000000006</v>
      </c>
      <c r="GN97" s="74">
        <f t="shared" si="109"/>
        <v>0</v>
      </c>
      <c r="GO97" s="196">
        <v>0</v>
      </c>
      <c r="GP97" s="196"/>
      <c r="GQ97" s="74">
        <f t="shared" si="110"/>
        <v>0</v>
      </c>
      <c r="GR97" s="74">
        <f t="shared" si="111"/>
        <v>0</v>
      </c>
      <c r="GS97" s="196"/>
      <c r="GT97" s="196"/>
      <c r="GU97" s="74">
        <f t="shared" si="112"/>
        <v>0</v>
      </c>
      <c r="GV97" s="74">
        <f t="shared" si="113"/>
        <v>0</v>
      </c>
      <c r="GW97" s="196">
        <v>10.31</v>
      </c>
      <c r="GX97" s="196"/>
      <c r="GY97" s="74">
        <f t="shared" si="114"/>
        <v>10.31</v>
      </c>
      <c r="GZ97" s="74">
        <f t="shared" si="115"/>
        <v>0</v>
      </c>
      <c r="HA97" s="196">
        <v>4.12</v>
      </c>
      <c r="HB97" s="196"/>
      <c r="HC97" s="74">
        <f t="shared" si="116"/>
        <v>4.12</v>
      </c>
      <c r="HD97" s="74">
        <f t="shared" si="117"/>
        <v>0</v>
      </c>
      <c r="HE97" s="196">
        <v>1</v>
      </c>
      <c r="HF97" s="196"/>
      <c r="HG97" s="74">
        <f t="shared" si="118"/>
        <v>1</v>
      </c>
      <c r="HH97" s="74">
        <f t="shared" si="118"/>
        <v>0</v>
      </c>
      <c r="HI97" s="74">
        <v>0</v>
      </c>
      <c r="HJ97" s="74"/>
      <c r="HK97" s="74">
        <f t="shared" si="119"/>
        <v>0</v>
      </c>
      <c r="HL97" s="74">
        <f t="shared" si="119"/>
        <v>0</v>
      </c>
      <c r="HM97" s="74"/>
      <c r="HN97" s="74"/>
      <c r="HO97" s="74">
        <f t="shared" si="120"/>
        <v>0</v>
      </c>
      <c r="HP97" s="74">
        <f t="shared" si="120"/>
        <v>0</v>
      </c>
      <c r="HQ97" s="74"/>
      <c r="HR97" s="74"/>
      <c r="HS97" s="74">
        <f t="shared" si="121"/>
        <v>0</v>
      </c>
      <c r="HT97" s="74">
        <f t="shared" si="121"/>
        <v>0</v>
      </c>
      <c r="HU97" s="74"/>
      <c r="HV97" s="74"/>
      <c r="HW97" s="74">
        <f t="shared" si="122"/>
        <v>0</v>
      </c>
      <c r="HX97" s="74">
        <f t="shared" si="122"/>
        <v>0</v>
      </c>
      <c r="HY97" s="74"/>
      <c r="HZ97" s="74"/>
      <c r="IA97" s="74">
        <f t="shared" si="123"/>
        <v>0</v>
      </c>
      <c r="IB97" s="74">
        <f t="shared" si="123"/>
        <v>0</v>
      </c>
      <c r="IC97" s="74"/>
      <c r="ID97" s="74"/>
      <c r="IE97" s="74">
        <f t="shared" si="124"/>
        <v>0</v>
      </c>
      <c r="IF97" s="210">
        <f t="shared" si="125"/>
        <v>0</v>
      </c>
      <c r="IG97" s="235">
        <v>0</v>
      </c>
      <c r="IH97" s="235"/>
      <c r="II97" s="211">
        <f t="shared" si="126"/>
        <v>0</v>
      </c>
      <c r="IJ97" s="211">
        <f t="shared" si="126"/>
        <v>0</v>
      </c>
      <c r="IK97" s="235">
        <v>0</v>
      </c>
      <c r="IM97" s="211">
        <f t="shared" si="127"/>
        <v>0</v>
      </c>
      <c r="IN97" s="211">
        <f t="shared" si="127"/>
        <v>0</v>
      </c>
      <c r="IO97" s="196"/>
      <c r="IP97" s="211"/>
      <c r="IQ97" s="211">
        <f t="shared" si="128"/>
        <v>0</v>
      </c>
      <c r="IR97" s="211">
        <f t="shared" si="128"/>
        <v>0</v>
      </c>
      <c r="IS97" s="211"/>
      <c r="IT97" s="211"/>
      <c r="IU97" s="211">
        <f t="shared" si="129"/>
        <v>0</v>
      </c>
      <c r="IV97" s="211">
        <f t="shared" si="129"/>
        <v>0</v>
      </c>
      <c r="IW97" s="211"/>
      <c r="IX97" s="211"/>
      <c r="IY97" s="211">
        <f t="shared" si="130"/>
        <v>0</v>
      </c>
      <c r="IZ97" s="211">
        <f t="shared" si="131"/>
        <v>0</v>
      </c>
      <c r="JA97" s="211"/>
      <c r="JB97" s="211"/>
      <c r="JC97" s="211">
        <f t="shared" si="132"/>
        <v>0</v>
      </c>
      <c r="JD97" s="211">
        <f t="shared" si="132"/>
        <v>0</v>
      </c>
      <c r="JE97" s="211">
        <v>1.44</v>
      </c>
      <c r="JF97" s="211"/>
      <c r="JG97" s="211">
        <f t="shared" si="133"/>
        <v>1.44</v>
      </c>
      <c r="JH97" s="211">
        <f t="shared" si="133"/>
        <v>0</v>
      </c>
      <c r="JI97" s="211"/>
      <c r="JJ97" s="211"/>
      <c r="JK97" s="211">
        <f t="shared" si="134"/>
        <v>0</v>
      </c>
      <c r="JL97" s="211">
        <f t="shared" si="134"/>
        <v>0</v>
      </c>
      <c r="JM97" s="560">
        <v>0</v>
      </c>
      <c r="JN97" s="211"/>
      <c r="JO97" s="211">
        <f t="shared" si="135"/>
        <v>0</v>
      </c>
      <c r="JP97" s="211">
        <f t="shared" si="135"/>
        <v>0</v>
      </c>
      <c r="JQ97" s="211">
        <v>0</v>
      </c>
      <c r="JR97" s="211"/>
      <c r="JS97" s="211">
        <f t="shared" si="136"/>
        <v>0</v>
      </c>
      <c r="JT97" s="211">
        <f t="shared" si="136"/>
        <v>0</v>
      </c>
      <c r="JU97" s="211"/>
      <c r="JV97" s="211"/>
      <c r="JW97" s="211">
        <f t="shared" si="137"/>
        <v>0</v>
      </c>
      <c r="JX97" s="211">
        <f t="shared" si="137"/>
        <v>0</v>
      </c>
    </row>
    <row r="98" spans="1:284" ht="12.75" customHeight="1">
      <c r="A98" s="181"/>
      <c r="B98" s="89">
        <v>88</v>
      </c>
      <c r="C98" s="236"/>
      <c r="D98" s="236"/>
      <c r="E98" s="74"/>
      <c r="F98" s="74"/>
      <c r="G98" s="71">
        <f t="shared" si="71"/>
        <v>0</v>
      </c>
      <c r="H98" s="71">
        <f t="shared" si="71"/>
        <v>0</v>
      </c>
      <c r="I98" s="237">
        <v>0</v>
      </c>
      <c r="J98" s="71"/>
      <c r="K98" s="71"/>
      <c r="L98" s="71"/>
      <c r="M98" s="71">
        <f t="shared" si="72"/>
        <v>0</v>
      </c>
      <c r="N98" s="71">
        <f t="shared" si="72"/>
        <v>0</v>
      </c>
      <c r="O98" s="236">
        <v>0.93</v>
      </c>
      <c r="P98" s="237"/>
      <c r="Q98" s="74"/>
      <c r="R98" s="71"/>
      <c r="S98" s="71">
        <f t="shared" si="73"/>
        <v>0.93</v>
      </c>
      <c r="T98" s="71">
        <f t="shared" si="73"/>
        <v>0</v>
      </c>
      <c r="U98" s="71"/>
      <c r="V98" s="71"/>
      <c r="W98" s="74"/>
      <c r="X98" s="74"/>
      <c r="Y98" s="71">
        <f t="shared" si="74"/>
        <v>0</v>
      </c>
      <c r="Z98" s="71">
        <f t="shared" si="74"/>
        <v>0</v>
      </c>
      <c r="AA98" s="71"/>
      <c r="AB98" s="245"/>
      <c r="AC98" s="246"/>
      <c r="AD98" s="239"/>
      <c r="AE98" s="71">
        <f t="shared" si="75"/>
        <v>0</v>
      </c>
      <c r="AF98" s="71">
        <f t="shared" si="75"/>
        <v>0</v>
      </c>
      <c r="AG98" s="71">
        <v>0</v>
      </c>
      <c r="AH98" s="71"/>
      <c r="AI98" s="71"/>
      <c r="AJ98" s="71"/>
      <c r="AK98" s="71">
        <f t="shared" si="76"/>
        <v>0</v>
      </c>
      <c r="AL98" s="71">
        <f t="shared" si="76"/>
        <v>0</v>
      </c>
      <c r="AM98" s="71"/>
      <c r="AN98" s="71"/>
      <c r="AO98" s="75"/>
      <c r="AP98" s="75"/>
      <c r="AQ98" s="71">
        <f t="shared" si="77"/>
        <v>0</v>
      </c>
      <c r="AR98" s="71">
        <f t="shared" si="77"/>
        <v>0</v>
      </c>
      <c r="AS98" s="74"/>
      <c r="AT98" s="74"/>
      <c r="AU98" s="74"/>
      <c r="AV98" s="71"/>
      <c r="AW98" s="71">
        <f t="shared" si="78"/>
        <v>0</v>
      </c>
      <c r="AX98" s="71">
        <f t="shared" si="78"/>
        <v>0</v>
      </c>
      <c r="AY98" s="207"/>
      <c r="AZ98" s="86"/>
      <c r="BA98" s="86"/>
      <c r="BB98" s="86"/>
      <c r="BC98" s="71">
        <f t="shared" si="79"/>
        <v>0</v>
      </c>
      <c r="BD98" s="71">
        <f t="shared" si="79"/>
        <v>0</v>
      </c>
      <c r="BE98" s="236"/>
      <c r="BF98" s="236"/>
      <c r="BG98" s="75"/>
      <c r="BH98" s="240"/>
      <c r="BI98" s="71">
        <f t="shared" si="80"/>
        <v>0</v>
      </c>
      <c r="BJ98" s="71">
        <f t="shared" si="80"/>
        <v>0</v>
      </c>
      <c r="BK98" s="93"/>
      <c r="BL98" s="93"/>
      <c r="BM98" s="71"/>
      <c r="BN98" s="71"/>
      <c r="BO98" s="71">
        <f t="shared" si="81"/>
        <v>0</v>
      </c>
      <c r="BP98" s="71">
        <f t="shared" si="81"/>
        <v>0</v>
      </c>
      <c r="BQ98" s="241"/>
      <c r="BR98" s="236"/>
      <c r="BS98" s="94"/>
      <c r="BT98" s="94"/>
      <c r="BU98" s="71">
        <f t="shared" si="82"/>
        <v>0</v>
      </c>
      <c r="BV98" s="71">
        <f t="shared" si="82"/>
        <v>0</v>
      </c>
      <c r="BW98" s="74"/>
      <c r="BX98" s="74"/>
      <c r="BY98" s="79"/>
      <c r="BZ98" s="242"/>
      <c r="CA98" s="71">
        <f t="shared" si="83"/>
        <v>0</v>
      </c>
      <c r="CB98" s="71">
        <f t="shared" si="83"/>
        <v>0</v>
      </c>
      <c r="CC98" s="74"/>
      <c r="CD98" s="74"/>
      <c r="CE98" s="95"/>
      <c r="CF98" s="95"/>
      <c r="CG98" s="71">
        <f t="shared" si="84"/>
        <v>0</v>
      </c>
      <c r="CH98" s="71">
        <f t="shared" si="84"/>
        <v>0</v>
      </c>
      <c r="CI98" s="236"/>
      <c r="CJ98" s="236"/>
      <c r="CK98" s="213"/>
      <c r="CL98" s="71"/>
      <c r="CM98" s="71">
        <f t="shared" si="85"/>
        <v>0</v>
      </c>
      <c r="CN98" s="71">
        <f t="shared" si="85"/>
        <v>0</v>
      </c>
      <c r="CO98" s="236"/>
      <c r="CP98" s="236"/>
      <c r="CQ98" s="71"/>
      <c r="CR98" s="71"/>
      <c r="CS98" s="71">
        <f t="shared" si="86"/>
        <v>0</v>
      </c>
      <c r="CT98" s="71">
        <f t="shared" si="86"/>
        <v>0</v>
      </c>
      <c r="CU98" s="74">
        <v>7.22</v>
      </c>
      <c r="CV98" s="74"/>
      <c r="CW98" s="236"/>
      <c r="CX98" s="236"/>
      <c r="CY98" s="71">
        <f t="shared" si="87"/>
        <v>7.22</v>
      </c>
      <c r="CZ98" s="71">
        <f t="shared" si="87"/>
        <v>0</v>
      </c>
      <c r="DA98" s="236"/>
      <c r="DB98" s="237"/>
      <c r="DC98" s="93"/>
      <c r="DD98" s="71"/>
      <c r="DE98" s="71">
        <f t="shared" si="88"/>
        <v>0</v>
      </c>
      <c r="DF98" s="71">
        <f t="shared" si="88"/>
        <v>0</v>
      </c>
      <c r="DG98" s="74"/>
      <c r="DH98" s="74"/>
      <c r="DI98" s="74"/>
      <c r="DJ98" s="74"/>
      <c r="DK98" s="71">
        <f t="shared" si="89"/>
        <v>0</v>
      </c>
      <c r="DL98" s="71">
        <f t="shared" si="89"/>
        <v>0</v>
      </c>
      <c r="DM98" s="236"/>
      <c r="DN98" s="236"/>
      <c r="DO98" s="243"/>
      <c r="DP98" s="244"/>
      <c r="DQ98" s="71">
        <f t="shared" si="90"/>
        <v>0</v>
      </c>
      <c r="DR98" s="71">
        <f t="shared" si="90"/>
        <v>0</v>
      </c>
      <c r="DS98" s="115"/>
      <c r="DT98" s="71"/>
      <c r="DU98" s="236"/>
      <c r="DV98" s="236"/>
      <c r="DW98" s="71">
        <f t="shared" si="91"/>
        <v>0</v>
      </c>
      <c r="DX98" s="71">
        <f t="shared" si="91"/>
        <v>0</v>
      </c>
      <c r="DY98" s="236"/>
      <c r="DZ98" s="237"/>
      <c r="EA98" s="208"/>
      <c r="EB98" s="71"/>
      <c r="EC98" s="71">
        <f t="shared" si="92"/>
        <v>0</v>
      </c>
      <c r="ED98" s="71">
        <f t="shared" si="92"/>
        <v>0</v>
      </c>
      <c r="EE98" s="236"/>
      <c r="EF98" s="236"/>
      <c r="EG98" s="243"/>
      <c r="EH98" s="243"/>
      <c r="EI98" s="71">
        <f t="shared" si="93"/>
        <v>0</v>
      </c>
      <c r="EJ98" s="71">
        <f t="shared" si="93"/>
        <v>0</v>
      </c>
      <c r="EK98" s="236">
        <v>2.06</v>
      </c>
      <c r="EL98" s="236"/>
      <c r="EM98" s="243"/>
      <c r="EN98" s="243"/>
      <c r="EO98" s="71">
        <f t="shared" si="94"/>
        <v>2.06</v>
      </c>
      <c r="EP98" s="71">
        <f t="shared" si="94"/>
        <v>0</v>
      </c>
      <c r="EQ98" s="209">
        <v>0</v>
      </c>
      <c r="ER98" s="196"/>
      <c r="ES98" s="196"/>
      <c r="ET98" s="196"/>
      <c r="EU98" s="74">
        <f t="shared" si="95"/>
        <v>0</v>
      </c>
      <c r="EV98" s="74">
        <f t="shared" si="96"/>
        <v>0</v>
      </c>
      <c r="EW98" s="71">
        <v>0</v>
      </c>
      <c r="EX98" s="71"/>
      <c r="EY98" s="71"/>
      <c r="EZ98" s="71"/>
      <c r="FA98" s="71">
        <f t="shared" si="97"/>
        <v>0</v>
      </c>
      <c r="FB98" s="71">
        <f t="shared" si="97"/>
        <v>0</v>
      </c>
      <c r="FC98" s="71"/>
      <c r="FD98" s="71"/>
      <c r="FE98" s="71"/>
      <c r="FF98" s="71"/>
      <c r="FG98" s="71">
        <f t="shared" si="98"/>
        <v>0</v>
      </c>
      <c r="FH98" s="71">
        <f t="shared" si="98"/>
        <v>0</v>
      </c>
      <c r="FI98" s="196"/>
      <c r="FJ98" s="196"/>
      <c r="FK98" s="196"/>
      <c r="FL98" s="196"/>
      <c r="FM98" s="74">
        <f t="shared" si="99"/>
        <v>0</v>
      </c>
      <c r="FN98" s="74">
        <f t="shared" si="100"/>
        <v>0</v>
      </c>
      <c r="FO98" s="196"/>
      <c r="FP98" s="196"/>
      <c r="FQ98" s="196"/>
      <c r="FR98" s="196"/>
      <c r="FS98" s="74">
        <f t="shared" si="101"/>
        <v>0</v>
      </c>
      <c r="FT98" s="74">
        <f t="shared" si="102"/>
        <v>0</v>
      </c>
      <c r="FU98" s="196"/>
      <c r="FV98" s="196"/>
      <c r="FW98" s="196"/>
      <c r="FX98" s="196"/>
      <c r="FY98" s="74">
        <f t="shared" si="103"/>
        <v>0</v>
      </c>
      <c r="FZ98" s="74">
        <f t="shared" si="104"/>
        <v>0</v>
      </c>
      <c r="GA98" s="196"/>
      <c r="GB98" s="196"/>
      <c r="GC98" s="196"/>
      <c r="GD98" s="196"/>
      <c r="GE98" s="74">
        <f t="shared" si="105"/>
        <v>0</v>
      </c>
      <c r="GF98" s="74">
        <f t="shared" si="106"/>
        <v>0</v>
      </c>
      <c r="GG98" s="196"/>
      <c r="GH98" s="196"/>
      <c r="GI98" s="74">
        <f t="shared" si="70"/>
        <v>0</v>
      </c>
      <c r="GJ98" s="74">
        <f t="shared" si="107"/>
        <v>0</v>
      </c>
      <c r="GK98" s="196">
        <v>8.9700000000000006</v>
      </c>
      <c r="GL98" s="196"/>
      <c r="GM98" s="74">
        <f t="shared" si="108"/>
        <v>8.9700000000000006</v>
      </c>
      <c r="GN98" s="74">
        <f t="shared" si="109"/>
        <v>0</v>
      </c>
      <c r="GO98" s="196">
        <v>0</v>
      </c>
      <c r="GP98" s="196"/>
      <c r="GQ98" s="74">
        <f t="shared" si="110"/>
        <v>0</v>
      </c>
      <c r="GR98" s="74">
        <f t="shared" si="111"/>
        <v>0</v>
      </c>
      <c r="GS98" s="196"/>
      <c r="GT98" s="196"/>
      <c r="GU98" s="74">
        <f t="shared" si="112"/>
        <v>0</v>
      </c>
      <c r="GV98" s="74">
        <f t="shared" si="113"/>
        <v>0</v>
      </c>
      <c r="GW98" s="196">
        <v>10.31</v>
      </c>
      <c r="GX98" s="196"/>
      <c r="GY98" s="74">
        <f t="shared" si="114"/>
        <v>10.31</v>
      </c>
      <c r="GZ98" s="74">
        <f t="shared" si="115"/>
        <v>0</v>
      </c>
      <c r="HA98" s="196">
        <v>4.12</v>
      </c>
      <c r="HB98" s="196"/>
      <c r="HC98" s="74">
        <f t="shared" si="116"/>
        <v>4.12</v>
      </c>
      <c r="HD98" s="74">
        <f t="shared" si="117"/>
        <v>0</v>
      </c>
      <c r="HE98" s="196">
        <v>1</v>
      </c>
      <c r="HF98" s="196"/>
      <c r="HG98" s="74">
        <f t="shared" si="118"/>
        <v>1</v>
      </c>
      <c r="HH98" s="74">
        <f t="shared" si="118"/>
        <v>0</v>
      </c>
      <c r="HI98" s="74">
        <v>0</v>
      </c>
      <c r="HJ98" s="74"/>
      <c r="HK98" s="74">
        <f t="shared" si="119"/>
        <v>0</v>
      </c>
      <c r="HL98" s="74">
        <f t="shared" si="119"/>
        <v>0</v>
      </c>
      <c r="HM98" s="74"/>
      <c r="HN98" s="74"/>
      <c r="HO98" s="74">
        <f t="shared" si="120"/>
        <v>0</v>
      </c>
      <c r="HP98" s="74">
        <f t="shared" si="120"/>
        <v>0</v>
      </c>
      <c r="HQ98" s="74"/>
      <c r="HR98" s="74"/>
      <c r="HS98" s="74">
        <f t="shared" si="121"/>
        <v>0</v>
      </c>
      <c r="HT98" s="74">
        <f t="shared" si="121"/>
        <v>0</v>
      </c>
      <c r="HU98" s="74"/>
      <c r="HV98" s="74"/>
      <c r="HW98" s="74">
        <f t="shared" si="122"/>
        <v>0</v>
      </c>
      <c r="HX98" s="74">
        <f t="shared" si="122"/>
        <v>0</v>
      </c>
      <c r="HY98" s="74"/>
      <c r="HZ98" s="74"/>
      <c r="IA98" s="74">
        <f t="shared" si="123"/>
        <v>0</v>
      </c>
      <c r="IB98" s="74">
        <f t="shared" si="123"/>
        <v>0</v>
      </c>
      <c r="IC98" s="74"/>
      <c r="ID98" s="74"/>
      <c r="IE98" s="74">
        <f t="shared" si="124"/>
        <v>0</v>
      </c>
      <c r="IF98" s="210">
        <f t="shared" si="125"/>
        <v>0</v>
      </c>
      <c r="IG98" s="235">
        <v>0</v>
      </c>
      <c r="IH98" s="235"/>
      <c r="II98" s="211">
        <f t="shared" si="126"/>
        <v>0</v>
      </c>
      <c r="IJ98" s="211">
        <f t="shared" si="126"/>
        <v>0</v>
      </c>
      <c r="IK98" s="235">
        <v>0</v>
      </c>
      <c r="IM98" s="211">
        <f t="shared" si="127"/>
        <v>0</v>
      </c>
      <c r="IN98" s="211">
        <f t="shared" si="127"/>
        <v>0</v>
      </c>
      <c r="IO98" s="196"/>
      <c r="IP98" s="211"/>
      <c r="IQ98" s="211">
        <f t="shared" si="128"/>
        <v>0</v>
      </c>
      <c r="IR98" s="211">
        <f t="shared" si="128"/>
        <v>0</v>
      </c>
      <c r="IS98" s="211"/>
      <c r="IT98" s="211"/>
      <c r="IU98" s="211">
        <f t="shared" si="129"/>
        <v>0</v>
      </c>
      <c r="IV98" s="211">
        <f t="shared" si="129"/>
        <v>0</v>
      </c>
      <c r="IW98" s="211"/>
      <c r="IX98" s="211"/>
      <c r="IY98" s="211">
        <f t="shared" si="130"/>
        <v>0</v>
      </c>
      <c r="IZ98" s="211">
        <f t="shared" si="131"/>
        <v>0</v>
      </c>
      <c r="JA98" s="211"/>
      <c r="JB98" s="211"/>
      <c r="JC98" s="211">
        <f t="shared" si="132"/>
        <v>0</v>
      </c>
      <c r="JD98" s="211">
        <f t="shared" si="132"/>
        <v>0</v>
      </c>
      <c r="JE98" s="211">
        <v>1.44</v>
      </c>
      <c r="JF98" s="211"/>
      <c r="JG98" s="211">
        <f t="shared" si="133"/>
        <v>1.44</v>
      </c>
      <c r="JH98" s="211">
        <f t="shared" si="133"/>
        <v>0</v>
      </c>
      <c r="JI98" s="211"/>
      <c r="JJ98" s="211"/>
      <c r="JK98" s="211">
        <f t="shared" si="134"/>
        <v>0</v>
      </c>
      <c r="JL98" s="211">
        <f t="shared" si="134"/>
        <v>0</v>
      </c>
      <c r="JM98" s="560">
        <v>0</v>
      </c>
      <c r="JN98" s="211"/>
      <c r="JO98" s="211">
        <f t="shared" si="135"/>
        <v>0</v>
      </c>
      <c r="JP98" s="211">
        <f t="shared" si="135"/>
        <v>0</v>
      </c>
      <c r="JQ98" s="211">
        <v>0</v>
      </c>
      <c r="JR98" s="211"/>
      <c r="JS98" s="211">
        <f t="shared" si="136"/>
        <v>0</v>
      </c>
      <c r="JT98" s="211">
        <f t="shared" si="136"/>
        <v>0</v>
      </c>
      <c r="JU98" s="211"/>
      <c r="JV98" s="211"/>
      <c r="JW98" s="211">
        <f t="shared" si="137"/>
        <v>0</v>
      </c>
      <c r="JX98" s="211">
        <f t="shared" si="137"/>
        <v>0</v>
      </c>
    </row>
    <row r="99" spans="1:284" ht="12.75" customHeight="1">
      <c r="A99" s="184" t="s">
        <v>158</v>
      </c>
      <c r="B99" s="89">
        <v>89</v>
      </c>
      <c r="C99" s="236"/>
      <c r="D99" s="236"/>
      <c r="E99" s="74"/>
      <c r="F99" s="74"/>
      <c r="G99" s="71">
        <f t="shared" si="71"/>
        <v>0</v>
      </c>
      <c r="H99" s="71">
        <f t="shared" si="71"/>
        <v>0</v>
      </c>
      <c r="I99" s="237">
        <v>0</v>
      </c>
      <c r="J99" s="71"/>
      <c r="K99" s="71"/>
      <c r="L99" s="71"/>
      <c r="M99" s="71">
        <f t="shared" si="72"/>
        <v>0</v>
      </c>
      <c r="N99" s="71">
        <f t="shared" si="72"/>
        <v>0</v>
      </c>
      <c r="O99" s="236">
        <v>0.93</v>
      </c>
      <c r="P99" s="237"/>
      <c r="Q99" s="74"/>
      <c r="R99" s="71"/>
      <c r="S99" s="71">
        <f t="shared" si="73"/>
        <v>0.93</v>
      </c>
      <c r="T99" s="71">
        <f t="shared" si="73"/>
        <v>0</v>
      </c>
      <c r="U99" s="71"/>
      <c r="V99" s="71"/>
      <c r="W99" s="74"/>
      <c r="X99" s="74"/>
      <c r="Y99" s="71">
        <f t="shared" si="74"/>
        <v>0</v>
      </c>
      <c r="Z99" s="71">
        <f t="shared" si="74"/>
        <v>0</v>
      </c>
      <c r="AA99" s="71"/>
      <c r="AB99" s="245"/>
      <c r="AC99" s="246"/>
      <c r="AD99" s="239"/>
      <c r="AE99" s="71">
        <f t="shared" si="75"/>
        <v>0</v>
      </c>
      <c r="AF99" s="71">
        <f t="shared" si="75"/>
        <v>0</v>
      </c>
      <c r="AG99" s="71">
        <v>5.15</v>
      </c>
      <c r="AH99" s="71"/>
      <c r="AI99" s="71"/>
      <c r="AJ99" s="71"/>
      <c r="AK99" s="71">
        <f t="shared" si="76"/>
        <v>5.15</v>
      </c>
      <c r="AL99" s="71">
        <f t="shared" si="76"/>
        <v>0</v>
      </c>
      <c r="AM99" s="71"/>
      <c r="AN99" s="71"/>
      <c r="AO99" s="75"/>
      <c r="AP99" s="75"/>
      <c r="AQ99" s="71">
        <f t="shared" si="77"/>
        <v>0</v>
      </c>
      <c r="AR99" s="71">
        <f t="shared" si="77"/>
        <v>0</v>
      </c>
      <c r="AS99" s="74"/>
      <c r="AT99" s="74"/>
      <c r="AU99" s="74"/>
      <c r="AV99" s="71"/>
      <c r="AW99" s="71">
        <f t="shared" si="78"/>
        <v>0</v>
      </c>
      <c r="AX99" s="71">
        <f t="shared" si="78"/>
        <v>0</v>
      </c>
      <c r="AY99" s="207"/>
      <c r="AZ99" s="86"/>
      <c r="BA99" s="86"/>
      <c r="BB99" s="86"/>
      <c r="BC99" s="71">
        <f t="shared" si="79"/>
        <v>0</v>
      </c>
      <c r="BD99" s="71">
        <f t="shared" si="79"/>
        <v>0</v>
      </c>
      <c r="BE99" s="236"/>
      <c r="BF99" s="236"/>
      <c r="BG99" s="75"/>
      <c r="BH99" s="240"/>
      <c r="BI99" s="71">
        <f t="shared" si="80"/>
        <v>0</v>
      </c>
      <c r="BJ99" s="71">
        <f t="shared" si="80"/>
        <v>0</v>
      </c>
      <c r="BK99" s="93"/>
      <c r="BL99" s="93"/>
      <c r="BM99" s="71"/>
      <c r="BN99" s="71"/>
      <c r="BO99" s="71">
        <f t="shared" si="81"/>
        <v>0</v>
      </c>
      <c r="BP99" s="71">
        <f t="shared" si="81"/>
        <v>0</v>
      </c>
      <c r="BQ99" s="241"/>
      <c r="BR99" s="236"/>
      <c r="BS99" s="94"/>
      <c r="BT99" s="94"/>
      <c r="BU99" s="71">
        <f t="shared" si="82"/>
        <v>0</v>
      </c>
      <c r="BV99" s="71">
        <f t="shared" si="82"/>
        <v>0</v>
      </c>
      <c r="BW99" s="74"/>
      <c r="BX99" s="74"/>
      <c r="BY99" s="79"/>
      <c r="BZ99" s="242"/>
      <c r="CA99" s="71">
        <f t="shared" si="83"/>
        <v>0</v>
      </c>
      <c r="CB99" s="71">
        <f t="shared" si="83"/>
        <v>0</v>
      </c>
      <c r="CC99" s="74"/>
      <c r="CD99" s="74"/>
      <c r="CE99" s="95"/>
      <c r="CF99" s="95"/>
      <c r="CG99" s="71">
        <f t="shared" si="84"/>
        <v>0</v>
      </c>
      <c r="CH99" s="71">
        <f t="shared" si="84"/>
        <v>0</v>
      </c>
      <c r="CI99" s="236"/>
      <c r="CJ99" s="236"/>
      <c r="CK99" s="213"/>
      <c r="CL99" s="71"/>
      <c r="CM99" s="71">
        <f t="shared" si="85"/>
        <v>0</v>
      </c>
      <c r="CN99" s="71">
        <f t="shared" si="85"/>
        <v>0</v>
      </c>
      <c r="CO99" s="236"/>
      <c r="CP99" s="236"/>
      <c r="CQ99" s="71"/>
      <c r="CR99" s="71"/>
      <c r="CS99" s="71">
        <f t="shared" si="86"/>
        <v>0</v>
      </c>
      <c r="CT99" s="71">
        <f t="shared" si="86"/>
        <v>0</v>
      </c>
      <c r="CU99" s="74">
        <v>7.22</v>
      </c>
      <c r="CV99" s="74"/>
      <c r="CW99" s="236"/>
      <c r="CX99" s="236"/>
      <c r="CY99" s="71">
        <f t="shared" si="87"/>
        <v>7.22</v>
      </c>
      <c r="CZ99" s="71">
        <f t="shared" si="87"/>
        <v>0</v>
      </c>
      <c r="DA99" s="236"/>
      <c r="DB99" s="237"/>
      <c r="DC99" s="93"/>
      <c r="DD99" s="71"/>
      <c r="DE99" s="71">
        <f t="shared" si="88"/>
        <v>0</v>
      </c>
      <c r="DF99" s="71">
        <f t="shared" si="88"/>
        <v>0</v>
      </c>
      <c r="DG99" s="74"/>
      <c r="DH99" s="74"/>
      <c r="DI99" s="74"/>
      <c r="DJ99" s="74"/>
      <c r="DK99" s="71">
        <f t="shared" si="89"/>
        <v>0</v>
      </c>
      <c r="DL99" s="71">
        <f t="shared" si="89"/>
        <v>0</v>
      </c>
      <c r="DM99" s="236"/>
      <c r="DN99" s="236"/>
      <c r="DO99" s="243"/>
      <c r="DP99" s="244"/>
      <c r="DQ99" s="71">
        <f t="shared" si="90"/>
        <v>0</v>
      </c>
      <c r="DR99" s="71">
        <f t="shared" si="90"/>
        <v>0</v>
      </c>
      <c r="DS99" s="115"/>
      <c r="DT99" s="71"/>
      <c r="DU99" s="236"/>
      <c r="DV99" s="236"/>
      <c r="DW99" s="71">
        <f t="shared" si="91"/>
        <v>0</v>
      </c>
      <c r="DX99" s="71">
        <f t="shared" si="91"/>
        <v>0</v>
      </c>
      <c r="DY99" s="236"/>
      <c r="DZ99" s="237"/>
      <c r="EA99" s="208"/>
      <c r="EB99" s="71"/>
      <c r="EC99" s="71">
        <f t="shared" si="92"/>
        <v>0</v>
      </c>
      <c r="ED99" s="71">
        <f t="shared" si="92"/>
        <v>0</v>
      </c>
      <c r="EE99" s="236"/>
      <c r="EF99" s="236"/>
      <c r="EG99" s="243"/>
      <c r="EH99" s="243"/>
      <c r="EI99" s="71">
        <f t="shared" si="93"/>
        <v>0</v>
      </c>
      <c r="EJ99" s="71">
        <f t="shared" si="93"/>
        <v>0</v>
      </c>
      <c r="EK99" s="236">
        <v>2.06</v>
      </c>
      <c r="EL99" s="236"/>
      <c r="EM99" s="243"/>
      <c r="EN99" s="243"/>
      <c r="EO99" s="71">
        <f t="shared" si="94"/>
        <v>2.06</v>
      </c>
      <c r="EP99" s="71">
        <f t="shared" si="94"/>
        <v>0</v>
      </c>
      <c r="EQ99" s="209">
        <v>0</v>
      </c>
      <c r="ER99" s="196"/>
      <c r="ES99" s="196"/>
      <c r="ET99" s="196"/>
      <c r="EU99" s="74">
        <f t="shared" si="95"/>
        <v>0</v>
      </c>
      <c r="EV99" s="74">
        <f t="shared" si="96"/>
        <v>0</v>
      </c>
      <c r="EW99" s="71">
        <v>0</v>
      </c>
      <c r="EX99" s="71"/>
      <c r="EY99" s="71"/>
      <c r="EZ99" s="71"/>
      <c r="FA99" s="71">
        <f t="shared" si="97"/>
        <v>0</v>
      </c>
      <c r="FB99" s="71">
        <f t="shared" si="97"/>
        <v>0</v>
      </c>
      <c r="FC99" s="71"/>
      <c r="FD99" s="71"/>
      <c r="FE99" s="71"/>
      <c r="FF99" s="71"/>
      <c r="FG99" s="71">
        <f t="shared" si="98"/>
        <v>0</v>
      </c>
      <c r="FH99" s="71">
        <f t="shared" si="98"/>
        <v>0</v>
      </c>
      <c r="FI99" s="196"/>
      <c r="FJ99" s="196"/>
      <c r="FK99" s="196"/>
      <c r="FL99" s="196"/>
      <c r="FM99" s="74">
        <f t="shared" si="99"/>
        <v>0</v>
      </c>
      <c r="FN99" s="74">
        <f t="shared" si="100"/>
        <v>0</v>
      </c>
      <c r="FO99" s="196"/>
      <c r="FP99" s="196"/>
      <c r="FQ99" s="196"/>
      <c r="FR99" s="196"/>
      <c r="FS99" s="74">
        <f t="shared" si="101"/>
        <v>0</v>
      </c>
      <c r="FT99" s="74">
        <f t="shared" si="102"/>
        <v>0</v>
      </c>
      <c r="FU99" s="196"/>
      <c r="FV99" s="196"/>
      <c r="FW99" s="196"/>
      <c r="FX99" s="196"/>
      <c r="FY99" s="74">
        <f t="shared" si="103"/>
        <v>0</v>
      </c>
      <c r="FZ99" s="74">
        <f t="shared" si="104"/>
        <v>0</v>
      </c>
      <c r="GA99" s="196"/>
      <c r="GB99" s="196"/>
      <c r="GC99" s="196"/>
      <c r="GD99" s="196"/>
      <c r="GE99" s="74">
        <f t="shared" si="105"/>
        <v>0</v>
      </c>
      <c r="GF99" s="74">
        <f t="shared" si="106"/>
        <v>0</v>
      </c>
      <c r="GG99" s="196"/>
      <c r="GH99" s="196"/>
      <c r="GI99" s="74">
        <f t="shared" si="70"/>
        <v>0</v>
      </c>
      <c r="GJ99" s="74">
        <f t="shared" si="107"/>
        <v>0</v>
      </c>
      <c r="GK99" s="196">
        <v>8.9700000000000006</v>
      </c>
      <c r="GL99" s="196"/>
      <c r="GM99" s="74">
        <f t="shared" si="108"/>
        <v>8.9700000000000006</v>
      </c>
      <c r="GN99" s="74">
        <f t="shared" si="109"/>
        <v>0</v>
      </c>
      <c r="GO99" s="196">
        <v>0</v>
      </c>
      <c r="GP99" s="196"/>
      <c r="GQ99" s="74">
        <f t="shared" si="110"/>
        <v>0</v>
      </c>
      <c r="GR99" s="74">
        <f t="shared" si="111"/>
        <v>0</v>
      </c>
      <c r="GS99" s="196"/>
      <c r="GT99" s="196"/>
      <c r="GU99" s="74">
        <f t="shared" si="112"/>
        <v>0</v>
      </c>
      <c r="GV99" s="74">
        <f t="shared" si="113"/>
        <v>0</v>
      </c>
      <c r="GW99" s="196">
        <v>12.37</v>
      </c>
      <c r="GX99" s="196"/>
      <c r="GY99" s="74">
        <f t="shared" si="114"/>
        <v>12.37</v>
      </c>
      <c r="GZ99" s="74">
        <f t="shared" si="115"/>
        <v>0</v>
      </c>
      <c r="HA99" s="196">
        <v>4.12</v>
      </c>
      <c r="HB99" s="196"/>
      <c r="HC99" s="74">
        <f t="shared" si="116"/>
        <v>4.12</v>
      </c>
      <c r="HD99" s="74">
        <f t="shared" si="117"/>
        <v>0</v>
      </c>
      <c r="HE99" s="196">
        <v>1</v>
      </c>
      <c r="HF99" s="196"/>
      <c r="HG99" s="74">
        <f t="shared" si="118"/>
        <v>1</v>
      </c>
      <c r="HH99" s="74">
        <f t="shared" si="118"/>
        <v>0</v>
      </c>
      <c r="HI99" s="74">
        <v>0</v>
      </c>
      <c r="HJ99" s="74"/>
      <c r="HK99" s="74">
        <f t="shared" si="119"/>
        <v>0</v>
      </c>
      <c r="HL99" s="74">
        <f t="shared" si="119"/>
        <v>0</v>
      </c>
      <c r="HM99" s="74"/>
      <c r="HN99" s="74"/>
      <c r="HO99" s="74">
        <f t="shared" si="120"/>
        <v>0</v>
      </c>
      <c r="HP99" s="74">
        <f t="shared" si="120"/>
        <v>0</v>
      </c>
      <c r="HQ99" s="74"/>
      <c r="HR99" s="74"/>
      <c r="HS99" s="74">
        <f t="shared" si="121"/>
        <v>0</v>
      </c>
      <c r="HT99" s="74">
        <f t="shared" si="121"/>
        <v>0</v>
      </c>
      <c r="HU99" s="74"/>
      <c r="HV99" s="74"/>
      <c r="HW99" s="74">
        <f t="shared" si="122"/>
        <v>0</v>
      </c>
      <c r="HX99" s="74">
        <f t="shared" si="122"/>
        <v>0</v>
      </c>
      <c r="HY99" s="74"/>
      <c r="HZ99" s="74"/>
      <c r="IA99" s="74">
        <f t="shared" si="123"/>
        <v>0</v>
      </c>
      <c r="IB99" s="74">
        <f t="shared" si="123"/>
        <v>0</v>
      </c>
      <c r="IC99" s="74"/>
      <c r="ID99" s="74"/>
      <c r="IE99" s="74">
        <f t="shared" si="124"/>
        <v>0</v>
      </c>
      <c r="IF99" s="210">
        <f t="shared" si="125"/>
        <v>0</v>
      </c>
      <c r="IG99" s="235">
        <v>0</v>
      </c>
      <c r="IH99" s="235"/>
      <c r="II99" s="211">
        <f t="shared" si="126"/>
        <v>0</v>
      </c>
      <c r="IJ99" s="211">
        <f t="shared" si="126"/>
        <v>0</v>
      </c>
      <c r="IK99" s="235">
        <v>0</v>
      </c>
      <c r="IM99" s="211">
        <f t="shared" si="127"/>
        <v>0</v>
      </c>
      <c r="IN99" s="211">
        <f t="shared" si="127"/>
        <v>0</v>
      </c>
      <c r="IO99" s="196"/>
      <c r="IP99" s="211"/>
      <c r="IQ99" s="211">
        <f t="shared" si="128"/>
        <v>0</v>
      </c>
      <c r="IR99" s="211">
        <f t="shared" si="128"/>
        <v>0</v>
      </c>
      <c r="IS99" s="211"/>
      <c r="IT99" s="211"/>
      <c r="IU99" s="211">
        <f t="shared" si="129"/>
        <v>0</v>
      </c>
      <c r="IV99" s="211">
        <f t="shared" si="129"/>
        <v>0</v>
      </c>
      <c r="IW99" s="211"/>
      <c r="IX99" s="211"/>
      <c r="IY99" s="211">
        <f t="shared" si="130"/>
        <v>0</v>
      </c>
      <c r="IZ99" s="211">
        <f t="shared" si="131"/>
        <v>0</v>
      </c>
      <c r="JA99" s="211"/>
      <c r="JB99" s="211"/>
      <c r="JC99" s="211">
        <f t="shared" si="132"/>
        <v>0</v>
      </c>
      <c r="JD99" s="211">
        <f t="shared" si="132"/>
        <v>0</v>
      </c>
      <c r="JE99" s="211">
        <v>1.33</v>
      </c>
      <c r="JF99" s="211"/>
      <c r="JG99" s="211">
        <f t="shared" si="133"/>
        <v>1.33</v>
      </c>
      <c r="JH99" s="211">
        <f t="shared" si="133"/>
        <v>0</v>
      </c>
      <c r="JI99" s="211"/>
      <c r="JJ99" s="211"/>
      <c r="JK99" s="211">
        <f t="shared" si="134"/>
        <v>0</v>
      </c>
      <c r="JL99" s="211">
        <f t="shared" si="134"/>
        <v>0</v>
      </c>
      <c r="JM99" s="560">
        <v>0</v>
      </c>
      <c r="JN99" s="211"/>
      <c r="JO99" s="211">
        <f t="shared" si="135"/>
        <v>0</v>
      </c>
      <c r="JP99" s="211">
        <f t="shared" si="135"/>
        <v>0</v>
      </c>
      <c r="JQ99" s="211">
        <v>0</v>
      </c>
      <c r="JR99" s="211"/>
      <c r="JS99" s="211">
        <f t="shared" si="136"/>
        <v>0</v>
      </c>
      <c r="JT99" s="211">
        <f t="shared" si="136"/>
        <v>0</v>
      </c>
      <c r="JU99" s="211"/>
      <c r="JV99" s="211"/>
      <c r="JW99" s="211">
        <f t="shared" si="137"/>
        <v>0</v>
      </c>
      <c r="JX99" s="211">
        <f t="shared" si="137"/>
        <v>0</v>
      </c>
    </row>
    <row r="100" spans="1:284" ht="12.75" customHeight="1">
      <c r="A100" s="181"/>
      <c r="B100" s="89">
        <v>90</v>
      </c>
      <c r="C100" s="236"/>
      <c r="D100" s="236"/>
      <c r="E100" s="74"/>
      <c r="F100" s="74"/>
      <c r="G100" s="71">
        <f t="shared" si="71"/>
        <v>0</v>
      </c>
      <c r="H100" s="71">
        <f t="shared" si="71"/>
        <v>0</v>
      </c>
      <c r="I100" s="237">
        <v>0</v>
      </c>
      <c r="J100" s="71"/>
      <c r="K100" s="71"/>
      <c r="L100" s="71"/>
      <c r="M100" s="71">
        <f t="shared" si="72"/>
        <v>0</v>
      </c>
      <c r="N100" s="71">
        <f t="shared" si="72"/>
        <v>0</v>
      </c>
      <c r="O100" s="236">
        <v>0.93</v>
      </c>
      <c r="P100" s="237"/>
      <c r="Q100" s="74"/>
      <c r="R100" s="71"/>
      <c r="S100" s="71">
        <f t="shared" si="73"/>
        <v>0.93</v>
      </c>
      <c r="T100" s="71">
        <f t="shared" si="73"/>
        <v>0</v>
      </c>
      <c r="U100" s="71"/>
      <c r="V100" s="71"/>
      <c r="W100" s="74"/>
      <c r="X100" s="74"/>
      <c r="Y100" s="71">
        <f t="shared" si="74"/>
        <v>0</v>
      </c>
      <c r="Z100" s="71">
        <f t="shared" si="74"/>
        <v>0</v>
      </c>
      <c r="AA100" s="71"/>
      <c r="AB100" s="245"/>
      <c r="AC100" s="246"/>
      <c r="AD100" s="239"/>
      <c r="AE100" s="71">
        <f t="shared" si="75"/>
        <v>0</v>
      </c>
      <c r="AF100" s="71">
        <f t="shared" si="75"/>
        <v>0</v>
      </c>
      <c r="AG100" s="71">
        <v>0</v>
      </c>
      <c r="AH100" s="71"/>
      <c r="AI100" s="71"/>
      <c r="AJ100" s="71"/>
      <c r="AK100" s="71">
        <f t="shared" si="76"/>
        <v>0</v>
      </c>
      <c r="AL100" s="71">
        <f t="shared" si="76"/>
        <v>0</v>
      </c>
      <c r="AM100" s="71"/>
      <c r="AN100" s="71"/>
      <c r="AO100" s="75"/>
      <c r="AP100" s="75"/>
      <c r="AQ100" s="71">
        <f t="shared" si="77"/>
        <v>0</v>
      </c>
      <c r="AR100" s="71">
        <f t="shared" si="77"/>
        <v>0</v>
      </c>
      <c r="AS100" s="74"/>
      <c r="AT100" s="74"/>
      <c r="AU100" s="74"/>
      <c r="AV100" s="71"/>
      <c r="AW100" s="71">
        <f t="shared" si="78"/>
        <v>0</v>
      </c>
      <c r="AX100" s="71">
        <f t="shared" si="78"/>
        <v>0</v>
      </c>
      <c r="AY100" s="207"/>
      <c r="AZ100" s="86"/>
      <c r="BA100" s="86"/>
      <c r="BB100" s="86"/>
      <c r="BC100" s="71">
        <f t="shared" si="79"/>
        <v>0</v>
      </c>
      <c r="BD100" s="71">
        <f t="shared" si="79"/>
        <v>0</v>
      </c>
      <c r="BE100" s="236"/>
      <c r="BF100" s="236"/>
      <c r="BG100" s="75"/>
      <c r="BH100" s="240"/>
      <c r="BI100" s="71">
        <f t="shared" si="80"/>
        <v>0</v>
      </c>
      <c r="BJ100" s="71">
        <f t="shared" si="80"/>
        <v>0</v>
      </c>
      <c r="BK100" s="93"/>
      <c r="BL100" s="93"/>
      <c r="BM100" s="71"/>
      <c r="BN100" s="71"/>
      <c r="BO100" s="71">
        <f t="shared" si="81"/>
        <v>0</v>
      </c>
      <c r="BP100" s="71">
        <f t="shared" si="81"/>
        <v>0</v>
      </c>
      <c r="BQ100" s="241"/>
      <c r="BR100" s="236"/>
      <c r="BS100" s="94"/>
      <c r="BT100" s="94"/>
      <c r="BU100" s="71">
        <f t="shared" si="82"/>
        <v>0</v>
      </c>
      <c r="BV100" s="71">
        <f t="shared" si="82"/>
        <v>0</v>
      </c>
      <c r="BW100" s="74"/>
      <c r="BX100" s="74"/>
      <c r="BY100" s="79"/>
      <c r="BZ100" s="242"/>
      <c r="CA100" s="71">
        <f t="shared" si="83"/>
        <v>0</v>
      </c>
      <c r="CB100" s="71">
        <f t="shared" si="83"/>
        <v>0</v>
      </c>
      <c r="CC100" s="74"/>
      <c r="CD100" s="74"/>
      <c r="CE100" s="95"/>
      <c r="CF100" s="95"/>
      <c r="CG100" s="71">
        <f t="shared" si="84"/>
        <v>0</v>
      </c>
      <c r="CH100" s="71">
        <f t="shared" si="84"/>
        <v>0</v>
      </c>
      <c r="CI100" s="236"/>
      <c r="CJ100" s="236"/>
      <c r="CK100" s="213"/>
      <c r="CL100" s="71"/>
      <c r="CM100" s="71">
        <f t="shared" si="85"/>
        <v>0</v>
      </c>
      <c r="CN100" s="71">
        <f t="shared" si="85"/>
        <v>0</v>
      </c>
      <c r="CO100" s="236"/>
      <c r="CP100" s="236"/>
      <c r="CQ100" s="71"/>
      <c r="CR100" s="71"/>
      <c r="CS100" s="71">
        <f t="shared" si="86"/>
        <v>0</v>
      </c>
      <c r="CT100" s="71">
        <f t="shared" si="86"/>
        <v>0</v>
      </c>
      <c r="CU100" s="74">
        <v>7.22</v>
      </c>
      <c r="CV100" s="74"/>
      <c r="CW100" s="236"/>
      <c r="CX100" s="236"/>
      <c r="CY100" s="71">
        <f t="shared" si="87"/>
        <v>7.22</v>
      </c>
      <c r="CZ100" s="71">
        <f t="shared" si="87"/>
        <v>0</v>
      </c>
      <c r="DA100" s="236"/>
      <c r="DB100" s="237"/>
      <c r="DC100" s="93"/>
      <c r="DD100" s="71"/>
      <c r="DE100" s="71">
        <f t="shared" si="88"/>
        <v>0</v>
      </c>
      <c r="DF100" s="71">
        <f t="shared" si="88"/>
        <v>0</v>
      </c>
      <c r="DG100" s="74"/>
      <c r="DH100" s="74"/>
      <c r="DI100" s="74"/>
      <c r="DJ100" s="74"/>
      <c r="DK100" s="71">
        <f t="shared" si="89"/>
        <v>0</v>
      </c>
      <c r="DL100" s="71">
        <f t="shared" si="89"/>
        <v>0</v>
      </c>
      <c r="DM100" s="236"/>
      <c r="DN100" s="236"/>
      <c r="DO100" s="243"/>
      <c r="DP100" s="244"/>
      <c r="DQ100" s="71">
        <f t="shared" si="90"/>
        <v>0</v>
      </c>
      <c r="DR100" s="71">
        <f t="shared" si="90"/>
        <v>0</v>
      </c>
      <c r="DS100" s="115"/>
      <c r="DT100" s="71"/>
      <c r="DU100" s="236"/>
      <c r="DV100" s="236"/>
      <c r="DW100" s="71">
        <f t="shared" si="91"/>
        <v>0</v>
      </c>
      <c r="DX100" s="71">
        <f t="shared" si="91"/>
        <v>0</v>
      </c>
      <c r="DY100" s="236"/>
      <c r="DZ100" s="237"/>
      <c r="EA100" s="208"/>
      <c r="EB100" s="71"/>
      <c r="EC100" s="71">
        <f t="shared" si="92"/>
        <v>0</v>
      </c>
      <c r="ED100" s="71">
        <f t="shared" si="92"/>
        <v>0</v>
      </c>
      <c r="EE100" s="236"/>
      <c r="EF100" s="236"/>
      <c r="EG100" s="243"/>
      <c r="EH100" s="243"/>
      <c r="EI100" s="71">
        <f t="shared" si="93"/>
        <v>0</v>
      </c>
      <c r="EJ100" s="71">
        <f t="shared" si="93"/>
        <v>0</v>
      </c>
      <c r="EK100" s="236">
        <v>2.06</v>
      </c>
      <c r="EL100" s="236"/>
      <c r="EM100" s="243"/>
      <c r="EN100" s="243"/>
      <c r="EO100" s="71">
        <f t="shared" si="94"/>
        <v>2.06</v>
      </c>
      <c r="EP100" s="71">
        <f t="shared" si="94"/>
        <v>0</v>
      </c>
      <c r="EQ100" s="209">
        <v>0</v>
      </c>
      <c r="ER100" s="196"/>
      <c r="ES100" s="196"/>
      <c r="ET100" s="196"/>
      <c r="EU100" s="74">
        <f t="shared" si="95"/>
        <v>0</v>
      </c>
      <c r="EV100" s="74">
        <f t="shared" si="96"/>
        <v>0</v>
      </c>
      <c r="EW100" s="71">
        <v>0</v>
      </c>
      <c r="EX100" s="71"/>
      <c r="EY100" s="71"/>
      <c r="EZ100" s="71"/>
      <c r="FA100" s="71">
        <f t="shared" si="97"/>
        <v>0</v>
      </c>
      <c r="FB100" s="71">
        <f t="shared" si="97"/>
        <v>0</v>
      </c>
      <c r="FC100" s="71"/>
      <c r="FD100" s="71"/>
      <c r="FE100" s="71"/>
      <c r="FF100" s="71"/>
      <c r="FG100" s="71">
        <f t="shared" si="98"/>
        <v>0</v>
      </c>
      <c r="FH100" s="71">
        <f t="shared" si="98"/>
        <v>0</v>
      </c>
      <c r="FI100" s="196"/>
      <c r="FJ100" s="196"/>
      <c r="FK100" s="196"/>
      <c r="FL100" s="196"/>
      <c r="FM100" s="74">
        <f t="shared" si="99"/>
        <v>0</v>
      </c>
      <c r="FN100" s="74">
        <f t="shared" si="100"/>
        <v>0</v>
      </c>
      <c r="FO100" s="196"/>
      <c r="FP100" s="196"/>
      <c r="FQ100" s="196"/>
      <c r="FR100" s="196"/>
      <c r="FS100" s="74">
        <f t="shared" si="101"/>
        <v>0</v>
      </c>
      <c r="FT100" s="74">
        <f t="shared" si="102"/>
        <v>0</v>
      </c>
      <c r="FU100" s="196"/>
      <c r="FV100" s="196"/>
      <c r="FW100" s="196"/>
      <c r="FX100" s="196"/>
      <c r="FY100" s="74">
        <f t="shared" si="103"/>
        <v>0</v>
      </c>
      <c r="FZ100" s="74">
        <f t="shared" si="104"/>
        <v>0</v>
      </c>
      <c r="GA100" s="196"/>
      <c r="GB100" s="196"/>
      <c r="GC100" s="196"/>
      <c r="GD100" s="196"/>
      <c r="GE100" s="74">
        <f t="shared" si="105"/>
        <v>0</v>
      </c>
      <c r="GF100" s="74">
        <f t="shared" si="106"/>
        <v>0</v>
      </c>
      <c r="GG100" s="196"/>
      <c r="GH100" s="196"/>
      <c r="GI100" s="74">
        <f t="shared" si="70"/>
        <v>0</v>
      </c>
      <c r="GJ100" s="74">
        <f t="shared" si="107"/>
        <v>0</v>
      </c>
      <c r="GK100" s="196">
        <v>8.9700000000000006</v>
      </c>
      <c r="GL100" s="196"/>
      <c r="GM100" s="74">
        <f t="shared" si="108"/>
        <v>8.9700000000000006</v>
      </c>
      <c r="GN100" s="74">
        <f t="shared" si="109"/>
        <v>0</v>
      </c>
      <c r="GO100" s="196">
        <v>0</v>
      </c>
      <c r="GP100" s="196"/>
      <c r="GQ100" s="74">
        <f t="shared" si="110"/>
        <v>0</v>
      </c>
      <c r="GR100" s="74">
        <f t="shared" si="111"/>
        <v>0</v>
      </c>
      <c r="GS100" s="196"/>
      <c r="GT100" s="196"/>
      <c r="GU100" s="74">
        <f t="shared" si="112"/>
        <v>0</v>
      </c>
      <c r="GV100" s="74">
        <f t="shared" si="113"/>
        <v>0</v>
      </c>
      <c r="GW100" s="196">
        <v>12.37</v>
      </c>
      <c r="GX100" s="196"/>
      <c r="GY100" s="74">
        <f t="shared" si="114"/>
        <v>12.37</v>
      </c>
      <c r="GZ100" s="74">
        <f t="shared" si="115"/>
        <v>0</v>
      </c>
      <c r="HA100" s="196">
        <v>4.12</v>
      </c>
      <c r="HB100" s="196"/>
      <c r="HC100" s="74">
        <f t="shared" si="116"/>
        <v>4.12</v>
      </c>
      <c r="HD100" s="74">
        <f t="shared" si="117"/>
        <v>0</v>
      </c>
      <c r="HE100" s="196">
        <v>1</v>
      </c>
      <c r="HF100" s="196"/>
      <c r="HG100" s="74">
        <f t="shared" si="118"/>
        <v>1</v>
      </c>
      <c r="HH100" s="74">
        <f t="shared" si="118"/>
        <v>0</v>
      </c>
      <c r="HI100" s="74">
        <v>0</v>
      </c>
      <c r="HJ100" s="74"/>
      <c r="HK100" s="74">
        <f t="shared" si="119"/>
        <v>0</v>
      </c>
      <c r="HL100" s="74">
        <f t="shared" si="119"/>
        <v>0</v>
      </c>
      <c r="HM100" s="74"/>
      <c r="HN100" s="74"/>
      <c r="HO100" s="74">
        <f t="shared" si="120"/>
        <v>0</v>
      </c>
      <c r="HP100" s="74">
        <f t="shared" si="120"/>
        <v>0</v>
      </c>
      <c r="HQ100" s="74"/>
      <c r="HR100" s="74"/>
      <c r="HS100" s="74">
        <f t="shared" si="121"/>
        <v>0</v>
      </c>
      <c r="HT100" s="74">
        <f t="shared" si="121"/>
        <v>0</v>
      </c>
      <c r="HU100" s="74"/>
      <c r="HV100" s="74"/>
      <c r="HW100" s="74">
        <f t="shared" si="122"/>
        <v>0</v>
      </c>
      <c r="HX100" s="74">
        <f t="shared" si="122"/>
        <v>0</v>
      </c>
      <c r="HY100" s="74"/>
      <c r="HZ100" s="74"/>
      <c r="IA100" s="74">
        <f t="shared" si="123"/>
        <v>0</v>
      </c>
      <c r="IB100" s="74">
        <f t="shared" si="123"/>
        <v>0</v>
      </c>
      <c r="IC100" s="74"/>
      <c r="ID100" s="74"/>
      <c r="IE100" s="74">
        <f t="shared" si="124"/>
        <v>0</v>
      </c>
      <c r="IF100" s="210">
        <f t="shared" si="125"/>
        <v>0</v>
      </c>
      <c r="IG100" s="235">
        <v>0</v>
      </c>
      <c r="IH100" s="235"/>
      <c r="II100" s="211">
        <f t="shared" si="126"/>
        <v>0</v>
      </c>
      <c r="IJ100" s="211">
        <f t="shared" si="126"/>
        <v>0</v>
      </c>
      <c r="IK100" s="235">
        <v>0</v>
      </c>
      <c r="IM100" s="211">
        <f t="shared" si="127"/>
        <v>0</v>
      </c>
      <c r="IN100" s="211">
        <f t="shared" si="127"/>
        <v>0</v>
      </c>
      <c r="IO100" s="196"/>
      <c r="IP100" s="211"/>
      <c r="IQ100" s="211">
        <f t="shared" si="128"/>
        <v>0</v>
      </c>
      <c r="IR100" s="211">
        <f t="shared" si="128"/>
        <v>0</v>
      </c>
      <c r="IS100" s="211"/>
      <c r="IT100" s="211"/>
      <c r="IU100" s="211">
        <f t="shared" si="129"/>
        <v>0</v>
      </c>
      <c r="IV100" s="211">
        <f t="shared" si="129"/>
        <v>0</v>
      </c>
      <c r="IW100" s="211"/>
      <c r="IX100" s="211"/>
      <c r="IY100" s="211">
        <f t="shared" si="130"/>
        <v>0</v>
      </c>
      <c r="IZ100" s="211">
        <f t="shared" si="131"/>
        <v>0</v>
      </c>
      <c r="JA100" s="211"/>
      <c r="JB100" s="211"/>
      <c r="JC100" s="211">
        <f t="shared" si="132"/>
        <v>0</v>
      </c>
      <c r="JD100" s="211">
        <f t="shared" si="132"/>
        <v>0</v>
      </c>
      <c r="JE100" s="211">
        <v>1.33</v>
      </c>
      <c r="JF100" s="211"/>
      <c r="JG100" s="211">
        <f t="shared" si="133"/>
        <v>1.33</v>
      </c>
      <c r="JH100" s="211">
        <f t="shared" si="133"/>
        <v>0</v>
      </c>
      <c r="JI100" s="211"/>
      <c r="JJ100" s="211"/>
      <c r="JK100" s="211">
        <f t="shared" si="134"/>
        <v>0</v>
      </c>
      <c r="JL100" s="211">
        <f t="shared" si="134"/>
        <v>0</v>
      </c>
      <c r="JM100" s="560">
        <v>0</v>
      </c>
      <c r="JN100" s="211"/>
      <c r="JO100" s="211">
        <f t="shared" si="135"/>
        <v>0</v>
      </c>
      <c r="JP100" s="211">
        <f t="shared" si="135"/>
        <v>0</v>
      </c>
      <c r="JQ100" s="211">
        <v>0</v>
      </c>
      <c r="JR100" s="211"/>
      <c r="JS100" s="211">
        <f t="shared" si="136"/>
        <v>0</v>
      </c>
      <c r="JT100" s="211">
        <f t="shared" si="136"/>
        <v>0</v>
      </c>
      <c r="JU100" s="211"/>
      <c r="JV100" s="211"/>
      <c r="JW100" s="211">
        <f t="shared" si="137"/>
        <v>0</v>
      </c>
      <c r="JX100" s="211">
        <f t="shared" si="137"/>
        <v>0</v>
      </c>
    </row>
    <row r="101" spans="1:284" ht="12.75" customHeight="1">
      <c r="A101" s="181"/>
      <c r="B101" s="89">
        <v>91</v>
      </c>
      <c r="C101" s="236"/>
      <c r="D101" s="236"/>
      <c r="E101" s="74"/>
      <c r="F101" s="74"/>
      <c r="G101" s="71">
        <f t="shared" si="71"/>
        <v>0</v>
      </c>
      <c r="H101" s="71">
        <f t="shared" si="71"/>
        <v>0</v>
      </c>
      <c r="I101" s="237">
        <v>0</v>
      </c>
      <c r="J101" s="71"/>
      <c r="K101" s="71"/>
      <c r="L101" s="71"/>
      <c r="M101" s="71">
        <f t="shared" si="72"/>
        <v>0</v>
      </c>
      <c r="N101" s="71">
        <f t="shared" si="72"/>
        <v>0</v>
      </c>
      <c r="O101" s="236">
        <v>0.21</v>
      </c>
      <c r="P101" s="237"/>
      <c r="Q101" s="74"/>
      <c r="R101" s="71"/>
      <c r="S101" s="71">
        <f t="shared" si="73"/>
        <v>0.21</v>
      </c>
      <c r="T101" s="71">
        <f t="shared" si="73"/>
        <v>0</v>
      </c>
      <c r="U101" s="71"/>
      <c r="V101" s="71"/>
      <c r="W101" s="74"/>
      <c r="X101" s="74"/>
      <c r="Y101" s="71">
        <f t="shared" si="74"/>
        <v>0</v>
      </c>
      <c r="Z101" s="71">
        <f t="shared" si="74"/>
        <v>0</v>
      </c>
      <c r="AA101" s="71"/>
      <c r="AB101" s="245"/>
      <c r="AC101" s="246"/>
      <c r="AD101" s="239"/>
      <c r="AE101" s="71">
        <f t="shared" si="75"/>
        <v>0</v>
      </c>
      <c r="AF101" s="71">
        <f t="shared" si="75"/>
        <v>0</v>
      </c>
      <c r="AG101" s="71">
        <v>0</v>
      </c>
      <c r="AH101" s="71"/>
      <c r="AI101" s="71"/>
      <c r="AJ101" s="71"/>
      <c r="AK101" s="71">
        <f t="shared" si="76"/>
        <v>0</v>
      </c>
      <c r="AL101" s="71">
        <f t="shared" si="76"/>
        <v>0</v>
      </c>
      <c r="AM101" s="71"/>
      <c r="AN101" s="71"/>
      <c r="AO101" s="75"/>
      <c r="AP101" s="75"/>
      <c r="AQ101" s="71">
        <f t="shared" si="77"/>
        <v>0</v>
      </c>
      <c r="AR101" s="71">
        <f t="shared" si="77"/>
        <v>0</v>
      </c>
      <c r="AS101" s="74"/>
      <c r="AT101" s="74"/>
      <c r="AU101" s="74"/>
      <c r="AV101" s="71"/>
      <c r="AW101" s="71">
        <f t="shared" si="78"/>
        <v>0</v>
      </c>
      <c r="AX101" s="71">
        <f t="shared" si="78"/>
        <v>0</v>
      </c>
      <c r="AY101" s="207"/>
      <c r="AZ101" s="86"/>
      <c r="BA101" s="86"/>
      <c r="BB101" s="86"/>
      <c r="BC101" s="71">
        <f t="shared" si="79"/>
        <v>0</v>
      </c>
      <c r="BD101" s="71">
        <f t="shared" si="79"/>
        <v>0</v>
      </c>
      <c r="BE101" s="236"/>
      <c r="BF101" s="236"/>
      <c r="BG101" s="75"/>
      <c r="BH101" s="240"/>
      <c r="BI101" s="71">
        <f t="shared" si="80"/>
        <v>0</v>
      </c>
      <c r="BJ101" s="71">
        <f t="shared" si="80"/>
        <v>0</v>
      </c>
      <c r="BK101" s="93"/>
      <c r="BL101" s="93"/>
      <c r="BM101" s="71"/>
      <c r="BN101" s="71"/>
      <c r="BO101" s="71">
        <f t="shared" si="81"/>
        <v>0</v>
      </c>
      <c r="BP101" s="71">
        <f t="shared" si="81"/>
        <v>0</v>
      </c>
      <c r="BQ101" s="241"/>
      <c r="BR101" s="236"/>
      <c r="BS101" s="94"/>
      <c r="BT101" s="94"/>
      <c r="BU101" s="71">
        <f t="shared" si="82"/>
        <v>0</v>
      </c>
      <c r="BV101" s="71">
        <f t="shared" si="82"/>
        <v>0</v>
      </c>
      <c r="BW101" s="74"/>
      <c r="BX101" s="74"/>
      <c r="BY101" s="79"/>
      <c r="BZ101" s="242"/>
      <c r="CA101" s="71">
        <f t="shared" si="83"/>
        <v>0</v>
      </c>
      <c r="CB101" s="71">
        <f t="shared" si="83"/>
        <v>0</v>
      </c>
      <c r="CC101" s="74"/>
      <c r="CD101" s="74"/>
      <c r="CE101" s="95"/>
      <c r="CF101" s="95"/>
      <c r="CG101" s="71">
        <f t="shared" si="84"/>
        <v>0</v>
      </c>
      <c r="CH101" s="71">
        <f t="shared" si="84"/>
        <v>0</v>
      </c>
      <c r="CI101" s="236"/>
      <c r="CJ101" s="236"/>
      <c r="CK101" s="213"/>
      <c r="CL101" s="71"/>
      <c r="CM101" s="71">
        <f t="shared" si="85"/>
        <v>0</v>
      </c>
      <c r="CN101" s="71">
        <f t="shared" si="85"/>
        <v>0</v>
      </c>
      <c r="CO101" s="236"/>
      <c r="CP101" s="236"/>
      <c r="CQ101" s="71"/>
      <c r="CR101" s="71"/>
      <c r="CS101" s="71">
        <f t="shared" si="86"/>
        <v>0</v>
      </c>
      <c r="CT101" s="71">
        <f t="shared" si="86"/>
        <v>0</v>
      </c>
      <c r="CU101" s="74">
        <v>7.22</v>
      </c>
      <c r="CV101" s="74"/>
      <c r="CW101" s="236"/>
      <c r="CX101" s="236"/>
      <c r="CY101" s="71">
        <f t="shared" si="87"/>
        <v>7.22</v>
      </c>
      <c r="CZ101" s="71">
        <f t="shared" si="87"/>
        <v>0</v>
      </c>
      <c r="DA101" s="236"/>
      <c r="DB101" s="237"/>
      <c r="DC101" s="93"/>
      <c r="DD101" s="71"/>
      <c r="DE101" s="71">
        <f t="shared" si="88"/>
        <v>0</v>
      </c>
      <c r="DF101" s="71">
        <f t="shared" si="88"/>
        <v>0</v>
      </c>
      <c r="DG101" s="74"/>
      <c r="DH101" s="74"/>
      <c r="DI101" s="74"/>
      <c r="DJ101" s="74"/>
      <c r="DK101" s="71">
        <f t="shared" si="89"/>
        <v>0</v>
      </c>
      <c r="DL101" s="71">
        <f t="shared" si="89"/>
        <v>0</v>
      </c>
      <c r="DM101" s="236"/>
      <c r="DN101" s="236"/>
      <c r="DO101" s="243"/>
      <c r="DP101" s="244"/>
      <c r="DQ101" s="71">
        <f t="shared" si="90"/>
        <v>0</v>
      </c>
      <c r="DR101" s="71">
        <f t="shared" si="90"/>
        <v>0</v>
      </c>
      <c r="DS101" s="115"/>
      <c r="DT101" s="71"/>
      <c r="DU101" s="236"/>
      <c r="DV101" s="236"/>
      <c r="DW101" s="71">
        <f t="shared" si="91"/>
        <v>0</v>
      </c>
      <c r="DX101" s="71">
        <f t="shared" si="91"/>
        <v>0</v>
      </c>
      <c r="DY101" s="236"/>
      <c r="DZ101" s="237"/>
      <c r="EA101" s="208"/>
      <c r="EB101" s="71"/>
      <c r="EC101" s="71">
        <f t="shared" si="92"/>
        <v>0</v>
      </c>
      <c r="ED101" s="71">
        <f t="shared" si="92"/>
        <v>0</v>
      </c>
      <c r="EE101" s="236"/>
      <c r="EF101" s="236"/>
      <c r="EG101" s="243"/>
      <c r="EH101" s="243"/>
      <c r="EI101" s="71">
        <f t="shared" si="93"/>
        <v>0</v>
      </c>
      <c r="EJ101" s="71">
        <f t="shared" si="93"/>
        <v>0</v>
      </c>
      <c r="EK101" s="236">
        <v>2.06</v>
      </c>
      <c r="EL101" s="236"/>
      <c r="EM101" s="243"/>
      <c r="EN101" s="243"/>
      <c r="EO101" s="71">
        <f t="shared" si="94"/>
        <v>2.06</v>
      </c>
      <c r="EP101" s="71">
        <f t="shared" si="94"/>
        <v>0</v>
      </c>
      <c r="EQ101" s="209">
        <v>0</v>
      </c>
      <c r="ER101" s="196"/>
      <c r="ES101" s="196"/>
      <c r="ET101" s="196"/>
      <c r="EU101" s="74">
        <f t="shared" si="95"/>
        <v>0</v>
      </c>
      <c r="EV101" s="74">
        <f t="shared" si="96"/>
        <v>0</v>
      </c>
      <c r="EW101" s="71">
        <v>0</v>
      </c>
      <c r="EX101" s="71"/>
      <c r="EY101" s="71"/>
      <c r="EZ101" s="71"/>
      <c r="FA101" s="71">
        <f t="shared" si="97"/>
        <v>0</v>
      </c>
      <c r="FB101" s="71">
        <f t="shared" si="97"/>
        <v>0</v>
      </c>
      <c r="FC101" s="71"/>
      <c r="FD101" s="71"/>
      <c r="FE101" s="71"/>
      <c r="FF101" s="71"/>
      <c r="FG101" s="71">
        <f t="shared" si="98"/>
        <v>0</v>
      </c>
      <c r="FH101" s="71">
        <f t="shared" si="98"/>
        <v>0</v>
      </c>
      <c r="FI101" s="196"/>
      <c r="FJ101" s="196"/>
      <c r="FK101" s="196"/>
      <c r="FL101" s="196"/>
      <c r="FM101" s="74">
        <f t="shared" si="99"/>
        <v>0</v>
      </c>
      <c r="FN101" s="74">
        <f t="shared" si="100"/>
        <v>0</v>
      </c>
      <c r="FO101" s="196"/>
      <c r="FP101" s="196"/>
      <c r="FQ101" s="196"/>
      <c r="FR101" s="196"/>
      <c r="FS101" s="74">
        <f t="shared" si="101"/>
        <v>0</v>
      </c>
      <c r="FT101" s="74">
        <f t="shared" si="102"/>
        <v>0</v>
      </c>
      <c r="FU101" s="196"/>
      <c r="FV101" s="196"/>
      <c r="FW101" s="196"/>
      <c r="FX101" s="196"/>
      <c r="FY101" s="74">
        <f t="shared" si="103"/>
        <v>0</v>
      </c>
      <c r="FZ101" s="74">
        <f t="shared" si="104"/>
        <v>0</v>
      </c>
      <c r="GA101" s="196"/>
      <c r="GB101" s="196"/>
      <c r="GC101" s="196"/>
      <c r="GD101" s="196"/>
      <c r="GE101" s="74">
        <f t="shared" si="105"/>
        <v>0</v>
      </c>
      <c r="GF101" s="74">
        <f t="shared" si="106"/>
        <v>0</v>
      </c>
      <c r="GG101" s="196"/>
      <c r="GH101" s="196"/>
      <c r="GI101" s="74">
        <f t="shared" si="70"/>
        <v>0</v>
      </c>
      <c r="GJ101" s="74">
        <f t="shared" si="107"/>
        <v>0</v>
      </c>
      <c r="GK101" s="196">
        <v>8.9700000000000006</v>
      </c>
      <c r="GL101" s="196"/>
      <c r="GM101" s="74">
        <f t="shared" si="108"/>
        <v>8.9700000000000006</v>
      </c>
      <c r="GN101" s="74">
        <f t="shared" si="109"/>
        <v>0</v>
      </c>
      <c r="GO101" s="196">
        <v>0</v>
      </c>
      <c r="GP101" s="196"/>
      <c r="GQ101" s="74">
        <f t="shared" si="110"/>
        <v>0</v>
      </c>
      <c r="GR101" s="74">
        <f t="shared" si="111"/>
        <v>0</v>
      </c>
      <c r="GS101" s="196"/>
      <c r="GT101" s="196"/>
      <c r="GU101" s="74">
        <f t="shared" si="112"/>
        <v>0</v>
      </c>
      <c r="GV101" s="74">
        <f t="shared" si="113"/>
        <v>0</v>
      </c>
      <c r="GW101" s="196">
        <v>12.37</v>
      </c>
      <c r="GX101" s="196"/>
      <c r="GY101" s="74">
        <f t="shared" si="114"/>
        <v>12.37</v>
      </c>
      <c r="GZ101" s="74">
        <f t="shared" si="115"/>
        <v>0</v>
      </c>
      <c r="HA101" s="196">
        <v>4.12</v>
      </c>
      <c r="HB101" s="196"/>
      <c r="HC101" s="74">
        <f t="shared" si="116"/>
        <v>4.12</v>
      </c>
      <c r="HD101" s="74">
        <f t="shared" si="117"/>
        <v>0</v>
      </c>
      <c r="HE101" s="196">
        <v>1</v>
      </c>
      <c r="HF101" s="196"/>
      <c r="HG101" s="74">
        <f t="shared" si="118"/>
        <v>1</v>
      </c>
      <c r="HH101" s="74">
        <f t="shared" si="118"/>
        <v>0</v>
      </c>
      <c r="HI101" s="74">
        <v>0</v>
      </c>
      <c r="HJ101" s="74"/>
      <c r="HK101" s="74">
        <f t="shared" si="119"/>
        <v>0</v>
      </c>
      <c r="HL101" s="74">
        <f t="shared" si="119"/>
        <v>0</v>
      </c>
      <c r="HM101" s="74"/>
      <c r="HN101" s="74"/>
      <c r="HO101" s="74">
        <f t="shared" si="120"/>
        <v>0</v>
      </c>
      <c r="HP101" s="74">
        <f t="shared" si="120"/>
        <v>0</v>
      </c>
      <c r="HQ101" s="74"/>
      <c r="HR101" s="74"/>
      <c r="HS101" s="74">
        <f t="shared" si="121"/>
        <v>0</v>
      </c>
      <c r="HT101" s="74">
        <f t="shared" si="121"/>
        <v>0</v>
      </c>
      <c r="HU101" s="74"/>
      <c r="HV101" s="74"/>
      <c r="HW101" s="74">
        <f t="shared" si="122"/>
        <v>0</v>
      </c>
      <c r="HX101" s="74">
        <f t="shared" si="122"/>
        <v>0</v>
      </c>
      <c r="HY101" s="74"/>
      <c r="HZ101" s="74"/>
      <c r="IA101" s="74">
        <f t="shared" si="123"/>
        <v>0</v>
      </c>
      <c r="IB101" s="74">
        <f t="shared" si="123"/>
        <v>0</v>
      </c>
      <c r="IC101" s="74"/>
      <c r="ID101" s="74"/>
      <c r="IE101" s="74">
        <f t="shared" si="124"/>
        <v>0</v>
      </c>
      <c r="IF101" s="210">
        <f t="shared" si="125"/>
        <v>0</v>
      </c>
      <c r="IG101" s="235">
        <v>0</v>
      </c>
      <c r="IH101" s="235"/>
      <c r="II101" s="211">
        <f t="shared" si="126"/>
        <v>0</v>
      </c>
      <c r="IJ101" s="211">
        <f t="shared" si="126"/>
        <v>0</v>
      </c>
      <c r="IK101" s="235">
        <v>0</v>
      </c>
      <c r="IM101" s="211">
        <f t="shared" si="127"/>
        <v>0</v>
      </c>
      <c r="IN101" s="211">
        <f t="shared" si="127"/>
        <v>0</v>
      </c>
      <c r="IO101" s="196"/>
      <c r="IP101" s="211"/>
      <c r="IQ101" s="211">
        <f t="shared" si="128"/>
        <v>0</v>
      </c>
      <c r="IR101" s="211">
        <f t="shared" si="128"/>
        <v>0</v>
      </c>
      <c r="IS101" s="211"/>
      <c r="IT101" s="211"/>
      <c r="IU101" s="211">
        <f t="shared" si="129"/>
        <v>0</v>
      </c>
      <c r="IV101" s="211">
        <f t="shared" si="129"/>
        <v>0</v>
      </c>
      <c r="IW101" s="211"/>
      <c r="IX101" s="211"/>
      <c r="IY101" s="211">
        <f t="shared" si="130"/>
        <v>0</v>
      </c>
      <c r="IZ101" s="211">
        <f t="shared" si="131"/>
        <v>0</v>
      </c>
      <c r="JA101" s="211"/>
      <c r="JB101" s="211"/>
      <c r="JC101" s="211">
        <f t="shared" si="132"/>
        <v>0</v>
      </c>
      <c r="JD101" s="211">
        <f t="shared" si="132"/>
        <v>0</v>
      </c>
      <c r="JE101" s="211">
        <v>1.33</v>
      </c>
      <c r="JF101" s="211"/>
      <c r="JG101" s="211">
        <f t="shared" si="133"/>
        <v>1.33</v>
      </c>
      <c r="JH101" s="211">
        <f t="shared" si="133"/>
        <v>0</v>
      </c>
      <c r="JI101" s="211"/>
      <c r="JJ101" s="211"/>
      <c r="JK101" s="211">
        <f t="shared" si="134"/>
        <v>0</v>
      </c>
      <c r="JL101" s="211">
        <f t="shared" si="134"/>
        <v>0</v>
      </c>
      <c r="JM101" s="560">
        <v>0</v>
      </c>
      <c r="JN101" s="211"/>
      <c r="JO101" s="211">
        <f t="shared" si="135"/>
        <v>0</v>
      </c>
      <c r="JP101" s="211">
        <f t="shared" si="135"/>
        <v>0</v>
      </c>
      <c r="JQ101" s="211">
        <v>0</v>
      </c>
      <c r="JR101" s="211"/>
      <c r="JS101" s="211">
        <f t="shared" si="136"/>
        <v>0</v>
      </c>
      <c r="JT101" s="211">
        <f t="shared" si="136"/>
        <v>0</v>
      </c>
      <c r="JU101" s="211"/>
      <c r="JV101" s="211"/>
      <c r="JW101" s="211">
        <f t="shared" si="137"/>
        <v>0</v>
      </c>
      <c r="JX101" s="211">
        <f t="shared" si="137"/>
        <v>0</v>
      </c>
    </row>
    <row r="102" spans="1:284" ht="12.75" customHeight="1">
      <c r="A102" s="181"/>
      <c r="B102" s="89">
        <v>92</v>
      </c>
      <c r="C102" s="236"/>
      <c r="D102" s="236"/>
      <c r="E102" s="74"/>
      <c r="F102" s="74"/>
      <c r="G102" s="71">
        <f t="shared" si="71"/>
        <v>0</v>
      </c>
      <c r="H102" s="71">
        <f t="shared" si="71"/>
        <v>0</v>
      </c>
      <c r="I102" s="237">
        <v>0</v>
      </c>
      <c r="J102" s="71"/>
      <c r="K102" s="71"/>
      <c r="L102" s="71"/>
      <c r="M102" s="71">
        <f t="shared" si="72"/>
        <v>0</v>
      </c>
      <c r="N102" s="71">
        <f t="shared" si="72"/>
        <v>0</v>
      </c>
      <c r="O102" s="236">
        <v>0.21</v>
      </c>
      <c r="P102" s="237"/>
      <c r="Q102" s="74"/>
      <c r="R102" s="71"/>
      <c r="S102" s="71">
        <f t="shared" si="73"/>
        <v>0.21</v>
      </c>
      <c r="T102" s="71">
        <f t="shared" si="73"/>
        <v>0</v>
      </c>
      <c r="U102" s="71"/>
      <c r="V102" s="71"/>
      <c r="W102" s="74"/>
      <c r="X102" s="74"/>
      <c r="Y102" s="71">
        <f t="shared" si="74"/>
        <v>0</v>
      </c>
      <c r="Z102" s="71">
        <f t="shared" si="74"/>
        <v>0</v>
      </c>
      <c r="AA102" s="71"/>
      <c r="AB102" s="245"/>
      <c r="AC102" s="246"/>
      <c r="AD102" s="239"/>
      <c r="AE102" s="71">
        <f t="shared" si="75"/>
        <v>0</v>
      </c>
      <c r="AF102" s="71">
        <f t="shared" si="75"/>
        <v>0</v>
      </c>
      <c r="AG102" s="71">
        <v>0</v>
      </c>
      <c r="AH102" s="71"/>
      <c r="AI102" s="71"/>
      <c r="AJ102" s="71"/>
      <c r="AK102" s="71">
        <f t="shared" si="76"/>
        <v>0</v>
      </c>
      <c r="AL102" s="71">
        <f t="shared" si="76"/>
        <v>0</v>
      </c>
      <c r="AM102" s="71"/>
      <c r="AN102" s="71"/>
      <c r="AO102" s="75"/>
      <c r="AP102" s="75"/>
      <c r="AQ102" s="71">
        <f t="shared" si="77"/>
        <v>0</v>
      </c>
      <c r="AR102" s="71">
        <f t="shared" si="77"/>
        <v>0</v>
      </c>
      <c r="AS102" s="74"/>
      <c r="AT102" s="74"/>
      <c r="AU102" s="74"/>
      <c r="AV102" s="71"/>
      <c r="AW102" s="71">
        <f t="shared" si="78"/>
        <v>0</v>
      </c>
      <c r="AX102" s="71">
        <f t="shared" si="78"/>
        <v>0</v>
      </c>
      <c r="AY102" s="207"/>
      <c r="AZ102" s="86"/>
      <c r="BA102" s="86"/>
      <c r="BB102" s="86"/>
      <c r="BC102" s="71">
        <f t="shared" si="79"/>
        <v>0</v>
      </c>
      <c r="BD102" s="71">
        <f t="shared" si="79"/>
        <v>0</v>
      </c>
      <c r="BE102" s="236"/>
      <c r="BF102" s="236"/>
      <c r="BG102" s="75"/>
      <c r="BH102" s="240"/>
      <c r="BI102" s="71">
        <f t="shared" si="80"/>
        <v>0</v>
      </c>
      <c r="BJ102" s="71">
        <f t="shared" si="80"/>
        <v>0</v>
      </c>
      <c r="BK102" s="93"/>
      <c r="BL102" s="93"/>
      <c r="BM102" s="71"/>
      <c r="BN102" s="71"/>
      <c r="BO102" s="71">
        <f t="shared" si="81"/>
        <v>0</v>
      </c>
      <c r="BP102" s="71">
        <f t="shared" si="81"/>
        <v>0</v>
      </c>
      <c r="BQ102" s="241"/>
      <c r="BR102" s="236"/>
      <c r="BS102" s="94"/>
      <c r="BT102" s="94"/>
      <c r="BU102" s="71">
        <f t="shared" si="82"/>
        <v>0</v>
      </c>
      <c r="BV102" s="71">
        <f t="shared" si="82"/>
        <v>0</v>
      </c>
      <c r="BW102" s="74"/>
      <c r="BX102" s="74"/>
      <c r="BY102" s="79"/>
      <c r="BZ102" s="242"/>
      <c r="CA102" s="71">
        <f t="shared" si="83"/>
        <v>0</v>
      </c>
      <c r="CB102" s="71">
        <f t="shared" si="83"/>
        <v>0</v>
      </c>
      <c r="CC102" s="74"/>
      <c r="CD102" s="74"/>
      <c r="CE102" s="95"/>
      <c r="CF102" s="95"/>
      <c r="CG102" s="71">
        <f t="shared" si="84"/>
        <v>0</v>
      </c>
      <c r="CH102" s="71">
        <f t="shared" si="84"/>
        <v>0</v>
      </c>
      <c r="CI102" s="236"/>
      <c r="CJ102" s="236"/>
      <c r="CK102" s="213"/>
      <c r="CL102" s="71"/>
      <c r="CM102" s="71">
        <f t="shared" si="85"/>
        <v>0</v>
      </c>
      <c r="CN102" s="71">
        <f t="shared" si="85"/>
        <v>0</v>
      </c>
      <c r="CO102" s="236"/>
      <c r="CP102" s="236"/>
      <c r="CQ102" s="71"/>
      <c r="CR102" s="71"/>
      <c r="CS102" s="71">
        <f t="shared" si="86"/>
        <v>0</v>
      </c>
      <c r="CT102" s="71">
        <f t="shared" si="86"/>
        <v>0</v>
      </c>
      <c r="CU102" s="74">
        <v>7.22</v>
      </c>
      <c r="CV102" s="74"/>
      <c r="CW102" s="236"/>
      <c r="CX102" s="236"/>
      <c r="CY102" s="71">
        <f t="shared" si="87"/>
        <v>7.22</v>
      </c>
      <c r="CZ102" s="71">
        <f t="shared" si="87"/>
        <v>0</v>
      </c>
      <c r="DA102" s="236"/>
      <c r="DB102" s="237"/>
      <c r="DC102" s="93"/>
      <c r="DD102" s="71"/>
      <c r="DE102" s="71">
        <f t="shared" si="88"/>
        <v>0</v>
      </c>
      <c r="DF102" s="71">
        <f t="shared" si="88"/>
        <v>0</v>
      </c>
      <c r="DG102" s="74"/>
      <c r="DH102" s="74"/>
      <c r="DI102" s="74"/>
      <c r="DJ102" s="74"/>
      <c r="DK102" s="71">
        <f t="shared" si="89"/>
        <v>0</v>
      </c>
      <c r="DL102" s="71">
        <f t="shared" si="89"/>
        <v>0</v>
      </c>
      <c r="DM102" s="236"/>
      <c r="DN102" s="236"/>
      <c r="DO102" s="243"/>
      <c r="DP102" s="244"/>
      <c r="DQ102" s="71">
        <f t="shared" si="90"/>
        <v>0</v>
      </c>
      <c r="DR102" s="71">
        <f t="shared" si="90"/>
        <v>0</v>
      </c>
      <c r="DS102" s="115"/>
      <c r="DT102" s="71"/>
      <c r="DU102" s="236"/>
      <c r="DV102" s="236"/>
      <c r="DW102" s="71">
        <f t="shared" si="91"/>
        <v>0</v>
      </c>
      <c r="DX102" s="71">
        <f t="shared" si="91"/>
        <v>0</v>
      </c>
      <c r="DY102" s="236"/>
      <c r="DZ102" s="237"/>
      <c r="EA102" s="208"/>
      <c r="EB102" s="71"/>
      <c r="EC102" s="71">
        <f t="shared" si="92"/>
        <v>0</v>
      </c>
      <c r="ED102" s="71">
        <f t="shared" si="92"/>
        <v>0</v>
      </c>
      <c r="EE102" s="236"/>
      <c r="EF102" s="236"/>
      <c r="EG102" s="243"/>
      <c r="EH102" s="243"/>
      <c r="EI102" s="71">
        <f t="shared" si="93"/>
        <v>0</v>
      </c>
      <c r="EJ102" s="71">
        <f t="shared" si="93"/>
        <v>0</v>
      </c>
      <c r="EK102" s="236">
        <v>2.06</v>
      </c>
      <c r="EL102" s="236"/>
      <c r="EM102" s="243"/>
      <c r="EN102" s="243"/>
      <c r="EO102" s="71">
        <f t="shared" si="94"/>
        <v>2.06</v>
      </c>
      <c r="EP102" s="71">
        <f t="shared" si="94"/>
        <v>0</v>
      </c>
      <c r="EQ102" s="209">
        <v>0</v>
      </c>
      <c r="ER102" s="196"/>
      <c r="ES102" s="196"/>
      <c r="ET102" s="196"/>
      <c r="EU102" s="74">
        <f t="shared" si="95"/>
        <v>0</v>
      </c>
      <c r="EV102" s="74">
        <f t="shared" si="96"/>
        <v>0</v>
      </c>
      <c r="EW102" s="71">
        <v>0</v>
      </c>
      <c r="EX102" s="71"/>
      <c r="EY102" s="71"/>
      <c r="EZ102" s="71"/>
      <c r="FA102" s="71">
        <f t="shared" si="97"/>
        <v>0</v>
      </c>
      <c r="FB102" s="71">
        <f t="shared" si="97"/>
        <v>0</v>
      </c>
      <c r="FC102" s="71"/>
      <c r="FD102" s="71"/>
      <c r="FE102" s="71"/>
      <c r="FF102" s="71"/>
      <c r="FG102" s="71">
        <f t="shared" si="98"/>
        <v>0</v>
      </c>
      <c r="FH102" s="71">
        <f t="shared" si="98"/>
        <v>0</v>
      </c>
      <c r="FI102" s="196"/>
      <c r="FJ102" s="196"/>
      <c r="FK102" s="196"/>
      <c r="FL102" s="196"/>
      <c r="FM102" s="74">
        <f t="shared" si="99"/>
        <v>0</v>
      </c>
      <c r="FN102" s="74">
        <f t="shared" si="100"/>
        <v>0</v>
      </c>
      <c r="FO102" s="196"/>
      <c r="FP102" s="196"/>
      <c r="FQ102" s="196"/>
      <c r="FR102" s="196"/>
      <c r="FS102" s="74">
        <f t="shared" si="101"/>
        <v>0</v>
      </c>
      <c r="FT102" s="74">
        <f t="shared" si="102"/>
        <v>0</v>
      </c>
      <c r="FU102" s="196"/>
      <c r="FV102" s="196"/>
      <c r="FW102" s="196"/>
      <c r="FX102" s="196"/>
      <c r="FY102" s="74">
        <f t="shared" si="103"/>
        <v>0</v>
      </c>
      <c r="FZ102" s="74">
        <f t="shared" si="104"/>
        <v>0</v>
      </c>
      <c r="GA102" s="196"/>
      <c r="GB102" s="196"/>
      <c r="GC102" s="196"/>
      <c r="GD102" s="196"/>
      <c r="GE102" s="74">
        <f t="shared" si="105"/>
        <v>0</v>
      </c>
      <c r="GF102" s="74">
        <f t="shared" si="106"/>
        <v>0</v>
      </c>
      <c r="GG102" s="196"/>
      <c r="GH102" s="196"/>
      <c r="GI102" s="74">
        <f t="shared" si="70"/>
        <v>0</v>
      </c>
      <c r="GJ102" s="74">
        <f t="shared" si="107"/>
        <v>0</v>
      </c>
      <c r="GK102" s="196">
        <v>8.9700000000000006</v>
      </c>
      <c r="GL102" s="196"/>
      <c r="GM102" s="74">
        <f t="shared" si="108"/>
        <v>8.9700000000000006</v>
      </c>
      <c r="GN102" s="74">
        <f t="shared" si="109"/>
        <v>0</v>
      </c>
      <c r="GO102" s="196">
        <v>0</v>
      </c>
      <c r="GP102" s="196"/>
      <c r="GQ102" s="74">
        <f t="shared" si="110"/>
        <v>0</v>
      </c>
      <c r="GR102" s="74">
        <f t="shared" si="111"/>
        <v>0</v>
      </c>
      <c r="GS102" s="196"/>
      <c r="GT102" s="196"/>
      <c r="GU102" s="74">
        <f t="shared" si="112"/>
        <v>0</v>
      </c>
      <c r="GV102" s="74">
        <f t="shared" si="113"/>
        <v>0</v>
      </c>
      <c r="GW102" s="196">
        <v>12.37</v>
      </c>
      <c r="GX102" s="196"/>
      <c r="GY102" s="74">
        <f t="shared" si="114"/>
        <v>12.37</v>
      </c>
      <c r="GZ102" s="74">
        <f t="shared" si="115"/>
        <v>0</v>
      </c>
      <c r="HA102" s="196">
        <v>4.12</v>
      </c>
      <c r="HB102" s="196"/>
      <c r="HC102" s="74">
        <f t="shared" si="116"/>
        <v>4.12</v>
      </c>
      <c r="HD102" s="74">
        <f t="shared" si="117"/>
        <v>0</v>
      </c>
      <c r="HE102" s="196">
        <v>1</v>
      </c>
      <c r="HF102" s="196"/>
      <c r="HG102" s="74">
        <f t="shared" si="118"/>
        <v>1</v>
      </c>
      <c r="HH102" s="74">
        <f t="shared" si="118"/>
        <v>0</v>
      </c>
      <c r="HI102" s="74">
        <v>0</v>
      </c>
      <c r="HJ102" s="74"/>
      <c r="HK102" s="74">
        <f t="shared" si="119"/>
        <v>0</v>
      </c>
      <c r="HL102" s="74">
        <f t="shared" si="119"/>
        <v>0</v>
      </c>
      <c r="HM102" s="74"/>
      <c r="HN102" s="74"/>
      <c r="HO102" s="74">
        <f t="shared" si="120"/>
        <v>0</v>
      </c>
      <c r="HP102" s="74">
        <f t="shared" si="120"/>
        <v>0</v>
      </c>
      <c r="HQ102" s="74"/>
      <c r="HR102" s="74"/>
      <c r="HS102" s="74">
        <f t="shared" si="121"/>
        <v>0</v>
      </c>
      <c r="HT102" s="74">
        <f t="shared" si="121"/>
        <v>0</v>
      </c>
      <c r="HU102" s="74"/>
      <c r="HV102" s="74"/>
      <c r="HW102" s="74">
        <f t="shared" si="122"/>
        <v>0</v>
      </c>
      <c r="HX102" s="74">
        <f t="shared" si="122"/>
        <v>0</v>
      </c>
      <c r="HY102" s="74"/>
      <c r="HZ102" s="74"/>
      <c r="IA102" s="74">
        <f t="shared" si="123"/>
        <v>0</v>
      </c>
      <c r="IB102" s="74">
        <f t="shared" si="123"/>
        <v>0</v>
      </c>
      <c r="IC102" s="74"/>
      <c r="ID102" s="74"/>
      <c r="IE102" s="74">
        <f t="shared" si="124"/>
        <v>0</v>
      </c>
      <c r="IF102" s="210">
        <f t="shared" si="125"/>
        <v>0</v>
      </c>
      <c r="IG102" s="235">
        <v>0</v>
      </c>
      <c r="IH102" s="235"/>
      <c r="II102" s="211">
        <f t="shared" si="126"/>
        <v>0</v>
      </c>
      <c r="IJ102" s="211">
        <f t="shared" si="126"/>
        <v>0</v>
      </c>
      <c r="IK102" s="235">
        <v>0</v>
      </c>
      <c r="IM102" s="211">
        <f t="shared" si="127"/>
        <v>0</v>
      </c>
      <c r="IN102" s="211">
        <f t="shared" si="127"/>
        <v>0</v>
      </c>
      <c r="IO102" s="196"/>
      <c r="IP102" s="211"/>
      <c r="IQ102" s="211">
        <f t="shared" si="128"/>
        <v>0</v>
      </c>
      <c r="IR102" s="211">
        <f t="shared" si="128"/>
        <v>0</v>
      </c>
      <c r="IS102" s="211"/>
      <c r="IT102" s="211"/>
      <c r="IU102" s="211">
        <f t="shared" si="129"/>
        <v>0</v>
      </c>
      <c r="IV102" s="211">
        <f t="shared" si="129"/>
        <v>0</v>
      </c>
      <c r="IW102" s="211"/>
      <c r="IX102" s="211"/>
      <c r="IY102" s="211">
        <f t="shared" si="130"/>
        <v>0</v>
      </c>
      <c r="IZ102" s="211">
        <f t="shared" si="131"/>
        <v>0</v>
      </c>
      <c r="JA102" s="211"/>
      <c r="JB102" s="211"/>
      <c r="JC102" s="211">
        <f t="shared" si="132"/>
        <v>0</v>
      </c>
      <c r="JD102" s="211">
        <f t="shared" si="132"/>
        <v>0</v>
      </c>
      <c r="JE102" s="211">
        <v>1.33</v>
      </c>
      <c r="JF102" s="211"/>
      <c r="JG102" s="211">
        <f t="shared" si="133"/>
        <v>1.33</v>
      </c>
      <c r="JH102" s="211">
        <f t="shared" si="133"/>
        <v>0</v>
      </c>
      <c r="JI102" s="211"/>
      <c r="JJ102" s="211"/>
      <c r="JK102" s="211">
        <f t="shared" si="134"/>
        <v>0</v>
      </c>
      <c r="JL102" s="211">
        <f t="shared" si="134"/>
        <v>0</v>
      </c>
      <c r="JM102" s="560">
        <v>0</v>
      </c>
      <c r="JN102" s="211"/>
      <c r="JO102" s="211">
        <f t="shared" si="135"/>
        <v>0</v>
      </c>
      <c r="JP102" s="211">
        <f t="shared" si="135"/>
        <v>0</v>
      </c>
      <c r="JQ102" s="211">
        <v>0</v>
      </c>
      <c r="JR102" s="211"/>
      <c r="JS102" s="211">
        <f t="shared" si="136"/>
        <v>0</v>
      </c>
      <c r="JT102" s="211">
        <f t="shared" si="136"/>
        <v>0</v>
      </c>
      <c r="JU102" s="211"/>
      <c r="JV102" s="211"/>
      <c r="JW102" s="211">
        <f t="shared" si="137"/>
        <v>0</v>
      </c>
      <c r="JX102" s="211">
        <f t="shared" si="137"/>
        <v>0</v>
      </c>
    </row>
    <row r="103" spans="1:284" ht="12.75" customHeight="1">
      <c r="A103" s="184" t="s">
        <v>159</v>
      </c>
      <c r="B103" s="89">
        <v>93</v>
      </c>
      <c r="C103" s="236"/>
      <c r="D103" s="236"/>
      <c r="E103" s="74"/>
      <c r="F103" s="74"/>
      <c r="G103" s="71">
        <f t="shared" si="71"/>
        <v>0</v>
      </c>
      <c r="H103" s="71">
        <f t="shared" si="71"/>
        <v>0</v>
      </c>
      <c r="I103" s="237">
        <v>0</v>
      </c>
      <c r="J103" s="71"/>
      <c r="K103" s="71"/>
      <c r="L103" s="71"/>
      <c r="M103" s="71">
        <f t="shared" si="72"/>
        <v>0</v>
      </c>
      <c r="N103" s="71">
        <f t="shared" si="72"/>
        <v>0</v>
      </c>
      <c r="O103" s="236">
        <v>0.21</v>
      </c>
      <c r="P103" s="237"/>
      <c r="Q103" s="74"/>
      <c r="R103" s="71"/>
      <c r="S103" s="71">
        <f t="shared" si="73"/>
        <v>0.21</v>
      </c>
      <c r="T103" s="71">
        <f t="shared" si="73"/>
        <v>0</v>
      </c>
      <c r="U103" s="71"/>
      <c r="V103" s="71"/>
      <c r="W103" s="74"/>
      <c r="X103" s="74"/>
      <c r="Y103" s="71">
        <f t="shared" si="74"/>
        <v>0</v>
      </c>
      <c r="Z103" s="71">
        <f t="shared" si="74"/>
        <v>0</v>
      </c>
      <c r="AA103" s="71"/>
      <c r="AB103" s="245"/>
      <c r="AC103" s="246"/>
      <c r="AD103" s="239"/>
      <c r="AE103" s="71">
        <f t="shared" si="75"/>
        <v>0</v>
      </c>
      <c r="AF103" s="71">
        <f t="shared" si="75"/>
        <v>0</v>
      </c>
      <c r="AG103" s="71">
        <v>0</v>
      </c>
      <c r="AH103" s="71"/>
      <c r="AI103" s="71"/>
      <c r="AJ103" s="71"/>
      <c r="AK103" s="71">
        <f t="shared" si="76"/>
        <v>0</v>
      </c>
      <c r="AL103" s="71">
        <f t="shared" si="76"/>
        <v>0</v>
      </c>
      <c r="AM103" s="71"/>
      <c r="AN103" s="71"/>
      <c r="AO103" s="75"/>
      <c r="AP103" s="75"/>
      <c r="AQ103" s="71">
        <f t="shared" si="77"/>
        <v>0</v>
      </c>
      <c r="AR103" s="71">
        <f t="shared" si="77"/>
        <v>0</v>
      </c>
      <c r="AS103" s="74"/>
      <c r="AT103" s="74"/>
      <c r="AU103" s="74"/>
      <c r="AV103" s="71"/>
      <c r="AW103" s="71">
        <f t="shared" si="78"/>
        <v>0</v>
      </c>
      <c r="AX103" s="71">
        <f t="shared" si="78"/>
        <v>0</v>
      </c>
      <c r="AY103" s="207"/>
      <c r="AZ103" s="86"/>
      <c r="BA103" s="86"/>
      <c r="BB103" s="86"/>
      <c r="BC103" s="71">
        <f t="shared" si="79"/>
        <v>0</v>
      </c>
      <c r="BD103" s="71">
        <f t="shared" si="79"/>
        <v>0</v>
      </c>
      <c r="BE103" s="236"/>
      <c r="BF103" s="236"/>
      <c r="BG103" s="75"/>
      <c r="BH103" s="240"/>
      <c r="BI103" s="71">
        <f t="shared" si="80"/>
        <v>0</v>
      </c>
      <c r="BJ103" s="71">
        <f t="shared" si="80"/>
        <v>0</v>
      </c>
      <c r="BK103" s="93"/>
      <c r="BL103" s="93"/>
      <c r="BM103" s="71"/>
      <c r="BN103" s="71"/>
      <c r="BO103" s="71">
        <f t="shared" si="81"/>
        <v>0</v>
      </c>
      <c r="BP103" s="71">
        <f t="shared" si="81"/>
        <v>0</v>
      </c>
      <c r="BQ103" s="241"/>
      <c r="BR103" s="236"/>
      <c r="BS103" s="94"/>
      <c r="BT103" s="94"/>
      <c r="BU103" s="71">
        <f t="shared" si="82"/>
        <v>0</v>
      </c>
      <c r="BV103" s="71">
        <f t="shared" si="82"/>
        <v>0</v>
      </c>
      <c r="BW103" s="74"/>
      <c r="BX103" s="74"/>
      <c r="BY103" s="79"/>
      <c r="BZ103" s="242"/>
      <c r="CA103" s="71">
        <f t="shared" si="83"/>
        <v>0</v>
      </c>
      <c r="CB103" s="71">
        <f t="shared" si="83"/>
        <v>0</v>
      </c>
      <c r="CC103" s="74"/>
      <c r="CD103" s="74"/>
      <c r="CE103" s="95"/>
      <c r="CF103" s="95"/>
      <c r="CG103" s="71">
        <f t="shared" si="84"/>
        <v>0</v>
      </c>
      <c r="CH103" s="71">
        <f t="shared" si="84"/>
        <v>0</v>
      </c>
      <c r="CI103" s="236"/>
      <c r="CJ103" s="236"/>
      <c r="CK103" s="213"/>
      <c r="CL103" s="71"/>
      <c r="CM103" s="71">
        <f t="shared" si="85"/>
        <v>0</v>
      </c>
      <c r="CN103" s="71">
        <f t="shared" si="85"/>
        <v>0</v>
      </c>
      <c r="CO103" s="236"/>
      <c r="CP103" s="236"/>
      <c r="CQ103" s="71"/>
      <c r="CR103" s="71"/>
      <c r="CS103" s="71">
        <f t="shared" si="86"/>
        <v>0</v>
      </c>
      <c r="CT103" s="71">
        <f t="shared" si="86"/>
        <v>0</v>
      </c>
      <c r="CU103" s="74">
        <v>7.22</v>
      </c>
      <c r="CV103" s="74"/>
      <c r="CW103" s="236"/>
      <c r="CX103" s="236"/>
      <c r="CY103" s="71">
        <f t="shared" si="87"/>
        <v>7.22</v>
      </c>
      <c r="CZ103" s="71">
        <f t="shared" si="87"/>
        <v>0</v>
      </c>
      <c r="DA103" s="236"/>
      <c r="DB103" s="237"/>
      <c r="DC103" s="93"/>
      <c r="DD103" s="71"/>
      <c r="DE103" s="71">
        <f t="shared" si="88"/>
        <v>0</v>
      </c>
      <c r="DF103" s="71">
        <f t="shared" si="88"/>
        <v>0</v>
      </c>
      <c r="DG103" s="74"/>
      <c r="DH103" s="74"/>
      <c r="DI103" s="74"/>
      <c r="DJ103" s="74"/>
      <c r="DK103" s="71">
        <f t="shared" si="89"/>
        <v>0</v>
      </c>
      <c r="DL103" s="71">
        <f t="shared" si="89"/>
        <v>0</v>
      </c>
      <c r="DM103" s="236"/>
      <c r="DN103" s="236"/>
      <c r="DO103" s="243"/>
      <c r="DP103" s="244"/>
      <c r="DQ103" s="71">
        <f t="shared" si="90"/>
        <v>0</v>
      </c>
      <c r="DR103" s="71">
        <f t="shared" si="90"/>
        <v>0</v>
      </c>
      <c r="DS103" s="115"/>
      <c r="DT103" s="71"/>
      <c r="DU103" s="236"/>
      <c r="DV103" s="236"/>
      <c r="DW103" s="71">
        <f t="shared" si="91"/>
        <v>0</v>
      </c>
      <c r="DX103" s="71">
        <f t="shared" si="91"/>
        <v>0</v>
      </c>
      <c r="DY103" s="236"/>
      <c r="DZ103" s="237"/>
      <c r="EA103" s="208"/>
      <c r="EB103" s="71"/>
      <c r="EC103" s="71">
        <f t="shared" si="92"/>
        <v>0</v>
      </c>
      <c r="ED103" s="71">
        <f t="shared" si="92"/>
        <v>0</v>
      </c>
      <c r="EE103" s="236"/>
      <c r="EF103" s="236"/>
      <c r="EG103" s="243"/>
      <c r="EH103" s="243"/>
      <c r="EI103" s="71">
        <f t="shared" si="93"/>
        <v>0</v>
      </c>
      <c r="EJ103" s="71">
        <f t="shared" si="93"/>
        <v>0</v>
      </c>
      <c r="EK103" s="236">
        <v>2.06</v>
      </c>
      <c r="EL103" s="236"/>
      <c r="EM103" s="243"/>
      <c r="EN103" s="243"/>
      <c r="EO103" s="71">
        <f t="shared" si="94"/>
        <v>2.06</v>
      </c>
      <c r="EP103" s="71">
        <f t="shared" si="94"/>
        <v>0</v>
      </c>
      <c r="EQ103" s="209">
        <v>0</v>
      </c>
      <c r="ER103" s="196"/>
      <c r="ES103" s="196"/>
      <c r="ET103" s="196"/>
      <c r="EU103" s="74">
        <f t="shared" si="95"/>
        <v>0</v>
      </c>
      <c r="EV103" s="74">
        <f t="shared" si="96"/>
        <v>0</v>
      </c>
      <c r="EW103" s="71">
        <v>0</v>
      </c>
      <c r="EX103" s="71"/>
      <c r="EY103" s="71"/>
      <c r="EZ103" s="71"/>
      <c r="FA103" s="71">
        <f t="shared" si="97"/>
        <v>0</v>
      </c>
      <c r="FB103" s="71">
        <f t="shared" si="97"/>
        <v>0</v>
      </c>
      <c r="FC103" s="71"/>
      <c r="FD103" s="71"/>
      <c r="FE103" s="71"/>
      <c r="FF103" s="71"/>
      <c r="FG103" s="71">
        <f t="shared" si="98"/>
        <v>0</v>
      </c>
      <c r="FH103" s="71">
        <f t="shared" si="98"/>
        <v>0</v>
      </c>
      <c r="FI103" s="196"/>
      <c r="FJ103" s="196"/>
      <c r="FK103" s="196"/>
      <c r="FL103" s="196"/>
      <c r="FM103" s="74">
        <f t="shared" si="99"/>
        <v>0</v>
      </c>
      <c r="FN103" s="74">
        <f t="shared" si="100"/>
        <v>0</v>
      </c>
      <c r="FO103" s="196"/>
      <c r="FP103" s="196"/>
      <c r="FQ103" s="196"/>
      <c r="FR103" s="196"/>
      <c r="FS103" s="74">
        <f t="shared" si="101"/>
        <v>0</v>
      </c>
      <c r="FT103" s="74">
        <f t="shared" si="102"/>
        <v>0</v>
      </c>
      <c r="FU103" s="196"/>
      <c r="FV103" s="196"/>
      <c r="FW103" s="196"/>
      <c r="FX103" s="196"/>
      <c r="FY103" s="74">
        <f t="shared" si="103"/>
        <v>0</v>
      </c>
      <c r="FZ103" s="74">
        <f t="shared" si="104"/>
        <v>0</v>
      </c>
      <c r="GA103" s="196"/>
      <c r="GB103" s="196"/>
      <c r="GC103" s="196"/>
      <c r="GD103" s="196"/>
      <c r="GE103" s="74">
        <f t="shared" si="105"/>
        <v>0</v>
      </c>
      <c r="GF103" s="74">
        <f t="shared" si="106"/>
        <v>0</v>
      </c>
      <c r="GG103" s="196"/>
      <c r="GH103" s="196"/>
      <c r="GI103" s="74">
        <f t="shared" si="70"/>
        <v>0</v>
      </c>
      <c r="GJ103" s="74">
        <f t="shared" si="107"/>
        <v>0</v>
      </c>
      <c r="GK103" s="196">
        <v>9.48</v>
      </c>
      <c r="GL103" s="196"/>
      <c r="GM103" s="74">
        <f t="shared" si="108"/>
        <v>9.48</v>
      </c>
      <c r="GN103" s="74">
        <f t="shared" si="109"/>
        <v>0</v>
      </c>
      <c r="GO103" s="196">
        <v>0</v>
      </c>
      <c r="GP103" s="196"/>
      <c r="GQ103" s="74">
        <f t="shared" si="110"/>
        <v>0</v>
      </c>
      <c r="GR103" s="74">
        <f t="shared" si="111"/>
        <v>0</v>
      </c>
      <c r="GS103" s="196"/>
      <c r="GT103" s="196"/>
      <c r="GU103" s="74">
        <f t="shared" si="112"/>
        <v>0</v>
      </c>
      <c r="GV103" s="74">
        <f t="shared" si="113"/>
        <v>0</v>
      </c>
      <c r="GW103" s="196">
        <v>12.37</v>
      </c>
      <c r="GX103" s="196"/>
      <c r="GY103" s="74">
        <f t="shared" si="114"/>
        <v>12.37</v>
      </c>
      <c r="GZ103" s="74">
        <f t="shared" si="115"/>
        <v>0</v>
      </c>
      <c r="HA103" s="196">
        <v>4.12</v>
      </c>
      <c r="HB103" s="196"/>
      <c r="HC103" s="74">
        <f t="shared" si="116"/>
        <v>4.12</v>
      </c>
      <c r="HD103" s="74">
        <f t="shared" si="117"/>
        <v>0</v>
      </c>
      <c r="HE103" s="196">
        <v>1</v>
      </c>
      <c r="HF103" s="196"/>
      <c r="HG103" s="74">
        <f t="shared" si="118"/>
        <v>1</v>
      </c>
      <c r="HH103" s="74">
        <f t="shared" si="118"/>
        <v>0</v>
      </c>
      <c r="HI103" s="74">
        <v>0</v>
      </c>
      <c r="HJ103" s="74"/>
      <c r="HK103" s="74">
        <f t="shared" si="119"/>
        <v>0</v>
      </c>
      <c r="HL103" s="74">
        <f t="shared" si="119"/>
        <v>0</v>
      </c>
      <c r="HM103" s="74"/>
      <c r="HN103" s="74"/>
      <c r="HO103" s="74">
        <f t="shared" si="120"/>
        <v>0</v>
      </c>
      <c r="HP103" s="74">
        <f t="shared" si="120"/>
        <v>0</v>
      </c>
      <c r="HQ103" s="74"/>
      <c r="HR103" s="74"/>
      <c r="HS103" s="74">
        <f t="shared" si="121"/>
        <v>0</v>
      </c>
      <c r="HT103" s="74">
        <f t="shared" si="121"/>
        <v>0</v>
      </c>
      <c r="HU103" s="74"/>
      <c r="HV103" s="74"/>
      <c r="HW103" s="74">
        <f t="shared" si="122"/>
        <v>0</v>
      </c>
      <c r="HX103" s="74">
        <f t="shared" si="122"/>
        <v>0</v>
      </c>
      <c r="HY103" s="74"/>
      <c r="HZ103" s="74"/>
      <c r="IA103" s="74">
        <f t="shared" si="123"/>
        <v>0</v>
      </c>
      <c r="IB103" s="74">
        <f t="shared" si="123"/>
        <v>0</v>
      </c>
      <c r="IC103" s="74"/>
      <c r="ID103" s="74"/>
      <c r="IE103" s="74">
        <f t="shared" si="124"/>
        <v>0</v>
      </c>
      <c r="IF103" s="210">
        <f t="shared" si="125"/>
        <v>0</v>
      </c>
      <c r="IG103" s="235">
        <v>0</v>
      </c>
      <c r="IH103" s="235"/>
      <c r="II103" s="211">
        <f t="shared" si="126"/>
        <v>0</v>
      </c>
      <c r="IJ103" s="211">
        <f t="shared" si="126"/>
        <v>0</v>
      </c>
      <c r="IK103" s="235">
        <v>0</v>
      </c>
      <c r="IM103" s="211">
        <f t="shared" si="127"/>
        <v>0</v>
      </c>
      <c r="IN103" s="211">
        <f t="shared" si="127"/>
        <v>0</v>
      </c>
      <c r="IO103" s="196"/>
      <c r="IP103" s="211"/>
      <c r="IQ103" s="211">
        <f t="shared" si="128"/>
        <v>0</v>
      </c>
      <c r="IR103" s="211">
        <f t="shared" si="128"/>
        <v>0</v>
      </c>
      <c r="IS103" s="211"/>
      <c r="IT103" s="211"/>
      <c r="IU103" s="211">
        <f t="shared" si="129"/>
        <v>0</v>
      </c>
      <c r="IV103" s="211">
        <f t="shared" si="129"/>
        <v>0</v>
      </c>
      <c r="IW103" s="211"/>
      <c r="IX103" s="211"/>
      <c r="IY103" s="211">
        <f t="shared" si="130"/>
        <v>0</v>
      </c>
      <c r="IZ103" s="211">
        <f t="shared" si="131"/>
        <v>0</v>
      </c>
      <c r="JA103" s="211"/>
      <c r="JB103" s="211"/>
      <c r="JC103" s="211">
        <f t="shared" si="132"/>
        <v>0</v>
      </c>
      <c r="JD103" s="211">
        <f t="shared" si="132"/>
        <v>0</v>
      </c>
      <c r="JE103" s="211">
        <v>1.1100000000000001</v>
      </c>
      <c r="JF103" s="211"/>
      <c r="JG103" s="211">
        <f t="shared" si="133"/>
        <v>1.1100000000000001</v>
      </c>
      <c r="JH103" s="211">
        <f t="shared" si="133"/>
        <v>0</v>
      </c>
      <c r="JI103" s="211"/>
      <c r="JJ103" s="211"/>
      <c r="JK103" s="211">
        <f t="shared" si="134"/>
        <v>0</v>
      </c>
      <c r="JL103" s="211">
        <f t="shared" si="134"/>
        <v>0</v>
      </c>
      <c r="JM103" s="560">
        <v>0</v>
      </c>
      <c r="JN103" s="211"/>
      <c r="JO103" s="211">
        <f t="shared" si="135"/>
        <v>0</v>
      </c>
      <c r="JP103" s="211">
        <f t="shared" si="135"/>
        <v>0</v>
      </c>
      <c r="JQ103" s="211">
        <v>0</v>
      </c>
      <c r="JR103" s="211"/>
      <c r="JS103" s="211">
        <f t="shared" si="136"/>
        <v>0</v>
      </c>
      <c r="JT103" s="211">
        <f t="shared" si="136"/>
        <v>0</v>
      </c>
      <c r="JU103" s="211"/>
      <c r="JV103" s="211"/>
      <c r="JW103" s="211">
        <f t="shared" si="137"/>
        <v>0</v>
      </c>
      <c r="JX103" s="211">
        <f t="shared" si="137"/>
        <v>0</v>
      </c>
    </row>
    <row r="104" spans="1:284" ht="12.75" customHeight="1">
      <c r="A104" s="181"/>
      <c r="B104" s="89">
        <v>94</v>
      </c>
      <c r="C104" s="236"/>
      <c r="D104" s="236"/>
      <c r="E104" s="74"/>
      <c r="F104" s="74"/>
      <c r="G104" s="71">
        <f t="shared" si="71"/>
        <v>0</v>
      </c>
      <c r="H104" s="71">
        <f t="shared" si="71"/>
        <v>0</v>
      </c>
      <c r="I104" s="237">
        <v>0</v>
      </c>
      <c r="J104" s="71"/>
      <c r="K104" s="71"/>
      <c r="L104" s="71"/>
      <c r="M104" s="71">
        <f t="shared" si="72"/>
        <v>0</v>
      </c>
      <c r="N104" s="71">
        <f t="shared" si="72"/>
        <v>0</v>
      </c>
      <c r="O104" s="236">
        <v>0.21</v>
      </c>
      <c r="P104" s="237"/>
      <c r="Q104" s="74"/>
      <c r="R104" s="71"/>
      <c r="S104" s="71">
        <f t="shared" si="73"/>
        <v>0.21</v>
      </c>
      <c r="T104" s="71">
        <f t="shared" si="73"/>
        <v>0</v>
      </c>
      <c r="U104" s="71"/>
      <c r="V104" s="71"/>
      <c r="W104" s="74"/>
      <c r="X104" s="74"/>
      <c r="Y104" s="71">
        <f t="shared" si="74"/>
        <v>0</v>
      </c>
      <c r="Z104" s="71">
        <f t="shared" si="74"/>
        <v>0</v>
      </c>
      <c r="AA104" s="71"/>
      <c r="AB104" s="245"/>
      <c r="AC104" s="246"/>
      <c r="AD104" s="239"/>
      <c r="AE104" s="71">
        <f t="shared" si="75"/>
        <v>0</v>
      </c>
      <c r="AF104" s="71">
        <f t="shared" si="75"/>
        <v>0</v>
      </c>
      <c r="AG104" s="71">
        <v>0</v>
      </c>
      <c r="AH104" s="71"/>
      <c r="AI104" s="71"/>
      <c r="AJ104" s="71"/>
      <c r="AK104" s="71">
        <f t="shared" si="76"/>
        <v>0</v>
      </c>
      <c r="AL104" s="71">
        <f t="shared" si="76"/>
        <v>0</v>
      </c>
      <c r="AM104" s="71"/>
      <c r="AN104" s="71"/>
      <c r="AO104" s="75"/>
      <c r="AP104" s="75"/>
      <c r="AQ104" s="71">
        <f t="shared" si="77"/>
        <v>0</v>
      </c>
      <c r="AR104" s="71">
        <f t="shared" si="77"/>
        <v>0</v>
      </c>
      <c r="AS104" s="74"/>
      <c r="AT104" s="74"/>
      <c r="AU104" s="74"/>
      <c r="AV104" s="71"/>
      <c r="AW104" s="71">
        <f t="shared" si="78"/>
        <v>0</v>
      </c>
      <c r="AX104" s="71">
        <f t="shared" si="78"/>
        <v>0</v>
      </c>
      <c r="AY104" s="207"/>
      <c r="AZ104" s="86"/>
      <c r="BA104" s="86"/>
      <c r="BB104" s="86"/>
      <c r="BC104" s="71">
        <f t="shared" si="79"/>
        <v>0</v>
      </c>
      <c r="BD104" s="71">
        <f t="shared" si="79"/>
        <v>0</v>
      </c>
      <c r="BE104" s="236"/>
      <c r="BF104" s="236"/>
      <c r="BG104" s="75"/>
      <c r="BH104" s="240"/>
      <c r="BI104" s="71">
        <f t="shared" si="80"/>
        <v>0</v>
      </c>
      <c r="BJ104" s="71">
        <f t="shared" si="80"/>
        <v>0</v>
      </c>
      <c r="BK104" s="93"/>
      <c r="BL104" s="93"/>
      <c r="BM104" s="71"/>
      <c r="BN104" s="71"/>
      <c r="BO104" s="71">
        <f t="shared" si="81"/>
        <v>0</v>
      </c>
      <c r="BP104" s="71">
        <f t="shared" si="81"/>
        <v>0</v>
      </c>
      <c r="BQ104" s="241"/>
      <c r="BR104" s="236"/>
      <c r="BS104" s="94"/>
      <c r="BT104" s="94"/>
      <c r="BU104" s="71">
        <f t="shared" si="82"/>
        <v>0</v>
      </c>
      <c r="BV104" s="71">
        <f t="shared" si="82"/>
        <v>0</v>
      </c>
      <c r="BW104" s="74"/>
      <c r="BX104" s="74"/>
      <c r="BY104" s="79"/>
      <c r="BZ104" s="242"/>
      <c r="CA104" s="71">
        <f t="shared" si="83"/>
        <v>0</v>
      </c>
      <c r="CB104" s="71">
        <f t="shared" si="83"/>
        <v>0</v>
      </c>
      <c r="CC104" s="74"/>
      <c r="CD104" s="74"/>
      <c r="CE104" s="95"/>
      <c r="CF104" s="95"/>
      <c r="CG104" s="71">
        <f t="shared" si="84"/>
        <v>0</v>
      </c>
      <c r="CH104" s="71">
        <f t="shared" si="84"/>
        <v>0</v>
      </c>
      <c r="CI104" s="236"/>
      <c r="CJ104" s="236"/>
      <c r="CK104" s="213"/>
      <c r="CL104" s="71"/>
      <c r="CM104" s="71">
        <f t="shared" si="85"/>
        <v>0</v>
      </c>
      <c r="CN104" s="71">
        <f t="shared" si="85"/>
        <v>0</v>
      </c>
      <c r="CO104" s="236"/>
      <c r="CP104" s="236"/>
      <c r="CQ104" s="71"/>
      <c r="CR104" s="71"/>
      <c r="CS104" s="71">
        <f t="shared" si="86"/>
        <v>0</v>
      </c>
      <c r="CT104" s="71">
        <f t="shared" si="86"/>
        <v>0</v>
      </c>
      <c r="CU104" s="74">
        <v>7.22</v>
      </c>
      <c r="CV104" s="74"/>
      <c r="CW104" s="236"/>
      <c r="CX104" s="236"/>
      <c r="CY104" s="71">
        <f t="shared" si="87"/>
        <v>7.22</v>
      </c>
      <c r="CZ104" s="71">
        <f t="shared" si="87"/>
        <v>0</v>
      </c>
      <c r="DA104" s="236"/>
      <c r="DB104" s="237"/>
      <c r="DC104" s="93"/>
      <c r="DD104" s="71"/>
      <c r="DE104" s="71">
        <f t="shared" si="88"/>
        <v>0</v>
      </c>
      <c r="DF104" s="71">
        <f t="shared" si="88"/>
        <v>0</v>
      </c>
      <c r="DG104" s="74"/>
      <c r="DH104" s="74"/>
      <c r="DI104" s="74"/>
      <c r="DJ104" s="74"/>
      <c r="DK104" s="71">
        <f t="shared" si="89"/>
        <v>0</v>
      </c>
      <c r="DL104" s="71">
        <f t="shared" si="89"/>
        <v>0</v>
      </c>
      <c r="DM104" s="236"/>
      <c r="DN104" s="236"/>
      <c r="DO104" s="243"/>
      <c r="DP104" s="244"/>
      <c r="DQ104" s="71">
        <f t="shared" si="90"/>
        <v>0</v>
      </c>
      <c r="DR104" s="71">
        <f t="shared" si="90"/>
        <v>0</v>
      </c>
      <c r="DS104" s="115"/>
      <c r="DT104" s="71"/>
      <c r="DU104" s="236"/>
      <c r="DV104" s="236"/>
      <c r="DW104" s="71">
        <f t="shared" si="91"/>
        <v>0</v>
      </c>
      <c r="DX104" s="71">
        <f t="shared" si="91"/>
        <v>0</v>
      </c>
      <c r="DY104" s="236"/>
      <c r="DZ104" s="237"/>
      <c r="EA104" s="208"/>
      <c r="EB104" s="71"/>
      <c r="EC104" s="71">
        <f t="shared" si="92"/>
        <v>0</v>
      </c>
      <c r="ED104" s="71">
        <f t="shared" si="92"/>
        <v>0</v>
      </c>
      <c r="EE104" s="236"/>
      <c r="EF104" s="236"/>
      <c r="EG104" s="243"/>
      <c r="EH104" s="243"/>
      <c r="EI104" s="71">
        <f t="shared" si="93"/>
        <v>0</v>
      </c>
      <c r="EJ104" s="71">
        <f t="shared" si="93"/>
        <v>0</v>
      </c>
      <c r="EK104" s="236">
        <v>2.06</v>
      </c>
      <c r="EL104" s="236"/>
      <c r="EM104" s="243"/>
      <c r="EN104" s="243"/>
      <c r="EO104" s="71">
        <f t="shared" si="94"/>
        <v>2.06</v>
      </c>
      <c r="EP104" s="71">
        <f t="shared" si="94"/>
        <v>0</v>
      </c>
      <c r="EQ104" s="209">
        <v>0</v>
      </c>
      <c r="ER104" s="196"/>
      <c r="ES104" s="196"/>
      <c r="ET104" s="196"/>
      <c r="EU104" s="74">
        <f t="shared" si="95"/>
        <v>0</v>
      </c>
      <c r="EV104" s="74">
        <f t="shared" si="96"/>
        <v>0</v>
      </c>
      <c r="EW104" s="71">
        <v>0</v>
      </c>
      <c r="EX104" s="71"/>
      <c r="EY104" s="71"/>
      <c r="EZ104" s="71"/>
      <c r="FA104" s="71">
        <f t="shared" si="97"/>
        <v>0</v>
      </c>
      <c r="FB104" s="71">
        <f t="shared" si="97"/>
        <v>0</v>
      </c>
      <c r="FC104" s="71"/>
      <c r="FD104" s="71"/>
      <c r="FE104" s="71"/>
      <c r="FF104" s="71"/>
      <c r="FG104" s="71">
        <f t="shared" si="98"/>
        <v>0</v>
      </c>
      <c r="FH104" s="71">
        <f t="shared" si="98"/>
        <v>0</v>
      </c>
      <c r="FI104" s="196"/>
      <c r="FJ104" s="196"/>
      <c r="FK104" s="196"/>
      <c r="FL104" s="196"/>
      <c r="FM104" s="74">
        <f t="shared" si="99"/>
        <v>0</v>
      </c>
      <c r="FN104" s="74">
        <f t="shared" si="100"/>
        <v>0</v>
      </c>
      <c r="FO104" s="196"/>
      <c r="FP104" s="196"/>
      <c r="FQ104" s="196"/>
      <c r="FR104" s="196"/>
      <c r="FS104" s="74">
        <f t="shared" si="101"/>
        <v>0</v>
      </c>
      <c r="FT104" s="74">
        <f t="shared" si="102"/>
        <v>0</v>
      </c>
      <c r="FU104" s="196"/>
      <c r="FV104" s="196"/>
      <c r="FW104" s="196"/>
      <c r="FX104" s="196"/>
      <c r="FY104" s="74">
        <f t="shared" si="103"/>
        <v>0</v>
      </c>
      <c r="FZ104" s="74">
        <f t="shared" si="104"/>
        <v>0</v>
      </c>
      <c r="GA104" s="196"/>
      <c r="GB104" s="196"/>
      <c r="GC104" s="196"/>
      <c r="GD104" s="196"/>
      <c r="GE104" s="74">
        <f t="shared" si="105"/>
        <v>0</v>
      </c>
      <c r="GF104" s="74">
        <f t="shared" si="106"/>
        <v>0</v>
      </c>
      <c r="GG104" s="196"/>
      <c r="GH104" s="196"/>
      <c r="GI104" s="74">
        <f t="shared" si="70"/>
        <v>0</v>
      </c>
      <c r="GJ104" s="74">
        <f t="shared" si="107"/>
        <v>0</v>
      </c>
      <c r="GK104" s="196">
        <v>9.48</v>
      </c>
      <c r="GL104" s="196"/>
      <c r="GM104" s="74">
        <f t="shared" si="108"/>
        <v>9.48</v>
      </c>
      <c r="GN104" s="74">
        <f t="shared" si="109"/>
        <v>0</v>
      </c>
      <c r="GO104" s="196">
        <v>0</v>
      </c>
      <c r="GP104" s="196"/>
      <c r="GQ104" s="74">
        <f t="shared" si="110"/>
        <v>0</v>
      </c>
      <c r="GR104" s="74">
        <f t="shared" si="111"/>
        <v>0</v>
      </c>
      <c r="GS104" s="196"/>
      <c r="GT104" s="196"/>
      <c r="GU104" s="74">
        <f t="shared" si="112"/>
        <v>0</v>
      </c>
      <c r="GV104" s="74">
        <f t="shared" si="113"/>
        <v>0</v>
      </c>
      <c r="GW104" s="196">
        <v>12.37</v>
      </c>
      <c r="GX104" s="196"/>
      <c r="GY104" s="74">
        <f t="shared" si="114"/>
        <v>12.37</v>
      </c>
      <c r="GZ104" s="74">
        <f t="shared" si="115"/>
        <v>0</v>
      </c>
      <c r="HA104" s="196">
        <v>4.12</v>
      </c>
      <c r="HB104" s="196"/>
      <c r="HC104" s="74">
        <f t="shared" si="116"/>
        <v>4.12</v>
      </c>
      <c r="HD104" s="74">
        <f t="shared" si="117"/>
        <v>0</v>
      </c>
      <c r="HE104" s="196">
        <v>1</v>
      </c>
      <c r="HF104" s="196"/>
      <c r="HG104" s="74">
        <f t="shared" si="118"/>
        <v>1</v>
      </c>
      <c r="HH104" s="74">
        <f t="shared" si="118"/>
        <v>0</v>
      </c>
      <c r="HI104" s="74">
        <v>0</v>
      </c>
      <c r="HJ104" s="74"/>
      <c r="HK104" s="74">
        <f t="shared" si="119"/>
        <v>0</v>
      </c>
      <c r="HL104" s="74">
        <f t="shared" si="119"/>
        <v>0</v>
      </c>
      <c r="HM104" s="74"/>
      <c r="HN104" s="74"/>
      <c r="HO104" s="74">
        <f t="shared" si="120"/>
        <v>0</v>
      </c>
      <c r="HP104" s="74">
        <f t="shared" si="120"/>
        <v>0</v>
      </c>
      <c r="HQ104" s="74"/>
      <c r="HR104" s="74"/>
      <c r="HS104" s="74">
        <f t="shared" si="121"/>
        <v>0</v>
      </c>
      <c r="HT104" s="74">
        <f t="shared" si="121"/>
        <v>0</v>
      </c>
      <c r="HU104" s="74"/>
      <c r="HV104" s="74"/>
      <c r="HW104" s="74">
        <f t="shared" si="122"/>
        <v>0</v>
      </c>
      <c r="HX104" s="74">
        <f t="shared" si="122"/>
        <v>0</v>
      </c>
      <c r="HY104" s="74"/>
      <c r="HZ104" s="74"/>
      <c r="IA104" s="74">
        <f t="shared" si="123"/>
        <v>0</v>
      </c>
      <c r="IB104" s="74">
        <f t="shared" si="123"/>
        <v>0</v>
      </c>
      <c r="IC104" s="74"/>
      <c r="ID104" s="74"/>
      <c r="IE104" s="74">
        <f t="shared" si="124"/>
        <v>0</v>
      </c>
      <c r="IF104" s="210">
        <f t="shared" si="125"/>
        <v>0</v>
      </c>
      <c r="IG104" s="235">
        <v>0</v>
      </c>
      <c r="IH104" s="235"/>
      <c r="II104" s="211">
        <f t="shared" si="126"/>
        <v>0</v>
      </c>
      <c r="IJ104" s="211">
        <f t="shared" si="126"/>
        <v>0</v>
      </c>
      <c r="IK104" s="235">
        <v>0</v>
      </c>
      <c r="IM104" s="211">
        <f t="shared" si="127"/>
        <v>0</v>
      </c>
      <c r="IN104" s="211">
        <f t="shared" si="127"/>
        <v>0</v>
      </c>
      <c r="IO104" s="196"/>
      <c r="IP104" s="211"/>
      <c r="IQ104" s="211">
        <f t="shared" si="128"/>
        <v>0</v>
      </c>
      <c r="IR104" s="211">
        <f t="shared" si="128"/>
        <v>0</v>
      </c>
      <c r="IS104" s="211"/>
      <c r="IT104" s="211"/>
      <c r="IU104" s="211">
        <f t="shared" si="129"/>
        <v>0</v>
      </c>
      <c r="IV104" s="211">
        <f t="shared" si="129"/>
        <v>0</v>
      </c>
      <c r="IW104" s="211"/>
      <c r="IX104" s="211"/>
      <c r="IY104" s="211">
        <f t="shared" si="130"/>
        <v>0</v>
      </c>
      <c r="IZ104" s="211">
        <f t="shared" si="131"/>
        <v>0</v>
      </c>
      <c r="JA104" s="211"/>
      <c r="JB104" s="211"/>
      <c r="JC104" s="211">
        <f t="shared" si="132"/>
        <v>0</v>
      </c>
      <c r="JD104" s="211">
        <f t="shared" si="132"/>
        <v>0</v>
      </c>
      <c r="JE104" s="211">
        <v>1.1100000000000001</v>
      </c>
      <c r="JF104" s="211"/>
      <c r="JG104" s="211">
        <f t="shared" si="133"/>
        <v>1.1100000000000001</v>
      </c>
      <c r="JH104" s="211">
        <f t="shared" si="133"/>
        <v>0</v>
      </c>
      <c r="JI104" s="211"/>
      <c r="JJ104" s="211"/>
      <c r="JK104" s="211">
        <f t="shared" si="134"/>
        <v>0</v>
      </c>
      <c r="JL104" s="211">
        <f t="shared" si="134"/>
        <v>0</v>
      </c>
      <c r="JM104" s="560">
        <v>0</v>
      </c>
      <c r="JN104" s="211"/>
      <c r="JO104" s="211">
        <f t="shared" si="135"/>
        <v>0</v>
      </c>
      <c r="JP104" s="211">
        <f t="shared" si="135"/>
        <v>0</v>
      </c>
      <c r="JQ104" s="211">
        <v>0</v>
      </c>
      <c r="JR104" s="211"/>
      <c r="JS104" s="211">
        <f t="shared" si="136"/>
        <v>0</v>
      </c>
      <c r="JT104" s="211">
        <f t="shared" si="136"/>
        <v>0</v>
      </c>
      <c r="JU104" s="211"/>
      <c r="JV104" s="211"/>
      <c r="JW104" s="211">
        <f t="shared" si="137"/>
        <v>0</v>
      </c>
      <c r="JX104" s="211">
        <f t="shared" si="137"/>
        <v>0</v>
      </c>
    </row>
    <row r="105" spans="1:284" ht="12.75" customHeight="1">
      <c r="A105" s="181"/>
      <c r="B105" s="89">
        <v>95</v>
      </c>
      <c r="C105" s="236"/>
      <c r="D105" s="236"/>
      <c r="E105" s="74"/>
      <c r="F105" s="74"/>
      <c r="G105" s="71">
        <f t="shared" si="71"/>
        <v>0</v>
      </c>
      <c r="H105" s="71">
        <f t="shared" si="71"/>
        <v>0</v>
      </c>
      <c r="I105" s="237">
        <v>0</v>
      </c>
      <c r="J105" s="71"/>
      <c r="K105" s="71"/>
      <c r="L105" s="71"/>
      <c r="M105" s="71">
        <f t="shared" si="72"/>
        <v>0</v>
      </c>
      <c r="N105" s="71">
        <f t="shared" si="72"/>
        <v>0</v>
      </c>
      <c r="O105" s="236">
        <v>0.21</v>
      </c>
      <c r="P105" s="237"/>
      <c r="Q105" s="74"/>
      <c r="R105" s="71"/>
      <c r="S105" s="71">
        <f t="shared" si="73"/>
        <v>0.21</v>
      </c>
      <c r="T105" s="71">
        <f t="shared" si="73"/>
        <v>0</v>
      </c>
      <c r="U105" s="71"/>
      <c r="V105" s="71"/>
      <c r="W105" s="74"/>
      <c r="X105" s="74"/>
      <c r="Y105" s="71">
        <f t="shared" si="74"/>
        <v>0</v>
      </c>
      <c r="Z105" s="71">
        <f t="shared" si="74"/>
        <v>0</v>
      </c>
      <c r="AA105" s="71"/>
      <c r="AB105" s="245"/>
      <c r="AC105" s="246"/>
      <c r="AD105" s="239"/>
      <c r="AE105" s="71">
        <f t="shared" si="75"/>
        <v>0</v>
      </c>
      <c r="AF105" s="71">
        <f t="shared" si="75"/>
        <v>0</v>
      </c>
      <c r="AG105" s="71">
        <v>0</v>
      </c>
      <c r="AH105" s="71"/>
      <c r="AI105" s="71"/>
      <c r="AJ105" s="71"/>
      <c r="AK105" s="71">
        <f t="shared" si="76"/>
        <v>0</v>
      </c>
      <c r="AL105" s="71">
        <f t="shared" si="76"/>
        <v>0</v>
      </c>
      <c r="AM105" s="71"/>
      <c r="AN105" s="71"/>
      <c r="AO105" s="75"/>
      <c r="AP105" s="75"/>
      <c r="AQ105" s="71">
        <f t="shared" si="77"/>
        <v>0</v>
      </c>
      <c r="AR105" s="71">
        <f t="shared" si="77"/>
        <v>0</v>
      </c>
      <c r="AS105" s="74"/>
      <c r="AT105" s="74"/>
      <c r="AU105" s="74"/>
      <c r="AV105" s="71"/>
      <c r="AW105" s="71">
        <f t="shared" si="78"/>
        <v>0</v>
      </c>
      <c r="AX105" s="71">
        <f t="shared" si="78"/>
        <v>0</v>
      </c>
      <c r="AY105" s="207"/>
      <c r="AZ105" s="86"/>
      <c r="BA105" s="86"/>
      <c r="BB105" s="86"/>
      <c r="BC105" s="71">
        <f t="shared" si="79"/>
        <v>0</v>
      </c>
      <c r="BD105" s="71">
        <f t="shared" si="79"/>
        <v>0</v>
      </c>
      <c r="BE105" s="236"/>
      <c r="BF105" s="236"/>
      <c r="BG105" s="75"/>
      <c r="BH105" s="240"/>
      <c r="BI105" s="71">
        <f t="shared" si="80"/>
        <v>0</v>
      </c>
      <c r="BJ105" s="71">
        <f t="shared" si="80"/>
        <v>0</v>
      </c>
      <c r="BK105" s="93"/>
      <c r="BL105" s="93"/>
      <c r="BM105" s="71"/>
      <c r="BN105" s="71"/>
      <c r="BO105" s="71">
        <f t="shared" si="81"/>
        <v>0</v>
      </c>
      <c r="BP105" s="71">
        <f t="shared" si="81"/>
        <v>0</v>
      </c>
      <c r="BQ105" s="241"/>
      <c r="BR105" s="236"/>
      <c r="BS105" s="94"/>
      <c r="BT105" s="94"/>
      <c r="BU105" s="71">
        <f t="shared" si="82"/>
        <v>0</v>
      </c>
      <c r="BV105" s="71">
        <f t="shared" si="82"/>
        <v>0</v>
      </c>
      <c r="BW105" s="74"/>
      <c r="BX105" s="74"/>
      <c r="BY105" s="79"/>
      <c r="BZ105" s="242"/>
      <c r="CA105" s="71">
        <f t="shared" si="83"/>
        <v>0</v>
      </c>
      <c r="CB105" s="71">
        <f t="shared" si="83"/>
        <v>0</v>
      </c>
      <c r="CC105" s="74"/>
      <c r="CD105" s="74"/>
      <c r="CE105" s="95"/>
      <c r="CF105" s="95"/>
      <c r="CG105" s="71">
        <f t="shared" si="84"/>
        <v>0</v>
      </c>
      <c r="CH105" s="71">
        <f t="shared" si="84"/>
        <v>0</v>
      </c>
      <c r="CI105" s="236"/>
      <c r="CJ105" s="236"/>
      <c r="CK105" s="213"/>
      <c r="CL105" s="71"/>
      <c r="CM105" s="71">
        <f t="shared" si="85"/>
        <v>0</v>
      </c>
      <c r="CN105" s="71">
        <f t="shared" si="85"/>
        <v>0</v>
      </c>
      <c r="CO105" s="236"/>
      <c r="CP105" s="236"/>
      <c r="CQ105" s="71"/>
      <c r="CR105" s="71"/>
      <c r="CS105" s="71">
        <f t="shared" si="86"/>
        <v>0</v>
      </c>
      <c r="CT105" s="71">
        <f t="shared" si="86"/>
        <v>0</v>
      </c>
      <c r="CU105" s="74">
        <v>7.22</v>
      </c>
      <c r="CV105" s="74"/>
      <c r="CW105" s="236"/>
      <c r="CX105" s="236"/>
      <c r="CY105" s="71">
        <f t="shared" si="87"/>
        <v>7.22</v>
      </c>
      <c r="CZ105" s="71">
        <f t="shared" si="87"/>
        <v>0</v>
      </c>
      <c r="DA105" s="236"/>
      <c r="DB105" s="237"/>
      <c r="DC105" s="93"/>
      <c r="DD105" s="71"/>
      <c r="DE105" s="71">
        <f t="shared" si="88"/>
        <v>0</v>
      </c>
      <c r="DF105" s="71">
        <f t="shared" si="88"/>
        <v>0</v>
      </c>
      <c r="DG105" s="74"/>
      <c r="DH105" s="74"/>
      <c r="DI105" s="74"/>
      <c r="DJ105" s="74"/>
      <c r="DK105" s="71">
        <f t="shared" si="89"/>
        <v>0</v>
      </c>
      <c r="DL105" s="71">
        <f t="shared" si="89"/>
        <v>0</v>
      </c>
      <c r="DM105" s="236"/>
      <c r="DN105" s="236"/>
      <c r="DO105" s="243"/>
      <c r="DP105" s="244"/>
      <c r="DQ105" s="71">
        <f t="shared" si="90"/>
        <v>0</v>
      </c>
      <c r="DR105" s="71">
        <f t="shared" si="90"/>
        <v>0</v>
      </c>
      <c r="DS105" s="115"/>
      <c r="DT105" s="71"/>
      <c r="DU105" s="236"/>
      <c r="DV105" s="236"/>
      <c r="DW105" s="71">
        <f t="shared" si="91"/>
        <v>0</v>
      </c>
      <c r="DX105" s="71">
        <f t="shared" si="91"/>
        <v>0</v>
      </c>
      <c r="DY105" s="236"/>
      <c r="DZ105" s="237"/>
      <c r="EA105" s="208"/>
      <c r="EB105" s="71"/>
      <c r="EC105" s="71">
        <f t="shared" si="92"/>
        <v>0</v>
      </c>
      <c r="ED105" s="71">
        <f t="shared" si="92"/>
        <v>0</v>
      </c>
      <c r="EE105" s="236"/>
      <c r="EF105" s="236"/>
      <c r="EG105" s="243"/>
      <c r="EH105" s="243"/>
      <c r="EI105" s="71">
        <f t="shared" si="93"/>
        <v>0</v>
      </c>
      <c r="EJ105" s="71">
        <f t="shared" si="93"/>
        <v>0</v>
      </c>
      <c r="EK105" s="236">
        <v>2.06</v>
      </c>
      <c r="EL105" s="236"/>
      <c r="EM105" s="243"/>
      <c r="EN105" s="243"/>
      <c r="EO105" s="71">
        <f t="shared" si="94"/>
        <v>2.06</v>
      </c>
      <c r="EP105" s="71">
        <f t="shared" si="94"/>
        <v>0</v>
      </c>
      <c r="EQ105" s="209">
        <v>0</v>
      </c>
      <c r="ER105" s="196"/>
      <c r="ES105" s="196"/>
      <c r="ET105" s="196"/>
      <c r="EU105" s="74">
        <f t="shared" si="95"/>
        <v>0</v>
      </c>
      <c r="EV105" s="74">
        <f t="shared" si="96"/>
        <v>0</v>
      </c>
      <c r="EW105" s="71">
        <v>0</v>
      </c>
      <c r="EX105" s="71"/>
      <c r="EY105" s="71"/>
      <c r="EZ105" s="71"/>
      <c r="FA105" s="71">
        <f t="shared" si="97"/>
        <v>0</v>
      </c>
      <c r="FB105" s="71">
        <f t="shared" si="97"/>
        <v>0</v>
      </c>
      <c r="FC105" s="71"/>
      <c r="FD105" s="71"/>
      <c r="FE105" s="71"/>
      <c r="FF105" s="71"/>
      <c r="FG105" s="71">
        <f t="shared" si="98"/>
        <v>0</v>
      </c>
      <c r="FH105" s="71">
        <f t="shared" si="98"/>
        <v>0</v>
      </c>
      <c r="FI105" s="196"/>
      <c r="FJ105" s="196"/>
      <c r="FK105" s="196"/>
      <c r="FL105" s="196"/>
      <c r="FM105" s="74">
        <f t="shared" si="99"/>
        <v>0</v>
      </c>
      <c r="FN105" s="74">
        <f t="shared" si="100"/>
        <v>0</v>
      </c>
      <c r="FO105" s="196"/>
      <c r="FP105" s="196"/>
      <c r="FQ105" s="196"/>
      <c r="FR105" s="196"/>
      <c r="FS105" s="74">
        <f t="shared" si="101"/>
        <v>0</v>
      </c>
      <c r="FT105" s="74">
        <f t="shared" si="102"/>
        <v>0</v>
      </c>
      <c r="FU105" s="196"/>
      <c r="FV105" s="196"/>
      <c r="FW105" s="196"/>
      <c r="FX105" s="196"/>
      <c r="FY105" s="74">
        <f t="shared" si="103"/>
        <v>0</v>
      </c>
      <c r="FZ105" s="74">
        <f t="shared" si="104"/>
        <v>0</v>
      </c>
      <c r="GA105" s="196"/>
      <c r="GB105" s="196"/>
      <c r="GC105" s="196"/>
      <c r="GD105" s="196"/>
      <c r="GE105" s="74">
        <f t="shared" si="105"/>
        <v>0</v>
      </c>
      <c r="GF105" s="74">
        <f t="shared" si="106"/>
        <v>0</v>
      </c>
      <c r="GG105" s="196"/>
      <c r="GH105" s="196"/>
      <c r="GI105" s="74">
        <f t="shared" si="70"/>
        <v>0</v>
      </c>
      <c r="GJ105" s="74">
        <f t="shared" si="107"/>
        <v>0</v>
      </c>
      <c r="GK105" s="196">
        <v>9.48</v>
      </c>
      <c r="GL105" s="196"/>
      <c r="GM105" s="74">
        <f t="shared" si="108"/>
        <v>9.48</v>
      </c>
      <c r="GN105" s="74">
        <f t="shared" si="109"/>
        <v>0</v>
      </c>
      <c r="GO105" s="196">
        <v>0</v>
      </c>
      <c r="GP105" s="196"/>
      <c r="GQ105" s="74">
        <f t="shared" si="110"/>
        <v>0</v>
      </c>
      <c r="GR105" s="74">
        <f t="shared" si="111"/>
        <v>0</v>
      </c>
      <c r="GS105" s="196"/>
      <c r="GT105" s="196"/>
      <c r="GU105" s="74">
        <f t="shared" si="112"/>
        <v>0</v>
      </c>
      <c r="GV105" s="74">
        <f t="shared" si="113"/>
        <v>0</v>
      </c>
      <c r="GW105" s="196">
        <v>12.37</v>
      </c>
      <c r="GX105" s="196"/>
      <c r="GY105" s="74">
        <f t="shared" si="114"/>
        <v>12.37</v>
      </c>
      <c r="GZ105" s="74">
        <f t="shared" si="115"/>
        <v>0</v>
      </c>
      <c r="HA105" s="196">
        <v>4.12</v>
      </c>
      <c r="HB105" s="196"/>
      <c r="HC105" s="74">
        <f t="shared" si="116"/>
        <v>4.12</v>
      </c>
      <c r="HD105" s="74">
        <f t="shared" si="117"/>
        <v>0</v>
      </c>
      <c r="HE105" s="196">
        <v>1</v>
      </c>
      <c r="HF105" s="196"/>
      <c r="HG105" s="74">
        <f t="shared" si="118"/>
        <v>1</v>
      </c>
      <c r="HH105" s="74">
        <f t="shared" si="118"/>
        <v>0</v>
      </c>
      <c r="HI105" s="74">
        <v>0</v>
      </c>
      <c r="HJ105" s="74"/>
      <c r="HK105" s="74">
        <f t="shared" si="119"/>
        <v>0</v>
      </c>
      <c r="HL105" s="74">
        <f t="shared" si="119"/>
        <v>0</v>
      </c>
      <c r="HM105" s="74"/>
      <c r="HN105" s="74"/>
      <c r="HO105" s="74">
        <f t="shared" si="120"/>
        <v>0</v>
      </c>
      <c r="HP105" s="74">
        <f t="shared" si="120"/>
        <v>0</v>
      </c>
      <c r="HQ105" s="74"/>
      <c r="HR105" s="74"/>
      <c r="HS105" s="74">
        <f t="shared" si="121"/>
        <v>0</v>
      </c>
      <c r="HT105" s="74">
        <f t="shared" si="121"/>
        <v>0</v>
      </c>
      <c r="HU105" s="74"/>
      <c r="HV105" s="74"/>
      <c r="HW105" s="74">
        <f t="shared" si="122"/>
        <v>0</v>
      </c>
      <c r="HX105" s="74">
        <f t="shared" si="122"/>
        <v>0</v>
      </c>
      <c r="HY105" s="74"/>
      <c r="HZ105" s="74"/>
      <c r="IA105" s="74">
        <f t="shared" si="123"/>
        <v>0</v>
      </c>
      <c r="IB105" s="74">
        <f t="shared" si="123"/>
        <v>0</v>
      </c>
      <c r="IC105" s="74"/>
      <c r="ID105" s="74"/>
      <c r="IE105" s="74">
        <f t="shared" si="124"/>
        <v>0</v>
      </c>
      <c r="IF105" s="210">
        <f t="shared" si="125"/>
        <v>0</v>
      </c>
      <c r="IG105" s="235">
        <v>0</v>
      </c>
      <c r="IH105" s="235"/>
      <c r="II105" s="211">
        <f t="shared" si="126"/>
        <v>0</v>
      </c>
      <c r="IJ105" s="211">
        <f t="shared" si="126"/>
        <v>0</v>
      </c>
      <c r="IK105" s="235">
        <v>0</v>
      </c>
      <c r="IM105" s="211">
        <f t="shared" si="127"/>
        <v>0</v>
      </c>
      <c r="IN105" s="211">
        <f t="shared" si="127"/>
        <v>0</v>
      </c>
      <c r="IO105" s="196"/>
      <c r="IP105" s="211"/>
      <c r="IQ105" s="211">
        <f t="shared" si="128"/>
        <v>0</v>
      </c>
      <c r="IR105" s="211">
        <f t="shared" si="128"/>
        <v>0</v>
      </c>
      <c r="IS105" s="211"/>
      <c r="IT105" s="211"/>
      <c r="IU105" s="211">
        <f t="shared" si="129"/>
        <v>0</v>
      </c>
      <c r="IV105" s="211">
        <f t="shared" si="129"/>
        <v>0</v>
      </c>
      <c r="IW105" s="211"/>
      <c r="IX105" s="211"/>
      <c r="IY105" s="211">
        <f t="shared" si="130"/>
        <v>0</v>
      </c>
      <c r="IZ105" s="211">
        <f t="shared" si="131"/>
        <v>0</v>
      </c>
      <c r="JA105" s="211"/>
      <c r="JB105" s="211"/>
      <c r="JC105" s="211">
        <f t="shared" si="132"/>
        <v>0</v>
      </c>
      <c r="JD105" s="211">
        <f t="shared" si="132"/>
        <v>0</v>
      </c>
      <c r="JE105" s="211">
        <v>1.22</v>
      </c>
      <c r="JF105" s="211"/>
      <c r="JG105" s="211">
        <f t="shared" si="133"/>
        <v>1.22</v>
      </c>
      <c r="JH105" s="211">
        <f t="shared" si="133"/>
        <v>0</v>
      </c>
      <c r="JI105" s="211"/>
      <c r="JJ105" s="211"/>
      <c r="JK105" s="211">
        <f t="shared" si="134"/>
        <v>0</v>
      </c>
      <c r="JL105" s="211">
        <f t="shared" si="134"/>
        <v>0</v>
      </c>
      <c r="JM105" s="560">
        <v>0</v>
      </c>
      <c r="JN105" s="211"/>
      <c r="JO105" s="211">
        <f t="shared" si="135"/>
        <v>0</v>
      </c>
      <c r="JP105" s="211">
        <f t="shared" si="135"/>
        <v>0</v>
      </c>
      <c r="JQ105" s="211">
        <v>0</v>
      </c>
      <c r="JR105" s="211"/>
      <c r="JS105" s="211">
        <f t="shared" si="136"/>
        <v>0</v>
      </c>
      <c r="JT105" s="211">
        <f t="shared" si="136"/>
        <v>0</v>
      </c>
      <c r="JU105" s="211"/>
      <c r="JV105" s="211"/>
      <c r="JW105" s="211">
        <f t="shared" si="137"/>
        <v>0</v>
      </c>
      <c r="JX105" s="211">
        <f t="shared" si="137"/>
        <v>0</v>
      </c>
    </row>
    <row r="106" spans="1:284" ht="12.75" customHeight="1" thickBot="1">
      <c r="A106" s="185"/>
      <c r="B106" s="156">
        <v>96</v>
      </c>
      <c r="C106" s="238"/>
      <c r="D106" s="238"/>
      <c r="E106" s="247"/>
      <c r="F106" s="247"/>
      <c r="G106" s="71">
        <f t="shared" si="71"/>
        <v>0</v>
      </c>
      <c r="H106" s="71">
        <f t="shared" si="71"/>
        <v>0</v>
      </c>
      <c r="I106" s="248">
        <v>0</v>
      </c>
      <c r="J106" s="71"/>
      <c r="K106" s="71"/>
      <c r="L106" s="71"/>
      <c r="M106" s="71">
        <f t="shared" si="72"/>
        <v>0</v>
      </c>
      <c r="N106" s="71">
        <f t="shared" si="72"/>
        <v>0</v>
      </c>
      <c r="O106" s="238">
        <v>0.21</v>
      </c>
      <c r="P106" s="248"/>
      <c r="Q106" s="247"/>
      <c r="R106" s="249"/>
      <c r="S106" s="71">
        <f t="shared" si="73"/>
        <v>0.21</v>
      </c>
      <c r="T106" s="71">
        <f t="shared" si="73"/>
        <v>0</v>
      </c>
      <c r="U106" s="249"/>
      <c r="V106" s="249"/>
      <c r="W106" s="247"/>
      <c r="X106" s="247"/>
      <c r="Y106" s="71">
        <f t="shared" si="74"/>
        <v>0</v>
      </c>
      <c r="Z106" s="71">
        <f t="shared" si="74"/>
        <v>0</v>
      </c>
      <c r="AA106" s="249"/>
      <c r="AB106" s="250"/>
      <c r="AC106" s="251"/>
      <c r="AD106" s="252"/>
      <c r="AE106" s="71">
        <f t="shared" si="75"/>
        <v>0</v>
      </c>
      <c r="AF106" s="71">
        <f t="shared" si="75"/>
        <v>0</v>
      </c>
      <c r="AG106" s="249">
        <v>0</v>
      </c>
      <c r="AH106" s="249"/>
      <c r="AI106" s="71"/>
      <c r="AJ106" s="71"/>
      <c r="AK106" s="71">
        <f t="shared" si="76"/>
        <v>0</v>
      </c>
      <c r="AL106" s="71">
        <f t="shared" si="76"/>
        <v>0</v>
      </c>
      <c r="AM106" s="249"/>
      <c r="AN106" s="249"/>
      <c r="AO106" s="75"/>
      <c r="AP106" s="75"/>
      <c r="AQ106" s="71">
        <f t="shared" si="77"/>
        <v>0</v>
      </c>
      <c r="AR106" s="71">
        <f t="shared" si="77"/>
        <v>0</v>
      </c>
      <c r="AS106" s="247"/>
      <c r="AT106" s="247"/>
      <c r="AU106" s="74"/>
      <c r="AV106" s="249"/>
      <c r="AW106" s="71">
        <f t="shared" si="78"/>
        <v>0</v>
      </c>
      <c r="AX106" s="71">
        <f t="shared" si="78"/>
        <v>0</v>
      </c>
      <c r="AY106" s="207"/>
      <c r="AZ106" s="253"/>
      <c r="BA106" s="86"/>
      <c r="BB106" s="86"/>
      <c r="BC106" s="71">
        <f t="shared" si="79"/>
        <v>0</v>
      </c>
      <c r="BD106" s="71">
        <f t="shared" si="79"/>
        <v>0</v>
      </c>
      <c r="BE106" s="238"/>
      <c r="BF106" s="238"/>
      <c r="BG106" s="76"/>
      <c r="BH106" s="254"/>
      <c r="BI106" s="71">
        <f t="shared" si="80"/>
        <v>0</v>
      </c>
      <c r="BJ106" s="71">
        <f t="shared" si="80"/>
        <v>0</v>
      </c>
      <c r="BK106" s="255"/>
      <c r="BL106" s="255"/>
      <c r="BM106" s="249"/>
      <c r="BN106" s="249"/>
      <c r="BO106" s="71">
        <f t="shared" si="81"/>
        <v>0</v>
      </c>
      <c r="BP106" s="71">
        <f t="shared" si="81"/>
        <v>0</v>
      </c>
      <c r="BQ106" s="256"/>
      <c r="BR106" s="238"/>
      <c r="BS106" s="94"/>
      <c r="BT106" s="257"/>
      <c r="BU106" s="71">
        <f t="shared" si="82"/>
        <v>0</v>
      </c>
      <c r="BV106" s="71">
        <f t="shared" si="82"/>
        <v>0</v>
      </c>
      <c r="BW106" s="247"/>
      <c r="BX106" s="247"/>
      <c r="BY106" s="258"/>
      <c r="BZ106" s="259"/>
      <c r="CA106" s="71">
        <f t="shared" si="83"/>
        <v>0</v>
      </c>
      <c r="CB106" s="71">
        <f t="shared" si="83"/>
        <v>0</v>
      </c>
      <c r="CC106" s="247"/>
      <c r="CD106" s="247"/>
      <c r="CE106" s="95"/>
      <c r="CF106" s="260"/>
      <c r="CG106" s="71">
        <f t="shared" si="84"/>
        <v>0</v>
      </c>
      <c r="CH106" s="71">
        <f t="shared" si="84"/>
        <v>0</v>
      </c>
      <c r="CI106" s="238"/>
      <c r="CJ106" s="238"/>
      <c r="CK106" s="261"/>
      <c r="CL106" s="71"/>
      <c r="CM106" s="71">
        <f t="shared" si="85"/>
        <v>0</v>
      </c>
      <c r="CN106" s="71">
        <f t="shared" si="85"/>
        <v>0</v>
      </c>
      <c r="CO106" s="238"/>
      <c r="CP106" s="238"/>
      <c r="CQ106" s="71"/>
      <c r="CR106" s="71"/>
      <c r="CS106" s="71">
        <f t="shared" si="86"/>
        <v>0</v>
      </c>
      <c r="CT106" s="71">
        <f t="shared" si="86"/>
        <v>0</v>
      </c>
      <c r="CU106" s="247">
        <v>7.22</v>
      </c>
      <c r="CV106" s="247"/>
      <c r="CW106" s="238"/>
      <c r="CX106" s="238"/>
      <c r="CY106" s="71">
        <f t="shared" si="87"/>
        <v>7.22</v>
      </c>
      <c r="CZ106" s="71">
        <f t="shared" si="87"/>
        <v>0</v>
      </c>
      <c r="DA106" s="238"/>
      <c r="DB106" s="248"/>
      <c r="DC106" s="255"/>
      <c r="DD106" s="249"/>
      <c r="DE106" s="71">
        <f t="shared" si="88"/>
        <v>0</v>
      </c>
      <c r="DF106" s="71">
        <f t="shared" si="88"/>
        <v>0</v>
      </c>
      <c r="DG106" s="247"/>
      <c r="DH106" s="247"/>
      <c r="DI106" s="247"/>
      <c r="DJ106" s="247"/>
      <c r="DK106" s="71">
        <f t="shared" si="89"/>
        <v>0</v>
      </c>
      <c r="DL106" s="71">
        <f t="shared" si="89"/>
        <v>0</v>
      </c>
      <c r="DM106" s="238"/>
      <c r="DN106" s="238"/>
      <c r="DO106" s="262"/>
      <c r="DP106" s="263"/>
      <c r="DQ106" s="71">
        <f t="shared" si="90"/>
        <v>0</v>
      </c>
      <c r="DR106" s="71">
        <f t="shared" si="90"/>
        <v>0</v>
      </c>
      <c r="DS106" s="115"/>
      <c r="DT106" s="249"/>
      <c r="DU106" s="238"/>
      <c r="DV106" s="238"/>
      <c r="DW106" s="71">
        <f t="shared" si="91"/>
        <v>0</v>
      </c>
      <c r="DX106" s="71">
        <f t="shared" si="91"/>
        <v>0</v>
      </c>
      <c r="DY106" s="238"/>
      <c r="DZ106" s="248"/>
      <c r="EA106" s="264"/>
      <c r="EB106" s="249"/>
      <c r="EC106" s="71">
        <f t="shared" si="92"/>
        <v>0</v>
      </c>
      <c r="ED106" s="71">
        <f t="shared" si="92"/>
        <v>0</v>
      </c>
      <c r="EE106" s="238"/>
      <c r="EF106" s="238"/>
      <c r="EG106" s="243"/>
      <c r="EH106" s="262"/>
      <c r="EI106" s="71">
        <f t="shared" si="93"/>
        <v>0</v>
      </c>
      <c r="EJ106" s="71">
        <f t="shared" si="93"/>
        <v>0</v>
      </c>
      <c r="EK106" s="238">
        <v>2.06</v>
      </c>
      <c r="EL106" s="238"/>
      <c r="EM106" s="262"/>
      <c r="EN106" s="262"/>
      <c r="EO106" s="71">
        <f t="shared" si="94"/>
        <v>2.06</v>
      </c>
      <c r="EP106" s="71">
        <f t="shared" si="94"/>
        <v>0</v>
      </c>
      <c r="EQ106" s="209">
        <v>0</v>
      </c>
      <c r="ER106" s="196"/>
      <c r="ES106" s="196"/>
      <c r="ET106" s="196"/>
      <c r="EU106" s="74">
        <f t="shared" si="95"/>
        <v>0</v>
      </c>
      <c r="EV106" s="74">
        <f t="shared" si="96"/>
        <v>0</v>
      </c>
      <c r="EW106" s="71">
        <v>0</v>
      </c>
      <c r="EX106" s="71"/>
      <c r="EY106" s="71"/>
      <c r="EZ106" s="71"/>
      <c r="FA106" s="71">
        <f t="shared" si="97"/>
        <v>0</v>
      </c>
      <c r="FB106" s="71">
        <f t="shared" si="97"/>
        <v>0</v>
      </c>
      <c r="FC106" s="71"/>
      <c r="FD106" s="71"/>
      <c r="FE106" s="71"/>
      <c r="FF106" s="71"/>
      <c r="FG106" s="71">
        <f t="shared" si="98"/>
        <v>0</v>
      </c>
      <c r="FH106" s="71">
        <f t="shared" si="98"/>
        <v>0</v>
      </c>
      <c r="FI106" s="196"/>
      <c r="FJ106" s="196"/>
      <c r="FK106" s="196"/>
      <c r="FL106" s="196"/>
      <c r="FM106" s="74">
        <f t="shared" si="99"/>
        <v>0</v>
      </c>
      <c r="FN106" s="74">
        <f t="shared" si="100"/>
        <v>0</v>
      </c>
      <c r="FO106" s="196"/>
      <c r="FP106" s="196"/>
      <c r="FQ106" s="196"/>
      <c r="FR106" s="196"/>
      <c r="FS106" s="74">
        <f t="shared" si="101"/>
        <v>0</v>
      </c>
      <c r="FT106" s="74">
        <f t="shared" si="102"/>
        <v>0</v>
      </c>
      <c r="FU106" s="196"/>
      <c r="FV106" s="196"/>
      <c r="FW106" s="196"/>
      <c r="FX106" s="196"/>
      <c r="FY106" s="74">
        <f t="shared" si="103"/>
        <v>0</v>
      </c>
      <c r="FZ106" s="74">
        <f t="shared" si="104"/>
        <v>0</v>
      </c>
      <c r="GA106" s="196"/>
      <c r="GB106" s="196"/>
      <c r="GC106" s="196"/>
      <c r="GD106" s="196"/>
      <c r="GE106" s="74">
        <f t="shared" si="105"/>
        <v>0</v>
      </c>
      <c r="GF106" s="74">
        <f t="shared" si="106"/>
        <v>0</v>
      </c>
      <c r="GG106" s="196"/>
      <c r="GH106" s="196"/>
      <c r="GI106" s="74">
        <f t="shared" si="70"/>
        <v>0</v>
      </c>
      <c r="GJ106" s="74">
        <f t="shared" si="107"/>
        <v>0</v>
      </c>
      <c r="GK106" s="196">
        <v>9.48</v>
      </c>
      <c r="GL106" s="196"/>
      <c r="GM106" s="74">
        <f t="shared" si="108"/>
        <v>9.48</v>
      </c>
      <c r="GN106" s="74">
        <f t="shared" si="109"/>
        <v>0</v>
      </c>
      <c r="GO106" s="196">
        <v>0</v>
      </c>
      <c r="GP106" s="196"/>
      <c r="GQ106" s="74">
        <f t="shared" si="110"/>
        <v>0</v>
      </c>
      <c r="GR106" s="74">
        <f t="shared" si="111"/>
        <v>0</v>
      </c>
      <c r="GS106" s="196"/>
      <c r="GT106" s="196"/>
      <c r="GU106" s="74">
        <f t="shared" si="112"/>
        <v>0</v>
      </c>
      <c r="GV106" s="74">
        <f t="shared" si="113"/>
        <v>0</v>
      </c>
      <c r="GW106" s="196">
        <v>12.37</v>
      </c>
      <c r="GX106" s="196"/>
      <c r="GY106" s="74">
        <f t="shared" si="114"/>
        <v>12.37</v>
      </c>
      <c r="GZ106" s="74">
        <f t="shared" si="115"/>
        <v>0</v>
      </c>
      <c r="HA106" s="196">
        <v>4.12</v>
      </c>
      <c r="HB106" s="196"/>
      <c r="HC106" s="74">
        <f t="shared" si="116"/>
        <v>4.12</v>
      </c>
      <c r="HD106" s="74">
        <f t="shared" si="117"/>
        <v>0</v>
      </c>
      <c r="HE106" s="196">
        <v>1</v>
      </c>
      <c r="HF106" s="196"/>
      <c r="HG106" s="74">
        <f t="shared" si="118"/>
        <v>1</v>
      </c>
      <c r="HH106" s="74">
        <f t="shared" si="118"/>
        <v>0</v>
      </c>
      <c r="HI106" s="74">
        <v>0</v>
      </c>
      <c r="HJ106" s="74"/>
      <c r="HK106" s="74">
        <f t="shared" si="119"/>
        <v>0</v>
      </c>
      <c r="HL106" s="74">
        <f t="shared" si="119"/>
        <v>0</v>
      </c>
      <c r="HM106" s="74"/>
      <c r="HN106" s="74"/>
      <c r="HO106" s="74">
        <f t="shared" si="120"/>
        <v>0</v>
      </c>
      <c r="HP106" s="74">
        <f t="shared" si="120"/>
        <v>0</v>
      </c>
      <c r="HQ106" s="74"/>
      <c r="HR106" s="74"/>
      <c r="HS106" s="74">
        <f t="shared" si="121"/>
        <v>0</v>
      </c>
      <c r="HT106" s="74">
        <f t="shared" si="121"/>
        <v>0</v>
      </c>
      <c r="HU106" s="74"/>
      <c r="HV106" s="74"/>
      <c r="HW106" s="74">
        <f t="shared" si="122"/>
        <v>0</v>
      </c>
      <c r="HX106" s="74">
        <f t="shared" si="122"/>
        <v>0</v>
      </c>
      <c r="HY106" s="74"/>
      <c r="HZ106" s="74"/>
      <c r="IA106" s="74">
        <f t="shared" si="123"/>
        <v>0</v>
      </c>
      <c r="IB106" s="74">
        <f t="shared" si="123"/>
        <v>0</v>
      </c>
      <c r="IC106" s="74"/>
      <c r="ID106" s="74"/>
      <c r="IE106" s="74">
        <f t="shared" si="124"/>
        <v>0</v>
      </c>
      <c r="IF106" s="210">
        <f t="shared" si="125"/>
        <v>0</v>
      </c>
      <c r="IG106" s="235">
        <v>0</v>
      </c>
      <c r="IH106" s="235"/>
      <c r="II106" s="211">
        <f t="shared" si="126"/>
        <v>0</v>
      </c>
      <c r="IJ106" s="211">
        <f t="shared" si="126"/>
        <v>0</v>
      </c>
      <c r="IK106" s="235">
        <v>0</v>
      </c>
      <c r="IM106" s="211">
        <f t="shared" si="127"/>
        <v>0</v>
      </c>
      <c r="IN106" s="211">
        <f t="shared" si="127"/>
        <v>0</v>
      </c>
      <c r="IO106" s="196"/>
      <c r="IP106" s="211"/>
      <c r="IQ106" s="211">
        <f t="shared" si="128"/>
        <v>0</v>
      </c>
      <c r="IR106" s="211">
        <f t="shared" si="128"/>
        <v>0</v>
      </c>
      <c r="IS106" s="211"/>
      <c r="IT106" s="211"/>
      <c r="IU106" s="211">
        <f t="shared" si="129"/>
        <v>0</v>
      </c>
      <c r="IV106" s="211">
        <f t="shared" si="129"/>
        <v>0</v>
      </c>
      <c r="IW106" s="211"/>
      <c r="IX106" s="211"/>
      <c r="IY106" s="211">
        <f t="shared" si="130"/>
        <v>0</v>
      </c>
      <c r="IZ106" s="211">
        <f t="shared" si="131"/>
        <v>0</v>
      </c>
      <c r="JA106" s="211"/>
      <c r="JB106" s="211"/>
      <c r="JC106" s="211">
        <f t="shared" si="132"/>
        <v>0</v>
      </c>
      <c r="JD106" s="211">
        <f t="shared" si="132"/>
        <v>0</v>
      </c>
      <c r="JE106" s="211">
        <v>1.22</v>
      </c>
      <c r="JF106" s="211"/>
      <c r="JG106" s="211">
        <f t="shared" si="133"/>
        <v>1.22</v>
      </c>
      <c r="JH106" s="211">
        <f t="shared" si="133"/>
        <v>0</v>
      </c>
      <c r="JI106" s="211"/>
      <c r="JJ106" s="211"/>
      <c r="JK106" s="211">
        <f t="shared" si="134"/>
        <v>0</v>
      </c>
      <c r="JL106" s="211">
        <f t="shared" si="134"/>
        <v>0</v>
      </c>
      <c r="JM106" s="560">
        <v>0</v>
      </c>
      <c r="JN106" s="211"/>
      <c r="JO106" s="211">
        <f t="shared" si="135"/>
        <v>0</v>
      </c>
      <c r="JP106" s="211">
        <f t="shared" si="135"/>
        <v>0</v>
      </c>
      <c r="JQ106" s="211">
        <v>0</v>
      </c>
      <c r="JR106" s="211"/>
      <c r="JS106" s="211">
        <f t="shared" si="136"/>
        <v>0</v>
      </c>
      <c r="JT106" s="211">
        <f t="shared" si="136"/>
        <v>0</v>
      </c>
      <c r="JU106" s="211"/>
      <c r="JV106" s="211"/>
      <c r="JW106" s="211">
        <f t="shared" si="137"/>
        <v>0</v>
      </c>
      <c r="JX106" s="211">
        <f t="shared" si="137"/>
        <v>0</v>
      </c>
    </row>
    <row r="107" spans="1:284" ht="12.75" customHeight="1">
      <c r="A107" s="186" t="s">
        <v>129</v>
      </c>
      <c r="B107" s="187"/>
      <c r="C107" s="265">
        <f t="shared" ref="C107:BN107" si="138">MAX(C11:C106)</f>
        <v>0</v>
      </c>
      <c r="D107" s="265">
        <f t="shared" si="138"/>
        <v>0</v>
      </c>
      <c r="E107" s="265">
        <f t="shared" si="138"/>
        <v>0</v>
      </c>
      <c r="F107" s="265">
        <f t="shared" si="138"/>
        <v>0</v>
      </c>
      <c r="G107" s="265">
        <f t="shared" si="138"/>
        <v>0</v>
      </c>
      <c r="H107" s="265">
        <f t="shared" si="138"/>
        <v>0</v>
      </c>
      <c r="I107" s="265">
        <f t="shared" si="138"/>
        <v>13.4</v>
      </c>
      <c r="J107" s="266">
        <f t="shared" si="138"/>
        <v>0</v>
      </c>
      <c r="K107" s="266">
        <f t="shared" si="138"/>
        <v>0</v>
      </c>
      <c r="L107" s="266">
        <f t="shared" si="138"/>
        <v>0</v>
      </c>
      <c r="M107" s="265">
        <f t="shared" si="138"/>
        <v>13.4</v>
      </c>
      <c r="N107" s="265">
        <f t="shared" si="138"/>
        <v>0</v>
      </c>
      <c r="O107" s="265">
        <f t="shared" si="138"/>
        <v>1.44</v>
      </c>
      <c r="P107" s="265">
        <f t="shared" si="138"/>
        <v>0</v>
      </c>
      <c r="Q107" s="265">
        <f t="shared" si="138"/>
        <v>0</v>
      </c>
      <c r="R107" s="265">
        <f t="shared" si="138"/>
        <v>0</v>
      </c>
      <c r="S107" s="265">
        <f t="shared" si="138"/>
        <v>1.44</v>
      </c>
      <c r="T107" s="265">
        <f t="shared" si="138"/>
        <v>0</v>
      </c>
      <c r="U107" s="265">
        <f t="shared" si="138"/>
        <v>0</v>
      </c>
      <c r="V107" s="265">
        <f t="shared" si="138"/>
        <v>0</v>
      </c>
      <c r="W107" s="265">
        <f t="shared" si="138"/>
        <v>0</v>
      </c>
      <c r="X107" s="265">
        <f t="shared" si="138"/>
        <v>0</v>
      </c>
      <c r="Y107" s="265">
        <f t="shared" si="138"/>
        <v>0</v>
      </c>
      <c r="Z107" s="265">
        <f t="shared" si="138"/>
        <v>0</v>
      </c>
      <c r="AA107" s="265">
        <f t="shared" si="138"/>
        <v>0</v>
      </c>
      <c r="AB107" s="265">
        <f t="shared" si="138"/>
        <v>0</v>
      </c>
      <c r="AC107" s="265">
        <f t="shared" si="138"/>
        <v>0</v>
      </c>
      <c r="AD107" s="265">
        <f t="shared" si="138"/>
        <v>0</v>
      </c>
      <c r="AE107" s="265">
        <f t="shared" si="138"/>
        <v>0</v>
      </c>
      <c r="AF107" s="265">
        <f t="shared" si="138"/>
        <v>0</v>
      </c>
      <c r="AG107" s="265">
        <f t="shared" si="138"/>
        <v>30.93</v>
      </c>
      <c r="AH107" s="265">
        <f t="shared" si="138"/>
        <v>0</v>
      </c>
      <c r="AI107" s="265">
        <f t="shared" si="138"/>
        <v>0</v>
      </c>
      <c r="AJ107" s="265">
        <f t="shared" si="138"/>
        <v>0</v>
      </c>
      <c r="AK107" s="265">
        <f t="shared" si="138"/>
        <v>30.93</v>
      </c>
      <c r="AL107" s="265">
        <f t="shared" si="138"/>
        <v>0</v>
      </c>
      <c r="AM107" s="265">
        <f t="shared" si="138"/>
        <v>0</v>
      </c>
      <c r="AN107" s="265">
        <f t="shared" si="138"/>
        <v>0</v>
      </c>
      <c r="AO107" s="265">
        <f t="shared" si="138"/>
        <v>0</v>
      </c>
      <c r="AP107" s="265">
        <f t="shared" si="138"/>
        <v>0</v>
      </c>
      <c r="AQ107" s="265">
        <f t="shared" si="138"/>
        <v>0</v>
      </c>
      <c r="AR107" s="265">
        <f t="shared" si="138"/>
        <v>0</v>
      </c>
      <c r="AS107" s="265">
        <f t="shared" si="138"/>
        <v>0</v>
      </c>
      <c r="AT107" s="265">
        <f t="shared" si="138"/>
        <v>0</v>
      </c>
      <c r="AU107" s="265">
        <f t="shared" si="138"/>
        <v>0</v>
      </c>
      <c r="AV107" s="265">
        <f t="shared" si="138"/>
        <v>0</v>
      </c>
      <c r="AW107" s="265">
        <f t="shared" si="138"/>
        <v>0</v>
      </c>
      <c r="AX107" s="265">
        <f t="shared" si="138"/>
        <v>0</v>
      </c>
      <c r="AY107" s="265">
        <f t="shared" si="138"/>
        <v>0</v>
      </c>
      <c r="AZ107" s="265">
        <f t="shared" si="138"/>
        <v>0</v>
      </c>
      <c r="BA107" s="265">
        <f t="shared" si="138"/>
        <v>0</v>
      </c>
      <c r="BB107" s="265">
        <f t="shared" si="138"/>
        <v>0</v>
      </c>
      <c r="BC107" s="265">
        <f t="shared" si="138"/>
        <v>0</v>
      </c>
      <c r="BD107" s="265">
        <f t="shared" si="138"/>
        <v>0</v>
      </c>
      <c r="BE107" s="265">
        <f t="shared" si="138"/>
        <v>0</v>
      </c>
      <c r="BF107" s="265">
        <f t="shared" si="138"/>
        <v>0</v>
      </c>
      <c r="BG107" s="265">
        <f t="shared" si="138"/>
        <v>0</v>
      </c>
      <c r="BH107" s="265">
        <f t="shared" si="138"/>
        <v>0</v>
      </c>
      <c r="BI107" s="265">
        <f t="shared" si="138"/>
        <v>0</v>
      </c>
      <c r="BJ107" s="265">
        <f t="shared" si="138"/>
        <v>0</v>
      </c>
      <c r="BK107" s="265">
        <f t="shared" si="138"/>
        <v>0</v>
      </c>
      <c r="BL107" s="265">
        <f t="shared" si="138"/>
        <v>0</v>
      </c>
      <c r="BM107" s="265">
        <f t="shared" si="138"/>
        <v>0</v>
      </c>
      <c r="BN107" s="265">
        <f t="shared" si="138"/>
        <v>0</v>
      </c>
      <c r="BO107" s="265">
        <f t="shared" ref="BO107:DZ107" si="139">MAX(BO11:BO106)</f>
        <v>0</v>
      </c>
      <c r="BP107" s="265">
        <f t="shared" si="139"/>
        <v>0</v>
      </c>
      <c r="BQ107" s="265">
        <f t="shared" si="139"/>
        <v>0</v>
      </c>
      <c r="BR107" s="265">
        <f t="shared" si="139"/>
        <v>0</v>
      </c>
      <c r="BS107" s="265">
        <f t="shared" si="139"/>
        <v>0</v>
      </c>
      <c r="BT107" s="265">
        <f t="shared" si="139"/>
        <v>0</v>
      </c>
      <c r="BU107" s="265">
        <f t="shared" si="139"/>
        <v>0</v>
      </c>
      <c r="BV107" s="265">
        <f t="shared" si="139"/>
        <v>0</v>
      </c>
      <c r="BW107" s="265">
        <f t="shared" si="139"/>
        <v>0</v>
      </c>
      <c r="BX107" s="265">
        <f t="shared" si="139"/>
        <v>0</v>
      </c>
      <c r="BY107" s="265">
        <f t="shared" si="139"/>
        <v>0</v>
      </c>
      <c r="BZ107" s="265">
        <f t="shared" si="139"/>
        <v>0</v>
      </c>
      <c r="CA107" s="265">
        <f t="shared" si="139"/>
        <v>0</v>
      </c>
      <c r="CB107" s="265">
        <f t="shared" si="139"/>
        <v>0</v>
      </c>
      <c r="CC107" s="265">
        <f t="shared" si="139"/>
        <v>0</v>
      </c>
      <c r="CD107" s="265">
        <f t="shared" si="139"/>
        <v>0</v>
      </c>
      <c r="CE107" s="265">
        <f t="shared" si="139"/>
        <v>0</v>
      </c>
      <c r="CF107" s="265">
        <f t="shared" si="139"/>
        <v>0</v>
      </c>
      <c r="CG107" s="265">
        <f t="shared" si="139"/>
        <v>0</v>
      </c>
      <c r="CH107" s="265">
        <f t="shared" si="139"/>
        <v>0</v>
      </c>
      <c r="CI107" s="265">
        <f t="shared" si="139"/>
        <v>0</v>
      </c>
      <c r="CJ107" s="265">
        <f t="shared" si="139"/>
        <v>0</v>
      </c>
      <c r="CK107" s="265">
        <f t="shared" si="139"/>
        <v>0</v>
      </c>
      <c r="CL107" s="265">
        <f t="shared" si="139"/>
        <v>0</v>
      </c>
      <c r="CM107" s="265">
        <f t="shared" si="139"/>
        <v>0</v>
      </c>
      <c r="CN107" s="265">
        <f t="shared" si="139"/>
        <v>0</v>
      </c>
      <c r="CO107" s="265">
        <f t="shared" si="139"/>
        <v>0</v>
      </c>
      <c r="CP107" s="265">
        <f t="shared" si="139"/>
        <v>0</v>
      </c>
      <c r="CQ107" s="265">
        <f t="shared" si="139"/>
        <v>0</v>
      </c>
      <c r="CR107" s="265">
        <f t="shared" si="139"/>
        <v>0</v>
      </c>
      <c r="CS107" s="265">
        <f t="shared" si="139"/>
        <v>0</v>
      </c>
      <c r="CT107" s="265">
        <f t="shared" si="139"/>
        <v>0</v>
      </c>
      <c r="CU107" s="265">
        <f t="shared" si="139"/>
        <v>7.22</v>
      </c>
      <c r="CV107" s="265">
        <f t="shared" si="139"/>
        <v>0</v>
      </c>
      <c r="CW107" s="265">
        <f t="shared" si="139"/>
        <v>0</v>
      </c>
      <c r="CX107" s="265">
        <f t="shared" si="139"/>
        <v>0</v>
      </c>
      <c r="CY107" s="265">
        <f t="shared" si="139"/>
        <v>7.22</v>
      </c>
      <c r="CZ107" s="265">
        <f t="shared" si="139"/>
        <v>0</v>
      </c>
      <c r="DA107" s="265">
        <f t="shared" si="139"/>
        <v>0</v>
      </c>
      <c r="DB107" s="265">
        <f t="shared" si="139"/>
        <v>0</v>
      </c>
      <c r="DC107" s="265">
        <f t="shared" si="139"/>
        <v>0</v>
      </c>
      <c r="DD107" s="265">
        <f t="shared" si="139"/>
        <v>0</v>
      </c>
      <c r="DE107" s="265">
        <f t="shared" si="139"/>
        <v>0</v>
      </c>
      <c r="DF107" s="265">
        <f t="shared" si="139"/>
        <v>0</v>
      </c>
      <c r="DG107" s="265">
        <f t="shared" si="139"/>
        <v>0</v>
      </c>
      <c r="DH107" s="265">
        <f t="shared" si="139"/>
        <v>0</v>
      </c>
      <c r="DI107" s="265">
        <f t="shared" si="139"/>
        <v>0</v>
      </c>
      <c r="DJ107" s="265">
        <f t="shared" si="139"/>
        <v>0</v>
      </c>
      <c r="DK107" s="265">
        <f t="shared" si="139"/>
        <v>0</v>
      </c>
      <c r="DL107" s="265">
        <f t="shared" si="139"/>
        <v>0</v>
      </c>
      <c r="DM107" s="265">
        <f t="shared" si="139"/>
        <v>0</v>
      </c>
      <c r="DN107" s="265">
        <f t="shared" si="139"/>
        <v>0</v>
      </c>
      <c r="DO107" s="265">
        <f t="shared" si="139"/>
        <v>0</v>
      </c>
      <c r="DP107" s="265">
        <f t="shared" si="139"/>
        <v>0</v>
      </c>
      <c r="DQ107" s="265">
        <f t="shared" si="139"/>
        <v>0</v>
      </c>
      <c r="DR107" s="265">
        <f t="shared" si="139"/>
        <v>0</v>
      </c>
      <c r="DS107" s="265">
        <f t="shared" si="139"/>
        <v>0</v>
      </c>
      <c r="DT107" s="265">
        <f t="shared" si="139"/>
        <v>0</v>
      </c>
      <c r="DU107" s="265">
        <f t="shared" si="139"/>
        <v>0</v>
      </c>
      <c r="DV107" s="265">
        <f t="shared" si="139"/>
        <v>0</v>
      </c>
      <c r="DW107" s="265">
        <f t="shared" si="139"/>
        <v>0</v>
      </c>
      <c r="DX107" s="265">
        <f t="shared" si="139"/>
        <v>0</v>
      </c>
      <c r="DY107" s="265">
        <f t="shared" si="139"/>
        <v>0</v>
      </c>
      <c r="DZ107" s="265">
        <f t="shared" si="139"/>
        <v>0</v>
      </c>
      <c r="EA107" s="265">
        <f t="shared" ref="EA107:EP107" si="140">MAX(EA11:EA106)</f>
        <v>0</v>
      </c>
      <c r="EB107" s="265">
        <f t="shared" si="140"/>
        <v>0</v>
      </c>
      <c r="EC107" s="265">
        <f t="shared" si="140"/>
        <v>0</v>
      </c>
      <c r="ED107" s="265">
        <f t="shared" si="140"/>
        <v>0</v>
      </c>
      <c r="EE107" s="265">
        <f t="shared" si="140"/>
        <v>0</v>
      </c>
      <c r="EF107" s="265">
        <f t="shared" si="140"/>
        <v>0</v>
      </c>
      <c r="EG107" s="265">
        <f t="shared" si="140"/>
        <v>0</v>
      </c>
      <c r="EH107" s="265">
        <f t="shared" si="140"/>
        <v>0</v>
      </c>
      <c r="EI107" s="265">
        <f t="shared" si="140"/>
        <v>0</v>
      </c>
      <c r="EJ107" s="265">
        <f t="shared" si="140"/>
        <v>0</v>
      </c>
      <c r="EK107" s="265">
        <f t="shared" si="140"/>
        <v>2.06</v>
      </c>
      <c r="EL107" s="265">
        <f t="shared" si="140"/>
        <v>0</v>
      </c>
      <c r="EM107" s="265">
        <f t="shared" si="140"/>
        <v>0</v>
      </c>
      <c r="EN107" s="265">
        <f t="shared" si="140"/>
        <v>0</v>
      </c>
      <c r="EO107" s="265">
        <f t="shared" si="140"/>
        <v>2.06</v>
      </c>
      <c r="EP107" s="265">
        <f t="shared" si="140"/>
        <v>0</v>
      </c>
      <c r="EQ107" s="265">
        <f t="shared" ref="EQ107:ER107" si="141">MAX(EQ11:EQ106)</f>
        <v>15.46</v>
      </c>
      <c r="ER107" s="265">
        <f t="shared" si="141"/>
        <v>0</v>
      </c>
      <c r="ES107" s="265">
        <f t="shared" ref="ES107:GN107" si="142">MAX(ES11:ES106)</f>
        <v>0</v>
      </c>
      <c r="ET107" s="265">
        <f t="shared" si="142"/>
        <v>0</v>
      </c>
      <c r="EU107" s="265">
        <f t="shared" si="142"/>
        <v>15.46</v>
      </c>
      <c r="EV107" s="265">
        <f t="shared" si="142"/>
        <v>0</v>
      </c>
      <c r="EW107" s="265">
        <f t="shared" si="142"/>
        <v>2.06</v>
      </c>
      <c r="EX107" s="265">
        <f t="shared" si="142"/>
        <v>0</v>
      </c>
      <c r="EY107" s="265">
        <f t="shared" si="142"/>
        <v>0</v>
      </c>
      <c r="EZ107" s="265">
        <f t="shared" si="142"/>
        <v>0</v>
      </c>
      <c r="FA107" s="265">
        <f t="shared" si="142"/>
        <v>2.06</v>
      </c>
      <c r="FB107" s="265">
        <f t="shared" si="142"/>
        <v>0</v>
      </c>
      <c r="FC107" s="265">
        <f t="shared" si="142"/>
        <v>0</v>
      </c>
      <c r="FD107" s="265">
        <f t="shared" si="142"/>
        <v>0</v>
      </c>
      <c r="FE107" s="265">
        <f t="shared" si="142"/>
        <v>0</v>
      </c>
      <c r="FF107" s="265">
        <f t="shared" si="142"/>
        <v>0</v>
      </c>
      <c r="FG107" s="265">
        <f t="shared" si="142"/>
        <v>0</v>
      </c>
      <c r="FH107" s="265">
        <f t="shared" si="142"/>
        <v>0</v>
      </c>
      <c r="FI107" s="266">
        <f t="shared" si="142"/>
        <v>0</v>
      </c>
      <c r="FJ107" s="266">
        <f t="shared" si="142"/>
        <v>0</v>
      </c>
      <c r="FK107" s="266">
        <f t="shared" si="142"/>
        <v>0</v>
      </c>
      <c r="FL107" s="266">
        <f t="shared" si="142"/>
        <v>0</v>
      </c>
      <c r="FM107" s="266">
        <f t="shared" si="142"/>
        <v>0</v>
      </c>
      <c r="FN107" s="266">
        <f t="shared" si="142"/>
        <v>0</v>
      </c>
      <c r="FO107" s="266">
        <f t="shared" si="142"/>
        <v>0</v>
      </c>
      <c r="FP107" s="266">
        <f t="shared" si="142"/>
        <v>0</v>
      </c>
      <c r="FQ107" s="266">
        <f t="shared" si="142"/>
        <v>0</v>
      </c>
      <c r="FR107" s="266">
        <f t="shared" si="142"/>
        <v>0</v>
      </c>
      <c r="FS107" s="266">
        <f t="shared" si="142"/>
        <v>0</v>
      </c>
      <c r="FT107" s="266">
        <f t="shared" si="142"/>
        <v>0</v>
      </c>
      <c r="FU107" s="266">
        <f t="shared" si="142"/>
        <v>0</v>
      </c>
      <c r="FV107" s="266">
        <f t="shared" si="142"/>
        <v>0</v>
      </c>
      <c r="FW107" s="266">
        <f t="shared" si="142"/>
        <v>0</v>
      </c>
      <c r="FX107" s="266">
        <f t="shared" si="142"/>
        <v>0</v>
      </c>
      <c r="FY107" s="266">
        <f t="shared" si="142"/>
        <v>0</v>
      </c>
      <c r="FZ107" s="266">
        <f t="shared" si="142"/>
        <v>0</v>
      </c>
      <c r="GA107" s="266">
        <f t="shared" si="142"/>
        <v>0</v>
      </c>
      <c r="GB107" s="266">
        <f t="shared" si="142"/>
        <v>0</v>
      </c>
      <c r="GC107" s="266">
        <f t="shared" si="142"/>
        <v>0</v>
      </c>
      <c r="GD107" s="266">
        <f t="shared" si="142"/>
        <v>0</v>
      </c>
      <c r="GE107" s="266">
        <f t="shared" si="142"/>
        <v>0</v>
      </c>
      <c r="GF107" s="266">
        <f t="shared" si="142"/>
        <v>0</v>
      </c>
      <c r="GG107" s="266">
        <f t="shared" si="142"/>
        <v>0</v>
      </c>
      <c r="GH107" s="266">
        <f t="shared" si="142"/>
        <v>0</v>
      </c>
      <c r="GI107" s="266">
        <f t="shared" si="142"/>
        <v>0</v>
      </c>
      <c r="GJ107" s="266">
        <f t="shared" si="142"/>
        <v>0</v>
      </c>
      <c r="GK107" s="266">
        <f t="shared" si="142"/>
        <v>9.48</v>
      </c>
      <c r="GL107" s="266">
        <f t="shared" si="142"/>
        <v>0</v>
      </c>
      <c r="GM107" s="266">
        <f t="shared" si="142"/>
        <v>9.48</v>
      </c>
      <c r="GN107" s="266">
        <f t="shared" si="142"/>
        <v>0</v>
      </c>
      <c r="GO107" s="266">
        <f t="shared" ref="GO107:GR107" si="143">MAX(GO11:GO106)</f>
        <v>3.92</v>
      </c>
      <c r="GP107" s="266">
        <f t="shared" si="143"/>
        <v>0</v>
      </c>
      <c r="GQ107" s="266">
        <f t="shared" si="143"/>
        <v>3.92</v>
      </c>
      <c r="GR107" s="266">
        <f t="shared" si="143"/>
        <v>0</v>
      </c>
      <c r="GS107" s="266">
        <f t="shared" ref="GS107:GX107" si="144">MAX(GS11:GS106)</f>
        <v>0</v>
      </c>
      <c r="GT107" s="266">
        <f t="shared" si="144"/>
        <v>0</v>
      </c>
      <c r="GU107" s="266">
        <f t="shared" si="144"/>
        <v>0</v>
      </c>
      <c r="GV107" s="266">
        <f t="shared" si="144"/>
        <v>0</v>
      </c>
      <c r="GW107" s="266">
        <f t="shared" si="144"/>
        <v>12.37</v>
      </c>
      <c r="GX107" s="266">
        <f t="shared" si="144"/>
        <v>0</v>
      </c>
      <c r="GY107" s="266">
        <f t="shared" ref="GY107:HB107" si="145">MAX(GY11:GY106)</f>
        <v>12.37</v>
      </c>
      <c r="GZ107" s="266">
        <f t="shared" si="145"/>
        <v>0</v>
      </c>
      <c r="HA107" s="266">
        <f t="shared" si="145"/>
        <v>9.2799999999999994</v>
      </c>
      <c r="HB107" s="266">
        <f t="shared" si="145"/>
        <v>0</v>
      </c>
      <c r="HC107" s="266">
        <f t="shared" ref="HC107:IB107" si="146">MAX(HC11:HC106)</f>
        <v>9.2799999999999994</v>
      </c>
      <c r="HD107" s="266">
        <f t="shared" si="146"/>
        <v>0</v>
      </c>
      <c r="HE107" s="266">
        <f t="shared" si="146"/>
        <v>1</v>
      </c>
      <c r="HF107" s="266">
        <f t="shared" si="146"/>
        <v>0</v>
      </c>
      <c r="HG107" s="266">
        <f t="shared" si="146"/>
        <v>1</v>
      </c>
      <c r="HH107" s="266">
        <f t="shared" si="146"/>
        <v>0</v>
      </c>
      <c r="HI107" s="266">
        <f t="shared" si="146"/>
        <v>1.44</v>
      </c>
      <c r="HJ107" s="266">
        <f t="shared" si="146"/>
        <v>0</v>
      </c>
      <c r="HK107" s="266">
        <f t="shared" si="146"/>
        <v>1.44</v>
      </c>
      <c r="HL107" s="266">
        <f t="shared" si="146"/>
        <v>0</v>
      </c>
      <c r="HM107" s="266">
        <f t="shared" si="146"/>
        <v>0</v>
      </c>
      <c r="HN107" s="266">
        <f t="shared" si="146"/>
        <v>0</v>
      </c>
      <c r="HO107" s="266">
        <f t="shared" si="146"/>
        <v>0</v>
      </c>
      <c r="HP107" s="266">
        <f t="shared" si="146"/>
        <v>0</v>
      </c>
      <c r="HQ107" s="266">
        <f t="shared" si="146"/>
        <v>0</v>
      </c>
      <c r="HR107" s="266">
        <f t="shared" si="146"/>
        <v>0</v>
      </c>
      <c r="HS107" s="266">
        <f t="shared" si="146"/>
        <v>0</v>
      </c>
      <c r="HT107" s="266">
        <f t="shared" si="146"/>
        <v>0</v>
      </c>
      <c r="HU107" s="266">
        <f>MAX(HU11:HU106)</f>
        <v>0</v>
      </c>
      <c r="HV107" s="266">
        <f t="shared" si="146"/>
        <v>0</v>
      </c>
      <c r="HW107" s="266">
        <f t="shared" si="146"/>
        <v>0</v>
      </c>
      <c r="HX107" s="266">
        <f t="shared" si="146"/>
        <v>0</v>
      </c>
      <c r="HY107" s="266">
        <f t="shared" si="146"/>
        <v>0</v>
      </c>
      <c r="HZ107" s="266">
        <f t="shared" si="146"/>
        <v>0</v>
      </c>
      <c r="IA107" s="266">
        <f t="shared" si="146"/>
        <v>0</v>
      </c>
      <c r="IB107" s="266">
        <f t="shared" si="146"/>
        <v>0</v>
      </c>
      <c r="IC107" s="266">
        <f t="shared" ref="IC107:JX107" si="147">MAX(IC11:IC106)</f>
        <v>0</v>
      </c>
      <c r="ID107" s="266">
        <f t="shared" si="147"/>
        <v>0</v>
      </c>
      <c r="IE107" s="266">
        <f t="shared" si="147"/>
        <v>0</v>
      </c>
      <c r="IF107" s="267">
        <f t="shared" si="147"/>
        <v>0</v>
      </c>
      <c r="IG107" s="166">
        <f t="shared" si="147"/>
        <v>2.44</v>
      </c>
      <c r="IH107" s="166">
        <f t="shared" si="147"/>
        <v>0</v>
      </c>
      <c r="II107" s="166">
        <f t="shared" si="147"/>
        <v>2.44</v>
      </c>
      <c r="IJ107" s="166">
        <f t="shared" si="147"/>
        <v>0</v>
      </c>
      <c r="IK107" s="266">
        <f t="shared" si="147"/>
        <v>6.66</v>
      </c>
      <c r="IL107" s="266">
        <f t="shared" si="147"/>
        <v>0</v>
      </c>
      <c r="IM107" s="266">
        <f t="shared" si="147"/>
        <v>6.66</v>
      </c>
      <c r="IN107" s="266">
        <f t="shared" si="147"/>
        <v>0</v>
      </c>
      <c r="IO107" s="266">
        <f t="shared" si="147"/>
        <v>0</v>
      </c>
      <c r="IP107" s="266">
        <f t="shared" si="147"/>
        <v>0</v>
      </c>
      <c r="IQ107" s="266">
        <f t="shared" si="147"/>
        <v>0</v>
      </c>
      <c r="IR107" s="266">
        <f t="shared" si="147"/>
        <v>0</v>
      </c>
      <c r="IS107" s="266">
        <f t="shared" si="147"/>
        <v>0</v>
      </c>
      <c r="IT107" s="266">
        <f t="shared" si="147"/>
        <v>0</v>
      </c>
      <c r="IU107" s="266">
        <f t="shared" si="147"/>
        <v>0</v>
      </c>
      <c r="IV107" s="266">
        <f t="shared" si="147"/>
        <v>0</v>
      </c>
      <c r="IW107" s="266">
        <f t="shared" si="147"/>
        <v>0</v>
      </c>
      <c r="IX107" s="266">
        <f t="shared" si="147"/>
        <v>0</v>
      </c>
      <c r="IY107" s="266">
        <f t="shared" si="147"/>
        <v>0</v>
      </c>
      <c r="IZ107" s="266">
        <f t="shared" si="147"/>
        <v>0</v>
      </c>
      <c r="JA107" s="266">
        <f t="shared" si="147"/>
        <v>0</v>
      </c>
      <c r="JB107" s="266">
        <f t="shared" si="147"/>
        <v>0</v>
      </c>
      <c r="JC107" s="266">
        <f t="shared" si="147"/>
        <v>0</v>
      </c>
      <c r="JD107" s="266">
        <f t="shared" si="147"/>
        <v>0</v>
      </c>
      <c r="JE107" s="266">
        <f t="shared" si="147"/>
        <v>1.55</v>
      </c>
      <c r="JF107" s="266">
        <f t="shared" si="147"/>
        <v>0</v>
      </c>
      <c r="JG107" s="266">
        <f t="shared" si="147"/>
        <v>1.55</v>
      </c>
      <c r="JH107" s="266">
        <f t="shared" si="147"/>
        <v>0</v>
      </c>
      <c r="JI107" s="266">
        <f t="shared" si="147"/>
        <v>0</v>
      </c>
      <c r="JJ107" s="266">
        <f t="shared" si="147"/>
        <v>0</v>
      </c>
      <c r="JK107" s="266">
        <f t="shared" si="147"/>
        <v>0</v>
      </c>
      <c r="JL107" s="266">
        <f t="shared" si="147"/>
        <v>0</v>
      </c>
      <c r="JM107" s="266">
        <f t="shared" si="147"/>
        <v>8.66</v>
      </c>
      <c r="JN107" s="266">
        <f t="shared" si="147"/>
        <v>0</v>
      </c>
      <c r="JO107" s="266">
        <f t="shared" si="147"/>
        <v>8.66</v>
      </c>
      <c r="JP107" s="266">
        <f t="shared" si="147"/>
        <v>0</v>
      </c>
      <c r="JQ107" s="266">
        <f t="shared" si="147"/>
        <v>8.14</v>
      </c>
      <c r="JR107" s="266">
        <f t="shared" si="147"/>
        <v>0</v>
      </c>
      <c r="JS107" s="266">
        <f t="shared" si="147"/>
        <v>8.14</v>
      </c>
      <c r="JT107" s="266">
        <f t="shared" si="147"/>
        <v>0</v>
      </c>
      <c r="JU107" s="266">
        <f t="shared" si="147"/>
        <v>0</v>
      </c>
      <c r="JV107" s="266">
        <f t="shared" si="147"/>
        <v>0</v>
      </c>
      <c r="JW107" s="266">
        <f t="shared" si="147"/>
        <v>0</v>
      </c>
      <c r="JX107" s="266">
        <f t="shared" si="147"/>
        <v>0</v>
      </c>
    </row>
    <row r="108" spans="1:284" ht="12.75" customHeight="1">
      <c r="A108" s="188" t="s">
        <v>130</v>
      </c>
      <c r="B108" s="118"/>
      <c r="C108" s="166">
        <f t="shared" ref="C108:BN108" si="148">MIN(C11:C106)</f>
        <v>0</v>
      </c>
      <c r="D108" s="166">
        <f t="shared" si="148"/>
        <v>0</v>
      </c>
      <c r="E108" s="166">
        <f t="shared" si="148"/>
        <v>0</v>
      </c>
      <c r="F108" s="166">
        <f t="shared" si="148"/>
        <v>0</v>
      </c>
      <c r="G108" s="166">
        <f t="shared" si="148"/>
        <v>0</v>
      </c>
      <c r="H108" s="166">
        <f t="shared" si="148"/>
        <v>0</v>
      </c>
      <c r="I108" s="166">
        <f t="shared" si="148"/>
        <v>0</v>
      </c>
      <c r="J108" s="166">
        <f t="shared" si="148"/>
        <v>0</v>
      </c>
      <c r="K108" s="166">
        <f t="shared" si="148"/>
        <v>0</v>
      </c>
      <c r="L108" s="166">
        <f t="shared" si="148"/>
        <v>0</v>
      </c>
      <c r="M108" s="166">
        <f t="shared" si="148"/>
        <v>0</v>
      </c>
      <c r="N108" s="166">
        <f t="shared" si="148"/>
        <v>0</v>
      </c>
      <c r="O108" s="166">
        <f t="shared" si="148"/>
        <v>0.21</v>
      </c>
      <c r="P108" s="166">
        <f t="shared" si="148"/>
        <v>0</v>
      </c>
      <c r="Q108" s="166">
        <f t="shared" si="148"/>
        <v>0</v>
      </c>
      <c r="R108" s="166">
        <f t="shared" si="148"/>
        <v>0</v>
      </c>
      <c r="S108" s="166">
        <f t="shared" si="148"/>
        <v>0.21</v>
      </c>
      <c r="T108" s="166">
        <f t="shared" si="148"/>
        <v>0</v>
      </c>
      <c r="U108" s="166">
        <f t="shared" si="148"/>
        <v>0</v>
      </c>
      <c r="V108" s="166">
        <f t="shared" si="148"/>
        <v>0</v>
      </c>
      <c r="W108" s="166">
        <f t="shared" si="148"/>
        <v>0</v>
      </c>
      <c r="X108" s="166">
        <f t="shared" si="148"/>
        <v>0</v>
      </c>
      <c r="Y108" s="166">
        <f t="shared" si="148"/>
        <v>0</v>
      </c>
      <c r="Z108" s="166">
        <f t="shared" si="148"/>
        <v>0</v>
      </c>
      <c r="AA108" s="166">
        <f t="shared" si="148"/>
        <v>0</v>
      </c>
      <c r="AB108" s="166">
        <f t="shared" si="148"/>
        <v>0</v>
      </c>
      <c r="AC108" s="166">
        <f t="shared" si="148"/>
        <v>0</v>
      </c>
      <c r="AD108" s="166">
        <f t="shared" si="148"/>
        <v>0</v>
      </c>
      <c r="AE108" s="166">
        <f t="shared" si="148"/>
        <v>0</v>
      </c>
      <c r="AF108" s="166">
        <f t="shared" si="148"/>
        <v>0</v>
      </c>
      <c r="AG108" s="166">
        <f t="shared" si="148"/>
        <v>0</v>
      </c>
      <c r="AH108" s="166">
        <f t="shared" si="148"/>
        <v>0</v>
      </c>
      <c r="AI108" s="166">
        <f t="shared" si="148"/>
        <v>0</v>
      </c>
      <c r="AJ108" s="166">
        <f t="shared" si="148"/>
        <v>0</v>
      </c>
      <c r="AK108" s="166">
        <f t="shared" si="148"/>
        <v>0</v>
      </c>
      <c r="AL108" s="166">
        <f t="shared" si="148"/>
        <v>0</v>
      </c>
      <c r="AM108" s="166">
        <f t="shared" si="148"/>
        <v>0</v>
      </c>
      <c r="AN108" s="166">
        <f t="shared" si="148"/>
        <v>0</v>
      </c>
      <c r="AO108" s="166">
        <f t="shared" si="148"/>
        <v>0</v>
      </c>
      <c r="AP108" s="166">
        <f t="shared" si="148"/>
        <v>0</v>
      </c>
      <c r="AQ108" s="166">
        <f t="shared" si="148"/>
        <v>0</v>
      </c>
      <c r="AR108" s="166">
        <f t="shared" si="148"/>
        <v>0</v>
      </c>
      <c r="AS108" s="166">
        <f t="shared" si="148"/>
        <v>0</v>
      </c>
      <c r="AT108" s="166">
        <f t="shared" si="148"/>
        <v>0</v>
      </c>
      <c r="AU108" s="166">
        <f t="shared" si="148"/>
        <v>0</v>
      </c>
      <c r="AV108" s="166">
        <f t="shared" si="148"/>
        <v>0</v>
      </c>
      <c r="AW108" s="166">
        <f t="shared" si="148"/>
        <v>0</v>
      </c>
      <c r="AX108" s="166">
        <f t="shared" si="148"/>
        <v>0</v>
      </c>
      <c r="AY108" s="166">
        <f t="shared" si="148"/>
        <v>0</v>
      </c>
      <c r="AZ108" s="166">
        <f t="shared" si="148"/>
        <v>0</v>
      </c>
      <c r="BA108" s="166">
        <f t="shared" si="148"/>
        <v>0</v>
      </c>
      <c r="BB108" s="166">
        <f t="shared" si="148"/>
        <v>0</v>
      </c>
      <c r="BC108" s="166">
        <f t="shared" si="148"/>
        <v>0</v>
      </c>
      <c r="BD108" s="166">
        <f t="shared" si="148"/>
        <v>0</v>
      </c>
      <c r="BE108" s="166">
        <f t="shared" si="148"/>
        <v>0</v>
      </c>
      <c r="BF108" s="166">
        <f t="shared" si="148"/>
        <v>0</v>
      </c>
      <c r="BG108" s="166">
        <f t="shared" si="148"/>
        <v>0</v>
      </c>
      <c r="BH108" s="166">
        <f t="shared" si="148"/>
        <v>0</v>
      </c>
      <c r="BI108" s="166">
        <f t="shared" si="148"/>
        <v>0</v>
      </c>
      <c r="BJ108" s="166">
        <f t="shared" si="148"/>
        <v>0</v>
      </c>
      <c r="BK108" s="166">
        <f t="shared" si="148"/>
        <v>0</v>
      </c>
      <c r="BL108" s="166">
        <f t="shared" si="148"/>
        <v>0</v>
      </c>
      <c r="BM108" s="166">
        <f t="shared" si="148"/>
        <v>0</v>
      </c>
      <c r="BN108" s="166">
        <f t="shared" si="148"/>
        <v>0</v>
      </c>
      <c r="BO108" s="166">
        <f t="shared" ref="BO108:DZ108" si="149">MIN(BO11:BO106)</f>
        <v>0</v>
      </c>
      <c r="BP108" s="166">
        <f t="shared" si="149"/>
        <v>0</v>
      </c>
      <c r="BQ108" s="166">
        <f t="shared" si="149"/>
        <v>0</v>
      </c>
      <c r="BR108" s="166">
        <f t="shared" si="149"/>
        <v>0</v>
      </c>
      <c r="BS108" s="166">
        <f t="shared" si="149"/>
        <v>0</v>
      </c>
      <c r="BT108" s="166">
        <f t="shared" si="149"/>
        <v>0</v>
      </c>
      <c r="BU108" s="166">
        <f t="shared" si="149"/>
        <v>0</v>
      </c>
      <c r="BV108" s="166">
        <f t="shared" si="149"/>
        <v>0</v>
      </c>
      <c r="BW108" s="166">
        <f t="shared" si="149"/>
        <v>0</v>
      </c>
      <c r="BX108" s="166">
        <f t="shared" si="149"/>
        <v>0</v>
      </c>
      <c r="BY108" s="166">
        <f t="shared" si="149"/>
        <v>0</v>
      </c>
      <c r="BZ108" s="166">
        <f t="shared" si="149"/>
        <v>0</v>
      </c>
      <c r="CA108" s="166">
        <f t="shared" si="149"/>
        <v>0</v>
      </c>
      <c r="CB108" s="166">
        <f t="shared" si="149"/>
        <v>0</v>
      </c>
      <c r="CC108" s="166">
        <f t="shared" si="149"/>
        <v>0</v>
      </c>
      <c r="CD108" s="166">
        <f t="shared" si="149"/>
        <v>0</v>
      </c>
      <c r="CE108" s="166">
        <f t="shared" si="149"/>
        <v>0</v>
      </c>
      <c r="CF108" s="166">
        <f t="shared" si="149"/>
        <v>0</v>
      </c>
      <c r="CG108" s="166">
        <f t="shared" si="149"/>
        <v>0</v>
      </c>
      <c r="CH108" s="166">
        <f t="shared" si="149"/>
        <v>0</v>
      </c>
      <c r="CI108" s="166">
        <f t="shared" si="149"/>
        <v>0</v>
      </c>
      <c r="CJ108" s="166">
        <f t="shared" si="149"/>
        <v>0</v>
      </c>
      <c r="CK108" s="166">
        <f t="shared" si="149"/>
        <v>0</v>
      </c>
      <c r="CL108" s="166">
        <f t="shared" si="149"/>
        <v>0</v>
      </c>
      <c r="CM108" s="166">
        <f t="shared" si="149"/>
        <v>0</v>
      </c>
      <c r="CN108" s="166">
        <f t="shared" si="149"/>
        <v>0</v>
      </c>
      <c r="CO108" s="166">
        <f t="shared" si="149"/>
        <v>0</v>
      </c>
      <c r="CP108" s="166">
        <f t="shared" si="149"/>
        <v>0</v>
      </c>
      <c r="CQ108" s="166">
        <f t="shared" si="149"/>
        <v>0</v>
      </c>
      <c r="CR108" s="166">
        <f t="shared" si="149"/>
        <v>0</v>
      </c>
      <c r="CS108" s="166">
        <f t="shared" si="149"/>
        <v>0</v>
      </c>
      <c r="CT108" s="166">
        <f t="shared" si="149"/>
        <v>0</v>
      </c>
      <c r="CU108" s="166">
        <f t="shared" si="149"/>
        <v>0</v>
      </c>
      <c r="CV108" s="166">
        <f t="shared" si="149"/>
        <v>0</v>
      </c>
      <c r="CW108" s="166">
        <f t="shared" si="149"/>
        <v>0</v>
      </c>
      <c r="CX108" s="166">
        <f t="shared" si="149"/>
        <v>0</v>
      </c>
      <c r="CY108" s="166">
        <f t="shared" si="149"/>
        <v>0</v>
      </c>
      <c r="CZ108" s="166">
        <f t="shared" si="149"/>
        <v>0</v>
      </c>
      <c r="DA108" s="166">
        <f t="shared" si="149"/>
        <v>0</v>
      </c>
      <c r="DB108" s="166">
        <f t="shared" si="149"/>
        <v>0</v>
      </c>
      <c r="DC108" s="166">
        <f t="shared" si="149"/>
        <v>0</v>
      </c>
      <c r="DD108" s="166">
        <f t="shared" si="149"/>
        <v>0</v>
      </c>
      <c r="DE108" s="166">
        <f t="shared" si="149"/>
        <v>0</v>
      </c>
      <c r="DF108" s="166">
        <f t="shared" si="149"/>
        <v>0</v>
      </c>
      <c r="DG108" s="166">
        <f t="shared" si="149"/>
        <v>0</v>
      </c>
      <c r="DH108" s="166">
        <f t="shared" si="149"/>
        <v>0</v>
      </c>
      <c r="DI108" s="166">
        <f t="shared" si="149"/>
        <v>0</v>
      </c>
      <c r="DJ108" s="166">
        <f t="shared" si="149"/>
        <v>0</v>
      </c>
      <c r="DK108" s="166">
        <f t="shared" si="149"/>
        <v>0</v>
      </c>
      <c r="DL108" s="166">
        <f t="shared" si="149"/>
        <v>0</v>
      </c>
      <c r="DM108" s="166">
        <f t="shared" si="149"/>
        <v>0</v>
      </c>
      <c r="DN108" s="166">
        <f t="shared" si="149"/>
        <v>0</v>
      </c>
      <c r="DO108" s="166">
        <f t="shared" si="149"/>
        <v>0</v>
      </c>
      <c r="DP108" s="166">
        <f t="shared" si="149"/>
        <v>0</v>
      </c>
      <c r="DQ108" s="166">
        <f t="shared" si="149"/>
        <v>0</v>
      </c>
      <c r="DR108" s="166">
        <f t="shared" si="149"/>
        <v>0</v>
      </c>
      <c r="DS108" s="166">
        <f t="shared" si="149"/>
        <v>0</v>
      </c>
      <c r="DT108" s="166">
        <f t="shared" si="149"/>
        <v>0</v>
      </c>
      <c r="DU108" s="166">
        <f t="shared" si="149"/>
        <v>0</v>
      </c>
      <c r="DV108" s="166">
        <f t="shared" si="149"/>
        <v>0</v>
      </c>
      <c r="DW108" s="166">
        <f t="shared" si="149"/>
        <v>0</v>
      </c>
      <c r="DX108" s="166">
        <f t="shared" si="149"/>
        <v>0</v>
      </c>
      <c r="DY108" s="166">
        <f t="shared" si="149"/>
        <v>0</v>
      </c>
      <c r="DZ108" s="166">
        <f t="shared" si="149"/>
        <v>0</v>
      </c>
      <c r="EA108" s="166">
        <f t="shared" ref="EA108:EP108" si="150">MIN(EA11:EA106)</f>
        <v>0</v>
      </c>
      <c r="EB108" s="166">
        <f t="shared" si="150"/>
        <v>0</v>
      </c>
      <c r="EC108" s="166">
        <f t="shared" si="150"/>
        <v>0</v>
      </c>
      <c r="ED108" s="166">
        <f t="shared" si="150"/>
        <v>0</v>
      </c>
      <c r="EE108" s="166">
        <f t="shared" si="150"/>
        <v>0</v>
      </c>
      <c r="EF108" s="166">
        <f t="shared" si="150"/>
        <v>0</v>
      </c>
      <c r="EG108" s="166">
        <f t="shared" si="150"/>
        <v>0</v>
      </c>
      <c r="EH108" s="166">
        <f t="shared" si="150"/>
        <v>0</v>
      </c>
      <c r="EI108" s="166">
        <f t="shared" si="150"/>
        <v>0</v>
      </c>
      <c r="EJ108" s="166">
        <f t="shared" si="150"/>
        <v>0</v>
      </c>
      <c r="EK108" s="166">
        <f t="shared" si="150"/>
        <v>0</v>
      </c>
      <c r="EL108" s="166">
        <f t="shared" si="150"/>
        <v>0</v>
      </c>
      <c r="EM108" s="166">
        <f t="shared" si="150"/>
        <v>0</v>
      </c>
      <c r="EN108" s="166">
        <f t="shared" si="150"/>
        <v>0</v>
      </c>
      <c r="EO108" s="166">
        <f t="shared" si="150"/>
        <v>0</v>
      </c>
      <c r="EP108" s="166">
        <f t="shared" si="150"/>
        <v>0</v>
      </c>
      <c r="EQ108" s="166">
        <f t="shared" ref="EQ108:ER108" si="151">MIN(EQ11:EQ106)</f>
        <v>0</v>
      </c>
      <c r="ER108" s="166">
        <f t="shared" si="151"/>
        <v>0</v>
      </c>
      <c r="ES108" s="166">
        <f t="shared" ref="ES108:GN108" si="152">MIN(ES11:ES106)</f>
        <v>0</v>
      </c>
      <c r="ET108" s="166">
        <f t="shared" si="152"/>
        <v>0</v>
      </c>
      <c r="EU108" s="166">
        <f t="shared" si="152"/>
        <v>0</v>
      </c>
      <c r="EV108" s="166">
        <f t="shared" si="152"/>
        <v>0</v>
      </c>
      <c r="EW108" s="166">
        <f t="shared" si="152"/>
        <v>0</v>
      </c>
      <c r="EX108" s="166">
        <f t="shared" si="152"/>
        <v>0</v>
      </c>
      <c r="EY108" s="166">
        <f t="shared" si="152"/>
        <v>0</v>
      </c>
      <c r="EZ108" s="166">
        <f t="shared" si="152"/>
        <v>0</v>
      </c>
      <c r="FA108" s="166">
        <f t="shared" si="152"/>
        <v>0</v>
      </c>
      <c r="FB108" s="166">
        <f t="shared" si="152"/>
        <v>0</v>
      </c>
      <c r="FC108" s="166">
        <f t="shared" si="152"/>
        <v>0</v>
      </c>
      <c r="FD108" s="166">
        <f t="shared" si="152"/>
        <v>0</v>
      </c>
      <c r="FE108" s="166">
        <f t="shared" si="152"/>
        <v>0</v>
      </c>
      <c r="FF108" s="166">
        <f t="shared" si="152"/>
        <v>0</v>
      </c>
      <c r="FG108" s="166">
        <f t="shared" si="152"/>
        <v>0</v>
      </c>
      <c r="FH108" s="166">
        <f t="shared" si="152"/>
        <v>0</v>
      </c>
      <c r="FI108" s="166">
        <f t="shared" si="152"/>
        <v>0</v>
      </c>
      <c r="FJ108" s="166">
        <f t="shared" si="152"/>
        <v>0</v>
      </c>
      <c r="FK108" s="166">
        <f t="shared" si="152"/>
        <v>0</v>
      </c>
      <c r="FL108" s="166">
        <f t="shared" si="152"/>
        <v>0</v>
      </c>
      <c r="FM108" s="166">
        <f t="shared" si="152"/>
        <v>0</v>
      </c>
      <c r="FN108" s="166">
        <f t="shared" si="152"/>
        <v>0</v>
      </c>
      <c r="FO108" s="166">
        <f t="shared" si="152"/>
        <v>0</v>
      </c>
      <c r="FP108" s="166">
        <f t="shared" si="152"/>
        <v>0</v>
      </c>
      <c r="FQ108" s="166">
        <f t="shared" si="152"/>
        <v>0</v>
      </c>
      <c r="FR108" s="166">
        <f t="shared" si="152"/>
        <v>0</v>
      </c>
      <c r="FS108" s="166">
        <f t="shared" si="152"/>
        <v>0</v>
      </c>
      <c r="FT108" s="166">
        <f t="shared" si="152"/>
        <v>0</v>
      </c>
      <c r="FU108" s="166">
        <f t="shared" si="152"/>
        <v>0</v>
      </c>
      <c r="FV108" s="166">
        <f t="shared" si="152"/>
        <v>0</v>
      </c>
      <c r="FW108" s="166">
        <f t="shared" si="152"/>
        <v>0</v>
      </c>
      <c r="FX108" s="166">
        <f t="shared" si="152"/>
        <v>0</v>
      </c>
      <c r="FY108" s="166">
        <f t="shared" si="152"/>
        <v>0</v>
      </c>
      <c r="FZ108" s="166">
        <f t="shared" si="152"/>
        <v>0</v>
      </c>
      <c r="GA108" s="166">
        <f t="shared" si="152"/>
        <v>0</v>
      </c>
      <c r="GB108" s="166">
        <f t="shared" si="152"/>
        <v>0</v>
      </c>
      <c r="GC108" s="166">
        <f t="shared" si="152"/>
        <v>0</v>
      </c>
      <c r="GD108" s="166">
        <f t="shared" si="152"/>
        <v>0</v>
      </c>
      <c r="GE108" s="166">
        <f t="shared" si="152"/>
        <v>0</v>
      </c>
      <c r="GF108" s="166">
        <f t="shared" si="152"/>
        <v>0</v>
      </c>
      <c r="GG108" s="166">
        <f t="shared" si="152"/>
        <v>0</v>
      </c>
      <c r="GH108" s="166">
        <f t="shared" si="152"/>
        <v>0</v>
      </c>
      <c r="GI108" s="166">
        <f t="shared" si="152"/>
        <v>0</v>
      </c>
      <c r="GJ108" s="166">
        <f t="shared" si="152"/>
        <v>0</v>
      </c>
      <c r="GK108" s="166">
        <f t="shared" si="152"/>
        <v>8.76</v>
      </c>
      <c r="GL108" s="166">
        <f t="shared" si="152"/>
        <v>0</v>
      </c>
      <c r="GM108" s="166">
        <f t="shared" si="152"/>
        <v>8.76</v>
      </c>
      <c r="GN108" s="166">
        <f t="shared" si="152"/>
        <v>0</v>
      </c>
      <c r="GO108" s="166">
        <f t="shared" ref="GO108:GR108" si="153">MIN(GO11:GO106)</f>
        <v>0</v>
      </c>
      <c r="GP108" s="166">
        <f t="shared" si="153"/>
        <v>0</v>
      </c>
      <c r="GQ108" s="166">
        <f t="shared" si="153"/>
        <v>0</v>
      </c>
      <c r="GR108" s="166">
        <f t="shared" si="153"/>
        <v>0</v>
      </c>
      <c r="GS108" s="166">
        <f t="shared" ref="GS108:GV108" si="154">MIN(GS11:GS106)</f>
        <v>0</v>
      </c>
      <c r="GT108" s="166">
        <f t="shared" si="154"/>
        <v>0</v>
      </c>
      <c r="GU108" s="166">
        <f t="shared" si="154"/>
        <v>0</v>
      </c>
      <c r="GV108" s="166">
        <f t="shared" si="154"/>
        <v>0</v>
      </c>
      <c r="GW108" s="166">
        <f t="shared" ref="GW108:GZ108" si="155">MIN(GW11:GW106)</f>
        <v>0</v>
      </c>
      <c r="GX108" s="166">
        <f t="shared" si="155"/>
        <v>0</v>
      </c>
      <c r="GY108" s="166">
        <f t="shared" si="155"/>
        <v>0</v>
      </c>
      <c r="GZ108" s="166">
        <f t="shared" si="155"/>
        <v>0</v>
      </c>
      <c r="HA108" s="166">
        <f t="shared" ref="HA108:IB108" si="156">MIN(HA11:HA106)</f>
        <v>0</v>
      </c>
      <c r="HB108" s="166">
        <f t="shared" si="156"/>
        <v>0</v>
      </c>
      <c r="HC108" s="166">
        <f t="shared" si="156"/>
        <v>0</v>
      </c>
      <c r="HD108" s="166">
        <f t="shared" si="156"/>
        <v>0</v>
      </c>
      <c r="HE108" s="166">
        <f t="shared" si="156"/>
        <v>1</v>
      </c>
      <c r="HF108" s="166">
        <f t="shared" si="156"/>
        <v>0</v>
      </c>
      <c r="HG108" s="166">
        <f t="shared" si="156"/>
        <v>1</v>
      </c>
      <c r="HH108" s="166">
        <f t="shared" si="156"/>
        <v>0</v>
      </c>
      <c r="HI108" s="166">
        <f t="shared" si="156"/>
        <v>0</v>
      </c>
      <c r="HJ108" s="166">
        <f t="shared" si="156"/>
        <v>0</v>
      </c>
      <c r="HK108" s="166">
        <f t="shared" si="156"/>
        <v>0</v>
      </c>
      <c r="HL108" s="166">
        <f t="shared" si="156"/>
        <v>0</v>
      </c>
      <c r="HM108" s="166">
        <f t="shared" si="156"/>
        <v>0</v>
      </c>
      <c r="HN108" s="166">
        <f t="shared" si="156"/>
        <v>0</v>
      </c>
      <c r="HO108" s="166">
        <f t="shared" si="156"/>
        <v>0</v>
      </c>
      <c r="HP108" s="166">
        <f t="shared" si="156"/>
        <v>0</v>
      </c>
      <c r="HQ108" s="166">
        <f t="shared" si="156"/>
        <v>0</v>
      </c>
      <c r="HR108" s="166">
        <f t="shared" si="156"/>
        <v>0</v>
      </c>
      <c r="HS108" s="166">
        <f t="shared" si="156"/>
        <v>0</v>
      </c>
      <c r="HT108" s="166">
        <f t="shared" si="156"/>
        <v>0</v>
      </c>
      <c r="HU108" s="166">
        <f>MIN(HU11:HU106)</f>
        <v>0</v>
      </c>
      <c r="HV108" s="166">
        <f t="shared" si="156"/>
        <v>0</v>
      </c>
      <c r="HW108" s="166">
        <f t="shared" si="156"/>
        <v>0</v>
      </c>
      <c r="HX108" s="166">
        <f t="shared" si="156"/>
        <v>0</v>
      </c>
      <c r="HY108" s="166">
        <f t="shared" si="156"/>
        <v>0</v>
      </c>
      <c r="HZ108" s="166">
        <f t="shared" si="156"/>
        <v>0</v>
      </c>
      <c r="IA108" s="166">
        <f t="shared" si="156"/>
        <v>0</v>
      </c>
      <c r="IB108" s="166">
        <f t="shared" si="156"/>
        <v>0</v>
      </c>
      <c r="IC108" s="166">
        <f t="shared" ref="IC108:JX108" si="157">MIN(IC11:IC106)</f>
        <v>0</v>
      </c>
      <c r="ID108" s="166">
        <f t="shared" si="157"/>
        <v>0</v>
      </c>
      <c r="IE108" s="166">
        <f t="shared" si="157"/>
        <v>0</v>
      </c>
      <c r="IF108" s="268">
        <f t="shared" si="157"/>
        <v>0</v>
      </c>
      <c r="IG108" s="166">
        <f t="shared" si="157"/>
        <v>0</v>
      </c>
      <c r="IH108" s="166">
        <f t="shared" si="157"/>
        <v>0</v>
      </c>
      <c r="II108" s="166">
        <f t="shared" si="157"/>
        <v>0</v>
      </c>
      <c r="IJ108" s="166">
        <f t="shared" si="157"/>
        <v>0</v>
      </c>
      <c r="IK108" s="166">
        <f t="shared" si="157"/>
        <v>0</v>
      </c>
      <c r="IL108" s="166">
        <f t="shared" si="157"/>
        <v>0</v>
      </c>
      <c r="IM108" s="166">
        <f t="shared" si="157"/>
        <v>0</v>
      </c>
      <c r="IN108" s="166">
        <f t="shared" si="157"/>
        <v>0</v>
      </c>
      <c r="IO108" s="166">
        <f t="shared" si="157"/>
        <v>0</v>
      </c>
      <c r="IP108" s="166">
        <f t="shared" si="157"/>
        <v>0</v>
      </c>
      <c r="IQ108" s="166">
        <f t="shared" si="157"/>
        <v>0</v>
      </c>
      <c r="IR108" s="166">
        <f t="shared" si="157"/>
        <v>0</v>
      </c>
      <c r="IS108" s="166">
        <f t="shared" si="157"/>
        <v>0</v>
      </c>
      <c r="IT108" s="166">
        <f t="shared" si="157"/>
        <v>0</v>
      </c>
      <c r="IU108" s="166">
        <f t="shared" si="157"/>
        <v>0</v>
      </c>
      <c r="IV108" s="166">
        <f t="shared" si="157"/>
        <v>0</v>
      </c>
      <c r="IW108" s="166">
        <f t="shared" si="157"/>
        <v>0</v>
      </c>
      <c r="IX108" s="166">
        <f t="shared" si="157"/>
        <v>0</v>
      </c>
      <c r="IY108" s="166">
        <f t="shared" si="157"/>
        <v>0</v>
      </c>
      <c r="IZ108" s="166">
        <f t="shared" si="157"/>
        <v>0</v>
      </c>
      <c r="JA108" s="166">
        <f t="shared" si="157"/>
        <v>0</v>
      </c>
      <c r="JB108" s="166">
        <f t="shared" si="157"/>
        <v>0</v>
      </c>
      <c r="JC108" s="166">
        <f t="shared" si="157"/>
        <v>0</v>
      </c>
      <c r="JD108" s="166">
        <f t="shared" si="157"/>
        <v>0</v>
      </c>
      <c r="JE108" s="166">
        <f t="shared" si="157"/>
        <v>0</v>
      </c>
      <c r="JF108" s="166">
        <f t="shared" si="157"/>
        <v>0</v>
      </c>
      <c r="JG108" s="166">
        <f t="shared" si="157"/>
        <v>0</v>
      </c>
      <c r="JH108" s="166">
        <f t="shared" si="157"/>
        <v>0</v>
      </c>
      <c r="JI108" s="166">
        <f t="shared" si="157"/>
        <v>0</v>
      </c>
      <c r="JJ108" s="166">
        <f t="shared" si="157"/>
        <v>0</v>
      </c>
      <c r="JK108" s="166">
        <f t="shared" si="157"/>
        <v>0</v>
      </c>
      <c r="JL108" s="166">
        <f t="shared" si="157"/>
        <v>0</v>
      </c>
      <c r="JM108" s="166">
        <f t="shared" si="157"/>
        <v>0</v>
      </c>
      <c r="JN108" s="166">
        <f t="shared" si="157"/>
        <v>0</v>
      </c>
      <c r="JO108" s="166">
        <f t="shared" si="157"/>
        <v>0</v>
      </c>
      <c r="JP108" s="166">
        <f t="shared" si="157"/>
        <v>0</v>
      </c>
      <c r="JQ108" s="166">
        <f t="shared" si="157"/>
        <v>0</v>
      </c>
      <c r="JR108" s="166">
        <f t="shared" si="157"/>
        <v>0</v>
      </c>
      <c r="JS108" s="166">
        <f t="shared" si="157"/>
        <v>0</v>
      </c>
      <c r="JT108" s="166">
        <f t="shared" si="157"/>
        <v>0</v>
      </c>
      <c r="JU108" s="166">
        <f t="shared" si="157"/>
        <v>0</v>
      </c>
      <c r="JV108" s="166">
        <f t="shared" si="157"/>
        <v>0</v>
      </c>
      <c r="JW108" s="166">
        <f t="shared" si="157"/>
        <v>0</v>
      </c>
      <c r="JX108" s="166">
        <f t="shared" si="157"/>
        <v>0</v>
      </c>
    </row>
    <row r="109" spans="1:284" ht="12.75" customHeight="1" thickBot="1">
      <c r="A109" s="189" t="s">
        <v>160</v>
      </c>
      <c r="B109" s="190"/>
      <c r="C109" s="269" t="e">
        <f t="shared" ref="C109:BN109" si="158">AVERAGE(C11:C106)</f>
        <v>#DIV/0!</v>
      </c>
      <c r="D109" s="269" t="e">
        <f t="shared" si="158"/>
        <v>#DIV/0!</v>
      </c>
      <c r="E109" s="269" t="e">
        <f t="shared" si="158"/>
        <v>#DIV/0!</v>
      </c>
      <c r="F109" s="269" t="e">
        <f t="shared" si="158"/>
        <v>#DIV/0!</v>
      </c>
      <c r="G109" s="269">
        <f t="shared" si="158"/>
        <v>0</v>
      </c>
      <c r="H109" s="269">
        <f t="shared" si="158"/>
        <v>0</v>
      </c>
      <c r="I109" s="269">
        <f t="shared" si="158"/>
        <v>0.63354166666666667</v>
      </c>
      <c r="J109" s="269" t="e">
        <f t="shared" si="158"/>
        <v>#DIV/0!</v>
      </c>
      <c r="K109" s="269" t="e">
        <f t="shared" si="158"/>
        <v>#DIV/0!</v>
      </c>
      <c r="L109" s="269" t="e">
        <f t="shared" si="158"/>
        <v>#DIV/0!</v>
      </c>
      <c r="M109" s="269">
        <f t="shared" si="158"/>
        <v>0.63354166666666667</v>
      </c>
      <c r="N109" s="269">
        <f t="shared" si="158"/>
        <v>0</v>
      </c>
      <c r="O109" s="269">
        <f t="shared" si="158"/>
        <v>0.46833333333333377</v>
      </c>
      <c r="P109" s="269" t="e">
        <f t="shared" si="158"/>
        <v>#DIV/0!</v>
      </c>
      <c r="Q109" s="269" t="e">
        <f t="shared" si="158"/>
        <v>#DIV/0!</v>
      </c>
      <c r="R109" s="269" t="e">
        <f t="shared" si="158"/>
        <v>#DIV/0!</v>
      </c>
      <c r="S109" s="269">
        <f t="shared" si="158"/>
        <v>0.46833333333333377</v>
      </c>
      <c r="T109" s="269">
        <f t="shared" si="158"/>
        <v>0</v>
      </c>
      <c r="U109" s="269" t="e">
        <f t="shared" si="158"/>
        <v>#DIV/0!</v>
      </c>
      <c r="V109" s="269" t="e">
        <f t="shared" si="158"/>
        <v>#DIV/0!</v>
      </c>
      <c r="W109" s="269" t="e">
        <f t="shared" si="158"/>
        <v>#DIV/0!</v>
      </c>
      <c r="X109" s="269" t="e">
        <f t="shared" si="158"/>
        <v>#DIV/0!</v>
      </c>
      <c r="Y109" s="269">
        <f t="shared" si="158"/>
        <v>0</v>
      </c>
      <c r="Z109" s="269">
        <f t="shared" si="158"/>
        <v>0</v>
      </c>
      <c r="AA109" s="269" t="e">
        <f t="shared" si="158"/>
        <v>#DIV/0!</v>
      </c>
      <c r="AB109" s="269" t="e">
        <f t="shared" si="158"/>
        <v>#DIV/0!</v>
      </c>
      <c r="AC109" s="269" t="e">
        <f t="shared" si="158"/>
        <v>#DIV/0!</v>
      </c>
      <c r="AD109" s="269" t="e">
        <f t="shared" si="158"/>
        <v>#DIV/0!</v>
      </c>
      <c r="AE109" s="269">
        <f t="shared" si="158"/>
        <v>0</v>
      </c>
      <c r="AF109" s="269">
        <f t="shared" si="158"/>
        <v>0</v>
      </c>
      <c r="AG109" s="269">
        <f t="shared" si="158"/>
        <v>8.6012499999999914</v>
      </c>
      <c r="AH109" s="269" t="e">
        <f t="shared" si="158"/>
        <v>#DIV/0!</v>
      </c>
      <c r="AI109" s="269" t="e">
        <f t="shared" si="158"/>
        <v>#DIV/0!</v>
      </c>
      <c r="AJ109" s="269" t="e">
        <f t="shared" si="158"/>
        <v>#DIV/0!</v>
      </c>
      <c r="AK109" s="269">
        <f t="shared" si="158"/>
        <v>8.6012499999999914</v>
      </c>
      <c r="AL109" s="269">
        <f t="shared" si="158"/>
        <v>0</v>
      </c>
      <c r="AM109" s="269" t="e">
        <f t="shared" si="158"/>
        <v>#DIV/0!</v>
      </c>
      <c r="AN109" s="269" t="e">
        <f t="shared" si="158"/>
        <v>#DIV/0!</v>
      </c>
      <c r="AO109" s="269" t="e">
        <f t="shared" si="158"/>
        <v>#DIV/0!</v>
      </c>
      <c r="AP109" s="269" t="e">
        <f t="shared" si="158"/>
        <v>#DIV/0!</v>
      </c>
      <c r="AQ109" s="269">
        <f t="shared" si="158"/>
        <v>0</v>
      </c>
      <c r="AR109" s="269">
        <f t="shared" si="158"/>
        <v>0</v>
      </c>
      <c r="AS109" s="269" t="e">
        <f t="shared" si="158"/>
        <v>#DIV/0!</v>
      </c>
      <c r="AT109" s="269" t="e">
        <f t="shared" si="158"/>
        <v>#DIV/0!</v>
      </c>
      <c r="AU109" s="269" t="e">
        <f t="shared" si="158"/>
        <v>#DIV/0!</v>
      </c>
      <c r="AV109" s="269" t="e">
        <f t="shared" si="158"/>
        <v>#DIV/0!</v>
      </c>
      <c r="AW109" s="269">
        <f t="shared" si="158"/>
        <v>0</v>
      </c>
      <c r="AX109" s="269">
        <f t="shared" si="158"/>
        <v>0</v>
      </c>
      <c r="AY109" s="269" t="e">
        <f t="shared" si="158"/>
        <v>#DIV/0!</v>
      </c>
      <c r="AZ109" s="269" t="e">
        <f t="shared" si="158"/>
        <v>#DIV/0!</v>
      </c>
      <c r="BA109" s="269" t="e">
        <f t="shared" si="158"/>
        <v>#DIV/0!</v>
      </c>
      <c r="BB109" s="269" t="e">
        <f t="shared" si="158"/>
        <v>#DIV/0!</v>
      </c>
      <c r="BC109" s="269">
        <f t="shared" si="158"/>
        <v>0</v>
      </c>
      <c r="BD109" s="269">
        <f t="shared" si="158"/>
        <v>0</v>
      </c>
      <c r="BE109" s="269" t="e">
        <f t="shared" si="158"/>
        <v>#DIV/0!</v>
      </c>
      <c r="BF109" s="269" t="e">
        <f t="shared" si="158"/>
        <v>#DIV/0!</v>
      </c>
      <c r="BG109" s="269" t="e">
        <f t="shared" si="158"/>
        <v>#DIV/0!</v>
      </c>
      <c r="BH109" s="269" t="e">
        <f t="shared" si="158"/>
        <v>#DIV/0!</v>
      </c>
      <c r="BI109" s="269">
        <f t="shared" si="158"/>
        <v>0</v>
      </c>
      <c r="BJ109" s="269">
        <f t="shared" si="158"/>
        <v>0</v>
      </c>
      <c r="BK109" s="269" t="e">
        <f t="shared" si="158"/>
        <v>#DIV/0!</v>
      </c>
      <c r="BL109" s="269" t="e">
        <f t="shared" si="158"/>
        <v>#DIV/0!</v>
      </c>
      <c r="BM109" s="269" t="e">
        <f t="shared" si="158"/>
        <v>#DIV/0!</v>
      </c>
      <c r="BN109" s="269" t="e">
        <f t="shared" si="158"/>
        <v>#DIV/0!</v>
      </c>
      <c r="BO109" s="269">
        <f t="shared" ref="BO109:DZ109" si="159">AVERAGE(BO11:BO106)</f>
        <v>0</v>
      </c>
      <c r="BP109" s="269">
        <f t="shared" si="159"/>
        <v>0</v>
      </c>
      <c r="BQ109" s="269" t="e">
        <f t="shared" si="159"/>
        <v>#DIV/0!</v>
      </c>
      <c r="BR109" s="269" t="e">
        <f t="shared" si="159"/>
        <v>#DIV/0!</v>
      </c>
      <c r="BS109" s="269" t="e">
        <f t="shared" si="159"/>
        <v>#DIV/0!</v>
      </c>
      <c r="BT109" s="269" t="e">
        <f t="shared" si="159"/>
        <v>#DIV/0!</v>
      </c>
      <c r="BU109" s="269">
        <f t="shared" si="159"/>
        <v>0</v>
      </c>
      <c r="BV109" s="269">
        <f t="shared" si="159"/>
        <v>0</v>
      </c>
      <c r="BW109" s="269" t="e">
        <f t="shared" si="159"/>
        <v>#DIV/0!</v>
      </c>
      <c r="BX109" s="269" t="e">
        <f t="shared" si="159"/>
        <v>#DIV/0!</v>
      </c>
      <c r="BY109" s="269" t="e">
        <f t="shared" si="159"/>
        <v>#DIV/0!</v>
      </c>
      <c r="BZ109" s="269" t="e">
        <f t="shared" si="159"/>
        <v>#DIV/0!</v>
      </c>
      <c r="CA109" s="269">
        <f t="shared" si="159"/>
        <v>0</v>
      </c>
      <c r="CB109" s="269">
        <f t="shared" si="159"/>
        <v>0</v>
      </c>
      <c r="CC109" s="269" t="e">
        <f t="shared" si="159"/>
        <v>#DIV/0!</v>
      </c>
      <c r="CD109" s="269" t="e">
        <f t="shared" si="159"/>
        <v>#DIV/0!</v>
      </c>
      <c r="CE109" s="269" t="e">
        <f t="shared" si="159"/>
        <v>#DIV/0!</v>
      </c>
      <c r="CF109" s="269" t="e">
        <f t="shared" si="159"/>
        <v>#DIV/0!</v>
      </c>
      <c r="CG109" s="269">
        <f t="shared" si="159"/>
        <v>0</v>
      </c>
      <c r="CH109" s="269">
        <f t="shared" si="159"/>
        <v>0</v>
      </c>
      <c r="CI109" s="269" t="e">
        <f t="shared" si="159"/>
        <v>#DIV/0!</v>
      </c>
      <c r="CJ109" s="269" t="e">
        <f t="shared" si="159"/>
        <v>#DIV/0!</v>
      </c>
      <c r="CK109" s="269" t="e">
        <f t="shared" si="159"/>
        <v>#DIV/0!</v>
      </c>
      <c r="CL109" s="269" t="e">
        <f t="shared" si="159"/>
        <v>#DIV/0!</v>
      </c>
      <c r="CM109" s="269">
        <f t="shared" si="159"/>
        <v>0</v>
      </c>
      <c r="CN109" s="269">
        <f t="shared" si="159"/>
        <v>0</v>
      </c>
      <c r="CO109" s="269" t="e">
        <f t="shared" si="159"/>
        <v>#DIV/0!</v>
      </c>
      <c r="CP109" s="269" t="e">
        <f t="shared" si="159"/>
        <v>#DIV/0!</v>
      </c>
      <c r="CQ109" s="269" t="e">
        <f t="shared" si="159"/>
        <v>#DIV/0!</v>
      </c>
      <c r="CR109" s="269" t="e">
        <f t="shared" si="159"/>
        <v>#DIV/0!</v>
      </c>
      <c r="CS109" s="269">
        <f t="shared" si="159"/>
        <v>0</v>
      </c>
      <c r="CT109" s="269">
        <f t="shared" si="159"/>
        <v>0</v>
      </c>
      <c r="CU109" s="269">
        <f t="shared" si="159"/>
        <v>1.5899999999999999</v>
      </c>
      <c r="CV109" s="269" t="e">
        <f t="shared" si="159"/>
        <v>#DIV/0!</v>
      </c>
      <c r="CW109" s="269" t="e">
        <f t="shared" si="159"/>
        <v>#DIV/0!</v>
      </c>
      <c r="CX109" s="269" t="e">
        <f t="shared" si="159"/>
        <v>#DIV/0!</v>
      </c>
      <c r="CY109" s="269">
        <f t="shared" si="159"/>
        <v>1.5899999999999999</v>
      </c>
      <c r="CZ109" s="269">
        <f t="shared" si="159"/>
        <v>0</v>
      </c>
      <c r="DA109" s="269" t="e">
        <f t="shared" si="159"/>
        <v>#DIV/0!</v>
      </c>
      <c r="DB109" s="269" t="e">
        <f t="shared" si="159"/>
        <v>#DIV/0!</v>
      </c>
      <c r="DC109" s="269" t="e">
        <f t="shared" si="159"/>
        <v>#DIV/0!</v>
      </c>
      <c r="DD109" s="269" t="e">
        <f t="shared" si="159"/>
        <v>#DIV/0!</v>
      </c>
      <c r="DE109" s="269">
        <f t="shared" si="159"/>
        <v>0</v>
      </c>
      <c r="DF109" s="269">
        <f t="shared" si="159"/>
        <v>0</v>
      </c>
      <c r="DG109" s="269" t="e">
        <f t="shared" si="159"/>
        <v>#DIV/0!</v>
      </c>
      <c r="DH109" s="269" t="e">
        <f t="shared" si="159"/>
        <v>#DIV/0!</v>
      </c>
      <c r="DI109" s="269" t="e">
        <f t="shared" si="159"/>
        <v>#DIV/0!</v>
      </c>
      <c r="DJ109" s="269" t="e">
        <f t="shared" si="159"/>
        <v>#DIV/0!</v>
      </c>
      <c r="DK109" s="269">
        <f t="shared" si="159"/>
        <v>0</v>
      </c>
      <c r="DL109" s="269">
        <f t="shared" si="159"/>
        <v>0</v>
      </c>
      <c r="DM109" s="269" t="e">
        <f t="shared" si="159"/>
        <v>#DIV/0!</v>
      </c>
      <c r="DN109" s="269" t="e">
        <f t="shared" si="159"/>
        <v>#DIV/0!</v>
      </c>
      <c r="DO109" s="269" t="e">
        <f t="shared" si="159"/>
        <v>#DIV/0!</v>
      </c>
      <c r="DP109" s="269" t="e">
        <f t="shared" si="159"/>
        <v>#DIV/0!</v>
      </c>
      <c r="DQ109" s="269">
        <f t="shared" si="159"/>
        <v>0</v>
      </c>
      <c r="DR109" s="269">
        <f t="shared" si="159"/>
        <v>0</v>
      </c>
      <c r="DS109" s="269" t="e">
        <f t="shared" si="159"/>
        <v>#DIV/0!</v>
      </c>
      <c r="DT109" s="269" t="e">
        <f t="shared" si="159"/>
        <v>#DIV/0!</v>
      </c>
      <c r="DU109" s="269" t="e">
        <f t="shared" si="159"/>
        <v>#DIV/0!</v>
      </c>
      <c r="DV109" s="269" t="e">
        <f t="shared" si="159"/>
        <v>#DIV/0!</v>
      </c>
      <c r="DW109" s="269">
        <f t="shared" si="159"/>
        <v>0</v>
      </c>
      <c r="DX109" s="269">
        <f t="shared" si="159"/>
        <v>0</v>
      </c>
      <c r="DY109" s="269" t="e">
        <f t="shared" si="159"/>
        <v>#DIV/0!</v>
      </c>
      <c r="DZ109" s="269" t="e">
        <f t="shared" si="159"/>
        <v>#DIV/0!</v>
      </c>
      <c r="EA109" s="269" t="e">
        <f t="shared" ref="EA109:EP109" si="160">AVERAGE(EA11:EA106)</f>
        <v>#DIV/0!</v>
      </c>
      <c r="EB109" s="269" t="e">
        <f t="shared" si="160"/>
        <v>#DIV/0!</v>
      </c>
      <c r="EC109" s="269">
        <f t="shared" si="160"/>
        <v>0</v>
      </c>
      <c r="ED109" s="269">
        <f t="shared" si="160"/>
        <v>0</v>
      </c>
      <c r="EE109" s="269" t="e">
        <f t="shared" si="160"/>
        <v>#DIV/0!</v>
      </c>
      <c r="EF109" s="269" t="e">
        <f t="shared" si="160"/>
        <v>#DIV/0!</v>
      </c>
      <c r="EG109" s="269" t="e">
        <f t="shared" si="160"/>
        <v>#DIV/0!</v>
      </c>
      <c r="EH109" s="269" t="e">
        <f t="shared" si="160"/>
        <v>#DIV/0!</v>
      </c>
      <c r="EI109" s="269">
        <f t="shared" si="160"/>
        <v>0</v>
      </c>
      <c r="EJ109" s="269">
        <f t="shared" si="160"/>
        <v>0</v>
      </c>
      <c r="EK109" s="269">
        <f t="shared" si="160"/>
        <v>0.4291666666666667</v>
      </c>
      <c r="EL109" s="269" t="e">
        <f t="shared" si="160"/>
        <v>#DIV/0!</v>
      </c>
      <c r="EM109" s="269" t="e">
        <f t="shared" si="160"/>
        <v>#DIV/0!</v>
      </c>
      <c r="EN109" s="269" t="e">
        <f t="shared" si="160"/>
        <v>#DIV/0!</v>
      </c>
      <c r="EO109" s="269">
        <f t="shared" si="160"/>
        <v>0.4291666666666667</v>
      </c>
      <c r="EP109" s="269">
        <f t="shared" si="160"/>
        <v>0</v>
      </c>
      <c r="EQ109" s="269">
        <f t="shared" ref="EQ109:ER109" si="161">AVERAGE(EQ11:EQ106)</f>
        <v>0.32208333333333333</v>
      </c>
      <c r="ER109" s="269" t="e">
        <f t="shared" si="161"/>
        <v>#DIV/0!</v>
      </c>
      <c r="ES109" s="269" t="e">
        <f t="shared" ref="ES109:GN109" si="162">AVERAGE(ES11:ES106)</f>
        <v>#DIV/0!</v>
      </c>
      <c r="ET109" s="269" t="e">
        <f t="shared" si="162"/>
        <v>#DIV/0!</v>
      </c>
      <c r="EU109" s="269">
        <f t="shared" si="162"/>
        <v>0.32208333333333333</v>
      </c>
      <c r="EV109" s="269">
        <f t="shared" si="162"/>
        <v>0</v>
      </c>
      <c r="EW109" s="269">
        <f t="shared" si="162"/>
        <v>0.19312499999999999</v>
      </c>
      <c r="EX109" s="269" t="e">
        <f t="shared" si="162"/>
        <v>#DIV/0!</v>
      </c>
      <c r="EY109" s="269" t="e">
        <f t="shared" si="162"/>
        <v>#DIV/0!</v>
      </c>
      <c r="EZ109" s="269" t="e">
        <f t="shared" si="162"/>
        <v>#DIV/0!</v>
      </c>
      <c r="FA109" s="269">
        <f t="shared" si="162"/>
        <v>0.19312499999999999</v>
      </c>
      <c r="FB109" s="269">
        <f t="shared" si="162"/>
        <v>0</v>
      </c>
      <c r="FC109" s="269" t="e">
        <f t="shared" si="162"/>
        <v>#DIV/0!</v>
      </c>
      <c r="FD109" s="269" t="e">
        <f t="shared" si="162"/>
        <v>#DIV/0!</v>
      </c>
      <c r="FE109" s="269" t="e">
        <f t="shared" si="162"/>
        <v>#DIV/0!</v>
      </c>
      <c r="FF109" s="269" t="e">
        <f t="shared" si="162"/>
        <v>#DIV/0!</v>
      </c>
      <c r="FG109" s="269">
        <f t="shared" si="162"/>
        <v>0</v>
      </c>
      <c r="FH109" s="269">
        <f t="shared" si="162"/>
        <v>0</v>
      </c>
      <c r="FI109" s="269" t="e">
        <f t="shared" si="162"/>
        <v>#DIV/0!</v>
      </c>
      <c r="FJ109" s="269" t="e">
        <f t="shared" si="162"/>
        <v>#DIV/0!</v>
      </c>
      <c r="FK109" s="269" t="e">
        <f t="shared" si="162"/>
        <v>#DIV/0!</v>
      </c>
      <c r="FL109" s="269" t="e">
        <f t="shared" si="162"/>
        <v>#DIV/0!</v>
      </c>
      <c r="FM109" s="269">
        <f t="shared" si="162"/>
        <v>0</v>
      </c>
      <c r="FN109" s="269">
        <f t="shared" si="162"/>
        <v>0</v>
      </c>
      <c r="FO109" s="269" t="e">
        <f t="shared" si="162"/>
        <v>#DIV/0!</v>
      </c>
      <c r="FP109" s="269" t="e">
        <f t="shared" si="162"/>
        <v>#DIV/0!</v>
      </c>
      <c r="FQ109" s="269" t="e">
        <f t="shared" si="162"/>
        <v>#DIV/0!</v>
      </c>
      <c r="FR109" s="269" t="e">
        <f t="shared" si="162"/>
        <v>#DIV/0!</v>
      </c>
      <c r="FS109" s="269">
        <f t="shared" si="162"/>
        <v>0</v>
      </c>
      <c r="FT109" s="269">
        <f t="shared" si="162"/>
        <v>0</v>
      </c>
      <c r="FU109" s="269" t="e">
        <f t="shared" si="162"/>
        <v>#DIV/0!</v>
      </c>
      <c r="FV109" s="269" t="e">
        <f t="shared" si="162"/>
        <v>#DIV/0!</v>
      </c>
      <c r="FW109" s="269" t="e">
        <f t="shared" si="162"/>
        <v>#DIV/0!</v>
      </c>
      <c r="FX109" s="269" t="e">
        <f t="shared" si="162"/>
        <v>#DIV/0!</v>
      </c>
      <c r="FY109" s="269">
        <f t="shared" si="162"/>
        <v>0</v>
      </c>
      <c r="FZ109" s="269">
        <f t="shared" si="162"/>
        <v>0</v>
      </c>
      <c r="GA109" s="269" t="e">
        <f t="shared" si="162"/>
        <v>#DIV/0!</v>
      </c>
      <c r="GB109" s="269" t="e">
        <f t="shared" si="162"/>
        <v>#DIV/0!</v>
      </c>
      <c r="GC109" s="269" t="e">
        <f t="shared" si="162"/>
        <v>#DIV/0!</v>
      </c>
      <c r="GD109" s="269" t="e">
        <f t="shared" si="162"/>
        <v>#DIV/0!</v>
      </c>
      <c r="GE109" s="269">
        <f t="shared" si="162"/>
        <v>0</v>
      </c>
      <c r="GF109" s="269">
        <f t="shared" si="162"/>
        <v>0</v>
      </c>
      <c r="GG109" s="269" t="e">
        <f t="shared" si="162"/>
        <v>#DIV/0!</v>
      </c>
      <c r="GH109" s="269" t="e">
        <f t="shared" si="162"/>
        <v>#DIV/0!</v>
      </c>
      <c r="GI109" s="269">
        <f t="shared" si="162"/>
        <v>0</v>
      </c>
      <c r="GJ109" s="269">
        <f t="shared" si="162"/>
        <v>0</v>
      </c>
      <c r="GK109" s="269">
        <f t="shared" si="162"/>
        <v>8.895000000000012</v>
      </c>
      <c r="GL109" s="269" t="e">
        <f t="shared" si="162"/>
        <v>#DIV/0!</v>
      </c>
      <c r="GM109" s="269">
        <f t="shared" si="162"/>
        <v>8.895000000000012</v>
      </c>
      <c r="GN109" s="269">
        <f t="shared" si="162"/>
        <v>0</v>
      </c>
      <c r="GO109" s="269">
        <f t="shared" ref="GO109:GR109" si="163">AVERAGE(GO11:GO106)</f>
        <v>0.67531249999999987</v>
      </c>
      <c r="GP109" s="269" t="e">
        <f t="shared" si="163"/>
        <v>#DIV/0!</v>
      </c>
      <c r="GQ109" s="269">
        <f t="shared" si="163"/>
        <v>0.67531249999999987</v>
      </c>
      <c r="GR109" s="269">
        <f t="shared" si="163"/>
        <v>0</v>
      </c>
      <c r="GS109" s="269" t="e">
        <f t="shared" ref="GS109:GV109" si="164">AVERAGE(GS11:GS106)</f>
        <v>#DIV/0!</v>
      </c>
      <c r="GT109" s="269" t="e">
        <f t="shared" si="164"/>
        <v>#DIV/0!</v>
      </c>
      <c r="GU109" s="269">
        <f t="shared" si="164"/>
        <v>0</v>
      </c>
      <c r="GV109" s="269">
        <f t="shared" si="164"/>
        <v>0</v>
      </c>
      <c r="GW109" s="269">
        <f t="shared" ref="GW109:GZ109" si="165">AVERAGE(GW11:GW106)</f>
        <v>4.7668750000000015</v>
      </c>
      <c r="GX109" s="269" t="e">
        <f t="shared" si="165"/>
        <v>#DIV/0!</v>
      </c>
      <c r="GY109" s="269">
        <f t="shared" si="165"/>
        <v>4.7668750000000015</v>
      </c>
      <c r="GZ109" s="269">
        <f t="shared" si="165"/>
        <v>0</v>
      </c>
      <c r="HA109" s="269">
        <f t="shared" ref="HA109:IB109" si="166">AVERAGE(HA11:HA106)</f>
        <v>2.9187500000000015</v>
      </c>
      <c r="HB109" s="269" t="e">
        <f t="shared" si="166"/>
        <v>#DIV/0!</v>
      </c>
      <c r="HC109" s="269">
        <f t="shared" si="166"/>
        <v>2.9187500000000015</v>
      </c>
      <c r="HD109" s="269">
        <f t="shared" si="166"/>
        <v>0</v>
      </c>
      <c r="HE109" s="269">
        <f t="shared" si="166"/>
        <v>1</v>
      </c>
      <c r="HF109" s="269" t="e">
        <f t="shared" si="166"/>
        <v>#DIV/0!</v>
      </c>
      <c r="HG109" s="269">
        <f t="shared" si="166"/>
        <v>1</v>
      </c>
      <c r="HH109" s="269">
        <f t="shared" si="166"/>
        <v>0</v>
      </c>
      <c r="HI109" s="269">
        <f t="shared" si="166"/>
        <v>0.95833333333333137</v>
      </c>
      <c r="HJ109" s="269" t="e">
        <f t="shared" si="166"/>
        <v>#DIV/0!</v>
      </c>
      <c r="HK109" s="269">
        <f t="shared" si="166"/>
        <v>0.95833333333333137</v>
      </c>
      <c r="HL109" s="269">
        <f t="shared" si="166"/>
        <v>0</v>
      </c>
      <c r="HM109" s="269" t="e">
        <f t="shared" si="166"/>
        <v>#DIV/0!</v>
      </c>
      <c r="HN109" s="269" t="e">
        <f t="shared" si="166"/>
        <v>#DIV/0!</v>
      </c>
      <c r="HO109" s="269">
        <f t="shared" si="166"/>
        <v>0</v>
      </c>
      <c r="HP109" s="269">
        <f t="shared" si="166"/>
        <v>0</v>
      </c>
      <c r="HQ109" s="269" t="e">
        <f t="shared" si="166"/>
        <v>#DIV/0!</v>
      </c>
      <c r="HR109" s="269" t="e">
        <f t="shared" si="166"/>
        <v>#DIV/0!</v>
      </c>
      <c r="HS109" s="269">
        <f t="shared" si="166"/>
        <v>0</v>
      </c>
      <c r="HT109" s="269">
        <f t="shared" si="166"/>
        <v>0</v>
      </c>
      <c r="HU109" s="269" t="e">
        <f>AVERAGE(HU11:HU106)</f>
        <v>#DIV/0!</v>
      </c>
      <c r="HV109" s="269" t="e">
        <f t="shared" si="166"/>
        <v>#DIV/0!</v>
      </c>
      <c r="HW109" s="269">
        <f t="shared" si="166"/>
        <v>0</v>
      </c>
      <c r="HX109" s="269">
        <f t="shared" si="166"/>
        <v>0</v>
      </c>
      <c r="HY109" s="269" t="e">
        <f t="shared" si="166"/>
        <v>#DIV/0!</v>
      </c>
      <c r="HZ109" s="269" t="e">
        <f t="shared" si="166"/>
        <v>#DIV/0!</v>
      </c>
      <c r="IA109" s="269">
        <f t="shared" si="166"/>
        <v>0</v>
      </c>
      <c r="IB109" s="269">
        <f t="shared" si="166"/>
        <v>0</v>
      </c>
      <c r="IC109" s="269" t="e">
        <f t="shared" ref="IC109:JX109" si="167">AVERAGE(IC11:IC106)</f>
        <v>#DIV/0!</v>
      </c>
      <c r="ID109" s="269" t="e">
        <f t="shared" si="167"/>
        <v>#DIV/0!</v>
      </c>
      <c r="IE109" s="269">
        <f t="shared" si="167"/>
        <v>0</v>
      </c>
      <c r="IF109" s="270">
        <f t="shared" si="167"/>
        <v>0</v>
      </c>
      <c r="IG109" s="166">
        <f t="shared" si="167"/>
        <v>0.33708333333333335</v>
      </c>
      <c r="IH109" s="166" t="e">
        <f t="shared" si="167"/>
        <v>#DIV/0!</v>
      </c>
      <c r="II109" s="166">
        <f t="shared" si="167"/>
        <v>0.33708333333333335</v>
      </c>
      <c r="IJ109" s="166">
        <f t="shared" si="167"/>
        <v>0</v>
      </c>
      <c r="IK109" s="269">
        <f t="shared" si="167"/>
        <v>1.3024999999999995</v>
      </c>
      <c r="IL109" s="269" t="e">
        <f t="shared" si="167"/>
        <v>#DIV/0!</v>
      </c>
      <c r="IM109" s="269">
        <f t="shared" si="167"/>
        <v>1.3024999999999995</v>
      </c>
      <c r="IN109" s="269">
        <f t="shared" si="167"/>
        <v>0</v>
      </c>
      <c r="IO109" s="269" t="e">
        <f t="shared" si="167"/>
        <v>#DIV/0!</v>
      </c>
      <c r="IP109" s="269" t="e">
        <f t="shared" si="167"/>
        <v>#DIV/0!</v>
      </c>
      <c r="IQ109" s="269">
        <f t="shared" si="167"/>
        <v>0</v>
      </c>
      <c r="IR109" s="269">
        <f t="shared" si="167"/>
        <v>0</v>
      </c>
      <c r="IS109" s="269" t="e">
        <f t="shared" si="167"/>
        <v>#DIV/0!</v>
      </c>
      <c r="IT109" s="269" t="e">
        <f t="shared" si="167"/>
        <v>#DIV/0!</v>
      </c>
      <c r="IU109" s="269">
        <f t="shared" si="167"/>
        <v>0</v>
      </c>
      <c r="IV109" s="269">
        <f t="shared" si="167"/>
        <v>0</v>
      </c>
      <c r="IW109" s="269" t="e">
        <f t="shared" si="167"/>
        <v>#DIV/0!</v>
      </c>
      <c r="IX109" s="269" t="e">
        <f t="shared" si="167"/>
        <v>#DIV/0!</v>
      </c>
      <c r="IY109" s="269">
        <f t="shared" si="167"/>
        <v>0</v>
      </c>
      <c r="IZ109" s="269">
        <f t="shared" si="167"/>
        <v>0</v>
      </c>
      <c r="JA109" s="269" t="e">
        <f t="shared" si="167"/>
        <v>#DIV/0!</v>
      </c>
      <c r="JB109" s="269" t="e">
        <f t="shared" si="167"/>
        <v>#DIV/0!</v>
      </c>
      <c r="JC109" s="269">
        <f t="shared" si="167"/>
        <v>0</v>
      </c>
      <c r="JD109" s="269">
        <f t="shared" si="167"/>
        <v>0</v>
      </c>
      <c r="JE109" s="269">
        <f t="shared" si="167"/>
        <v>0.95083333333333264</v>
      </c>
      <c r="JF109" s="269" t="e">
        <f t="shared" si="167"/>
        <v>#DIV/0!</v>
      </c>
      <c r="JG109" s="269">
        <f t="shared" si="167"/>
        <v>0.95083333333333264</v>
      </c>
      <c r="JH109" s="269">
        <f t="shared" si="167"/>
        <v>0</v>
      </c>
      <c r="JI109" s="269" t="e">
        <f t="shared" si="167"/>
        <v>#DIV/0!</v>
      </c>
      <c r="JJ109" s="269" t="e">
        <f t="shared" si="167"/>
        <v>#DIV/0!</v>
      </c>
      <c r="JK109" s="269">
        <f t="shared" si="167"/>
        <v>0</v>
      </c>
      <c r="JL109" s="269">
        <f t="shared" si="167"/>
        <v>0</v>
      </c>
      <c r="JM109" s="269">
        <f t="shared" si="167"/>
        <v>0.69697916666666682</v>
      </c>
      <c r="JN109" s="269" t="e">
        <f t="shared" si="167"/>
        <v>#DIV/0!</v>
      </c>
      <c r="JO109" s="269">
        <f t="shared" si="167"/>
        <v>0.69697916666666682</v>
      </c>
      <c r="JP109" s="269">
        <f t="shared" si="167"/>
        <v>0</v>
      </c>
      <c r="JQ109" s="269">
        <f t="shared" si="167"/>
        <v>1.0188541666666666</v>
      </c>
      <c r="JR109" s="269" t="e">
        <f t="shared" si="167"/>
        <v>#DIV/0!</v>
      </c>
      <c r="JS109" s="269">
        <f t="shared" si="167"/>
        <v>1.0188541666666666</v>
      </c>
      <c r="JT109" s="269">
        <f t="shared" si="167"/>
        <v>0</v>
      </c>
      <c r="JU109" s="269" t="e">
        <f t="shared" si="167"/>
        <v>#DIV/0!</v>
      </c>
      <c r="JV109" s="269" t="e">
        <f t="shared" si="167"/>
        <v>#DIV/0!</v>
      </c>
      <c r="JW109" s="269">
        <f t="shared" si="167"/>
        <v>0</v>
      </c>
      <c r="JX109" s="269">
        <f t="shared" si="167"/>
        <v>0</v>
      </c>
    </row>
    <row r="110" spans="1:284" ht="12.75" customHeight="1">
      <c r="AB110" s="191"/>
      <c r="AC110" s="192"/>
    </row>
    <row r="111" spans="1:284" ht="12.75" customHeight="1" thickBot="1"/>
    <row r="112" spans="1:284" ht="21.75" customHeight="1">
      <c r="I112" s="459" t="s">
        <v>136</v>
      </c>
      <c r="J112" s="460"/>
      <c r="K112" s="460"/>
      <c r="L112" s="460"/>
      <c r="M112" s="460"/>
      <c r="N112" s="460"/>
      <c r="O112" s="460"/>
      <c r="P112" s="460"/>
      <c r="Q112" s="460"/>
      <c r="R112" s="460"/>
      <c r="S112" s="460"/>
      <c r="T112" s="461"/>
      <c r="U112" s="120"/>
      <c r="V112" s="120"/>
    </row>
    <row r="113" spans="9:22" ht="21.75" customHeight="1">
      <c r="I113" s="456" t="s">
        <v>179</v>
      </c>
      <c r="J113" s="456"/>
      <c r="K113" s="546"/>
      <c r="L113" s="546"/>
      <c r="M113" s="458" t="s">
        <v>180</v>
      </c>
      <c r="N113" s="458"/>
      <c r="O113" s="458"/>
      <c r="P113" s="458"/>
      <c r="Q113" s="458"/>
      <c r="R113" s="458"/>
      <c r="S113" s="458"/>
      <c r="T113" s="458"/>
      <c r="U113" s="121"/>
      <c r="V113" s="121"/>
    </row>
  </sheetData>
  <mergeCells count="202">
    <mergeCell ref="JM8:JP8"/>
    <mergeCell ref="JQ8:JT8"/>
    <mergeCell ref="JU8:JX8"/>
    <mergeCell ref="JM9:JN9"/>
    <mergeCell ref="JO9:JP9"/>
    <mergeCell ref="JQ9:JR9"/>
    <mergeCell ref="JS9:JT9"/>
    <mergeCell ref="JU9:JV9"/>
    <mergeCell ref="JW9:JX9"/>
    <mergeCell ref="JI8:JL8"/>
    <mergeCell ref="JI9:JJ9"/>
    <mergeCell ref="JK9:JL9"/>
    <mergeCell ref="EK9:EL9"/>
    <mergeCell ref="EM9:EN9"/>
    <mergeCell ref="EO9:EP9"/>
    <mergeCell ref="EK8:EP8"/>
    <mergeCell ref="EQ9:ER9"/>
    <mergeCell ref="ES9:ET9"/>
    <mergeCell ref="GA8:GF8"/>
    <mergeCell ref="GA9:GB9"/>
    <mergeCell ref="GC9:GD9"/>
    <mergeCell ref="GE9:GF9"/>
    <mergeCell ref="FI8:FN8"/>
    <mergeCell ref="FI9:FJ9"/>
    <mergeCell ref="FK9:FL9"/>
    <mergeCell ref="FM9:FN9"/>
    <mergeCell ref="FO8:FT8"/>
    <mergeCell ref="FO9:FP9"/>
    <mergeCell ref="FQ9:FR9"/>
    <mergeCell ref="FS9:FT9"/>
    <mergeCell ref="IK8:IN8"/>
    <mergeCell ref="IK9:IL9"/>
    <mergeCell ref="IM9:IN9"/>
    <mergeCell ref="HM8:HP8"/>
    <mergeCell ref="HW9:HX9"/>
    <mergeCell ref="HY9:HZ9"/>
    <mergeCell ref="IA9:IB9"/>
    <mergeCell ref="HQ9:HR9"/>
    <mergeCell ref="HS9:HT9"/>
    <mergeCell ref="HU9:HV9"/>
    <mergeCell ref="HQ8:HT8"/>
    <mergeCell ref="HU8:HX8"/>
    <mergeCell ref="HY8:IB8"/>
    <mergeCell ref="HM9:HN9"/>
    <mergeCell ref="HO9:HP9"/>
    <mergeCell ref="R4:S4"/>
    <mergeCell ref="T6:AE6"/>
    <mergeCell ref="AG9:AH9"/>
    <mergeCell ref="AI9:AJ9"/>
    <mergeCell ref="AK9:AL9"/>
    <mergeCell ref="AM9:AN9"/>
    <mergeCell ref="AO9:AP9"/>
    <mergeCell ref="AQ9:AR9"/>
    <mergeCell ref="U9:V9"/>
    <mergeCell ref="W9:X9"/>
    <mergeCell ref="Y9:Z9"/>
    <mergeCell ref="AA9:AB9"/>
    <mergeCell ref="AC9:AD9"/>
    <mergeCell ref="AE9:AF9"/>
    <mergeCell ref="AG8:AL8"/>
    <mergeCell ref="AM8:AR8"/>
    <mergeCell ref="S9:T9"/>
    <mergeCell ref="C8:H8"/>
    <mergeCell ref="I8:N8"/>
    <mergeCell ref="O8:T8"/>
    <mergeCell ref="U8:Z8"/>
    <mergeCell ref="AA8:AF8"/>
    <mergeCell ref="DC9:DD9"/>
    <mergeCell ref="DE9:DF9"/>
    <mergeCell ref="DG9:DH9"/>
    <mergeCell ref="DM9:DN9"/>
    <mergeCell ref="CU8:CZ8"/>
    <mergeCell ref="BE8:BJ8"/>
    <mergeCell ref="BQ8:BV8"/>
    <mergeCell ref="BW8:CB8"/>
    <mergeCell ref="CC8:CH8"/>
    <mergeCell ref="CI8:CN8"/>
    <mergeCell ref="CO8:CT8"/>
    <mergeCell ref="C9:D9"/>
    <mergeCell ref="E9:F9"/>
    <mergeCell ref="G9:H9"/>
    <mergeCell ref="I9:J9"/>
    <mergeCell ref="K9:L9"/>
    <mergeCell ref="M9:N9"/>
    <mergeCell ref="O9:P9"/>
    <mergeCell ref="Q9:R9"/>
    <mergeCell ref="BK8:BP8"/>
    <mergeCell ref="DA8:DF8"/>
    <mergeCell ref="DG8:DL8"/>
    <mergeCell ref="DM8:DR8"/>
    <mergeCell ref="DI9:DJ9"/>
    <mergeCell ref="DK9:DL9"/>
    <mergeCell ref="EE9:EF9"/>
    <mergeCell ref="EG9:EH9"/>
    <mergeCell ref="AS8:AX8"/>
    <mergeCell ref="AY8:BD8"/>
    <mergeCell ref="BE9:BF9"/>
    <mergeCell ref="BG9:BH9"/>
    <mergeCell ref="DS8:DX8"/>
    <mergeCell ref="DY8:ED8"/>
    <mergeCell ref="BA9:BB9"/>
    <mergeCell ref="BC9:BD9"/>
    <mergeCell ref="EE8:EJ8"/>
    <mergeCell ref="EI9:EJ9"/>
    <mergeCell ref="BW9:BX9"/>
    <mergeCell ref="BY9:BZ9"/>
    <mergeCell ref="CA9:CB9"/>
    <mergeCell ref="CO9:CP9"/>
    <mergeCell ref="CQ9:CR9"/>
    <mergeCell ref="CS9:CT9"/>
    <mergeCell ref="I113:J113"/>
    <mergeCell ref="K113:L113"/>
    <mergeCell ref="M113:T113"/>
    <mergeCell ref="I112:T112"/>
    <mergeCell ref="EC9:ED9"/>
    <mergeCell ref="BI9:BJ9"/>
    <mergeCell ref="BK9:BL9"/>
    <mergeCell ref="BM9:BN9"/>
    <mergeCell ref="BO9:BP9"/>
    <mergeCell ref="AS9:AT9"/>
    <mergeCell ref="AU9:AV9"/>
    <mergeCell ref="AW9:AX9"/>
    <mergeCell ref="AY9:AZ9"/>
    <mergeCell ref="DY9:DZ9"/>
    <mergeCell ref="EA9:EB9"/>
    <mergeCell ref="DA9:DB9"/>
    <mergeCell ref="CE9:CF9"/>
    <mergeCell ref="CG9:CH9"/>
    <mergeCell ref="CI9:CJ9"/>
    <mergeCell ref="CK9:CL9"/>
    <mergeCell ref="CM9:CN9"/>
    <mergeCell ref="BQ9:BR9"/>
    <mergeCell ref="BS9:BT9"/>
    <mergeCell ref="BU9:BV9"/>
    <mergeCell ref="CU9:CV9"/>
    <mergeCell ref="CW9:CX9"/>
    <mergeCell ref="CY9:CZ9"/>
    <mergeCell ref="CC9:CD9"/>
    <mergeCell ref="DO9:DP9"/>
    <mergeCell ref="DQ9:DR9"/>
    <mergeCell ref="DS9:DT9"/>
    <mergeCell ref="DU9:DV9"/>
    <mergeCell ref="DW9:DX9"/>
    <mergeCell ref="GG8:GJ8"/>
    <mergeCell ref="GK8:GN8"/>
    <mergeCell ref="GG9:GH9"/>
    <mergeCell ref="GI9:GJ9"/>
    <mergeCell ref="GK9:GL9"/>
    <mergeCell ref="GM9:GN9"/>
    <mergeCell ref="EU9:EV9"/>
    <mergeCell ref="EQ8:EV8"/>
    <mergeCell ref="EW8:FB8"/>
    <mergeCell ref="EW9:EX9"/>
    <mergeCell ref="EY9:EZ9"/>
    <mergeCell ref="FA9:FB9"/>
    <mergeCell ref="FC8:FH8"/>
    <mergeCell ref="FC9:FD9"/>
    <mergeCell ref="FE9:FF9"/>
    <mergeCell ref="FG9:FH9"/>
    <mergeCell ref="FU8:FZ8"/>
    <mergeCell ref="FU9:FV9"/>
    <mergeCell ref="FW9:FX9"/>
    <mergeCell ref="FY9:FZ9"/>
    <mergeCell ref="HE9:HF9"/>
    <mergeCell ref="HG9:HH9"/>
    <mergeCell ref="HI9:HJ9"/>
    <mergeCell ref="GO8:GR8"/>
    <mergeCell ref="GO9:GP9"/>
    <mergeCell ref="GQ9:GR9"/>
    <mergeCell ref="GS8:GV8"/>
    <mergeCell ref="GS9:GT9"/>
    <mergeCell ref="GU9:GV9"/>
    <mergeCell ref="HA8:HD8"/>
    <mergeCell ref="HA9:HB9"/>
    <mergeCell ref="HC9:HD9"/>
    <mergeCell ref="GW8:GZ8"/>
    <mergeCell ref="GW9:GX9"/>
    <mergeCell ref="GY9:GZ9"/>
    <mergeCell ref="HE8:HH8"/>
    <mergeCell ref="HI8:HL8"/>
    <mergeCell ref="HK9:HL9"/>
    <mergeCell ref="IG8:IJ8"/>
    <mergeCell ref="IG9:IH9"/>
    <mergeCell ref="II9:IJ9"/>
    <mergeCell ref="IC8:IF8"/>
    <mergeCell ref="IC9:ID9"/>
    <mergeCell ref="IE9:IF9"/>
    <mergeCell ref="JE8:JH8"/>
    <mergeCell ref="JE9:JF9"/>
    <mergeCell ref="JG9:JH9"/>
    <mergeCell ref="JA8:JD8"/>
    <mergeCell ref="JA9:JB9"/>
    <mergeCell ref="JC9:JD9"/>
    <mergeCell ref="IO8:IR8"/>
    <mergeCell ref="IS8:IV8"/>
    <mergeCell ref="IW8:IZ8"/>
    <mergeCell ref="IO9:IP9"/>
    <mergeCell ref="IQ9:IR9"/>
    <mergeCell ref="IS9:IT9"/>
    <mergeCell ref="IU9:IV9"/>
    <mergeCell ref="IW9:IX9"/>
    <mergeCell ref="IY9:IZ9"/>
  </mergeCells>
  <conditionalFormatting sqref="DC11:DC106">
    <cfRule type="cellIs" dxfId="0" priority="1" stopIfTrue="1" operator="greaterThan">
      <formula>0</formula>
    </cfRule>
  </conditionalFormatting>
  <hyperlinks>
    <hyperlink ref="AT1" r:id="rId1" display="eporl.ccr@essar.com;sridhar.paravada@essar.com"/>
  </hyperlinks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BJ113"/>
  <sheetViews>
    <sheetView zoomScaleNormal="100" workbookViewId="0">
      <selection activeCell="BE11" sqref="BE11:BE106"/>
    </sheetView>
  </sheetViews>
  <sheetFormatPr defaultRowHeight="15"/>
  <cols>
    <col min="1" max="2" width="9.140625" style="173"/>
    <col min="3" max="7" width="9.140625" style="167"/>
    <col min="8" max="8" width="7.85546875" style="167" customWidth="1"/>
    <col min="9" max="9" width="7.28515625" style="167" customWidth="1"/>
    <col min="10" max="32" width="9.140625" style="167"/>
    <col min="33" max="16384" width="9.140625" style="174"/>
  </cols>
  <sheetData>
    <row r="1" spans="1:62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173"/>
    </row>
    <row r="2" spans="1:62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AF2" s="173"/>
    </row>
    <row r="3" spans="1:62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173"/>
    </row>
    <row r="4" spans="1:62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12.08.2026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554" t="str">
        <f>'CGP SCHEDULE'!$AG$5</f>
        <v>23:30</v>
      </c>
      <c r="S4" s="554"/>
      <c r="T4" s="175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3"/>
    </row>
    <row r="5" spans="1:62" ht="15.75" thickBo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73"/>
    </row>
    <row r="6" spans="1:62" ht="15.75" thickBot="1">
      <c r="A6" s="108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555" t="str">
        <f>'CGP SCHEDULE'!AG7</f>
        <v>Revision-1</v>
      </c>
      <c r="U6" s="556"/>
      <c r="V6" s="556"/>
      <c r="W6" s="556"/>
      <c r="X6" s="556"/>
      <c r="Y6" s="556"/>
      <c r="Z6" s="556"/>
      <c r="AA6" s="556"/>
      <c r="AB6" s="556"/>
      <c r="AC6" s="556"/>
      <c r="AD6" s="556"/>
      <c r="AE6" s="557"/>
      <c r="AF6" s="151"/>
    </row>
    <row r="7" spans="1:62">
      <c r="A7" s="161"/>
      <c r="B7" s="160"/>
      <c r="C7" s="161"/>
      <c r="D7" s="161"/>
      <c r="E7" s="161"/>
      <c r="F7" s="161"/>
      <c r="G7" s="161"/>
      <c r="H7" s="107" t="s">
        <v>30</v>
      </c>
      <c r="I7" s="108"/>
      <c r="J7" s="108" t="str">
        <f>'CGP SCHEDULE'!O8</f>
        <v>12.08.2026</v>
      </c>
      <c r="K7" s="161"/>
      <c r="L7" s="161"/>
      <c r="M7" s="160"/>
      <c r="N7" s="160"/>
      <c r="O7" s="160"/>
      <c r="P7" s="160"/>
      <c r="Q7" s="160"/>
      <c r="R7" s="160"/>
      <c r="S7" s="160"/>
      <c r="T7" s="160"/>
      <c r="U7" s="107"/>
      <c r="V7" s="107"/>
      <c r="W7" s="107"/>
      <c r="X7" s="107"/>
      <c r="Y7" s="107"/>
      <c r="Z7" s="107"/>
      <c r="AA7" s="160"/>
      <c r="AB7" s="160"/>
      <c r="AC7" s="160"/>
      <c r="AD7" s="160"/>
      <c r="AE7" s="160"/>
      <c r="AF7" s="168"/>
    </row>
    <row r="8" spans="1:62" s="133" customFormat="1" ht="15" customHeight="1">
      <c r="A8" s="177" t="s">
        <v>31</v>
      </c>
      <c r="B8" s="177" t="s">
        <v>32</v>
      </c>
      <c r="C8" s="436" t="s">
        <v>284</v>
      </c>
      <c r="D8" s="451"/>
      <c r="E8" s="451"/>
      <c r="F8" s="451"/>
      <c r="G8" s="451"/>
      <c r="H8" s="451"/>
      <c r="I8" s="436" t="s">
        <v>309</v>
      </c>
      <c r="J8" s="451"/>
      <c r="K8" s="451"/>
      <c r="L8" s="451"/>
      <c r="M8" s="451"/>
      <c r="N8" s="451"/>
      <c r="O8" s="438" t="s">
        <v>335</v>
      </c>
      <c r="P8" s="448"/>
      <c r="Q8" s="448"/>
      <c r="R8" s="448"/>
      <c r="S8" s="448"/>
      <c r="T8" s="448"/>
      <c r="U8" s="438" t="s">
        <v>336</v>
      </c>
      <c r="V8" s="448"/>
      <c r="W8" s="448"/>
      <c r="X8" s="448"/>
      <c r="Y8" s="448"/>
      <c r="Z8" s="448"/>
      <c r="AA8" s="436" t="s">
        <v>361</v>
      </c>
      <c r="AB8" s="451"/>
      <c r="AC8" s="451"/>
      <c r="AD8" s="451"/>
      <c r="AE8" s="451"/>
      <c r="AF8" s="451"/>
      <c r="AG8" s="436" t="s">
        <v>404</v>
      </c>
      <c r="AH8" s="451"/>
      <c r="AI8" s="451"/>
      <c r="AJ8" s="451"/>
      <c r="AK8" s="451"/>
      <c r="AL8" s="451"/>
      <c r="AM8" s="436" t="s">
        <v>405</v>
      </c>
      <c r="AN8" s="451"/>
      <c r="AO8" s="451"/>
      <c r="AP8" s="451"/>
      <c r="AQ8" s="451"/>
      <c r="AR8" s="451"/>
      <c r="AS8" s="436" t="s">
        <v>407</v>
      </c>
      <c r="AT8" s="451"/>
      <c r="AU8" s="451"/>
      <c r="AV8" s="451"/>
      <c r="AW8" s="451"/>
      <c r="AX8" s="451"/>
      <c r="AY8" s="436" t="s">
        <v>408</v>
      </c>
      <c r="AZ8" s="451"/>
      <c r="BA8" s="451"/>
      <c r="BB8" s="451"/>
      <c r="BC8" s="451"/>
      <c r="BD8" s="451"/>
      <c r="BE8" s="436" t="s">
        <v>409</v>
      </c>
      <c r="BF8" s="451"/>
      <c r="BG8" s="451"/>
      <c r="BH8" s="451"/>
      <c r="BI8" s="451"/>
      <c r="BJ8" s="451"/>
    </row>
    <row r="9" spans="1:62">
      <c r="A9" s="178"/>
      <c r="B9" s="178"/>
      <c r="C9" s="517" t="s">
        <v>162</v>
      </c>
      <c r="D9" s="517"/>
      <c r="E9" s="436" t="s">
        <v>195</v>
      </c>
      <c r="F9" s="436"/>
      <c r="G9" s="517" t="s">
        <v>163</v>
      </c>
      <c r="H9" s="517"/>
      <c r="I9" s="517" t="s">
        <v>162</v>
      </c>
      <c r="J9" s="517"/>
      <c r="K9" s="436" t="s">
        <v>195</v>
      </c>
      <c r="L9" s="436"/>
      <c r="M9" s="517" t="s">
        <v>163</v>
      </c>
      <c r="N9" s="517"/>
      <c r="O9" s="558" t="s">
        <v>162</v>
      </c>
      <c r="P9" s="558"/>
      <c r="Q9" s="436" t="s">
        <v>195</v>
      </c>
      <c r="R9" s="436"/>
      <c r="S9" s="517" t="s">
        <v>163</v>
      </c>
      <c r="T9" s="517"/>
      <c r="U9" s="558" t="s">
        <v>162</v>
      </c>
      <c r="V9" s="558"/>
      <c r="W9" s="436" t="s">
        <v>195</v>
      </c>
      <c r="X9" s="436"/>
      <c r="Y9" s="517" t="s">
        <v>163</v>
      </c>
      <c r="Z9" s="517"/>
      <c r="AA9" s="517" t="s">
        <v>162</v>
      </c>
      <c r="AB9" s="517"/>
      <c r="AC9" s="436" t="s">
        <v>195</v>
      </c>
      <c r="AD9" s="436"/>
      <c r="AE9" s="517" t="s">
        <v>163</v>
      </c>
      <c r="AF9" s="517"/>
      <c r="AG9" s="517" t="s">
        <v>162</v>
      </c>
      <c r="AH9" s="517"/>
      <c r="AI9" s="436" t="s">
        <v>195</v>
      </c>
      <c r="AJ9" s="436"/>
      <c r="AK9" s="517" t="s">
        <v>163</v>
      </c>
      <c r="AL9" s="517"/>
      <c r="AM9" s="517" t="s">
        <v>162</v>
      </c>
      <c r="AN9" s="517"/>
      <c r="AO9" s="436" t="s">
        <v>195</v>
      </c>
      <c r="AP9" s="436"/>
      <c r="AQ9" s="517" t="s">
        <v>163</v>
      </c>
      <c r="AR9" s="517"/>
      <c r="AS9" s="517" t="s">
        <v>162</v>
      </c>
      <c r="AT9" s="517"/>
      <c r="AU9" s="436" t="s">
        <v>195</v>
      </c>
      <c r="AV9" s="436"/>
      <c r="AW9" s="517" t="s">
        <v>163</v>
      </c>
      <c r="AX9" s="517"/>
      <c r="AY9" s="517" t="s">
        <v>162</v>
      </c>
      <c r="AZ9" s="517"/>
      <c r="BA9" s="436" t="s">
        <v>195</v>
      </c>
      <c r="BB9" s="436"/>
      <c r="BC9" s="517" t="s">
        <v>163</v>
      </c>
      <c r="BD9" s="517"/>
      <c r="BE9" s="517" t="s">
        <v>162</v>
      </c>
      <c r="BF9" s="517"/>
      <c r="BG9" s="436" t="s">
        <v>195</v>
      </c>
      <c r="BH9" s="436"/>
      <c r="BI9" s="517" t="s">
        <v>163</v>
      </c>
      <c r="BJ9" s="517"/>
    </row>
    <row r="10" spans="1:62">
      <c r="A10" s="156"/>
      <c r="B10" s="156"/>
      <c r="C10" s="110" t="s">
        <v>164</v>
      </c>
      <c r="D10" s="110" t="s">
        <v>165</v>
      </c>
      <c r="E10" s="110" t="s">
        <v>164</v>
      </c>
      <c r="F10" s="110" t="s">
        <v>165</v>
      </c>
      <c r="G10" s="110" t="s">
        <v>164</v>
      </c>
      <c r="H10" s="110" t="s">
        <v>165</v>
      </c>
      <c r="I10" s="110" t="s">
        <v>164</v>
      </c>
      <c r="J10" s="110" t="s">
        <v>165</v>
      </c>
      <c r="K10" s="110" t="s">
        <v>164</v>
      </c>
      <c r="L10" s="110" t="s">
        <v>165</v>
      </c>
      <c r="M10" s="110" t="s">
        <v>164</v>
      </c>
      <c r="N10" s="110" t="s">
        <v>165</v>
      </c>
      <c r="O10" s="110" t="s">
        <v>164</v>
      </c>
      <c r="P10" s="110" t="s">
        <v>165</v>
      </c>
      <c r="Q10" s="110" t="s">
        <v>164</v>
      </c>
      <c r="R10" s="110" t="s">
        <v>165</v>
      </c>
      <c r="S10" s="110" t="s">
        <v>164</v>
      </c>
      <c r="T10" s="110" t="s">
        <v>165</v>
      </c>
      <c r="U10" s="110" t="s">
        <v>164</v>
      </c>
      <c r="V10" s="110" t="s">
        <v>165</v>
      </c>
      <c r="W10" s="110" t="s">
        <v>164</v>
      </c>
      <c r="X10" s="110" t="s">
        <v>165</v>
      </c>
      <c r="Y10" s="110" t="s">
        <v>164</v>
      </c>
      <c r="Z10" s="110" t="s">
        <v>165</v>
      </c>
      <c r="AA10" s="110" t="s">
        <v>164</v>
      </c>
      <c r="AB10" s="110" t="s">
        <v>165</v>
      </c>
      <c r="AC10" s="110" t="s">
        <v>164</v>
      </c>
      <c r="AD10" s="110" t="s">
        <v>165</v>
      </c>
      <c r="AE10" s="110" t="s">
        <v>164</v>
      </c>
      <c r="AF10" s="110" t="s">
        <v>165</v>
      </c>
      <c r="AG10" s="110" t="s">
        <v>164</v>
      </c>
      <c r="AH10" s="110" t="s">
        <v>165</v>
      </c>
      <c r="AI10" s="110" t="s">
        <v>164</v>
      </c>
      <c r="AJ10" s="110" t="s">
        <v>165</v>
      </c>
      <c r="AK10" s="110" t="s">
        <v>164</v>
      </c>
      <c r="AL10" s="110" t="s">
        <v>165</v>
      </c>
      <c r="AM10" s="110" t="s">
        <v>164</v>
      </c>
      <c r="AN10" s="110" t="s">
        <v>165</v>
      </c>
      <c r="AO10" s="110" t="s">
        <v>164</v>
      </c>
      <c r="AP10" s="110" t="s">
        <v>165</v>
      </c>
      <c r="AQ10" s="110" t="s">
        <v>164</v>
      </c>
      <c r="AR10" s="110" t="s">
        <v>165</v>
      </c>
      <c r="AS10" s="110" t="s">
        <v>164</v>
      </c>
      <c r="AT10" s="110" t="s">
        <v>165</v>
      </c>
      <c r="AU10" s="110" t="s">
        <v>164</v>
      </c>
      <c r="AV10" s="110" t="s">
        <v>165</v>
      </c>
      <c r="AW10" s="110" t="s">
        <v>164</v>
      </c>
      <c r="AX10" s="110" t="s">
        <v>165</v>
      </c>
      <c r="AY10" s="110" t="s">
        <v>164</v>
      </c>
      <c r="AZ10" s="110" t="s">
        <v>165</v>
      </c>
      <c r="BA10" s="110" t="s">
        <v>164</v>
      </c>
      <c r="BB10" s="110" t="s">
        <v>165</v>
      </c>
      <c r="BC10" s="110" t="s">
        <v>164</v>
      </c>
      <c r="BD10" s="110" t="s">
        <v>165</v>
      </c>
      <c r="BE10" s="110" t="s">
        <v>164</v>
      </c>
      <c r="BF10" s="110" t="s">
        <v>165</v>
      </c>
      <c r="BG10" s="110" t="s">
        <v>164</v>
      </c>
      <c r="BH10" s="110" t="s">
        <v>165</v>
      </c>
      <c r="BI10" s="110" t="s">
        <v>164</v>
      </c>
      <c r="BJ10" s="110" t="s">
        <v>165</v>
      </c>
    </row>
    <row r="11" spans="1:62">
      <c r="A11" s="179">
        <v>0</v>
      </c>
      <c r="B11" s="89">
        <v>1</v>
      </c>
      <c r="C11" s="71"/>
      <c r="D11" s="71"/>
      <c r="E11" s="74"/>
      <c r="F11" s="74"/>
      <c r="G11" s="71">
        <f t="shared" ref="G11:H75" si="0">C11+E11</f>
        <v>0</v>
      </c>
      <c r="H11" s="71">
        <f>D11+F11</f>
        <v>0</v>
      </c>
      <c r="I11" s="71"/>
      <c r="J11" s="71"/>
      <c r="K11" s="74"/>
      <c r="L11" s="74"/>
      <c r="M11" s="71">
        <f t="shared" ref="M11:M75" si="1">I11+K11</f>
        <v>0</v>
      </c>
      <c r="N11" s="71">
        <f>J11+L11</f>
        <v>0</v>
      </c>
      <c r="O11" s="91">
        <v>0</v>
      </c>
      <c r="P11" s="71"/>
      <c r="Q11" s="74"/>
      <c r="R11" s="74"/>
      <c r="S11" s="71">
        <f t="shared" ref="S11:S74" si="2">O11+Q11</f>
        <v>0</v>
      </c>
      <c r="T11" s="71">
        <f t="shared" ref="T11:T74" si="3">P11+R11</f>
        <v>0</v>
      </c>
      <c r="U11" s="91">
        <v>0</v>
      </c>
      <c r="V11" s="71"/>
      <c r="W11" s="71"/>
      <c r="X11" s="71"/>
      <c r="Y11" s="71">
        <f t="shared" ref="Y11:Y74" si="4">U11+W11</f>
        <v>0</v>
      </c>
      <c r="Z11" s="71">
        <f t="shared" ref="Z11:Z74" si="5">V11+X11</f>
        <v>0</v>
      </c>
      <c r="AA11" s="71"/>
      <c r="AB11" s="71"/>
      <c r="AC11" s="74"/>
      <c r="AD11" s="74"/>
      <c r="AE11" s="71">
        <f t="shared" ref="AE11:AE75" si="6">AA11+AC11</f>
        <v>0</v>
      </c>
      <c r="AF11" s="71">
        <f>AB11+AD11</f>
        <v>0</v>
      </c>
      <c r="AG11" s="71"/>
      <c r="AH11" s="71"/>
      <c r="AI11" s="74"/>
      <c r="AJ11" s="74"/>
      <c r="AK11" s="71">
        <f>AG11+AI11</f>
        <v>0</v>
      </c>
      <c r="AL11" s="71">
        <f>AH11+AJ11</f>
        <v>0</v>
      </c>
      <c r="AM11" s="71"/>
      <c r="AN11" s="71"/>
      <c r="AO11" s="74"/>
      <c r="AP11" s="74"/>
      <c r="AQ11" s="71">
        <f>AM11+AO11</f>
        <v>0</v>
      </c>
      <c r="AR11" s="71">
        <f>AN11+AP11</f>
        <v>0</v>
      </c>
      <c r="AS11" s="71"/>
      <c r="AT11" s="71"/>
      <c r="AU11" s="74"/>
      <c r="AV11" s="74"/>
      <c r="AW11" s="71">
        <f>AS11+AU11</f>
        <v>0</v>
      </c>
      <c r="AX11" s="71">
        <f>AT11+AV11</f>
        <v>0</v>
      </c>
      <c r="AY11" s="71"/>
      <c r="AZ11" s="71"/>
      <c r="BA11" s="74"/>
      <c r="BB11" s="74"/>
      <c r="BC11" s="71">
        <f>AY11+BA11</f>
        <v>0</v>
      </c>
      <c r="BD11" s="71">
        <f>AZ11+BB11</f>
        <v>0</v>
      </c>
      <c r="BE11" s="71"/>
      <c r="BF11" s="71"/>
      <c r="BG11" s="74"/>
      <c r="BH11" s="74"/>
      <c r="BI11" s="71">
        <f>BE11+BG11</f>
        <v>0</v>
      </c>
      <c r="BJ11" s="71">
        <f>BF11+BH11</f>
        <v>0</v>
      </c>
    </row>
    <row r="12" spans="1:62">
      <c r="A12" s="89"/>
      <c r="B12" s="89">
        <v>2</v>
      </c>
      <c r="C12" s="71"/>
      <c r="D12" s="71"/>
      <c r="E12" s="74"/>
      <c r="F12" s="74"/>
      <c r="G12" s="71">
        <f t="shared" si="0"/>
        <v>0</v>
      </c>
      <c r="H12" s="71">
        <f t="shared" si="0"/>
        <v>0</v>
      </c>
      <c r="I12" s="71"/>
      <c r="J12" s="71"/>
      <c r="K12" s="74"/>
      <c r="L12" s="74"/>
      <c r="M12" s="71">
        <f t="shared" si="1"/>
        <v>0</v>
      </c>
      <c r="N12" s="71">
        <f t="shared" ref="N12:N76" si="7">J12+L12</f>
        <v>0</v>
      </c>
      <c r="O12" s="91">
        <v>0</v>
      </c>
      <c r="P12" s="71"/>
      <c r="Q12" s="74"/>
      <c r="R12" s="74"/>
      <c r="S12" s="71">
        <f t="shared" si="2"/>
        <v>0</v>
      </c>
      <c r="T12" s="71">
        <f t="shared" si="3"/>
        <v>0</v>
      </c>
      <c r="U12" s="91">
        <v>0</v>
      </c>
      <c r="V12" s="71"/>
      <c r="W12" s="71"/>
      <c r="X12" s="71"/>
      <c r="Y12" s="71">
        <f t="shared" si="4"/>
        <v>0</v>
      </c>
      <c r="Z12" s="71">
        <f t="shared" si="5"/>
        <v>0</v>
      </c>
      <c r="AA12" s="71"/>
      <c r="AB12" s="71"/>
      <c r="AC12" s="74"/>
      <c r="AD12" s="74"/>
      <c r="AE12" s="71">
        <f t="shared" si="6"/>
        <v>0</v>
      </c>
      <c r="AF12" s="71">
        <f t="shared" ref="AF12:AF76" si="8">AB12+AD12</f>
        <v>0</v>
      </c>
      <c r="AG12" s="71"/>
      <c r="AH12" s="71"/>
      <c r="AI12" s="74"/>
      <c r="AJ12" s="74"/>
      <c r="AK12" s="71">
        <f t="shared" ref="AK12:AK75" si="9">AG12+AI12</f>
        <v>0</v>
      </c>
      <c r="AL12" s="71">
        <f t="shared" ref="AL12:AL75" si="10">AH12+AJ12</f>
        <v>0</v>
      </c>
      <c r="AM12" s="71"/>
      <c r="AN12" s="71"/>
      <c r="AO12" s="74"/>
      <c r="AP12" s="74"/>
      <c r="AQ12" s="71">
        <f t="shared" ref="AQ12:AQ75" si="11">AM12+AO12</f>
        <v>0</v>
      </c>
      <c r="AR12" s="71">
        <f t="shared" ref="AR12:AR75" si="12">AN12+AP12</f>
        <v>0</v>
      </c>
      <c r="AS12" s="71"/>
      <c r="AT12" s="71"/>
      <c r="AU12" s="74"/>
      <c r="AV12" s="74"/>
      <c r="AW12" s="71">
        <f t="shared" ref="AW12:AW75" si="13">AS12+AU12</f>
        <v>0</v>
      </c>
      <c r="AX12" s="71">
        <f t="shared" ref="AX12:AX75" si="14">AT12+AV12</f>
        <v>0</v>
      </c>
      <c r="AY12" s="71"/>
      <c r="AZ12" s="71"/>
      <c r="BA12" s="74"/>
      <c r="BB12" s="74"/>
      <c r="BC12" s="71">
        <f t="shared" ref="BC12:BC75" si="15">AY12+BA12</f>
        <v>0</v>
      </c>
      <c r="BD12" s="71">
        <f t="shared" ref="BD12:BD75" si="16">AZ12+BB12</f>
        <v>0</v>
      </c>
      <c r="BE12" s="71"/>
      <c r="BF12" s="71"/>
      <c r="BG12" s="74"/>
      <c r="BH12" s="74"/>
      <c r="BI12" s="71">
        <f t="shared" ref="BI12:BI75" si="17">BE12+BG12</f>
        <v>0</v>
      </c>
      <c r="BJ12" s="71">
        <f t="shared" ref="BJ12:BJ75" si="18">BF12+BH12</f>
        <v>0</v>
      </c>
    </row>
    <row r="13" spans="1:62">
      <c r="A13" s="180"/>
      <c r="B13" s="155">
        <v>3</v>
      </c>
      <c r="C13" s="71"/>
      <c r="D13" s="71"/>
      <c r="E13" s="74"/>
      <c r="F13" s="74"/>
      <c r="G13" s="71">
        <f t="shared" si="0"/>
        <v>0</v>
      </c>
      <c r="H13" s="71">
        <f t="shared" si="0"/>
        <v>0</v>
      </c>
      <c r="I13" s="71"/>
      <c r="J13" s="71"/>
      <c r="K13" s="74"/>
      <c r="L13" s="74"/>
      <c r="M13" s="71">
        <f t="shared" si="1"/>
        <v>0</v>
      </c>
      <c r="N13" s="71">
        <f t="shared" si="7"/>
        <v>0</v>
      </c>
      <c r="O13" s="91">
        <v>0</v>
      </c>
      <c r="P13" s="71"/>
      <c r="Q13" s="74"/>
      <c r="R13" s="74"/>
      <c r="S13" s="71">
        <f t="shared" si="2"/>
        <v>0</v>
      </c>
      <c r="T13" s="71">
        <f t="shared" si="3"/>
        <v>0</v>
      </c>
      <c r="U13" s="91">
        <v>0</v>
      </c>
      <c r="V13" s="71"/>
      <c r="W13" s="71"/>
      <c r="X13" s="71"/>
      <c r="Y13" s="71">
        <f t="shared" si="4"/>
        <v>0</v>
      </c>
      <c r="Z13" s="71">
        <f t="shared" si="5"/>
        <v>0</v>
      </c>
      <c r="AA13" s="71"/>
      <c r="AB13" s="71"/>
      <c r="AC13" s="74"/>
      <c r="AD13" s="74"/>
      <c r="AE13" s="71">
        <f t="shared" si="6"/>
        <v>0</v>
      </c>
      <c r="AF13" s="71">
        <f t="shared" si="8"/>
        <v>0</v>
      </c>
      <c r="AG13" s="71"/>
      <c r="AH13" s="71"/>
      <c r="AI13" s="74"/>
      <c r="AJ13" s="74"/>
      <c r="AK13" s="71">
        <f t="shared" si="9"/>
        <v>0</v>
      </c>
      <c r="AL13" s="71">
        <f t="shared" si="10"/>
        <v>0</v>
      </c>
      <c r="AM13" s="71"/>
      <c r="AN13" s="71"/>
      <c r="AO13" s="74"/>
      <c r="AP13" s="74"/>
      <c r="AQ13" s="71">
        <f t="shared" si="11"/>
        <v>0</v>
      </c>
      <c r="AR13" s="71">
        <f t="shared" si="12"/>
        <v>0</v>
      </c>
      <c r="AS13" s="71"/>
      <c r="AT13" s="71"/>
      <c r="AU13" s="74"/>
      <c r="AV13" s="74"/>
      <c r="AW13" s="71">
        <f t="shared" si="13"/>
        <v>0</v>
      </c>
      <c r="AX13" s="71">
        <f t="shared" si="14"/>
        <v>0</v>
      </c>
      <c r="AY13" s="71"/>
      <c r="AZ13" s="71"/>
      <c r="BA13" s="74"/>
      <c r="BB13" s="74"/>
      <c r="BC13" s="71">
        <f t="shared" si="15"/>
        <v>0</v>
      </c>
      <c r="BD13" s="71">
        <f t="shared" si="16"/>
        <v>0</v>
      </c>
      <c r="BE13" s="71"/>
      <c r="BF13" s="71"/>
      <c r="BG13" s="74"/>
      <c r="BH13" s="74"/>
      <c r="BI13" s="71">
        <f t="shared" si="17"/>
        <v>0</v>
      </c>
      <c r="BJ13" s="71">
        <f t="shared" si="18"/>
        <v>0</v>
      </c>
    </row>
    <row r="14" spans="1:62">
      <c r="A14" s="181"/>
      <c r="B14" s="89">
        <v>4</v>
      </c>
      <c r="C14" s="71"/>
      <c r="D14" s="71"/>
      <c r="E14" s="74"/>
      <c r="F14" s="74"/>
      <c r="G14" s="71">
        <f t="shared" si="0"/>
        <v>0</v>
      </c>
      <c r="H14" s="71">
        <f t="shared" si="0"/>
        <v>0</v>
      </c>
      <c r="I14" s="71"/>
      <c r="J14" s="71"/>
      <c r="K14" s="74"/>
      <c r="L14" s="74"/>
      <c r="M14" s="71">
        <f t="shared" si="1"/>
        <v>0</v>
      </c>
      <c r="N14" s="71">
        <f t="shared" si="7"/>
        <v>0</v>
      </c>
      <c r="O14" s="91">
        <v>0</v>
      </c>
      <c r="P14" s="71"/>
      <c r="Q14" s="74"/>
      <c r="R14" s="74"/>
      <c r="S14" s="71">
        <f t="shared" si="2"/>
        <v>0</v>
      </c>
      <c r="T14" s="71">
        <f t="shared" si="3"/>
        <v>0</v>
      </c>
      <c r="U14" s="91">
        <v>0</v>
      </c>
      <c r="V14" s="71"/>
      <c r="W14" s="71"/>
      <c r="X14" s="71"/>
      <c r="Y14" s="71">
        <f t="shared" si="4"/>
        <v>0</v>
      </c>
      <c r="Z14" s="71">
        <f t="shared" si="5"/>
        <v>0</v>
      </c>
      <c r="AA14" s="71"/>
      <c r="AB14" s="71"/>
      <c r="AC14" s="74"/>
      <c r="AD14" s="74"/>
      <c r="AE14" s="71">
        <f t="shared" si="6"/>
        <v>0</v>
      </c>
      <c r="AF14" s="71">
        <f t="shared" si="8"/>
        <v>0</v>
      </c>
      <c r="AG14" s="71"/>
      <c r="AH14" s="71"/>
      <c r="AI14" s="74"/>
      <c r="AJ14" s="74"/>
      <c r="AK14" s="71">
        <f t="shared" si="9"/>
        <v>0</v>
      </c>
      <c r="AL14" s="71">
        <f t="shared" si="10"/>
        <v>0</v>
      </c>
      <c r="AM14" s="71"/>
      <c r="AN14" s="71"/>
      <c r="AO14" s="74"/>
      <c r="AP14" s="74"/>
      <c r="AQ14" s="71">
        <f t="shared" si="11"/>
        <v>0</v>
      </c>
      <c r="AR14" s="71">
        <f t="shared" si="12"/>
        <v>0</v>
      </c>
      <c r="AS14" s="71"/>
      <c r="AT14" s="71"/>
      <c r="AU14" s="74"/>
      <c r="AV14" s="74"/>
      <c r="AW14" s="71">
        <f t="shared" si="13"/>
        <v>0</v>
      </c>
      <c r="AX14" s="71">
        <f t="shared" si="14"/>
        <v>0</v>
      </c>
      <c r="AY14" s="71"/>
      <c r="AZ14" s="71"/>
      <c r="BA14" s="74"/>
      <c r="BB14" s="74"/>
      <c r="BC14" s="71">
        <f t="shared" si="15"/>
        <v>0</v>
      </c>
      <c r="BD14" s="71">
        <f t="shared" si="16"/>
        <v>0</v>
      </c>
      <c r="BE14" s="71"/>
      <c r="BF14" s="71"/>
      <c r="BG14" s="74"/>
      <c r="BH14" s="74"/>
      <c r="BI14" s="71">
        <f t="shared" si="17"/>
        <v>0</v>
      </c>
      <c r="BJ14" s="71">
        <f t="shared" si="18"/>
        <v>0</v>
      </c>
    </row>
    <row r="15" spans="1:62">
      <c r="A15" s="182">
        <v>4.1666666666666664E-2</v>
      </c>
      <c r="B15" s="89">
        <v>5</v>
      </c>
      <c r="C15" s="71"/>
      <c r="D15" s="71"/>
      <c r="E15" s="74"/>
      <c r="F15" s="74"/>
      <c r="G15" s="71">
        <f t="shared" si="0"/>
        <v>0</v>
      </c>
      <c r="H15" s="71">
        <f t="shared" si="0"/>
        <v>0</v>
      </c>
      <c r="I15" s="71"/>
      <c r="J15" s="71"/>
      <c r="K15" s="74"/>
      <c r="L15" s="74"/>
      <c r="M15" s="71">
        <f t="shared" si="1"/>
        <v>0</v>
      </c>
      <c r="N15" s="71">
        <f t="shared" si="7"/>
        <v>0</v>
      </c>
      <c r="O15" s="91">
        <v>0</v>
      </c>
      <c r="P15" s="71"/>
      <c r="Q15" s="74"/>
      <c r="R15" s="74"/>
      <c r="S15" s="71">
        <f t="shared" si="2"/>
        <v>0</v>
      </c>
      <c r="T15" s="71">
        <f t="shared" si="3"/>
        <v>0</v>
      </c>
      <c r="U15" s="91">
        <v>0</v>
      </c>
      <c r="V15" s="71"/>
      <c r="W15" s="71"/>
      <c r="X15" s="71"/>
      <c r="Y15" s="71">
        <f t="shared" si="4"/>
        <v>0</v>
      </c>
      <c r="Z15" s="71">
        <f t="shared" si="5"/>
        <v>0</v>
      </c>
      <c r="AA15" s="71"/>
      <c r="AB15" s="71"/>
      <c r="AC15" s="74"/>
      <c r="AD15" s="74"/>
      <c r="AE15" s="71">
        <f t="shared" si="6"/>
        <v>0</v>
      </c>
      <c r="AF15" s="71">
        <f t="shared" si="8"/>
        <v>0</v>
      </c>
      <c r="AG15" s="71"/>
      <c r="AH15" s="71"/>
      <c r="AI15" s="74"/>
      <c r="AJ15" s="74"/>
      <c r="AK15" s="71">
        <f t="shared" si="9"/>
        <v>0</v>
      </c>
      <c r="AL15" s="71">
        <f t="shared" si="10"/>
        <v>0</v>
      </c>
      <c r="AM15" s="71"/>
      <c r="AN15" s="71"/>
      <c r="AO15" s="74"/>
      <c r="AP15" s="74"/>
      <c r="AQ15" s="71">
        <f t="shared" si="11"/>
        <v>0</v>
      </c>
      <c r="AR15" s="71">
        <f t="shared" si="12"/>
        <v>0</v>
      </c>
      <c r="AS15" s="71"/>
      <c r="AT15" s="71"/>
      <c r="AU15" s="74"/>
      <c r="AV15" s="74"/>
      <c r="AW15" s="71">
        <f t="shared" si="13"/>
        <v>0</v>
      </c>
      <c r="AX15" s="71">
        <f t="shared" si="14"/>
        <v>0</v>
      </c>
      <c r="AY15" s="71"/>
      <c r="AZ15" s="71"/>
      <c r="BA15" s="74"/>
      <c r="BB15" s="74"/>
      <c r="BC15" s="71">
        <f t="shared" si="15"/>
        <v>0</v>
      </c>
      <c r="BD15" s="71">
        <f t="shared" si="16"/>
        <v>0</v>
      </c>
      <c r="BE15" s="71"/>
      <c r="BF15" s="71"/>
      <c r="BG15" s="74"/>
      <c r="BH15" s="74"/>
      <c r="BI15" s="71">
        <f t="shared" si="17"/>
        <v>0</v>
      </c>
      <c r="BJ15" s="71">
        <f t="shared" si="18"/>
        <v>0</v>
      </c>
    </row>
    <row r="16" spans="1:62">
      <c r="A16" s="181"/>
      <c r="B16" s="89">
        <v>6</v>
      </c>
      <c r="C16" s="71"/>
      <c r="D16" s="71"/>
      <c r="E16" s="74"/>
      <c r="F16" s="74"/>
      <c r="G16" s="71">
        <f t="shared" si="0"/>
        <v>0</v>
      </c>
      <c r="H16" s="71">
        <f t="shared" si="0"/>
        <v>0</v>
      </c>
      <c r="I16" s="71"/>
      <c r="J16" s="71"/>
      <c r="K16" s="74"/>
      <c r="L16" s="74"/>
      <c r="M16" s="71">
        <f t="shared" si="1"/>
        <v>0</v>
      </c>
      <c r="N16" s="71">
        <f t="shared" si="7"/>
        <v>0</v>
      </c>
      <c r="O16" s="91">
        <v>0</v>
      </c>
      <c r="P16" s="71"/>
      <c r="Q16" s="74"/>
      <c r="R16" s="74"/>
      <c r="S16" s="71">
        <f t="shared" si="2"/>
        <v>0</v>
      </c>
      <c r="T16" s="71">
        <f t="shared" si="3"/>
        <v>0</v>
      </c>
      <c r="U16" s="91">
        <v>0</v>
      </c>
      <c r="V16" s="71"/>
      <c r="W16" s="71"/>
      <c r="X16" s="71"/>
      <c r="Y16" s="71">
        <f t="shared" si="4"/>
        <v>0</v>
      </c>
      <c r="Z16" s="71">
        <f t="shared" si="5"/>
        <v>0</v>
      </c>
      <c r="AA16" s="71"/>
      <c r="AB16" s="71"/>
      <c r="AC16" s="74"/>
      <c r="AD16" s="74"/>
      <c r="AE16" s="71">
        <f t="shared" si="6"/>
        <v>0</v>
      </c>
      <c r="AF16" s="71">
        <f t="shared" si="8"/>
        <v>0</v>
      </c>
      <c r="AG16" s="71"/>
      <c r="AH16" s="71"/>
      <c r="AI16" s="74"/>
      <c r="AJ16" s="74"/>
      <c r="AK16" s="71">
        <f t="shared" si="9"/>
        <v>0</v>
      </c>
      <c r="AL16" s="71">
        <f t="shared" si="10"/>
        <v>0</v>
      </c>
      <c r="AM16" s="71"/>
      <c r="AN16" s="71"/>
      <c r="AO16" s="74"/>
      <c r="AP16" s="74"/>
      <c r="AQ16" s="71">
        <f t="shared" si="11"/>
        <v>0</v>
      </c>
      <c r="AR16" s="71">
        <f t="shared" si="12"/>
        <v>0</v>
      </c>
      <c r="AS16" s="71"/>
      <c r="AT16" s="71"/>
      <c r="AU16" s="74"/>
      <c r="AV16" s="74"/>
      <c r="AW16" s="71">
        <f t="shared" si="13"/>
        <v>0</v>
      </c>
      <c r="AX16" s="71">
        <f t="shared" si="14"/>
        <v>0</v>
      </c>
      <c r="AY16" s="71"/>
      <c r="AZ16" s="71"/>
      <c r="BA16" s="74"/>
      <c r="BB16" s="74"/>
      <c r="BC16" s="71">
        <f t="shared" si="15"/>
        <v>0</v>
      </c>
      <c r="BD16" s="71">
        <f t="shared" si="16"/>
        <v>0</v>
      </c>
      <c r="BE16" s="71"/>
      <c r="BF16" s="71"/>
      <c r="BG16" s="74"/>
      <c r="BH16" s="74"/>
      <c r="BI16" s="71">
        <f t="shared" si="17"/>
        <v>0</v>
      </c>
      <c r="BJ16" s="71">
        <f t="shared" si="18"/>
        <v>0</v>
      </c>
    </row>
    <row r="17" spans="1:62">
      <c r="A17" s="181"/>
      <c r="B17" s="89">
        <v>7</v>
      </c>
      <c r="C17" s="71"/>
      <c r="D17" s="71"/>
      <c r="E17" s="74"/>
      <c r="F17" s="74"/>
      <c r="G17" s="71">
        <f t="shared" si="0"/>
        <v>0</v>
      </c>
      <c r="H17" s="71">
        <f t="shared" si="0"/>
        <v>0</v>
      </c>
      <c r="I17" s="71"/>
      <c r="J17" s="71"/>
      <c r="K17" s="74"/>
      <c r="L17" s="74"/>
      <c r="M17" s="71">
        <f t="shared" si="1"/>
        <v>0</v>
      </c>
      <c r="N17" s="71">
        <f t="shared" si="7"/>
        <v>0</v>
      </c>
      <c r="O17" s="91">
        <v>0</v>
      </c>
      <c r="P17" s="71"/>
      <c r="Q17" s="74"/>
      <c r="R17" s="74"/>
      <c r="S17" s="71">
        <f t="shared" si="2"/>
        <v>0</v>
      </c>
      <c r="T17" s="71">
        <f t="shared" si="3"/>
        <v>0</v>
      </c>
      <c r="U17" s="91">
        <v>0</v>
      </c>
      <c r="V17" s="71"/>
      <c r="W17" s="71"/>
      <c r="X17" s="71"/>
      <c r="Y17" s="71">
        <f t="shared" si="4"/>
        <v>0</v>
      </c>
      <c r="Z17" s="71">
        <f t="shared" si="5"/>
        <v>0</v>
      </c>
      <c r="AA17" s="71"/>
      <c r="AB17" s="71"/>
      <c r="AC17" s="74"/>
      <c r="AD17" s="74"/>
      <c r="AE17" s="71">
        <f t="shared" si="6"/>
        <v>0</v>
      </c>
      <c r="AF17" s="71">
        <f t="shared" si="8"/>
        <v>0</v>
      </c>
      <c r="AG17" s="71"/>
      <c r="AH17" s="71"/>
      <c r="AI17" s="74"/>
      <c r="AJ17" s="74"/>
      <c r="AK17" s="71">
        <f t="shared" si="9"/>
        <v>0</v>
      </c>
      <c r="AL17" s="71">
        <f t="shared" si="10"/>
        <v>0</v>
      </c>
      <c r="AM17" s="71"/>
      <c r="AN17" s="71"/>
      <c r="AO17" s="74"/>
      <c r="AP17" s="74"/>
      <c r="AQ17" s="71">
        <f t="shared" si="11"/>
        <v>0</v>
      </c>
      <c r="AR17" s="71">
        <f t="shared" si="12"/>
        <v>0</v>
      </c>
      <c r="AS17" s="71"/>
      <c r="AT17" s="71"/>
      <c r="AU17" s="74"/>
      <c r="AV17" s="74"/>
      <c r="AW17" s="71">
        <f t="shared" si="13"/>
        <v>0</v>
      </c>
      <c r="AX17" s="71">
        <f t="shared" si="14"/>
        <v>0</v>
      </c>
      <c r="AY17" s="71"/>
      <c r="AZ17" s="71"/>
      <c r="BA17" s="74"/>
      <c r="BB17" s="74"/>
      <c r="BC17" s="71">
        <f t="shared" si="15"/>
        <v>0</v>
      </c>
      <c r="BD17" s="71">
        <f t="shared" si="16"/>
        <v>0</v>
      </c>
      <c r="BE17" s="71"/>
      <c r="BF17" s="71"/>
      <c r="BG17" s="74"/>
      <c r="BH17" s="74"/>
      <c r="BI17" s="71">
        <f t="shared" si="17"/>
        <v>0</v>
      </c>
      <c r="BJ17" s="71">
        <f t="shared" si="18"/>
        <v>0</v>
      </c>
    </row>
    <row r="18" spans="1:62">
      <c r="A18" s="181"/>
      <c r="B18" s="89">
        <v>8</v>
      </c>
      <c r="C18" s="71"/>
      <c r="D18" s="71"/>
      <c r="E18" s="74"/>
      <c r="F18" s="74"/>
      <c r="G18" s="71">
        <f t="shared" si="0"/>
        <v>0</v>
      </c>
      <c r="H18" s="71">
        <f t="shared" si="0"/>
        <v>0</v>
      </c>
      <c r="I18" s="71"/>
      <c r="J18" s="71"/>
      <c r="K18" s="74"/>
      <c r="L18" s="74"/>
      <c r="M18" s="71">
        <f t="shared" si="1"/>
        <v>0</v>
      </c>
      <c r="N18" s="71">
        <f t="shared" si="7"/>
        <v>0</v>
      </c>
      <c r="O18" s="91">
        <v>0</v>
      </c>
      <c r="P18" s="71"/>
      <c r="Q18" s="74"/>
      <c r="R18" s="74"/>
      <c r="S18" s="71">
        <f t="shared" si="2"/>
        <v>0</v>
      </c>
      <c r="T18" s="71">
        <f t="shared" si="3"/>
        <v>0</v>
      </c>
      <c r="U18" s="91">
        <v>0</v>
      </c>
      <c r="V18" s="71"/>
      <c r="W18" s="71"/>
      <c r="X18" s="71"/>
      <c r="Y18" s="71">
        <f t="shared" si="4"/>
        <v>0</v>
      </c>
      <c r="Z18" s="71">
        <f t="shared" si="5"/>
        <v>0</v>
      </c>
      <c r="AA18" s="71"/>
      <c r="AB18" s="71"/>
      <c r="AC18" s="74"/>
      <c r="AD18" s="74"/>
      <c r="AE18" s="71">
        <f t="shared" si="6"/>
        <v>0</v>
      </c>
      <c r="AF18" s="71">
        <f t="shared" si="8"/>
        <v>0</v>
      </c>
      <c r="AG18" s="71"/>
      <c r="AH18" s="71"/>
      <c r="AI18" s="74"/>
      <c r="AJ18" s="74"/>
      <c r="AK18" s="71">
        <f t="shared" si="9"/>
        <v>0</v>
      </c>
      <c r="AL18" s="71">
        <f t="shared" si="10"/>
        <v>0</v>
      </c>
      <c r="AM18" s="71"/>
      <c r="AN18" s="71"/>
      <c r="AO18" s="74"/>
      <c r="AP18" s="74"/>
      <c r="AQ18" s="71">
        <f t="shared" si="11"/>
        <v>0</v>
      </c>
      <c r="AR18" s="71">
        <f t="shared" si="12"/>
        <v>0</v>
      </c>
      <c r="AS18" s="71"/>
      <c r="AT18" s="71"/>
      <c r="AU18" s="74"/>
      <c r="AV18" s="74"/>
      <c r="AW18" s="71">
        <f t="shared" si="13"/>
        <v>0</v>
      </c>
      <c r="AX18" s="71">
        <f t="shared" si="14"/>
        <v>0</v>
      </c>
      <c r="AY18" s="71"/>
      <c r="AZ18" s="71"/>
      <c r="BA18" s="74"/>
      <c r="BB18" s="74"/>
      <c r="BC18" s="71">
        <f t="shared" si="15"/>
        <v>0</v>
      </c>
      <c r="BD18" s="71">
        <f t="shared" si="16"/>
        <v>0</v>
      </c>
      <c r="BE18" s="71"/>
      <c r="BF18" s="71"/>
      <c r="BG18" s="74"/>
      <c r="BH18" s="74"/>
      <c r="BI18" s="71">
        <f t="shared" si="17"/>
        <v>0</v>
      </c>
      <c r="BJ18" s="71">
        <f t="shared" si="18"/>
        <v>0</v>
      </c>
    </row>
    <row r="19" spans="1:62">
      <c r="A19" s="182">
        <v>8.3333333333333329E-2</v>
      </c>
      <c r="B19" s="89">
        <v>9</v>
      </c>
      <c r="C19" s="71"/>
      <c r="D19" s="71"/>
      <c r="E19" s="74"/>
      <c r="F19" s="74"/>
      <c r="G19" s="71">
        <f t="shared" si="0"/>
        <v>0</v>
      </c>
      <c r="H19" s="71">
        <f t="shared" si="0"/>
        <v>0</v>
      </c>
      <c r="I19" s="71"/>
      <c r="J19" s="71"/>
      <c r="K19" s="74"/>
      <c r="L19" s="74"/>
      <c r="M19" s="71">
        <f t="shared" si="1"/>
        <v>0</v>
      </c>
      <c r="N19" s="71">
        <f t="shared" si="7"/>
        <v>0</v>
      </c>
      <c r="O19" s="91">
        <v>0</v>
      </c>
      <c r="P19" s="71"/>
      <c r="Q19" s="74"/>
      <c r="R19" s="74"/>
      <c r="S19" s="71">
        <f t="shared" si="2"/>
        <v>0</v>
      </c>
      <c r="T19" s="71">
        <f t="shared" si="3"/>
        <v>0</v>
      </c>
      <c r="U19" s="91">
        <v>0</v>
      </c>
      <c r="V19" s="71"/>
      <c r="W19" s="71"/>
      <c r="X19" s="71"/>
      <c r="Y19" s="71">
        <f t="shared" si="4"/>
        <v>0</v>
      </c>
      <c r="Z19" s="71">
        <f t="shared" si="5"/>
        <v>0</v>
      </c>
      <c r="AA19" s="71"/>
      <c r="AB19" s="71"/>
      <c r="AC19" s="74"/>
      <c r="AD19" s="74"/>
      <c r="AE19" s="71">
        <f t="shared" si="6"/>
        <v>0</v>
      </c>
      <c r="AF19" s="71">
        <f t="shared" si="8"/>
        <v>0</v>
      </c>
      <c r="AG19" s="71"/>
      <c r="AH19" s="71"/>
      <c r="AI19" s="74"/>
      <c r="AJ19" s="74"/>
      <c r="AK19" s="71">
        <f t="shared" si="9"/>
        <v>0</v>
      </c>
      <c r="AL19" s="71">
        <f t="shared" si="10"/>
        <v>0</v>
      </c>
      <c r="AM19" s="71"/>
      <c r="AN19" s="71"/>
      <c r="AO19" s="74"/>
      <c r="AP19" s="74"/>
      <c r="AQ19" s="71">
        <f t="shared" si="11"/>
        <v>0</v>
      </c>
      <c r="AR19" s="71">
        <f t="shared" si="12"/>
        <v>0</v>
      </c>
      <c r="AS19" s="71"/>
      <c r="AT19" s="71"/>
      <c r="AU19" s="74"/>
      <c r="AV19" s="74"/>
      <c r="AW19" s="71">
        <f t="shared" si="13"/>
        <v>0</v>
      </c>
      <c r="AX19" s="71">
        <f t="shared" si="14"/>
        <v>0</v>
      </c>
      <c r="AY19" s="71"/>
      <c r="AZ19" s="71"/>
      <c r="BA19" s="74"/>
      <c r="BB19" s="74"/>
      <c r="BC19" s="71">
        <f t="shared" si="15"/>
        <v>0</v>
      </c>
      <c r="BD19" s="71">
        <f t="shared" si="16"/>
        <v>0</v>
      </c>
      <c r="BE19" s="71"/>
      <c r="BF19" s="71"/>
      <c r="BG19" s="74"/>
      <c r="BH19" s="74"/>
      <c r="BI19" s="71">
        <f t="shared" si="17"/>
        <v>0</v>
      </c>
      <c r="BJ19" s="71">
        <f t="shared" si="18"/>
        <v>0</v>
      </c>
    </row>
    <row r="20" spans="1:62">
      <c r="A20" s="181"/>
      <c r="B20" s="89">
        <v>10</v>
      </c>
      <c r="C20" s="71"/>
      <c r="D20" s="71"/>
      <c r="E20" s="74"/>
      <c r="F20" s="74"/>
      <c r="G20" s="71">
        <f t="shared" si="0"/>
        <v>0</v>
      </c>
      <c r="H20" s="71">
        <f t="shared" si="0"/>
        <v>0</v>
      </c>
      <c r="I20" s="71"/>
      <c r="J20" s="71"/>
      <c r="K20" s="74"/>
      <c r="L20" s="74"/>
      <c r="M20" s="71">
        <f t="shared" si="1"/>
        <v>0</v>
      </c>
      <c r="N20" s="71">
        <f t="shared" si="7"/>
        <v>0</v>
      </c>
      <c r="O20" s="91">
        <v>0</v>
      </c>
      <c r="P20" s="71"/>
      <c r="Q20" s="74"/>
      <c r="R20" s="74"/>
      <c r="S20" s="71">
        <f t="shared" si="2"/>
        <v>0</v>
      </c>
      <c r="T20" s="71">
        <f t="shared" si="3"/>
        <v>0</v>
      </c>
      <c r="U20" s="91">
        <v>0</v>
      </c>
      <c r="V20" s="71"/>
      <c r="W20" s="71"/>
      <c r="X20" s="71"/>
      <c r="Y20" s="71">
        <f t="shared" si="4"/>
        <v>0</v>
      </c>
      <c r="Z20" s="71">
        <f t="shared" si="5"/>
        <v>0</v>
      </c>
      <c r="AA20" s="71"/>
      <c r="AB20" s="71"/>
      <c r="AC20" s="74"/>
      <c r="AD20" s="74"/>
      <c r="AE20" s="71">
        <f t="shared" si="6"/>
        <v>0</v>
      </c>
      <c r="AF20" s="71">
        <f t="shared" si="8"/>
        <v>0</v>
      </c>
      <c r="AG20" s="71"/>
      <c r="AH20" s="71"/>
      <c r="AI20" s="74"/>
      <c r="AJ20" s="74"/>
      <c r="AK20" s="71">
        <f t="shared" si="9"/>
        <v>0</v>
      </c>
      <c r="AL20" s="71">
        <f t="shared" si="10"/>
        <v>0</v>
      </c>
      <c r="AM20" s="71"/>
      <c r="AN20" s="71"/>
      <c r="AO20" s="74"/>
      <c r="AP20" s="74"/>
      <c r="AQ20" s="71">
        <f t="shared" si="11"/>
        <v>0</v>
      </c>
      <c r="AR20" s="71">
        <f t="shared" si="12"/>
        <v>0</v>
      </c>
      <c r="AS20" s="71"/>
      <c r="AT20" s="71"/>
      <c r="AU20" s="74"/>
      <c r="AV20" s="74"/>
      <c r="AW20" s="71">
        <f t="shared" si="13"/>
        <v>0</v>
      </c>
      <c r="AX20" s="71">
        <f t="shared" si="14"/>
        <v>0</v>
      </c>
      <c r="AY20" s="71"/>
      <c r="AZ20" s="71"/>
      <c r="BA20" s="74"/>
      <c r="BB20" s="74"/>
      <c r="BC20" s="71">
        <f t="shared" si="15"/>
        <v>0</v>
      </c>
      <c r="BD20" s="71">
        <f t="shared" si="16"/>
        <v>0</v>
      </c>
      <c r="BE20" s="71"/>
      <c r="BF20" s="71"/>
      <c r="BG20" s="74"/>
      <c r="BH20" s="74"/>
      <c r="BI20" s="71">
        <f t="shared" si="17"/>
        <v>0</v>
      </c>
      <c r="BJ20" s="71">
        <f t="shared" si="18"/>
        <v>0</v>
      </c>
    </row>
    <row r="21" spans="1:62">
      <c r="A21" s="181"/>
      <c r="B21" s="89">
        <v>11</v>
      </c>
      <c r="C21" s="71"/>
      <c r="D21" s="71"/>
      <c r="E21" s="74"/>
      <c r="F21" s="74"/>
      <c r="G21" s="71">
        <f t="shared" si="0"/>
        <v>0</v>
      </c>
      <c r="H21" s="71">
        <f t="shared" si="0"/>
        <v>0</v>
      </c>
      <c r="I21" s="71"/>
      <c r="J21" s="71"/>
      <c r="K21" s="74"/>
      <c r="L21" s="74"/>
      <c r="M21" s="71">
        <f t="shared" si="1"/>
        <v>0</v>
      </c>
      <c r="N21" s="71">
        <f t="shared" si="7"/>
        <v>0</v>
      </c>
      <c r="O21" s="91">
        <v>0</v>
      </c>
      <c r="P21" s="71"/>
      <c r="Q21" s="74"/>
      <c r="R21" s="74"/>
      <c r="S21" s="71">
        <f t="shared" si="2"/>
        <v>0</v>
      </c>
      <c r="T21" s="71">
        <f t="shared" si="3"/>
        <v>0</v>
      </c>
      <c r="U21" s="91">
        <v>0</v>
      </c>
      <c r="V21" s="71"/>
      <c r="W21" s="71"/>
      <c r="X21" s="71"/>
      <c r="Y21" s="71">
        <f t="shared" si="4"/>
        <v>0</v>
      </c>
      <c r="Z21" s="71">
        <f t="shared" si="5"/>
        <v>0</v>
      </c>
      <c r="AA21" s="71"/>
      <c r="AB21" s="71"/>
      <c r="AC21" s="74"/>
      <c r="AD21" s="74"/>
      <c r="AE21" s="71">
        <f t="shared" si="6"/>
        <v>0</v>
      </c>
      <c r="AF21" s="71">
        <f t="shared" si="8"/>
        <v>0</v>
      </c>
      <c r="AG21" s="71"/>
      <c r="AH21" s="71"/>
      <c r="AI21" s="74"/>
      <c r="AJ21" s="74"/>
      <c r="AK21" s="71">
        <f t="shared" si="9"/>
        <v>0</v>
      </c>
      <c r="AL21" s="71">
        <f t="shared" si="10"/>
        <v>0</v>
      </c>
      <c r="AM21" s="71"/>
      <c r="AN21" s="71"/>
      <c r="AO21" s="74"/>
      <c r="AP21" s="74"/>
      <c r="AQ21" s="71">
        <f t="shared" si="11"/>
        <v>0</v>
      </c>
      <c r="AR21" s="71">
        <f t="shared" si="12"/>
        <v>0</v>
      </c>
      <c r="AS21" s="71"/>
      <c r="AT21" s="71"/>
      <c r="AU21" s="74"/>
      <c r="AV21" s="74"/>
      <c r="AW21" s="71">
        <f t="shared" si="13"/>
        <v>0</v>
      </c>
      <c r="AX21" s="71">
        <f t="shared" si="14"/>
        <v>0</v>
      </c>
      <c r="AY21" s="71"/>
      <c r="AZ21" s="71"/>
      <c r="BA21" s="74"/>
      <c r="BB21" s="74"/>
      <c r="BC21" s="71">
        <f t="shared" si="15"/>
        <v>0</v>
      </c>
      <c r="BD21" s="71">
        <f t="shared" si="16"/>
        <v>0</v>
      </c>
      <c r="BE21" s="71"/>
      <c r="BF21" s="71"/>
      <c r="BG21" s="74"/>
      <c r="BH21" s="74"/>
      <c r="BI21" s="71">
        <f t="shared" si="17"/>
        <v>0</v>
      </c>
      <c r="BJ21" s="71">
        <f t="shared" si="18"/>
        <v>0</v>
      </c>
    </row>
    <row r="22" spans="1:62">
      <c r="A22" s="181"/>
      <c r="B22" s="89">
        <v>12</v>
      </c>
      <c r="C22" s="71"/>
      <c r="D22" s="71"/>
      <c r="E22" s="74"/>
      <c r="F22" s="74"/>
      <c r="G22" s="71">
        <f t="shared" si="0"/>
        <v>0</v>
      </c>
      <c r="H22" s="71">
        <f t="shared" si="0"/>
        <v>0</v>
      </c>
      <c r="I22" s="71"/>
      <c r="J22" s="71"/>
      <c r="K22" s="74"/>
      <c r="L22" s="74"/>
      <c r="M22" s="71">
        <f t="shared" si="1"/>
        <v>0</v>
      </c>
      <c r="N22" s="71">
        <f t="shared" si="7"/>
        <v>0</v>
      </c>
      <c r="O22" s="91">
        <v>0</v>
      </c>
      <c r="P22" s="71"/>
      <c r="Q22" s="74"/>
      <c r="R22" s="74"/>
      <c r="S22" s="71">
        <f t="shared" si="2"/>
        <v>0</v>
      </c>
      <c r="T22" s="71">
        <f t="shared" si="3"/>
        <v>0</v>
      </c>
      <c r="U22" s="91">
        <v>0</v>
      </c>
      <c r="V22" s="71"/>
      <c r="W22" s="71"/>
      <c r="X22" s="71"/>
      <c r="Y22" s="71">
        <f t="shared" si="4"/>
        <v>0</v>
      </c>
      <c r="Z22" s="71">
        <f t="shared" si="5"/>
        <v>0</v>
      </c>
      <c r="AA22" s="71"/>
      <c r="AB22" s="71"/>
      <c r="AC22" s="74"/>
      <c r="AD22" s="74"/>
      <c r="AE22" s="71">
        <f t="shared" si="6"/>
        <v>0</v>
      </c>
      <c r="AF22" s="71">
        <f t="shared" si="8"/>
        <v>0</v>
      </c>
      <c r="AG22" s="71"/>
      <c r="AH22" s="71"/>
      <c r="AI22" s="74"/>
      <c r="AJ22" s="74"/>
      <c r="AK22" s="71">
        <f t="shared" si="9"/>
        <v>0</v>
      </c>
      <c r="AL22" s="71">
        <f t="shared" si="10"/>
        <v>0</v>
      </c>
      <c r="AM22" s="71"/>
      <c r="AN22" s="71"/>
      <c r="AO22" s="74"/>
      <c r="AP22" s="74"/>
      <c r="AQ22" s="71">
        <f t="shared" si="11"/>
        <v>0</v>
      </c>
      <c r="AR22" s="71">
        <f t="shared" si="12"/>
        <v>0</v>
      </c>
      <c r="AS22" s="71"/>
      <c r="AT22" s="71"/>
      <c r="AU22" s="74"/>
      <c r="AV22" s="74"/>
      <c r="AW22" s="71">
        <f t="shared" si="13"/>
        <v>0</v>
      </c>
      <c r="AX22" s="71">
        <f t="shared" si="14"/>
        <v>0</v>
      </c>
      <c r="AY22" s="71"/>
      <c r="AZ22" s="71"/>
      <c r="BA22" s="74"/>
      <c r="BB22" s="74"/>
      <c r="BC22" s="71">
        <f t="shared" si="15"/>
        <v>0</v>
      </c>
      <c r="BD22" s="71">
        <f t="shared" si="16"/>
        <v>0</v>
      </c>
      <c r="BE22" s="71"/>
      <c r="BF22" s="71"/>
      <c r="BG22" s="74"/>
      <c r="BH22" s="74"/>
      <c r="BI22" s="71">
        <f t="shared" si="17"/>
        <v>0</v>
      </c>
      <c r="BJ22" s="71">
        <f t="shared" si="18"/>
        <v>0</v>
      </c>
    </row>
    <row r="23" spans="1:62">
      <c r="A23" s="182">
        <v>0.125</v>
      </c>
      <c r="B23" s="89">
        <v>13</v>
      </c>
      <c r="C23" s="71"/>
      <c r="D23" s="71"/>
      <c r="E23" s="74"/>
      <c r="F23" s="74"/>
      <c r="G23" s="71">
        <f t="shared" si="0"/>
        <v>0</v>
      </c>
      <c r="H23" s="71">
        <f t="shared" si="0"/>
        <v>0</v>
      </c>
      <c r="I23" s="71"/>
      <c r="J23" s="71"/>
      <c r="K23" s="74"/>
      <c r="L23" s="74"/>
      <c r="M23" s="71">
        <f t="shared" si="1"/>
        <v>0</v>
      </c>
      <c r="N23" s="71">
        <f t="shared" si="7"/>
        <v>0</v>
      </c>
      <c r="O23" s="91">
        <v>0</v>
      </c>
      <c r="P23" s="71"/>
      <c r="Q23" s="74"/>
      <c r="R23" s="74"/>
      <c r="S23" s="71">
        <f t="shared" si="2"/>
        <v>0</v>
      </c>
      <c r="T23" s="71">
        <f t="shared" si="3"/>
        <v>0</v>
      </c>
      <c r="U23" s="91">
        <v>0</v>
      </c>
      <c r="V23" s="71"/>
      <c r="W23" s="71"/>
      <c r="X23" s="71"/>
      <c r="Y23" s="71">
        <f t="shared" si="4"/>
        <v>0</v>
      </c>
      <c r="Z23" s="71">
        <f t="shared" si="5"/>
        <v>0</v>
      </c>
      <c r="AA23" s="71"/>
      <c r="AB23" s="71"/>
      <c r="AC23" s="74"/>
      <c r="AD23" s="74"/>
      <c r="AE23" s="71">
        <f t="shared" si="6"/>
        <v>0</v>
      </c>
      <c r="AF23" s="71">
        <f t="shared" si="8"/>
        <v>0</v>
      </c>
      <c r="AG23" s="71"/>
      <c r="AH23" s="71"/>
      <c r="AI23" s="74"/>
      <c r="AJ23" s="74"/>
      <c r="AK23" s="71">
        <f t="shared" si="9"/>
        <v>0</v>
      </c>
      <c r="AL23" s="71">
        <f t="shared" si="10"/>
        <v>0</v>
      </c>
      <c r="AM23" s="71"/>
      <c r="AN23" s="71"/>
      <c r="AO23" s="74"/>
      <c r="AP23" s="74"/>
      <c r="AQ23" s="71">
        <f t="shared" si="11"/>
        <v>0</v>
      </c>
      <c r="AR23" s="71">
        <f t="shared" si="12"/>
        <v>0</v>
      </c>
      <c r="AS23" s="71"/>
      <c r="AT23" s="71"/>
      <c r="AU23" s="74"/>
      <c r="AV23" s="74"/>
      <c r="AW23" s="71">
        <f t="shared" si="13"/>
        <v>0</v>
      </c>
      <c r="AX23" s="71">
        <f t="shared" si="14"/>
        <v>0</v>
      </c>
      <c r="AY23" s="71"/>
      <c r="AZ23" s="71"/>
      <c r="BA23" s="74"/>
      <c r="BB23" s="74"/>
      <c r="BC23" s="71">
        <f t="shared" si="15"/>
        <v>0</v>
      </c>
      <c r="BD23" s="71">
        <f t="shared" si="16"/>
        <v>0</v>
      </c>
      <c r="BE23" s="71"/>
      <c r="BF23" s="71"/>
      <c r="BG23" s="74"/>
      <c r="BH23" s="74"/>
      <c r="BI23" s="71">
        <f t="shared" si="17"/>
        <v>0</v>
      </c>
      <c r="BJ23" s="71">
        <f t="shared" si="18"/>
        <v>0</v>
      </c>
    </row>
    <row r="24" spans="1:62">
      <c r="A24" s="181"/>
      <c r="B24" s="89">
        <v>14</v>
      </c>
      <c r="C24" s="71"/>
      <c r="D24" s="71"/>
      <c r="E24" s="74"/>
      <c r="F24" s="74"/>
      <c r="G24" s="71">
        <f t="shared" si="0"/>
        <v>0</v>
      </c>
      <c r="H24" s="71">
        <f t="shared" si="0"/>
        <v>0</v>
      </c>
      <c r="I24" s="71"/>
      <c r="J24" s="71"/>
      <c r="K24" s="74"/>
      <c r="L24" s="74"/>
      <c r="M24" s="71">
        <f t="shared" si="1"/>
        <v>0</v>
      </c>
      <c r="N24" s="71">
        <f t="shared" si="7"/>
        <v>0</v>
      </c>
      <c r="O24" s="91">
        <v>0</v>
      </c>
      <c r="P24" s="71"/>
      <c r="Q24" s="74"/>
      <c r="R24" s="74"/>
      <c r="S24" s="71">
        <f t="shared" si="2"/>
        <v>0</v>
      </c>
      <c r="T24" s="71">
        <f t="shared" si="3"/>
        <v>0</v>
      </c>
      <c r="U24" s="91">
        <v>0</v>
      </c>
      <c r="V24" s="71"/>
      <c r="W24" s="71"/>
      <c r="X24" s="71"/>
      <c r="Y24" s="71">
        <f t="shared" si="4"/>
        <v>0</v>
      </c>
      <c r="Z24" s="71">
        <f t="shared" si="5"/>
        <v>0</v>
      </c>
      <c r="AA24" s="71"/>
      <c r="AB24" s="71"/>
      <c r="AC24" s="74"/>
      <c r="AD24" s="74"/>
      <c r="AE24" s="71">
        <f t="shared" si="6"/>
        <v>0</v>
      </c>
      <c r="AF24" s="71">
        <f t="shared" si="8"/>
        <v>0</v>
      </c>
      <c r="AG24" s="71"/>
      <c r="AH24" s="71"/>
      <c r="AI24" s="74"/>
      <c r="AJ24" s="74"/>
      <c r="AK24" s="71">
        <f t="shared" si="9"/>
        <v>0</v>
      </c>
      <c r="AL24" s="71">
        <f t="shared" si="10"/>
        <v>0</v>
      </c>
      <c r="AM24" s="71"/>
      <c r="AN24" s="71"/>
      <c r="AO24" s="74"/>
      <c r="AP24" s="74"/>
      <c r="AQ24" s="71">
        <f t="shared" si="11"/>
        <v>0</v>
      </c>
      <c r="AR24" s="71">
        <f t="shared" si="12"/>
        <v>0</v>
      </c>
      <c r="AS24" s="71"/>
      <c r="AT24" s="71"/>
      <c r="AU24" s="74"/>
      <c r="AV24" s="74"/>
      <c r="AW24" s="71">
        <f t="shared" si="13"/>
        <v>0</v>
      </c>
      <c r="AX24" s="71">
        <f t="shared" si="14"/>
        <v>0</v>
      </c>
      <c r="AY24" s="71"/>
      <c r="AZ24" s="71"/>
      <c r="BA24" s="74"/>
      <c r="BB24" s="74"/>
      <c r="BC24" s="71">
        <f t="shared" si="15"/>
        <v>0</v>
      </c>
      <c r="BD24" s="71">
        <f t="shared" si="16"/>
        <v>0</v>
      </c>
      <c r="BE24" s="71"/>
      <c r="BF24" s="71"/>
      <c r="BG24" s="74"/>
      <c r="BH24" s="74"/>
      <c r="BI24" s="71">
        <f t="shared" si="17"/>
        <v>0</v>
      </c>
      <c r="BJ24" s="71">
        <f t="shared" si="18"/>
        <v>0</v>
      </c>
    </row>
    <row r="25" spans="1:62">
      <c r="A25" s="181"/>
      <c r="B25" s="89">
        <v>15</v>
      </c>
      <c r="C25" s="71"/>
      <c r="D25" s="71"/>
      <c r="E25" s="74"/>
      <c r="F25" s="74"/>
      <c r="G25" s="71">
        <f t="shared" si="0"/>
        <v>0</v>
      </c>
      <c r="H25" s="71">
        <f t="shared" si="0"/>
        <v>0</v>
      </c>
      <c r="I25" s="71"/>
      <c r="J25" s="71"/>
      <c r="K25" s="74"/>
      <c r="L25" s="74"/>
      <c r="M25" s="71">
        <f t="shared" si="1"/>
        <v>0</v>
      </c>
      <c r="N25" s="71">
        <f t="shared" si="7"/>
        <v>0</v>
      </c>
      <c r="O25" s="91">
        <v>0</v>
      </c>
      <c r="P25" s="71"/>
      <c r="Q25" s="74"/>
      <c r="R25" s="74"/>
      <c r="S25" s="71">
        <f t="shared" si="2"/>
        <v>0</v>
      </c>
      <c r="T25" s="71">
        <f t="shared" si="3"/>
        <v>0</v>
      </c>
      <c r="U25" s="91">
        <v>0</v>
      </c>
      <c r="V25" s="71"/>
      <c r="W25" s="71"/>
      <c r="X25" s="71"/>
      <c r="Y25" s="71">
        <f t="shared" si="4"/>
        <v>0</v>
      </c>
      <c r="Z25" s="71">
        <f t="shared" si="5"/>
        <v>0</v>
      </c>
      <c r="AA25" s="71"/>
      <c r="AB25" s="71"/>
      <c r="AC25" s="74"/>
      <c r="AD25" s="74"/>
      <c r="AE25" s="71">
        <f t="shared" si="6"/>
        <v>0</v>
      </c>
      <c r="AF25" s="71">
        <f t="shared" si="8"/>
        <v>0</v>
      </c>
      <c r="AG25" s="71"/>
      <c r="AH25" s="71"/>
      <c r="AI25" s="74"/>
      <c r="AJ25" s="74"/>
      <c r="AK25" s="71">
        <f t="shared" si="9"/>
        <v>0</v>
      </c>
      <c r="AL25" s="71">
        <f t="shared" si="10"/>
        <v>0</v>
      </c>
      <c r="AM25" s="71"/>
      <c r="AN25" s="71"/>
      <c r="AO25" s="74"/>
      <c r="AP25" s="74"/>
      <c r="AQ25" s="71">
        <f t="shared" si="11"/>
        <v>0</v>
      </c>
      <c r="AR25" s="71">
        <f t="shared" si="12"/>
        <v>0</v>
      </c>
      <c r="AS25" s="71"/>
      <c r="AT25" s="71"/>
      <c r="AU25" s="74"/>
      <c r="AV25" s="74"/>
      <c r="AW25" s="71">
        <f t="shared" si="13"/>
        <v>0</v>
      </c>
      <c r="AX25" s="71">
        <f t="shared" si="14"/>
        <v>0</v>
      </c>
      <c r="AY25" s="71"/>
      <c r="AZ25" s="71"/>
      <c r="BA25" s="74"/>
      <c r="BB25" s="74"/>
      <c r="BC25" s="71">
        <f t="shared" si="15"/>
        <v>0</v>
      </c>
      <c r="BD25" s="71">
        <f t="shared" si="16"/>
        <v>0</v>
      </c>
      <c r="BE25" s="71"/>
      <c r="BF25" s="71"/>
      <c r="BG25" s="74"/>
      <c r="BH25" s="74"/>
      <c r="BI25" s="71">
        <f t="shared" si="17"/>
        <v>0</v>
      </c>
      <c r="BJ25" s="71">
        <f t="shared" si="18"/>
        <v>0</v>
      </c>
    </row>
    <row r="26" spans="1:62">
      <c r="A26" s="181"/>
      <c r="B26" s="89">
        <v>16</v>
      </c>
      <c r="C26" s="71"/>
      <c r="D26" s="71"/>
      <c r="E26" s="74"/>
      <c r="F26" s="74"/>
      <c r="G26" s="71">
        <f t="shared" si="0"/>
        <v>0</v>
      </c>
      <c r="H26" s="71">
        <f t="shared" si="0"/>
        <v>0</v>
      </c>
      <c r="I26" s="71"/>
      <c r="J26" s="71"/>
      <c r="K26" s="74"/>
      <c r="L26" s="74"/>
      <c r="M26" s="71">
        <f t="shared" si="1"/>
        <v>0</v>
      </c>
      <c r="N26" s="71">
        <f t="shared" si="7"/>
        <v>0</v>
      </c>
      <c r="O26" s="91">
        <v>0</v>
      </c>
      <c r="P26" s="71"/>
      <c r="Q26" s="74"/>
      <c r="R26" s="74"/>
      <c r="S26" s="71">
        <f t="shared" si="2"/>
        <v>0</v>
      </c>
      <c r="T26" s="71">
        <f t="shared" si="3"/>
        <v>0</v>
      </c>
      <c r="U26" s="91">
        <v>0</v>
      </c>
      <c r="V26" s="71"/>
      <c r="W26" s="71"/>
      <c r="X26" s="71"/>
      <c r="Y26" s="71">
        <f t="shared" si="4"/>
        <v>0</v>
      </c>
      <c r="Z26" s="71">
        <f t="shared" si="5"/>
        <v>0</v>
      </c>
      <c r="AA26" s="71"/>
      <c r="AB26" s="71"/>
      <c r="AC26" s="74"/>
      <c r="AD26" s="74"/>
      <c r="AE26" s="71">
        <f t="shared" si="6"/>
        <v>0</v>
      </c>
      <c r="AF26" s="71">
        <f t="shared" si="8"/>
        <v>0</v>
      </c>
      <c r="AG26" s="71"/>
      <c r="AH26" s="71"/>
      <c r="AI26" s="74"/>
      <c r="AJ26" s="74"/>
      <c r="AK26" s="71">
        <f t="shared" si="9"/>
        <v>0</v>
      </c>
      <c r="AL26" s="71">
        <f t="shared" si="10"/>
        <v>0</v>
      </c>
      <c r="AM26" s="71"/>
      <c r="AN26" s="71"/>
      <c r="AO26" s="74"/>
      <c r="AP26" s="74"/>
      <c r="AQ26" s="71">
        <f t="shared" si="11"/>
        <v>0</v>
      </c>
      <c r="AR26" s="71">
        <f t="shared" si="12"/>
        <v>0</v>
      </c>
      <c r="AS26" s="71"/>
      <c r="AT26" s="71"/>
      <c r="AU26" s="74"/>
      <c r="AV26" s="74"/>
      <c r="AW26" s="71">
        <f t="shared" si="13"/>
        <v>0</v>
      </c>
      <c r="AX26" s="71">
        <f t="shared" si="14"/>
        <v>0</v>
      </c>
      <c r="AY26" s="71"/>
      <c r="AZ26" s="71"/>
      <c r="BA26" s="74"/>
      <c r="BB26" s="74"/>
      <c r="BC26" s="71">
        <f t="shared" si="15"/>
        <v>0</v>
      </c>
      <c r="BD26" s="71">
        <f t="shared" si="16"/>
        <v>0</v>
      </c>
      <c r="BE26" s="71"/>
      <c r="BF26" s="71"/>
      <c r="BG26" s="74"/>
      <c r="BH26" s="74"/>
      <c r="BI26" s="71">
        <f t="shared" si="17"/>
        <v>0</v>
      </c>
      <c r="BJ26" s="71">
        <f t="shared" si="18"/>
        <v>0</v>
      </c>
    </row>
    <row r="27" spans="1:62">
      <c r="A27" s="182">
        <v>0.16666666666666666</v>
      </c>
      <c r="B27" s="89">
        <v>17</v>
      </c>
      <c r="C27" s="71"/>
      <c r="D27" s="71"/>
      <c r="E27" s="74"/>
      <c r="F27" s="74"/>
      <c r="G27" s="71">
        <f t="shared" si="0"/>
        <v>0</v>
      </c>
      <c r="H27" s="71">
        <f t="shared" si="0"/>
        <v>0</v>
      </c>
      <c r="I27" s="71"/>
      <c r="J27" s="71"/>
      <c r="K27" s="74"/>
      <c r="L27" s="74"/>
      <c r="M27" s="71">
        <f t="shared" si="1"/>
        <v>0</v>
      </c>
      <c r="N27" s="71">
        <f t="shared" si="7"/>
        <v>0</v>
      </c>
      <c r="O27" s="91">
        <v>0</v>
      </c>
      <c r="P27" s="71"/>
      <c r="Q27" s="74"/>
      <c r="R27" s="74"/>
      <c r="S27" s="71">
        <f t="shared" si="2"/>
        <v>0</v>
      </c>
      <c r="T27" s="71">
        <f t="shared" si="3"/>
        <v>0</v>
      </c>
      <c r="U27" s="91">
        <v>0</v>
      </c>
      <c r="V27" s="71"/>
      <c r="W27" s="71"/>
      <c r="X27" s="71"/>
      <c r="Y27" s="71">
        <f t="shared" si="4"/>
        <v>0</v>
      </c>
      <c r="Z27" s="71">
        <f t="shared" si="5"/>
        <v>0</v>
      </c>
      <c r="AA27" s="71"/>
      <c r="AB27" s="71"/>
      <c r="AC27" s="74"/>
      <c r="AD27" s="74"/>
      <c r="AE27" s="71">
        <f t="shared" si="6"/>
        <v>0</v>
      </c>
      <c r="AF27" s="71">
        <f t="shared" si="8"/>
        <v>0</v>
      </c>
      <c r="AG27" s="71"/>
      <c r="AH27" s="71"/>
      <c r="AI27" s="74"/>
      <c r="AJ27" s="74"/>
      <c r="AK27" s="71">
        <f t="shared" si="9"/>
        <v>0</v>
      </c>
      <c r="AL27" s="71">
        <f t="shared" si="10"/>
        <v>0</v>
      </c>
      <c r="AM27" s="71"/>
      <c r="AN27" s="71"/>
      <c r="AO27" s="74"/>
      <c r="AP27" s="74"/>
      <c r="AQ27" s="71">
        <f t="shared" si="11"/>
        <v>0</v>
      </c>
      <c r="AR27" s="71">
        <f t="shared" si="12"/>
        <v>0</v>
      </c>
      <c r="AS27" s="71"/>
      <c r="AT27" s="71"/>
      <c r="AU27" s="74"/>
      <c r="AV27" s="74"/>
      <c r="AW27" s="71">
        <f t="shared" si="13"/>
        <v>0</v>
      </c>
      <c r="AX27" s="71">
        <f t="shared" si="14"/>
        <v>0</v>
      </c>
      <c r="AY27" s="71"/>
      <c r="AZ27" s="71"/>
      <c r="BA27" s="74"/>
      <c r="BB27" s="74"/>
      <c r="BC27" s="71">
        <f t="shared" si="15"/>
        <v>0</v>
      </c>
      <c r="BD27" s="71">
        <f t="shared" si="16"/>
        <v>0</v>
      </c>
      <c r="BE27" s="71"/>
      <c r="BF27" s="71"/>
      <c r="BG27" s="74"/>
      <c r="BH27" s="74"/>
      <c r="BI27" s="71">
        <f t="shared" si="17"/>
        <v>0</v>
      </c>
      <c r="BJ27" s="71">
        <f t="shared" si="18"/>
        <v>0</v>
      </c>
    </row>
    <row r="28" spans="1:62">
      <c r="A28" s="181"/>
      <c r="B28" s="89">
        <v>18</v>
      </c>
      <c r="C28" s="71"/>
      <c r="D28" s="71"/>
      <c r="E28" s="74"/>
      <c r="F28" s="74"/>
      <c r="G28" s="71">
        <f t="shared" si="0"/>
        <v>0</v>
      </c>
      <c r="H28" s="71">
        <f t="shared" si="0"/>
        <v>0</v>
      </c>
      <c r="I28" s="71"/>
      <c r="J28" s="71"/>
      <c r="K28" s="74"/>
      <c r="L28" s="74"/>
      <c r="M28" s="71">
        <f t="shared" si="1"/>
        <v>0</v>
      </c>
      <c r="N28" s="71">
        <f t="shared" si="7"/>
        <v>0</v>
      </c>
      <c r="O28" s="91">
        <v>0</v>
      </c>
      <c r="P28" s="71"/>
      <c r="Q28" s="74"/>
      <c r="R28" s="74"/>
      <c r="S28" s="71">
        <f t="shared" si="2"/>
        <v>0</v>
      </c>
      <c r="T28" s="71">
        <f t="shared" si="3"/>
        <v>0</v>
      </c>
      <c r="U28" s="91">
        <v>0</v>
      </c>
      <c r="V28" s="71"/>
      <c r="W28" s="71"/>
      <c r="X28" s="71"/>
      <c r="Y28" s="71">
        <f t="shared" si="4"/>
        <v>0</v>
      </c>
      <c r="Z28" s="71">
        <f t="shared" si="5"/>
        <v>0</v>
      </c>
      <c r="AA28" s="71"/>
      <c r="AB28" s="71"/>
      <c r="AC28" s="74"/>
      <c r="AD28" s="74"/>
      <c r="AE28" s="71">
        <f t="shared" si="6"/>
        <v>0</v>
      </c>
      <c r="AF28" s="71">
        <f t="shared" si="8"/>
        <v>0</v>
      </c>
      <c r="AG28" s="71"/>
      <c r="AH28" s="71"/>
      <c r="AI28" s="74"/>
      <c r="AJ28" s="74"/>
      <c r="AK28" s="71">
        <f t="shared" si="9"/>
        <v>0</v>
      </c>
      <c r="AL28" s="71">
        <f t="shared" si="10"/>
        <v>0</v>
      </c>
      <c r="AM28" s="71"/>
      <c r="AN28" s="71"/>
      <c r="AO28" s="74"/>
      <c r="AP28" s="74"/>
      <c r="AQ28" s="71">
        <f t="shared" si="11"/>
        <v>0</v>
      </c>
      <c r="AR28" s="71">
        <f t="shared" si="12"/>
        <v>0</v>
      </c>
      <c r="AS28" s="71"/>
      <c r="AT28" s="71"/>
      <c r="AU28" s="74"/>
      <c r="AV28" s="74"/>
      <c r="AW28" s="71">
        <f t="shared" si="13"/>
        <v>0</v>
      </c>
      <c r="AX28" s="71">
        <f t="shared" si="14"/>
        <v>0</v>
      </c>
      <c r="AY28" s="71"/>
      <c r="AZ28" s="71"/>
      <c r="BA28" s="74"/>
      <c r="BB28" s="74"/>
      <c r="BC28" s="71">
        <f t="shared" si="15"/>
        <v>0</v>
      </c>
      <c r="BD28" s="71">
        <f t="shared" si="16"/>
        <v>0</v>
      </c>
      <c r="BE28" s="71"/>
      <c r="BF28" s="71"/>
      <c r="BG28" s="74"/>
      <c r="BH28" s="74"/>
      <c r="BI28" s="71">
        <f t="shared" si="17"/>
        <v>0</v>
      </c>
      <c r="BJ28" s="71">
        <f t="shared" si="18"/>
        <v>0</v>
      </c>
    </row>
    <row r="29" spans="1:62">
      <c r="A29" s="181"/>
      <c r="B29" s="89">
        <v>19</v>
      </c>
      <c r="C29" s="71"/>
      <c r="D29" s="71"/>
      <c r="E29" s="74"/>
      <c r="F29" s="74"/>
      <c r="G29" s="71">
        <f t="shared" si="0"/>
        <v>0</v>
      </c>
      <c r="H29" s="71">
        <f t="shared" si="0"/>
        <v>0</v>
      </c>
      <c r="I29" s="71"/>
      <c r="J29" s="71"/>
      <c r="K29" s="74"/>
      <c r="L29" s="74"/>
      <c r="M29" s="71">
        <f t="shared" si="1"/>
        <v>0</v>
      </c>
      <c r="N29" s="71">
        <f t="shared" si="7"/>
        <v>0</v>
      </c>
      <c r="O29" s="91">
        <v>0</v>
      </c>
      <c r="P29" s="71"/>
      <c r="Q29" s="74"/>
      <c r="R29" s="74"/>
      <c r="S29" s="71">
        <f t="shared" si="2"/>
        <v>0</v>
      </c>
      <c r="T29" s="71">
        <f t="shared" si="3"/>
        <v>0</v>
      </c>
      <c r="U29" s="91">
        <v>0</v>
      </c>
      <c r="V29" s="71"/>
      <c r="W29" s="71"/>
      <c r="X29" s="71"/>
      <c r="Y29" s="71">
        <f t="shared" si="4"/>
        <v>0</v>
      </c>
      <c r="Z29" s="71">
        <f t="shared" si="5"/>
        <v>0</v>
      </c>
      <c r="AA29" s="71"/>
      <c r="AB29" s="71"/>
      <c r="AC29" s="74"/>
      <c r="AD29" s="74"/>
      <c r="AE29" s="71">
        <f t="shared" si="6"/>
        <v>0</v>
      </c>
      <c r="AF29" s="71">
        <f t="shared" si="8"/>
        <v>0</v>
      </c>
      <c r="AG29" s="71"/>
      <c r="AH29" s="71"/>
      <c r="AI29" s="74"/>
      <c r="AJ29" s="74"/>
      <c r="AK29" s="71">
        <f t="shared" si="9"/>
        <v>0</v>
      </c>
      <c r="AL29" s="71">
        <f t="shared" si="10"/>
        <v>0</v>
      </c>
      <c r="AM29" s="71"/>
      <c r="AN29" s="71"/>
      <c r="AO29" s="74"/>
      <c r="AP29" s="74"/>
      <c r="AQ29" s="71">
        <f t="shared" si="11"/>
        <v>0</v>
      </c>
      <c r="AR29" s="71">
        <f t="shared" si="12"/>
        <v>0</v>
      </c>
      <c r="AS29" s="71"/>
      <c r="AT29" s="71"/>
      <c r="AU29" s="74"/>
      <c r="AV29" s="74"/>
      <c r="AW29" s="71">
        <f t="shared" si="13"/>
        <v>0</v>
      </c>
      <c r="AX29" s="71">
        <f t="shared" si="14"/>
        <v>0</v>
      </c>
      <c r="AY29" s="71"/>
      <c r="AZ29" s="71"/>
      <c r="BA29" s="74"/>
      <c r="BB29" s="74"/>
      <c r="BC29" s="71">
        <f t="shared" si="15"/>
        <v>0</v>
      </c>
      <c r="BD29" s="71">
        <f t="shared" si="16"/>
        <v>0</v>
      </c>
      <c r="BE29" s="71"/>
      <c r="BF29" s="71"/>
      <c r="BG29" s="74"/>
      <c r="BH29" s="74"/>
      <c r="BI29" s="71">
        <f t="shared" si="17"/>
        <v>0</v>
      </c>
      <c r="BJ29" s="71">
        <f t="shared" si="18"/>
        <v>0</v>
      </c>
    </row>
    <row r="30" spans="1:62">
      <c r="A30" s="181"/>
      <c r="B30" s="89">
        <v>20</v>
      </c>
      <c r="C30" s="71"/>
      <c r="D30" s="71"/>
      <c r="E30" s="74"/>
      <c r="F30" s="74"/>
      <c r="G30" s="71">
        <f t="shared" si="0"/>
        <v>0</v>
      </c>
      <c r="H30" s="71">
        <f t="shared" si="0"/>
        <v>0</v>
      </c>
      <c r="I30" s="71"/>
      <c r="J30" s="71"/>
      <c r="K30" s="74"/>
      <c r="L30" s="74"/>
      <c r="M30" s="71">
        <f t="shared" si="1"/>
        <v>0</v>
      </c>
      <c r="N30" s="71">
        <f t="shared" si="7"/>
        <v>0</v>
      </c>
      <c r="O30" s="91">
        <v>0</v>
      </c>
      <c r="P30" s="71"/>
      <c r="Q30" s="74"/>
      <c r="R30" s="74"/>
      <c r="S30" s="71">
        <f t="shared" si="2"/>
        <v>0</v>
      </c>
      <c r="T30" s="71">
        <f t="shared" si="3"/>
        <v>0</v>
      </c>
      <c r="U30" s="91">
        <v>0</v>
      </c>
      <c r="V30" s="71"/>
      <c r="W30" s="71"/>
      <c r="X30" s="71"/>
      <c r="Y30" s="71">
        <f t="shared" si="4"/>
        <v>0</v>
      </c>
      <c r="Z30" s="71">
        <f t="shared" si="5"/>
        <v>0</v>
      </c>
      <c r="AA30" s="71"/>
      <c r="AB30" s="71"/>
      <c r="AC30" s="74"/>
      <c r="AD30" s="74"/>
      <c r="AE30" s="71">
        <f t="shared" si="6"/>
        <v>0</v>
      </c>
      <c r="AF30" s="71">
        <f t="shared" si="8"/>
        <v>0</v>
      </c>
      <c r="AG30" s="71"/>
      <c r="AH30" s="71"/>
      <c r="AI30" s="74"/>
      <c r="AJ30" s="74"/>
      <c r="AK30" s="71">
        <f t="shared" si="9"/>
        <v>0</v>
      </c>
      <c r="AL30" s="71">
        <f t="shared" si="10"/>
        <v>0</v>
      </c>
      <c r="AM30" s="71"/>
      <c r="AN30" s="71"/>
      <c r="AO30" s="74"/>
      <c r="AP30" s="74"/>
      <c r="AQ30" s="71">
        <f t="shared" si="11"/>
        <v>0</v>
      </c>
      <c r="AR30" s="71">
        <f t="shared" si="12"/>
        <v>0</v>
      </c>
      <c r="AS30" s="71"/>
      <c r="AT30" s="71"/>
      <c r="AU30" s="74"/>
      <c r="AV30" s="74"/>
      <c r="AW30" s="71">
        <f t="shared" si="13"/>
        <v>0</v>
      </c>
      <c r="AX30" s="71">
        <f t="shared" si="14"/>
        <v>0</v>
      </c>
      <c r="AY30" s="71"/>
      <c r="AZ30" s="71"/>
      <c r="BA30" s="74"/>
      <c r="BB30" s="74"/>
      <c r="BC30" s="71">
        <f t="shared" si="15"/>
        <v>0</v>
      </c>
      <c r="BD30" s="71">
        <f t="shared" si="16"/>
        <v>0</v>
      </c>
      <c r="BE30" s="71"/>
      <c r="BF30" s="71"/>
      <c r="BG30" s="74"/>
      <c r="BH30" s="74"/>
      <c r="BI30" s="71">
        <f t="shared" si="17"/>
        <v>0</v>
      </c>
      <c r="BJ30" s="71">
        <f t="shared" si="18"/>
        <v>0</v>
      </c>
    </row>
    <row r="31" spans="1:62">
      <c r="A31" s="182">
        <v>0.20833333333333334</v>
      </c>
      <c r="B31" s="89">
        <v>21</v>
      </c>
      <c r="C31" s="71"/>
      <c r="D31" s="71"/>
      <c r="E31" s="74"/>
      <c r="F31" s="74"/>
      <c r="G31" s="71">
        <f t="shared" si="0"/>
        <v>0</v>
      </c>
      <c r="H31" s="71">
        <f t="shared" si="0"/>
        <v>0</v>
      </c>
      <c r="I31" s="71"/>
      <c r="J31" s="71"/>
      <c r="K31" s="74"/>
      <c r="L31" s="74"/>
      <c r="M31" s="71">
        <f t="shared" si="1"/>
        <v>0</v>
      </c>
      <c r="N31" s="71">
        <f t="shared" si="7"/>
        <v>0</v>
      </c>
      <c r="O31" s="91">
        <v>0</v>
      </c>
      <c r="P31" s="71"/>
      <c r="Q31" s="74"/>
      <c r="R31" s="74"/>
      <c r="S31" s="71">
        <f t="shared" si="2"/>
        <v>0</v>
      </c>
      <c r="T31" s="71">
        <f t="shared" si="3"/>
        <v>0</v>
      </c>
      <c r="U31" s="91">
        <v>0</v>
      </c>
      <c r="V31" s="71"/>
      <c r="W31" s="71"/>
      <c r="X31" s="71"/>
      <c r="Y31" s="71">
        <f t="shared" si="4"/>
        <v>0</v>
      </c>
      <c r="Z31" s="71">
        <f t="shared" si="5"/>
        <v>0</v>
      </c>
      <c r="AA31" s="71"/>
      <c r="AB31" s="71"/>
      <c r="AC31" s="74"/>
      <c r="AD31" s="74"/>
      <c r="AE31" s="71">
        <f t="shared" si="6"/>
        <v>0</v>
      </c>
      <c r="AF31" s="71">
        <f t="shared" si="8"/>
        <v>0</v>
      </c>
      <c r="AG31" s="71"/>
      <c r="AH31" s="71"/>
      <c r="AI31" s="74"/>
      <c r="AJ31" s="74"/>
      <c r="AK31" s="71">
        <f t="shared" si="9"/>
        <v>0</v>
      </c>
      <c r="AL31" s="71">
        <f t="shared" si="10"/>
        <v>0</v>
      </c>
      <c r="AM31" s="71"/>
      <c r="AN31" s="71"/>
      <c r="AO31" s="74"/>
      <c r="AP31" s="74"/>
      <c r="AQ31" s="71">
        <f t="shared" si="11"/>
        <v>0</v>
      </c>
      <c r="AR31" s="71">
        <f t="shared" si="12"/>
        <v>0</v>
      </c>
      <c r="AS31" s="71"/>
      <c r="AT31" s="71"/>
      <c r="AU31" s="74"/>
      <c r="AV31" s="74"/>
      <c r="AW31" s="71">
        <f t="shared" si="13"/>
        <v>0</v>
      </c>
      <c r="AX31" s="71">
        <f t="shared" si="14"/>
        <v>0</v>
      </c>
      <c r="AY31" s="71"/>
      <c r="AZ31" s="71"/>
      <c r="BA31" s="74"/>
      <c r="BB31" s="74"/>
      <c r="BC31" s="71">
        <f t="shared" si="15"/>
        <v>0</v>
      </c>
      <c r="BD31" s="71">
        <f t="shared" si="16"/>
        <v>0</v>
      </c>
      <c r="BE31" s="71"/>
      <c r="BF31" s="71"/>
      <c r="BG31" s="74"/>
      <c r="BH31" s="74"/>
      <c r="BI31" s="71">
        <f t="shared" si="17"/>
        <v>0</v>
      </c>
      <c r="BJ31" s="71">
        <f t="shared" si="18"/>
        <v>0</v>
      </c>
    </row>
    <row r="32" spans="1:62">
      <c r="A32" s="181"/>
      <c r="B32" s="89">
        <v>22</v>
      </c>
      <c r="C32" s="71"/>
      <c r="D32" s="71"/>
      <c r="E32" s="74"/>
      <c r="F32" s="74"/>
      <c r="G32" s="71">
        <f t="shared" si="0"/>
        <v>0</v>
      </c>
      <c r="H32" s="71">
        <f t="shared" si="0"/>
        <v>0</v>
      </c>
      <c r="I32" s="71"/>
      <c r="J32" s="71"/>
      <c r="K32" s="74"/>
      <c r="L32" s="74"/>
      <c r="M32" s="71">
        <f t="shared" si="1"/>
        <v>0</v>
      </c>
      <c r="N32" s="71">
        <f t="shared" si="7"/>
        <v>0</v>
      </c>
      <c r="O32" s="91">
        <v>0</v>
      </c>
      <c r="P32" s="71"/>
      <c r="Q32" s="74"/>
      <c r="R32" s="74"/>
      <c r="S32" s="71">
        <f t="shared" si="2"/>
        <v>0</v>
      </c>
      <c r="T32" s="71">
        <f t="shared" si="3"/>
        <v>0</v>
      </c>
      <c r="U32" s="91">
        <v>0</v>
      </c>
      <c r="V32" s="71"/>
      <c r="W32" s="71"/>
      <c r="X32" s="71"/>
      <c r="Y32" s="71">
        <f t="shared" si="4"/>
        <v>0</v>
      </c>
      <c r="Z32" s="71">
        <f t="shared" si="5"/>
        <v>0</v>
      </c>
      <c r="AA32" s="71"/>
      <c r="AB32" s="71"/>
      <c r="AC32" s="74"/>
      <c r="AD32" s="74"/>
      <c r="AE32" s="71">
        <f t="shared" si="6"/>
        <v>0</v>
      </c>
      <c r="AF32" s="71">
        <f t="shared" si="8"/>
        <v>0</v>
      </c>
      <c r="AG32" s="71"/>
      <c r="AH32" s="71"/>
      <c r="AI32" s="74"/>
      <c r="AJ32" s="74"/>
      <c r="AK32" s="71">
        <f t="shared" si="9"/>
        <v>0</v>
      </c>
      <c r="AL32" s="71">
        <f t="shared" si="10"/>
        <v>0</v>
      </c>
      <c r="AM32" s="71"/>
      <c r="AN32" s="71"/>
      <c r="AO32" s="74"/>
      <c r="AP32" s="74"/>
      <c r="AQ32" s="71">
        <f t="shared" si="11"/>
        <v>0</v>
      </c>
      <c r="AR32" s="71">
        <f t="shared" si="12"/>
        <v>0</v>
      </c>
      <c r="AS32" s="71"/>
      <c r="AT32" s="71"/>
      <c r="AU32" s="74"/>
      <c r="AV32" s="74"/>
      <c r="AW32" s="71">
        <f t="shared" si="13"/>
        <v>0</v>
      </c>
      <c r="AX32" s="71">
        <f t="shared" si="14"/>
        <v>0</v>
      </c>
      <c r="AY32" s="71"/>
      <c r="AZ32" s="71"/>
      <c r="BA32" s="74"/>
      <c r="BB32" s="74"/>
      <c r="BC32" s="71">
        <f t="shared" si="15"/>
        <v>0</v>
      </c>
      <c r="BD32" s="71">
        <f t="shared" si="16"/>
        <v>0</v>
      </c>
      <c r="BE32" s="71"/>
      <c r="BF32" s="71"/>
      <c r="BG32" s="74"/>
      <c r="BH32" s="74"/>
      <c r="BI32" s="71">
        <f t="shared" si="17"/>
        <v>0</v>
      </c>
      <c r="BJ32" s="71">
        <f t="shared" si="18"/>
        <v>0</v>
      </c>
    </row>
    <row r="33" spans="1:62">
      <c r="A33" s="181"/>
      <c r="B33" s="89">
        <v>23</v>
      </c>
      <c r="C33" s="71"/>
      <c r="D33" s="71"/>
      <c r="E33" s="74"/>
      <c r="F33" s="74"/>
      <c r="G33" s="71">
        <f t="shared" si="0"/>
        <v>0</v>
      </c>
      <c r="H33" s="71">
        <f t="shared" si="0"/>
        <v>0</v>
      </c>
      <c r="I33" s="71"/>
      <c r="J33" s="71"/>
      <c r="K33" s="74"/>
      <c r="L33" s="74"/>
      <c r="M33" s="71">
        <f t="shared" si="1"/>
        <v>0</v>
      </c>
      <c r="N33" s="71">
        <f t="shared" si="7"/>
        <v>0</v>
      </c>
      <c r="O33" s="91">
        <v>0</v>
      </c>
      <c r="P33" s="71"/>
      <c r="Q33" s="74"/>
      <c r="R33" s="74"/>
      <c r="S33" s="71">
        <f t="shared" si="2"/>
        <v>0</v>
      </c>
      <c r="T33" s="71">
        <f t="shared" si="3"/>
        <v>0</v>
      </c>
      <c r="U33" s="91">
        <v>0</v>
      </c>
      <c r="V33" s="71"/>
      <c r="W33" s="71"/>
      <c r="X33" s="71"/>
      <c r="Y33" s="71">
        <f t="shared" si="4"/>
        <v>0</v>
      </c>
      <c r="Z33" s="71">
        <f t="shared" si="5"/>
        <v>0</v>
      </c>
      <c r="AA33" s="71"/>
      <c r="AB33" s="71"/>
      <c r="AC33" s="74"/>
      <c r="AD33" s="74"/>
      <c r="AE33" s="71">
        <f t="shared" si="6"/>
        <v>0</v>
      </c>
      <c r="AF33" s="71">
        <f t="shared" si="8"/>
        <v>0</v>
      </c>
      <c r="AG33" s="71"/>
      <c r="AH33" s="71"/>
      <c r="AI33" s="74"/>
      <c r="AJ33" s="74"/>
      <c r="AK33" s="71">
        <f t="shared" si="9"/>
        <v>0</v>
      </c>
      <c r="AL33" s="71">
        <f t="shared" si="10"/>
        <v>0</v>
      </c>
      <c r="AM33" s="71"/>
      <c r="AN33" s="71"/>
      <c r="AO33" s="74"/>
      <c r="AP33" s="74"/>
      <c r="AQ33" s="71">
        <f t="shared" si="11"/>
        <v>0</v>
      </c>
      <c r="AR33" s="71">
        <f t="shared" si="12"/>
        <v>0</v>
      </c>
      <c r="AS33" s="71"/>
      <c r="AT33" s="71"/>
      <c r="AU33" s="74"/>
      <c r="AV33" s="74"/>
      <c r="AW33" s="71">
        <f t="shared" si="13"/>
        <v>0</v>
      </c>
      <c r="AX33" s="71">
        <f t="shared" si="14"/>
        <v>0</v>
      </c>
      <c r="AY33" s="71"/>
      <c r="AZ33" s="71"/>
      <c r="BA33" s="74"/>
      <c r="BB33" s="74"/>
      <c r="BC33" s="71">
        <f t="shared" si="15"/>
        <v>0</v>
      </c>
      <c r="BD33" s="71">
        <f t="shared" si="16"/>
        <v>0</v>
      </c>
      <c r="BE33" s="71"/>
      <c r="BF33" s="71"/>
      <c r="BG33" s="74"/>
      <c r="BH33" s="74"/>
      <c r="BI33" s="71">
        <f t="shared" si="17"/>
        <v>0</v>
      </c>
      <c r="BJ33" s="71">
        <f t="shared" si="18"/>
        <v>0</v>
      </c>
    </row>
    <row r="34" spans="1:62">
      <c r="A34" s="181"/>
      <c r="B34" s="89">
        <v>24</v>
      </c>
      <c r="C34" s="71"/>
      <c r="D34" s="71"/>
      <c r="E34" s="74"/>
      <c r="F34" s="74"/>
      <c r="G34" s="71">
        <f t="shared" si="0"/>
        <v>0</v>
      </c>
      <c r="H34" s="71">
        <f t="shared" si="0"/>
        <v>0</v>
      </c>
      <c r="I34" s="71"/>
      <c r="J34" s="71"/>
      <c r="K34" s="74"/>
      <c r="L34" s="74"/>
      <c r="M34" s="71">
        <f t="shared" si="1"/>
        <v>0</v>
      </c>
      <c r="N34" s="71">
        <f t="shared" si="7"/>
        <v>0</v>
      </c>
      <c r="O34" s="91">
        <v>0</v>
      </c>
      <c r="P34" s="71"/>
      <c r="Q34" s="74"/>
      <c r="R34" s="74"/>
      <c r="S34" s="71">
        <f t="shared" si="2"/>
        <v>0</v>
      </c>
      <c r="T34" s="71">
        <f t="shared" si="3"/>
        <v>0</v>
      </c>
      <c r="U34" s="91">
        <v>0</v>
      </c>
      <c r="V34" s="71"/>
      <c r="W34" s="71"/>
      <c r="X34" s="71"/>
      <c r="Y34" s="71">
        <f t="shared" si="4"/>
        <v>0</v>
      </c>
      <c r="Z34" s="71">
        <f t="shared" si="5"/>
        <v>0</v>
      </c>
      <c r="AA34" s="71"/>
      <c r="AB34" s="71"/>
      <c r="AC34" s="74"/>
      <c r="AD34" s="74"/>
      <c r="AE34" s="71">
        <f t="shared" si="6"/>
        <v>0</v>
      </c>
      <c r="AF34" s="71">
        <f t="shared" si="8"/>
        <v>0</v>
      </c>
      <c r="AG34" s="71"/>
      <c r="AH34" s="71"/>
      <c r="AI34" s="74"/>
      <c r="AJ34" s="74"/>
      <c r="AK34" s="71">
        <f t="shared" si="9"/>
        <v>0</v>
      </c>
      <c r="AL34" s="71">
        <f t="shared" si="10"/>
        <v>0</v>
      </c>
      <c r="AM34" s="71"/>
      <c r="AN34" s="71"/>
      <c r="AO34" s="74"/>
      <c r="AP34" s="74"/>
      <c r="AQ34" s="71">
        <f t="shared" si="11"/>
        <v>0</v>
      </c>
      <c r="AR34" s="71">
        <f t="shared" si="12"/>
        <v>0</v>
      </c>
      <c r="AS34" s="71"/>
      <c r="AT34" s="71"/>
      <c r="AU34" s="74"/>
      <c r="AV34" s="74"/>
      <c r="AW34" s="71">
        <f t="shared" si="13"/>
        <v>0</v>
      </c>
      <c r="AX34" s="71">
        <f t="shared" si="14"/>
        <v>0</v>
      </c>
      <c r="AY34" s="71"/>
      <c r="AZ34" s="71"/>
      <c r="BA34" s="74"/>
      <c r="BB34" s="74"/>
      <c r="BC34" s="71">
        <f t="shared" si="15"/>
        <v>0</v>
      </c>
      <c r="BD34" s="71">
        <f t="shared" si="16"/>
        <v>0</v>
      </c>
      <c r="BE34" s="71"/>
      <c r="BF34" s="71"/>
      <c r="BG34" s="74"/>
      <c r="BH34" s="74"/>
      <c r="BI34" s="71">
        <f t="shared" si="17"/>
        <v>0</v>
      </c>
      <c r="BJ34" s="71">
        <f t="shared" si="18"/>
        <v>0</v>
      </c>
    </row>
    <row r="35" spans="1:62">
      <c r="A35" s="182">
        <v>0.25</v>
      </c>
      <c r="B35" s="89">
        <v>25</v>
      </c>
      <c r="C35" s="71"/>
      <c r="D35" s="71"/>
      <c r="E35" s="74"/>
      <c r="F35" s="74"/>
      <c r="G35" s="71">
        <f t="shared" si="0"/>
        <v>0</v>
      </c>
      <c r="H35" s="71">
        <f t="shared" si="0"/>
        <v>0</v>
      </c>
      <c r="I35" s="71"/>
      <c r="J35" s="71"/>
      <c r="K35" s="74"/>
      <c r="L35" s="74"/>
      <c r="M35" s="71">
        <f t="shared" si="1"/>
        <v>0</v>
      </c>
      <c r="N35" s="71">
        <f t="shared" si="7"/>
        <v>0</v>
      </c>
      <c r="O35" s="91">
        <v>0</v>
      </c>
      <c r="P35" s="71"/>
      <c r="Q35" s="74"/>
      <c r="R35" s="74"/>
      <c r="S35" s="71">
        <f t="shared" si="2"/>
        <v>0</v>
      </c>
      <c r="T35" s="71">
        <f t="shared" si="3"/>
        <v>0</v>
      </c>
      <c r="U35" s="91">
        <v>0</v>
      </c>
      <c r="V35" s="71"/>
      <c r="W35" s="71"/>
      <c r="X35" s="71"/>
      <c r="Y35" s="71">
        <f t="shared" si="4"/>
        <v>0</v>
      </c>
      <c r="Z35" s="71">
        <f t="shared" si="5"/>
        <v>0</v>
      </c>
      <c r="AA35" s="71"/>
      <c r="AB35" s="71"/>
      <c r="AC35" s="74"/>
      <c r="AD35" s="74"/>
      <c r="AE35" s="71">
        <f t="shared" si="6"/>
        <v>0</v>
      </c>
      <c r="AF35" s="71">
        <f t="shared" si="8"/>
        <v>0</v>
      </c>
      <c r="AG35" s="71"/>
      <c r="AH35" s="71"/>
      <c r="AI35" s="74"/>
      <c r="AJ35" s="74"/>
      <c r="AK35" s="71">
        <f t="shared" si="9"/>
        <v>0</v>
      </c>
      <c r="AL35" s="71">
        <f t="shared" si="10"/>
        <v>0</v>
      </c>
      <c r="AM35" s="71"/>
      <c r="AN35" s="71"/>
      <c r="AO35" s="74"/>
      <c r="AP35" s="74"/>
      <c r="AQ35" s="71">
        <f t="shared" si="11"/>
        <v>0</v>
      </c>
      <c r="AR35" s="71">
        <f t="shared" si="12"/>
        <v>0</v>
      </c>
      <c r="AS35" s="71"/>
      <c r="AT35" s="71"/>
      <c r="AU35" s="74"/>
      <c r="AV35" s="74"/>
      <c r="AW35" s="71">
        <f t="shared" si="13"/>
        <v>0</v>
      </c>
      <c r="AX35" s="71">
        <f t="shared" si="14"/>
        <v>0</v>
      </c>
      <c r="AY35" s="71"/>
      <c r="AZ35" s="71"/>
      <c r="BA35" s="74"/>
      <c r="BB35" s="74"/>
      <c r="BC35" s="71">
        <f t="shared" si="15"/>
        <v>0</v>
      </c>
      <c r="BD35" s="71">
        <f t="shared" si="16"/>
        <v>0</v>
      </c>
      <c r="BE35" s="71"/>
      <c r="BF35" s="71"/>
      <c r="BG35" s="74"/>
      <c r="BH35" s="74"/>
      <c r="BI35" s="71">
        <f t="shared" si="17"/>
        <v>0</v>
      </c>
      <c r="BJ35" s="71">
        <f t="shared" si="18"/>
        <v>0</v>
      </c>
    </row>
    <row r="36" spans="1:62">
      <c r="A36" s="181"/>
      <c r="B36" s="89">
        <v>26</v>
      </c>
      <c r="C36" s="71"/>
      <c r="D36" s="71"/>
      <c r="E36" s="74"/>
      <c r="F36" s="74"/>
      <c r="G36" s="71">
        <f t="shared" si="0"/>
        <v>0</v>
      </c>
      <c r="H36" s="71">
        <f t="shared" si="0"/>
        <v>0</v>
      </c>
      <c r="I36" s="71"/>
      <c r="J36" s="71"/>
      <c r="K36" s="74"/>
      <c r="L36" s="74"/>
      <c r="M36" s="71">
        <f t="shared" si="1"/>
        <v>0</v>
      </c>
      <c r="N36" s="71">
        <f t="shared" si="7"/>
        <v>0</v>
      </c>
      <c r="O36" s="91">
        <v>0</v>
      </c>
      <c r="P36" s="71"/>
      <c r="Q36" s="74"/>
      <c r="R36" s="74"/>
      <c r="S36" s="71">
        <f t="shared" si="2"/>
        <v>0</v>
      </c>
      <c r="T36" s="71">
        <f t="shared" si="3"/>
        <v>0</v>
      </c>
      <c r="U36" s="91">
        <v>0</v>
      </c>
      <c r="V36" s="71"/>
      <c r="W36" s="71"/>
      <c r="X36" s="71"/>
      <c r="Y36" s="71">
        <f t="shared" si="4"/>
        <v>0</v>
      </c>
      <c r="Z36" s="71">
        <f t="shared" si="5"/>
        <v>0</v>
      </c>
      <c r="AA36" s="71"/>
      <c r="AB36" s="71"/>
      <c r="AC36" s="74"/>
      <c r="AD36" s="74"/>
      <c r="AE36" s="71">
        <f t="shared" si="6"/>
        <v>0</v>
      </c>
      <c r="AF36" s="71">
        <f t="shared" si="8"/>
        <v>0</v>
      </c>
      <c r="AG36" s="71"/>
      <c r="AH36" s="71"/>
      <c r="AI36" s="74"/>
      <c r="AJ36" s="74"/>
      <c r="AK36" s="71">
        <f t="shared" si="9"/>
        <v>0</v>
      </c>
      <c r="AL36" s="71">
        <f t="shared" si="10"/>
        <v>0</v>
      </c>
      <c r="AM36" s="71"/>
      <c r="AN36" s="71"/>
      <c r="AO36" s="74"/>
      <c r="AP36" s="74"/>
      <c r="AQ36" s="71">
        <f t="shared" si="11"/>
        <v>0</v>
      </c>
      <c r="AR36" s="71">
        <f t="shared" si="12"/>
        <v>0</v>
      </c>
      <c r="AS36" s="71"/>
      <c r="AT36" s="71"/>
      <c r="AU36" s="74"/>
      <c r="AV36" s="74"/>
      <c r="AW36" s="71">
        <f t="shared" si="13"/>
        <v>0</v>
      </c>
      <c r="AX36" s="71">
        <f t="shared" si="14"/>
        <v>0</v>
      </c>
      <c r="AY36" s="71"/>
      <c r="AZ36" s="71"/>
      <c r="BA36" s="74"/>
      <c r="BB36" s="74"/>
      <c r="BC36" s="71">
        <f t="shared" si="15"/>
        <v>0</v>
      </c>
      <c r="BD36" s="71">
        <f t="shared" si="16"/>
        <v>0</v>
      </c>
      <c r="BE36" s="71"/>
      <c r="BF36" s="71"/>
      <c r="BG36" s="74"/>
      <c r="BH36" s="74"/>
      <c r="BI36" s="71">
        <f t="shared" si="17"/>
        <v>0</v>
      </c>
      <c r="BJ36" s="71">
        <f t="shared" si="18"/>
        <v>0</v>
      </c>
    </row>
    <row r="37" spans="1:62">
      <c r="A37" s="181"/>
      <c r="B37" s="89">
        <v>27</v>
      </c>
      <c r="C37" s="71"/>
      <c r="D37" s="71"/>
      <c r="E37" s="74"/>
      <c r="F37" s="74"/>
      <c r="G37" s="71">
        <f t="shared" si="0"/>
        <v>0</v>
      </c>
      <c r="H37" s="71">
        <f t="shared" si="0"/>
        <v>0</v>
      </c>
      <c r="I37" s="71"/>
      <c r="J37" s="71"/>
      <c r="K37" s="74"/>
      <c r="L37" s="74"/>
      <c r="M37" s="71">
        <f t="shared" si="1"/>
        <v>0</v>
      </c>
      <c r="N37" s="71">
        <f t="shared" si="7"/>
        <v>0</v>
      </c>
      <c r="O37" s="91">
        <v>0</v>
      </c>
      <c r="P37" s="71"/>
      <c r="Q37" s="74"/>
      <c r="R37" s="74"/>
      <c r="S37" s="71">
        <f t="shared" si="2"/>
        <v>0</v>
      </c>
      <c r="T37" s="71">
        <f t="shared" si="3"/>
        <v>0</v>
      </c>
      <c r="U37" s="91">
        <v>0</v>
      </c>
      <c r="V37" s="71"/>
      <c r="W37" s="71"/>
      <c r="X37" s="71"/>
      <c r="Y37" s="71">
        <f t="shared" si="4"/>
        <v>0</v>
      </c>
      <c r="Z37" s="71">
        <f t="shared" si="5"/>
        <v>0</v>
      </c>
      <c r="AA37" s="71"/>
      <c r="AB37" s="71"/>
      <c r="AC37" s="74"/>
      <c r="AD37" s="74"/>
      <c r="AE37" s="71">
        <f t="shared" si="6"/>
        <v>0</v>
      </c>
      <c r="AF37" s="71">
        <f t="shared" si="8"/>
        <v>0</v>
      </c>
      <c r="AG37" s="71"/>
      <c r="AH37" s="71"/>
      <c r="AI37" s="74"/>
      <c r="AJ37" s="74"/>
      <c r="AK37" s="71">
        <f t="shared" si="9"/>
        <v>0</v>
      </c>
      <c r="AL37" s="71">
        <f t="shared" si="10"/>
        <v>0</v>
      </c>
      <c r="AM37" s="71"/>
      <c r="AN37" s="71"/>
      <c r="AO37" s="74"/>
      <c r="AP37" s="74"/>
      <c r="AQ37" s="71">
        <f t="shared" si="11"/>
        <v>0</v>
      </c>
      <c r="AR37" s="71">
        <f t="shared" si="12"/>
        <v>0</v>
      </c>
      <c r="AS37" s="71"/>
      <c r="AT37" s="71"/>
      <c r="AU37" s="74"/>
      <c r="AV37" s="74"/>
      <c r="AW37" s="71">
        <f t="shared" si="13"/>
        <v>0</v>
      </c>
      <c r="AX37" s="71">
        <f t="shared" si="14"/>
        <v>0</v>
      </c>
      <c r="AY37" s="71"/>
      <c r="AZ37" s="71"/>
      <c r="BA37" s="74"/>
      <c r="BB37" s="74"/>
      <c r="BC37" s="71">
        <f t="shared" si="15"/>
        <v>0</v>
      </c>
      <c r="BD37" s="71">
        <f t="shared" si="16"/>
        <v>0</v>
      </c>
      <c r="BE37" s="71"/>
      <c r="BF37" s="71"/>
      <c r="BG37" s="74"/>
      <c r="BH37" s="74"/>
      <c r="BI37" s="71">
        <f t="shared" si="17"/>
        <v>0</v>
      </c>
      <c r="BJ37" s="71">
        <f t="shared" si="18"/>
        <v>0</v>
      </c>
    </row>
    <row r="38" spans="1:62">
      <c r="A38" s="181"/>
      <c r="B38" s="89">
        <v>28</v>
      </c>
      <c r="C38" s="71"/>
      <c r="D38" s="71"/>
      <c r="E38" s="74"/>
      <c r="F38" s="74"/>
      <c r="G38" s="71">
        <f t="shared" si="0"/>
        <v>0</v>
      </c>
      <c r="H38" s="71">
        <f t="shared" si="0"/>
        <v>0</v>
      </c>
      <c r="I38" s="71"/>
      <c r="J38" s="71"/>
      <c r="K38" s="74"/>
      <c r="L38" s="74"/>
      <c r="M38" s="71">
        <f t="shared" si="1"/>
        <v>0</v>
      </c>
      <c r="N38" s="71">
        <f t="shared" si="7"/>
        <v>0</v>
      </c>
      <c r="O38" s="91">
        <v>0</v>
      </c>
      <c r="P38" s="71"/>
      <c r="Q38" s="74"/>
      <c r="R38" s="74"/>
      <c r="S38" s="71">
        <f t="shared" si="2"/>
        <v>0</v>
      </c>
      <c r="T38" s="71">
        <f t="shared" si="3"/>
        <v>0</v>
      </c>
      <c r="U38" s="91">
        <v>0</v>
      </c>
      <c r="V38" s="71"/>
      <c r="W38" s="71"/>
      <c r="X38" s="71"/>
      <c r="Y38" s="71">
        <f t="shared" si="4"/>
        <v>0</v>
      </c>
      <c r="Z38" s="71">
        <f t="shared" si="5"/>
        <v>0</v>
      </c>
      <c r="AA38" s="71"/>
      <c r="AB38" s="71"/>
      <c r="AC38" s="74"/>
      <c r="AD38" s="74"/>
      <c r="AE38" s="71">
        <f t="shared" si="6"/>
        <v>0</v>
      </c>
      <c r="AF38" s="71">
        <f t="shared" si="8"/>
        <v>0</v>
      </c>
      <c r="AG38" s="71"/>
      <c r="AH38" s="71"/>
      <c r="AI38" s="74"/>
      <c r="AJ38" s="74"/>
      <c r="AK38" s="71">
        <f t="shared" si="9"/>
        <v>0</v>
      </c>
      <c r="AL38" s="71">
        <f t="shared" si="10"/>
        <v>0</v>
      </c>
      <c r="AM38" s="71"/>
      <c r="AN38" s="71"/>
      <c r="AO38" s="74"/>
      <c r="AP38" s="74"/>
      <c r="AQ38" s="71">
        <f t="shared" si="11"/>
        <v>0</v>
      </c>
      <c r="AR38" s="71">
        <f t="shared" si="12"/>
        <v>0</v>
      </c>
      <c r="AS38" s="71"/>
      <c r="AT38" s="71"/>
      <c r="AU38" s="74"/>
      <c r="AV38" s="74"/>
      <c r="AW38" s="71">
        <f t="shared" si="13"/>
        <v>0</v>
      </c>
      <c r="AX38" s="71">
        <f t="shared" si="14"/>
        <v>0</v>
      </c>
      <c r="AY38" s="71"/>
      <c r="AZ38" s="71"/>
      <c r="BA38" s="74"/>
      <c r="BB38" s="74"/>
      <c r="BC38" s="71">
        <f t="shared" si="15"/>
        <v>0</v>
      </c>
      <c r="BD38" s="71">
        <f t="shared" si="16"/>
        <v>0</v>
      </c>
      <c r="BE38" s="71"/>
      <c r="BF38" s="71"/>
      <c r="BG38" s="74"/>
      <c r="BH38" s="74"/>
      <c r="BI38" s="71">
        <f t="shared" si="17"/>
        <v>0</v>
      </c>
      <c r="BJ38" s="71">
        <f t="shared" si="18"/>
        <v>0</v>
      </c>
    </row>
    <row r="39" spans="1:62">
      <c r="A39" s="182">
        <v>0.29166666666666669</v>
      </c>
      <c r="B39" s="89">
        <v>29</v>
      </c>
      <c r="C39" s="71"/>
      <c r="D39" s="71"/>
      <c r="E39" s="74"/>
      <c r="F39" s="74"/>
      <c r="G39" s="71">
        <f t="shared" si="0"/>
        <v>0</v>
      </c>
      <c r="H39" s="71">
        <f t="shared" si="0"/>
        <v>0</v>
      </c>
      <c r="I39" s="71"/>
      <c r="J39" s="71"/>
      <c r="K39" s="74"/>
      <c r="L39" s="74"/>
      <c r="M39" s="71">
        <f t="shared" si="1"/>
        <v>0</v>
      </c>
      <c r="N39" s="71">
        <f t="shared" si="7"/>
        <v>0</v>
      </c>
      <c r="O39" s="91">
        <v>0</v>
      </c>
      <c r="P39" s="71"/>
      <c r="Q39" s="74"/>
      <c r="R39" s="74"/>
      <c r="S39" s="71">
        <f t="shared" si="2"/>
        <v>0</v>
      </c>
      <c r="T39" s="71">
        <f t="shared" si="3"/>
        <v>0</v>
      </c>
      <c r="U39" s="91">
        <v>0</v>
      </c>
      <c r="V39" s="71"/>
      <c r="W39" s="71"/>
      <c r="X39" s="71"/>
      <c r="Y39" s="71">
        <f t="shared" si="4"/>
        <v>0</v>
      </c>
      <c r="Z39" s="71">
        <f t="shared" si="5"/>
        <v>0</v>
      </c>
      <c r="AA39" s="71"/>
      <c r="AB39" s="71"/>
      <c r="AC39" s="74"/>
      <c r="AD39" s="74"/>
      <c r="AE39" s="71">
        <f t="shared" si="6"/>
        <v>0</v>
      </c>
      <c r="AF39" s="71">
        <f t="shared" si="8"/>
        <v>0</v>
      </c>
      <c r="AG39" s="71"/>
      <c r="AH39" s="71"/>
      <c r="AI39" s="74"/>
      <c r="AJ39" s="74"/>
      <c r="AK39" s="71">
        <f t="shared" si="9"/>
        <v>0</v>
      </c>
      <c r="AL39" s="71">
        <f t="shared" si="10"/>
        <v>0</v>
      </c>
      <c r="AM39" s="71"/>
      <c r="AN39" s="71"/>
      <c r="AO39" s="74"/>
      <c r="AP39" s="74"/>
      <c r="AQ39" s="71">
        <f t="shared" si="11"/>
        <v>0</v>
      </c>
      <c r="AR39" s="71">
        <f t="shared" si="12"/>
        <v>0</v>
      </c>
      <c r="AS39" s="71"/>
      <c r="AT39" s="71"/>
      <c r="AU39" s="74"/>
      <c r="AV39" s="74"/>
      <c r="AW39" s="71">
        <f t="shared" si="13"/>
        <v>0</v>
      </c>
      <c r="AX39" s="71">
        <f t="shared" si="14"/>
        <v>0</v>
      </c>
      <c r="AY39" s="71"/>
      <c r="AZ39" s="71"/>
      <c r="BA39" s="74"/>
      <c r="BB39" s="74"/>
      <c r="BC39" s="71">
        <f t="shared" si="15"/>
        <v>0</v>
      </c>
      <c r="BD39" s="71">
        <f t="shared" si="16"/>
        <v>0</v>
      </c>
      <c r="BE39" s="71"/>
      <c r="BF39" s="71"/>
      <c r="BG39" s="74"/>
      <c r="BH39" s="74"/>
      <c r="BI39" s="71">
        <f t="shared" si="17"/>
        <v>0</v>
      </c>
      <c r="BJ39" s="71">
        <f t="shared" si="18"/>
        <v>0</v>
      </c>
    </row>
    <row r="40" spans="1:62">
      <c r="A40" s="181"/>
      <c r="B40" s="89">
        <v>30</v>
      </c>
      <c r="C40" s="71"/>
      <c r="D40" s="71"/>
      <c r="E40" s="74"/>
      <c r="F40" s="74"/>
      <c r="G40" s="71">
        <f t="shared" si="0"/>
        <v>0</v>
      </c>
      <c r="H40" s="71">
        <f t="shared" si="0"/>
        <v>0</v>
      </c>
      <c r="I40" s="71"/>
      <c r="J40" s="71"/>
      <c r="K40" s="74"/>
      <c r="L40" s="74"/>
      <c r="M40" s="71">
        <f t="shared" si="1"/>
        <v>0</v>
      </c>
      <c r="N40" s="71">
        <f t="shared" si="7"/>
        <v>0</v>
      </c>
      <c r="O40" s="91">
        <v>0</v>
      </c>
      <c r="P40" s="71"/>
      <c r="Q40" s="74"/>
      <c r="R40" s="74"/>
      <c r="S40" s="71">
        <f t="shared" si="2"/>
        <v>0</v>
      </c>
      <c r="T40" s="71">
        <f t="shared" si="3"/>
        <v>0</v>
      </c>
      <c r="U40" s="91">
        <v>0</v>
      </c>
      <c r="V40" s="71"/>
      <c r="W40" s="71"/>
      <c r="X40" s="71"/>
      <c r="Y40" s="71">
        <f t="shared" si="4"/>
        <v>0</v>
      </c>
      <c r="Z40" s="71">
        <f t="shared" si="5"/>
        <v>0</v>
      </c>
      <c r="AA40" s="71"/>
      <c r="AB40" s="71"/>
      <c r="AC40" s="74"/>
      <c r="AD40" s="74"/>
      <c r="AE40" s="71">
        <f t="shared" si="6"/>
        <v>0</v>
      </c>
      <c r="AF40" s="71">
        <f t="shared" si="8"/>
        <v>0</v>
      </c>
      <c r="AG40" s="71"/>
      <c r="AH40" s="71"/>
      <c r="AI40" s="74"/>
      <c r="AJ40" s="74"/>
      <c r="AK40" s="71">
        <f t="shared" si="9"/>
        <v>0</v>
      </c>
      <c r="AL40" s="71">
        <f t="shared" si="10"/>
        <v>0</v>
      </c>
      <c r="AM40" s="71"/>
      <c r="AN40" s="71"/>
      <c r="AO40" s="74"/>
      <c r="AP40" s="74"/>
      <c r="AQ40" s="71">
        <f t="shared" si="11"/>
        <v>0</v>
      </c>
      <c r="AR40" s="71">
        <f t="shared" si="12"/>
        <v>0</v>
      </c>
      <c r="AS40" s="71"/>
      <c r="AT40" s="71"/>
      <c r="AU40" s="74"/>
      <c r="AV40" s="74"/>
      <c r="AW40" s="71">
        <f t="shared" si="13"/>
        <v>0</v>
      </c>
      <c r="AX40" s="71">
        <f t="shared" si="14"/>
        <v>0</v>
      </c>
      <c r="AY40" s="71"/>
      <c r="AZ40" s="71"/>
      <c r="BA40" s="74"/>
      <c r="BB40" s="74"/>
      <c r="BC40" s="71">
        <f t="shared" si="15"/>
        <v>0</v>
      </c>
      <c r="BD40" s="71">
        <f t="shared" si="16"/>
        <v>0</v>
      </c>
      <c r="BE40" s="71"/>
      <c r="BF40" s="71"/>
      <c r="BG40" s="74"/>
      <c r="BH40" s="74"/>
      <c r="BI40" s="71">
        <f t="shared" si="17"/>
        <v>0</v>
      </c>
      <c r="BJ40" s="71">
        <f t="shared" si="18"/>
        <v>0</v>
      </c>
    </row>
    <row r="41" spans="1:62">
      <c r="A41" s="181"/>
      <c r="B41" s="89">
        <v>31</v>
      </c>
      <c r="C41" s="71"/>
      <c r="D41" s="71"/>
      <c r="E41" s="74"/>
      <c r="F41" s="74"/>
      <c r="G41" s="71">
        <f t="shared" si="0"/>
        <v>0</v>
      </c>
      <c r="H41" s="71">
        <f t="shared" si="0"/>
        <v>0</v>
      </c>
      <c r="I41" s="71"/>
      <c r="J41" s="71"/>
      <c r="K41" s="74"/>
      <c r="L41" s="74"/>
      <c r="M41" s="71">
        <f t="shared" si="1"/>
        <v>0</v>
      </c>
      <c r="N41" s="71">
        <f t="shared" si="7"/>
        <v>0</v>
      </c>
      <c r="O41" s="91">
        <v>0</v>
      </c>
      <c r="P41" s="71"/>
      <c r="Q41" s="74"/>
      <c r="R41" s="74"/>
      <c r="S41" s="71">
        <f t="shared" si="2"/>
        <v>0</v>
      </c>
      <c r="T41" s="71">
        <f t="shared" si="3"/>
        <v>0</v>
      </c>
      <c r="U41" s="91">
        <v>0</v>
      </c>
      <c r="V41" s="71"/>
      <c r="W41" s="71"/>
      <c r="X41" s="71"/>
      <c r="Y41" s="71">
        <f t="shared" si="4"/>
        <v>0</v>
      </c>
      <c r="Z41" s="71">
        <f t="shared" si="5"/>
        <v>0</v>
      </c>
      <c r="AA41" s="71"/>
      <c r="AB41" s="71"/>
      <c r="AC41" s="74"/>
      <c r="AD41" s="74"/>
      <c r="AE41" s="71">
        <f t="shared" si="6"/>
        <v>0</v>
      </c>
      <c r="AF41" s="71">
        <f t="shared" si="8"/>
        <v>0</v>
      </c>
      <c r="AG41" s="71"/>
      <c r="AH41" s="71"/>
      <c r="AI41" s="74"/>
      <c r="AJ41" s="74"/>
      <c r="AK41" s="71">
        <f t="shared" si="9"/>
        <v>0</v>
      </c>
      <c r="AL41" s="71">
        <f t="shared" si="10"/>
        <v>0</v>
      </c>
      <c r="AM41" s="71"/>
      <c r="AN41" s="71"/>
      <c r="AO41" s="74"/>
      <c r="AP41" s="74"/>
      <c r="AQ41" s="71">
        <f t="shared" si="11"/>
        <v>0</v>
      </c>
      <c r="AR41" s="71">
        <f t="shared" si="12"/>
        <v>0</v>
      </c>
      <c r="AS41" s="71"/>
      <c r="AT41" s="71"/>
      <c r="AU41" s="74"/>
      <c r="AV41" s="74"/>
      <c r="AW41" s="71">
        <f t="shared" si="13"/>
        <v>0</v>
      </c>
      <c r="AX41" s="71">
        <f t="shared" si="14"/>
        <v>0</v>
      </c>
      <c r="AY41" s="71"/>
      <c r="AZ41" s="71"/>
      <c r="BA41" s="74"/>
      <c r="BB41" s="74"/>
      <c r="BC41" s="71">
        <f t="shared" si="15"/>
        <v>0</v>
      </c>
      <c r="BD41" s="71">
        <f t="shared" si="16"/>
        <v>0</v>
      </c>
      <c r="BE41" s="71"/>
      <c r="BF41" s="71"/>
      <c r="BG41" s="74"/>
      <c r="BH41" s="74"/>
      <c r="BI41" s="71">
        <f t="shared" si="17"/>
        <v>0</v>
      </c>
      <c r="BJ41" s="71">
        <f t="shared" si="18"/>
        <v>0</v>
      </c>
    </row>
    <row r="42" spans="1:62">
      <c r="A42" s="181"/>
      <c r="B42" s="89">
        <v>32</v>
      </c>
      <c r="C42" s="71"/>
      <c r="D42" s="71"/>
      <c r="E42" s="74"/>
      <c r="F42" s="74"/>
      <c r="G42" s="71">
        <f t="shared" si="0"/>
        <v>0</v>
      </c>
      <c r="H42" s="71">
        <f t="shared" si="0"/>
        <v>0</v>
      </c>
      <c r="I42" s="71"/>
      <c r="J42" s="71"/>
      <c r="K42" s="74"/>
      <c r="L42" s="74"/>
      <c r="M42" s="71">
        <f t="shared" si="1"/>
        <v>0</v>
      </c>
      <c r="N42" s="71">
        <f t="shared" si="7"/>
        <v>0</v>
      </c>
      <c r="O42" s="91">
        <v>0</v>
      </c>
      <c r="P42" s="71"/>
      <c r="Q42" s="74"/>
      <c r="R42" s="74"/>
      <c r="S42" s="71">
        <f t="shared" si="2"/>
        <v>0</v>
      </c>
      <c r="T42" s="71">
        <f t="shared" si="3"/>
        <v>0</v>
      </c>
      <c r="U42" s="91">
        <v>0</v>
      </c>
      <c r="V42" s="71"/>
      <c r="W42" s="71"/>
      <c r="X42" s="71"/>
      <c r="Y42" s="71">
        <f t="shared" si="4"/>
        <v>0</v>
      </c>
      <c r="Z42" s="71">
        <f t="shared" si="5"/>
        <v>0</v>
      </c>
      <c r="AA42" s="71"/>
      <c r="AB42" s="71"/>
      <c r="AC42" s="74"/>
      <c r="AD42" s="74"/>
      <c r="AE42" s="71">
        <f t="shared" si="6"/>
        <v>0</v>
      </c>
      <c r="AF42" s="71">
        <f t="shared" si="8"/>
        <v>0</v>
      </c>
      <c r="AG42" s="71"/>
      <c r="AH42" s="71"/>
      <c r="AI42" s="74"/>
      <c r="AJ42" s="74"/>
      <c r="AK42" s="71">
        <f t="shared" si="9"/>
        <v>0</v>
      </c>
      <c r="AL42" s="71">
        <f t="shared" si="10"/>
        <v>0</v>
      </c>
      <c r="AM42" s="71"/>
      <c r="AN42" s="71"/>
      <c r="AO42" s="74"/>
      <c r="AP42" s="74"/>
      <c r="AQ42" s="71">
        <f t="shared" si="11"/>
        <v>0</v>
      </c>
      <c r="AR42" s="71">
        <f t="shared" si="12"/>
        <v>0</v>
      </c>
      <c r="AS42" s="71"/>
      <c r="AT42" s="71"/>
      <c r="AU42" s="74"/>
      <c r="AV42" s="74"/>
      <c r="AW42" s="71">
        <f t="shared" si="13"/>
        <v>0</v>
      </c>
      <c r="AX42" s="71">
        <f t="shared" si="14"/>
        <v>0</v>
      </c>
      <c r="AY42" s="71"/>
      <c r="AZ42" s="71"/>
      <c r="BA42" s="74"/>
      <c r="BB42" s="74"/>
      <c r="BC42" s="71">
        <f t="shared" si="15"/>
        <v>0</v>
      </c>
      <c r="BD42" s="71">
        <f t="shared" si="16"/>
        <v>0</v>
      </c>
      <c r="BE42" s="71"/>
      <c r="BF42" s="71"/>
      <c r="BG42" s="74"/>
      <c r="BH42" s="74"/>
      <c r="BI42" s="71">
        <f t="shared" si="17"/>
        <v>0</v>
      </c>
      <c r="BJ42" s="71">
        <f t="shared" si="18"/>
        <v>0</v>
      </c>
    </row>
    <row r="43" spans="1:62">
      <c r="A43" s="182">
        <v>0.33333333333333331</v>
      </c>
      <c r="B43" s="89">
        <v>33</v>
      </c>
      <c r="C43" s="71"/>
      <c r="D43" s="71"/>
      <c r="E43" s="74"/>
      <c r="F43" s="74"/>
      <c r="G43" s="71">
        <f t="shared" si="0"/>
        <v>0</v>
      </c>
      <c r="H43" s="71">
        <f t="shared" si="0"/>
        <v>0</v>
      </c>
      <c r="I43" s="71"/>
      <c r="J43" s="71"/>
      <c r="K43" s="74"/>
      <c r="L43" s="74"/>
      <c r="M43" s="71">
        <f t="shared" si="1"/>
        <v>0</v>
      </c>
      <c r="N43" s="71">
        <f t="shared" si="7"/>
        <v>0</v>
      </c>
      <c r="O43" s="91">
        <v>0</v>
      </c>
      <c r="P43" s="71"/>
      <c r="Q43" s="74"/>
      <c r="R43" s="74"/>
      <c r="S43" s="71">
        <f t="shared" si="2"/>
        <v>0</v>
      </c>
      <c r="T43" s="71">
        <f t="shared" si="3"/>
        <v>0</v>
      </c>
      <c r="U43" s="91">
        <v>0</v>
      </c>
      <c r="V43" s="71"/>
      <c r="W43" s="71"/>
      <c r="X43" s="71"/>
      <c r="Y43" s="71">
        <f t="shared" si="4"/>
        <v>0</v>
      </c>
      <c r="Z43" s="71">
        <f t="shared" si="5"/>
        <v>0</v>
      </c>
      <c r="AA43" s="71"/>
      <c r="AB43" s="71"/>
      <c r="AC43" s="74"/>
      <c r="AD43" s="74"/>
      <c r="AE43" s="71">
        <f t="shared" si="6"/>
        <v>0</v>
      </c>
      <c r="AF43" s="71">
        <f t="shared" si="8"/>
        <v>0</v>
      </c>
      <c r="AG43" s="71"/>
      <c r="AH43" s="71"/>
      <c r="AI43" s="74"/>
      <c r="AJ43" s="74"/>
      <c r="AK43" s="71">
        <f t="shared" si="9"/>
        <v>0</v>
      </c>
      <c r="AL43" s="71">
        <f t="shared" si="10"/>
        <v>0</v>
      </c>
      <c r="AM43" s="71"/>
      <c r="AN43" s="71"/>
      <c r="AO43" s="74"/>
      <c r="AP43" s="74"/>
      <c r="AQ43" s="71">
        <f t="shared" si="11"/>
        <v>0</v>
      </c>
      <c r="AR43" s="71">
        <f t="shared" si="12"/>
        <v>0</v>
      </c>
      <c r="AS43" s="71"/>
      <c r="AT43" s="71"/>
      <c r="AU43" s="74"/>
      <c r="AV43" s="74"/>
      <c r="AW43" s="71">
        <f t="shared" si="13"/>
        <v>0</v>
      </c>
      <c r="AX43" s="71">
        <f t="shared" si="14"/>
        <v>0</v>
      </c>
      <c r="AY43" s="71"/>
      <c r="AZ43" s="71"/>
      <c r="BA43" s="74"/>
      <c r="BB43" s="74"/>
      <c r="BC43" s="71">
        <f t="shared" si="15"/>
        <v>0</v>
      </c>
      <c r="BD43" s="71">
        <f t="shared" si="16"/>
        <v>0</v>
      </c>
      <c r="BE43" s="71"/>
      <c r="BF43" s="71"/>
      <c r="BG43" s="74"/>
      <c r="BH43" s="74"/>
      <c r="BI43" s="71">
        <f t="shared" si="17"/>
        <v>0</v>
      </c>
      <c r="BJ43" s="71">
        <f t="shared" si="18"/>
        <v>0</v>
      </c>
    </row>
    <row r="44" spans="1:62">
      <c r="A44" s="181"/>
      <c r="B44" s="89">
        <v>34</v>
      </c>
      <c r="C44" s="71"/>
      <c r="D44" s="71"/>
      <c r="E44" s="74"/>
      <c r="F44" s="74"/>
      <c r="G44" s="71">
        <f t="shared" si="0"/>
        <v>0</v>
      </c>
      <c r="H44" s="71">
        <f t="shared" si="0"/>
        <v>0</v>
      </c>
      <c r="I44" s="71"/>
      <c r="J44" s="71"/>
      <c r="K44" s="74"/>
      <c r="L44" s="74"/>
      <c r="M44" s="71">
        <f t="shared" si="1"/>
        <v>0</v>
      </c>
      <c r="N44" s="71">
        <f t="shared" si="7"/>
        <v>0</v>
      </c>
      <c r="O44" s="91">
        <v>0</v>
      </c>
      <c r="P44" s="71"/>
      <c r="Q44" s="74"/>
      <c r="R44" s="74"/>
      <c r="S44" s="71">
        <f t="shared" si="2"/>
        <v>0</v>
      </c>
      <c r="T44" s="71">
        <f t="shared" si="3"/>
        <v>0</v>
      </c>
      <c r="U44" s="91">
        <v>0</v>
      </c>
      <c r="V44" s="71"/>
      <c r="W44" s="71"/>
      <c r="X44" s="71"/>
      <c r="Y44" s="71">
        <f t="shared" si="4"/>
        <v>0</v>
      </c>
      <c r="Z44" s="71">
        <f t="shared" si="5"/>
        <v>0</v>
      </c>
      <c r="AA44" s="71"/>
      <c r="AB44" s="71"/>
      <c r="AC44" s="74"/>
      <c r="AD44" s="74"/>
      <c r="AE44" s="71">
        <f t="shared" si="6"/>
        <v>0</v>
      </c>
      <c r="AF44" s="71">
        <f t="shared" si="8"/>
        <v>0</v>
      </c>
      <c r="AG44" s="71"/>
      <c r="AH44" s="71"/>
      <c r="AI44" s="74"/>
      <c r="AJ44" s="74"/>
      <c r="AK44" s="71">
        <f t="shared" si="9"/>
        <v>0</v>
      </c>
      <c r="AL44" s="71">
        <f t="shared" si="10"/>
        <v>0</v>
      </c>
      <c r="AM44" s="71"/>
      <c r="AN44" s="71"/>
      <c r="AO44" s="74"/>
      <c r="AP44" s="74"/>
      <c r="AQ44" s="71">
        <f t="shared" si="11"/>
        <v>0</v>
      </c>
      <c r="AR44" s="71">
        <f t="shared" si="12"/>
        <v>0</v>
      </c>
      <c r="AS44" s="71"/>
      <c r="AT44" s="71"/>
      <c r="AU44" s="74"/>
      <c r="AV44" s="74"/>
      <c r="AW44" s="71">
        <f t="shared" si="13"/>
        <v>0</v>
      </c>
      <c r="AX44" s="71">
        <f t="shared" si="14"/>
        <v>0</v>
      </c>
      <c r="AY44" s="71"/>
      <c r="AZ44" s="71"/>
      <c r="BA44" s="74"/>
      <c r="BB44" s="74"/>
      <c r="BC44" s="71">
        <f t="shared" si="15"/>
        <v>0</v>
      </c>
      <c r="BD44" s="71">
        <f t="shared" si="16"/>
        <v>0</v>
      </c>
      <c r="BE44" s="71"/>
      <c r="BF44" s="71"/>
      <c r="BG44" s="74"/>
      <c r="BH44" s="74"/>
      <c r="BI44" s="71">
        <f t="shared" si="17"/>
        <v>0</v>
      </c>
      <c r="BJ44" s="71">
        <f t="shared" si="18"/>
        <v>0</v>
      </c>
    </row>
    <row r="45" spans="1:62">
      <c r="A45" s="181"/>
      <c r="B45" s="89">
        <v>35</v>
      </c>
      <c r="C45" s="71"/>
      <c r="D45" s="71"/>
      <c r="E45" s="74"/>
      <c r="F45" s="74"/>
      <c r="G45" s="71">
        <f t="shared" si="0"/>
        <v>0</v>
      </c>
      <c r="H45" s="71">
        <f t="shared" si="0"/>
        <v>0</v>
      </c>
      <c r="I45" s="71"/>
      <c r="J45" s="71"/>
      <c r="K45" s="74"/>
      <c r="L45" s="74"/>
      <c r="M45" s="71">
        <f t="shared" si="1"/>
        <v>0</v>
      </c>
      <c r="N45" s="71">
        <f t="shared" si="7"/>
        <v>0</v>
      </c>
      <c r="O45" s="91">
        <v>0.21</v>
      </c>
      <c r="P45" s="71"/>
      <c r="Q45" s="74"/>
      <c r="R45" s="74"/>
      <c r="S45" s="71">
        <f t="shared" si="2"/>
        <v>0.21</v>
      </c>
      <c r="T45" s="71">
        <f t="shared" si="3"/>
        <v>0</v>
      </c>
      <c r="U45" s="91">
        <v>0</v>
      </c>
      <c r="V45" s="71"/>
      <c r="W45" s="71"/>
      <c r="X45" s="71"/>
      <c r="Y45" s="71">
        <f t="shared" si="4"/>
        <v>0</v>
      </c>
      <c r="Z45" s="71">
        <f t="shared" si="5"/>
        <v>0</v>
      </c>
      <c r="AA45" s="71"/>
      <c r="AB45" s="71"/>
      <c r="AC45" s="74"/>
      <c r="AD45" s="74"/>
      <c r="AE45" s="71">
        <f t="shared" si="6"/>
        <v>0</v>
      </c>
      <c r="AF45" s="71">
        <f t="shared" si="8"/>
        <v>0</v>
      </c>
      <c r="AG45" s="71"/>
      <c r="AH45" s="71"/>
      <c r="AI45" s="74"/>
      <c r="AJ45" s="74"/>
      <c r="AK45" s="71">
        <f t="shared" si="9"/>
        <v>0</v>
      </c>
      <c r="AL45" s="71">
        <f t="shared" si="10"/>
        <v>0</v>
      </c>
      <c r="AM45" s="71"/>
      <c r="AN45" s="71"/>
      <c r="AO45" s="74"/>
      <c r="AP45" s="74"/>
      <c r="AQ45" s="71">
        <f t="shared" si="11"/>
        <v>0</v>
      </c>
      <c r="AR45" s="71">
        <f t="shared" si="12"/>
        <v>0</v>
      </c>
      <c r="AS45" s="71"/>
      <c r="AT45" s="71"/>
      <c r="AU45" s="74"/>
      <c r="AV45" s="74"/>
      <c r="AW45" s="71">
        <f t="shared" si="13"/>
        <v>0</v>
      </c>
      <c r="AX45" s="71">
        <f t="shared" si="14"/>
        <v>0</v>
      </c>
      <c r="AY45" s="71"/>
      <c r="AZ45" s="71"/>
      <c r="BA45" s="74"/>
      <c r="BB45" s="74"/>
      <c r="BC45" s="71">
        <f t="shared" si="15"/>
        <v>0</v>
      </c>
      <c r="BD45" s="71">
        <f t="shared" si="16"/>
        <v>0</v>
      </c>
      <c r="BE45" s="71"/>
      <c r="BF45" s="71"/>
      <c r="BG45" s="74"/>
      <c r="BH45" s="74"/>
      <c r="BI45" s="71">
        <f t="shared" si="17"/>
        <v>0</v>
      </c>
      <c r="BJ45" s="71">
        <f t="shared" si="18"/>
        <v>0</v>
      </c>
    </row>
    <row r="46" spans="1:62">
      <c r="A46" s="181"/>
      <c r="B46" s="89">
        <v>36</v>
      </c>
      <c r="C46" s="71"/>
      <c r="D46" s="71"/>
      <c r="E46" s="74"/>
      <c r="F46" s="74"/>
      <c r="G46" s="71">
        <f t="shared" si="0"/>
        <v>0</v>
      </c>
      <c r="H46" s="71">
        <f t="shared" si="0"/>
        <v>0</v>
      </c>
      <c r="I46" s="71"/>
      <c r="J46" s="71"/>
      <c r="K46" s="74"/>
      <c r="L46" s="74"/>
      <c r="M46" s="71">
        <f t="shared" si="1"/>
        <v>0</v>
      </c>
      <c r="N46" s="71">
        <f t="shared" si="7"/>
        <v>0</v>
      </c>
      <c r="O46" s="91">
        <v>1.03</v>
      </c>
      <c r="P46" s="71"/>
      <c r="Q46" s="74"/>
      <c r="R46" s="74"/>
      <c r="S46" s="71">
        <f t="shared" si="2"/>
        <v>1.03</v>
      </c>
      <c r="T46" s="71">
        <f t="shared" si="3"/>
        <v>0</v>
      </c>
      <c r="U46" s="91">
        <v>0</v>
      </c>
      <c r="V46" s="71"/>
      <c r="W46" s="71"/>
      <c r="X46" s="71"/>
      <c r="Y46" s="71">
        <f t="shared" si="4"/>
        <v>0</v>
      </c>
      <c r="Z46" s="71">
        <f t="shared" si="5"/>
        <v>0</v>
      </c>
      <c r="AA46" s="71"/>
      <c r="AB46" s="71"/>
      <c r="AC46" s="74"/>
      <c r="AD46" s="74"/>
      <c r="AE46" s="71">
        <f t="shared" si="6"/>
        <v>0</v>
      </c>
      <c r="AF46" s="71">
        <f t="shared" si="8"/>
        <v>0</v>
      </c>
      <c r="AG46" s="71"/>
      <c r="AH46" s="71"/>
      <c r="AI46" s="74"/>
      <c r="AJ46" s="74"/>
      <c r="AK46" s="71">
        <f t="shared" si="9"/>
        <v>0</v>
      </c>
      <c r="AL46" s="71">
        <f t="shared" si="10"/>
        <v>0</v>
      </c>
      <c r="AM46" s="71"/>
      <c r="AN46" s="71"/>
      <c r="AO46" s="74"/>
      <c r="AP46" s="74"/>
      <c r="AQ46" s="71">
        <f t="shared" si="11"/>
        <v>0</v>
      </c>
      <c r="AR46" s="71">
        <f t="shared" si="12"/>
        <v>0</v>
      </c>
      <c r="AS46" s="71"/>
      <c r="AT46" s="71"/>
      <c r="AU46" s="74"/>
      <c r="AV46" s="74"/>
      <c r="AW46" s="71">
        <f t="shared" si="13"/>
        <v>0</v>
      </c>
      <c r="AX46" s="71">
        <f t="shared" si="14"/>
        <v>0</v>
      </c>
      <c r="AY46" s="71"/>
      <c r="AZ46" s="71"/>
      <c r="BA46" s="74"/>
      <c r="BB46" s="74"/>
      <c r="BC46" s="71">
        <f t="shared" si="15"/>
        <v>0</v>
      </c>
      <c r="BD46" s="71">
        <f t="shared" si="16"/>
        <v>0</v>
      </c>
      <c r="BE46" s="71"/>
      <c r="BF46" s="71"/>
      <c r="BG46" s="74"/>
      <c r="BH46" s="74"/>
      <c r="BI46" s="71">
        <f t="shared" si="17"/>
        <v>0</v>
      </c>
      <c r="BJ46" s="71">
        <f t="shared" si="18"/>
        <v>0</v>
      </c>
    </row>
    <row r="47" spans="1:62">
      <c r="A47" s="182">
        <v>0.375</v>
      </c>
      <c r="B47" s="89">
        <v>37</v>
      </c>
      <c r="C47" s="71"/>
      <c r="D47" s="71"/>
      <c r="E47" s="74"/>
      <c r="F47" s="74"/>
      <c r="G47" s="71">
        <f t="shared" si="0"/>
        <v>0</v>
      </c>
      <c r="H47" s="71">
        <f t="shared" si="0"/>
        <v>0</v>
      </c>
      <c r="I47" s="71"/>
      <c r="J47" s="71"/>
      <c r="K47" s="74"/>
      <c r="L47" s="74"/>
      <c r="M47" s="71">
        <f t="shared" si="1"/>
        <v>0</v>
      </c>
      <c r="N47" s="71">
        <f t="shared" si="7"/>
        <v>0</v>
      </c>
      <c r="O47" s="91">
        <v>3.71</v>
      </c>
      <c r="P47" s="71"/>
      <c r="Q47" s="74"/>
      <c r="R47" s="74"/>
      <c r="S47" s="71">
        <f t="shared" si="2"/>
        <v>3.71</v>
      </c>
      <c r="T47" s="71">
        <f t="shared" si="3"/>
        <v>0</v>
      </c>
      <c r="U47" s="91">
        <v>0</v>
      </c>
      <c r="V47" s="71"/>
      <c r="W47" s="71"/>
      <c r="X47" s="71"/>
      <c r="Y47" s="71">
        <f t="shared" si="4"/>
        <v>0</v>
      </c>
      <c r="Z47" s="71">
        <f t="shared" si="5"/>
        <v>0</v>
      </c>
      <c r="AA47" s="71"/>
      <c r="AB47" s="71"/>
      <c r="AC47" s="74"/>
      <c r="AD47" s="74"/>
      <c r="AE47" s="71">
        <f t="shared" si="6"/>
        <v>0</v>
      </c>
      <c r="AF47" s="71">
        <f t="shared" si="8"/>
        <v>0</v>
      </c>
      <c r="AG47" s="71"/>
      <c r="AH47" s="71"/>
      <c r="AI47" s="74"/>
      <c r="AJ47" s="74"/>
      <c r="AK47" s="71">
        <f t="shared" si="9"/>
        <v>0</v>
      </c>
      <c r="AL47" s="71">
        <f t="shared" si="10"/>
        <v>0</v>
      </c>
      <c r="AM47" s="71"/>
      <c r="AN47" s="71"/>
      <c r="AO47" s="74"/>
      <c r="AP47" s="74"/>
      <c r="AQ47" s="71">
        <f t="shared" si="11"/>
        <v>0</v>
      </c>
      <c r="AR47" s="71">
        <f t="shared" si="12"/>
        <v>0</v>
      </c>
      <c r="AS47" s="71"/>
      <c r="AT47" s="71"/>
      <c r="AU47" s="74"/>
      <c r="AV47" s="74"/>
      <c r="AW47" s="71">
        <f t="shared" si="13"/>
        <v>0</v>
      </c>
      <c r="AX47" s="71">
        <f t="shared" si="14"/>
        <v>0</v>
      </c>
      <c r="AY47" s="71"/>
      <c r="AZ47" s="71"/>
      <c r="BA47" s="74"/>
      <c r="BB47" s="74"/>
      <c r="BC47" s="71">
        <f t="shared" si="15"/>
        <v>0</v>
      </c>
      <c r="BD47" s="71">
        <f t="shared" si="16"/>
        <v>0</v>
      </c>
      <c r="BE47" s="71"/>
      <c r="BF47" s="71"/>
      <c r="BG47" s="74"/>
      <c r="BH47" s="74"/>
      <c r="BI47" s="71">
        <f t="shared" si="17"/>
        <v>0</v>
      </c>
      <c r="BJ47" s="71">
        <f t="shared" si="18"/>
        <v>0</v>
      </c>
    </row>
    <row r="48" spans="1:62">
      <c r="A48" s="182" t="s">
        <v>145</v>
      </c>
      <c r="B48" s="89">
        <v>38</v>
      </c>
      <c r="C48" s="71"/>
      <c r="D48" s="71"/>
      <c r="E48" s="74"/>
      <c r="F48" s="74"/>
      <c r="G48" s="71">
        <f t="shared" si="0"/>
        <v>0</v>
      </c>
      <c r="H48" s="71">
        <f t="shared" si="0"/>
        <v>0</v>
      </c>
      <c r="I48" s="71"/>
      <c r="J48" s="71"/>
      <c r="K48" s="74"/>
      <c r="L48" s="74"/>
      <c r="M48" s="71">
        <f t="shared" si="1"/>
        <v>0</v>
      </c>
      <c r="N48" s="71">
        <f t="shared" si="7"/>
        <v>0</v>
      </c>
      <c r="O48" s="91">
        <v>1.03</v>
      </c>
      <c r="P48" s="71"/>
      <c r="Q48" s="74"/>
      <c r="R48" s="74"/>
      <c r="S48" s="71">
        <f t="shared" si="2"/>
        <v>1.03</v>
      </c>
      <c r="T48" s="71">
        <f t="shared" si="3"/>
        <v>0</v>
      </c>
      <c r="U48" s="91">
        <v>3.4</v>
      </c>
      <c r="V48" s="71"/>
      <c r="W48" s="71"/>
      <c r="X48" s="71"/>
      <c r="Y48" s="71">
        <f t="shared" si="4"/>
        <v>3.4</v>
      </c>
      <c r="Z48" s="71">
        <f t="shared" si="5"/>
        <v>0</v>
      </c>
      <c r="AA48" s="71"/>
      <c r="AB48" s="71"/>
      <c r="AC48" s="74"/>
      <c r="AD48" s="74"/>
      <c r="AE48" s="71">
        <f t="shared" si="6"/>
        <v>0</v>
      </c>
      <c r="AF48" s="71">
        <f t="shared" si="8"/>
        <v>0</v>
      </c>
      <c r="AG48" s="71"/>
      <c r="AH48" s="71"/>
      <c r="AI48" s="74"/>
      <c r="AJ48" s="74"/>
      <c r="AK48" s="71">
        <f t="shared" si="9"/>
        <v>0</v>
      </c>
      <c r="AL48" s="71">
        <f t="shared" si="10"/>
        <v>0</v>
      </c>
      <c r="AM48" s="71"/>
      <c r="AN48" s="71"/>
      <c r="AO48" s="74"/>
      <c r="AP48" s="74"/>
      <c r="AQ48" s="71">
        <f t="shared" si="11"/>
        <v>0</v>
      </c>
      <c r="AR48" s="71">
        <f t="shared" si="12"/>
        <v>0</v>
      </c>
      <c r="AS48" s="71"/>
      <c r="AT48" s="71"/>
      <c r="AU48" s="74"/>
      <c r="AV48" s="74"/>
      <c r="AW48" s="71">
        <f t="shared" si="13"/>
        <v>0</v>
      </c>
      <c r="AX48" s="71">
        <f t="shared" si="14"/>
        <v>0</v>
      </c>
      <c r="AY48" s="71"/>
      <c r="AZ48" s="71"/>
      <c r="BA48" s="74"/>
      <c r="BB48" s="74"/>
      <c r="BC48" s="71">
        <f t="shared" si="15"/>
        <v>0</v>
      </c>
      <c r="BD48" s="71">
        <f t="shared" si="16"/>
        <v>0</v>
      </c>
      <c r="BE48" s="71"/>
      <c r="BF48" s="71"/>
      <c r="BG48" s="74"/>
      <c r="BH48" s="74"/>
      <c r="BI48" s="71">
        <f t="shared" si="17"/>
        <v>0</v>
      </c>
      <c r="BJ48" s="71">
        <f t="shared" si="18"/>
        <v>0</v>
      </c>
    </row>
    <row r="49" spans="1:62">
      <c r="A49" s="181"/>
      <c r="B49" s="89">
        <v>39</v>
      </c>
      <c r="C49" s="71"/>
      <c r="D49" s="71"/>
      <c r="E49" s="74"/>
      <c r="F49" s="74"/>
      <c r="G49" s="71">
        <f t="shared" si="0"/>
        <v>0</v>
      </c>
      <c r="H49" s="71">
        <f t="shared" si="0"/>
        <v>0</v>
      </c>
      <c r="I49" s="71"/>
      <c r="J49" s="71"/>
      <c r="K49" s="74"/>
      <c r="L49" s="74"/>
      <c r="M49" s="71">
        <f t="shared" si="1"/>
        <v>0</v>
      </c>
      <c r="N49" s="71">
        <f t="shared" si="7"/>
        <v>0</v>
      </c>
      <c r="O49" s="91">
        <v>5.77</v>
      </c>
      <c r="P49" s="71"/>
      <c r="Q49" s="74"/>
      <c r="R49" s="74"/>
      <c r="S49" s="71">
        <f t="shared" si="2"/>
        <v>5.77</v>
      </c>
      <c r="T49" s="71">
        <f t="shared" si="3"/>
        <v>0</v>
      </c>
      <c r="U49" s="91">
        <v>0</v>
      </c>
      <c r="V49" s="71"/>
      <c r="W49" s="71"/>
      <c r="X49" s="71"/>
      <c r="Y49" s="71">
        <f t="shared" si="4"/>
        <v>0</v>
      </c>
      <c r="Z49" s="71">
        <f t="shared" si="5"/>
        <v>0</v>
      </c>
      <c r="AA49" s="71"/>
      <c r="AB49" s="71"/>
      <c r="AC49" s="74"/>
      <c r="AD49" s="74"/>
      <c r="AE49" s="71">
        <f t="shared" si="6"/>
        <v>0</v>
      </c>
      <c r="AF49" s="71">
        <f t="shared" si="8"/>
        <v>0</v>
      </c>
      <c r="AG49" s="71"/>
      <c r="AH49" s="71"/>
      <c r="AI49" s="74"/>
      <c r="AJ49" s="74"/>
      <c r="AK49" s="71">
        <f t="shared" si="9"/>
        <v>0</v>
      </c>
      <c r="AL49" s="71">
        <f t="shared" si="10"/>
        <v>0</v>
      </c>
      <c r="AM49" s="71"/>
      <c r="AN49" s="71"/>
      <c r="AO49" s="74"/>
      <c r="AP49" s="74"/>
      <c r="AQ49" s="71">
        <f t="shared" si="11"/>
        <v>0</v>
      </c>
      <c r="AR49" s="71">
        <f t="shared" si="12"/>
        <v>0</v>
      </c>
      <c r="AS49" s="71"/>
      <c r="AT49" s="71"/>
      <c r="AU49" s="74"/>
      <c r="AV49" s="74"/>
      <c r="AW49" s="71">
        <f t="shared" si="13"/>
        <v>0</v>
      </c>
      <c r="AX49" s="71">
        <f t="shared" si="14"/>
        <v>0</v>
      </c>
      <c r="AY49" s="71"/>
      <c r="AZ49" s="71"/>
      <c r="BA49" s="74"/>
      <c r="BB49" s="74"/>
      <c r="BC49" s="71">
        <f t="shared" si="15"/>
        <v>0</v>
      </c>
      <c r="BD49" s="71">
        <f t="shared" si="16"/>
        <v>0</v>
      </c>
      <c r="BE49" s="71"/>
      <c r="BF49" s="71"/>
      <c r="BG49" s="74"/>
      <c r="BH49" s="74"/>
      <c r="BI49" s="71">
        <f t="shared" si="17"/>
        <v>0</v>
      </c>
      <c r="BJ49" s="71">
        <f t="shared" si="18"/>
        <v>0</v>
      </c>
    </row>
    <row r="50" spans="1:62">
      <c r="A50" s="181"/>
      <c r="B50" s="89">
        <v>40</v>
      </c>
      <c r="C50" s="71"/>
      <c r="D50" s="71"/>
      <c r="E50" s="74"/>
      <c r="F50" s="74"/>
      <c r="G50" s="71">
        <f t="shared" si="0"/>
        <v>0</v>
      </c>
      <c r="H50" s="71">
        <f t="shared" si="0"/>
        <v>0</v>
      </c>
      <c r="I50" s="71"/>
      <c r="J50" s="71"/>
      <c r="K50" s="74"/>
      <c r="L50" s="74"/>
      <c r="M50" s="71">
        <f t="shared" si="1"/>
        <v>0</v>
      </c>
      <c r="N50" s="71">
        <f t="shared" si="7"/>
        <v>0</v>
      </c>
      <c r="O50" s="91">
        <v>5.46</v>
      </c>
      <c r="P50" s="71"/>
      <c r="Q50" s="74"/>
      <c r="R50" s="74"/>
      <c r="S50" s="71">
        <f t="shared" si="2"/>
        <v>5.46</v>
      </c>
      <c r="T50" s="71">
        <f t="shared" si="3"/>
        <v>0</v>
      </c>
      <c r="U50" s="91">
        <v>1.86</v>
      </c>
      <c r="V50" s="71"/>
      <c r="W50" s="71"/>
      <c r="X50" s="71"/>
      <c r="Y50" s="71">
        <f t="shared" si="4"/>
        <v>1.86</v>
      </c>
      <c r="Z50" s="71">
        <f t="shared" si="5"/>
        <v>0</v>
      </c>
      <c r="AA50" s="71"/>
      <c r="AB50" s="71"/>
      <c r="AC50" s="74"/>
      <c r="AD50" s="74"/>
      <c r="AE50" s="71">
        <f t="shared" si="6"/>
        <v>0</v>
      </c>
      <c r="AF50" s="71">
        <f t="shared" si="8"/>
        <v>0</v>
      </c>
      <c r="AG50" s="71"/>
      <c r="AH50" s="71"/>
      <c r="AI50" s="74"/>
      <c r="AJ50" s="74"/>
      <c r="AK50" s="71">
        <f t="shared" si="9"/>
        <v>0</v>
      </c>
      <c r="AL50" s="71">
        <f t="shared" si="10"/>
        <v>0</v>
      </c>
      <c r="AM50" s="71"/>
      <c r="AN50" s="71"/>
      <c r="AO50" s="74"/>
      <c r="AP50" s="74"/>
      <c r="AQ50" s="71">
        <f t="shared" si="11"/>
        <v>0</v>
      </c>
      <c r="AR50" s="71">
        <f t="shared" si="12"/>
        <v>0</v>
      </c>
      <c r="AS50" s="71"/>
      <c r="AT50" s="71"/>
      <c r="AU50" s="74"/>
      <c r="AV50" s="74"/>
      <c r="AW50" s="71">
        <f t="shared" si="13"/>
        <v>0</v>
      </c>
      <c r="AX50" s="71">
        <f t="shared" si="14"/>
        <v>0</v>
      </c>
      <c r="AY50" s="71"/>
      <c r="AZ50" s="71"/>
      <c r="BA50" s="74"/>
      <c r="BB50" s="74"/>
      <c r="BC50" s="71">
        <f t="shared" si="15"/>
        <v>0</v>
      </c>
      <c r="BD50" s="71">
        <f t="shared" si="16"/>
        <v>0</v>
      </c>
      <c r="BE50" s="71"/>
      <c r="BF50" s="71"/>
      <c r="BG50" s="74"/>
      <c r="BH50" s="74"/>
      <c r="BI50" s="71">
        <f t="shared" si="17"/>
        <v>0</v>
      </c>
      <c r="BJ50" s="71">
        <f t="shared" si="18"/>
        <v>0</v>
      </c>
    </row>
    <row r="51" spans="1:62">
      <c r="A51" s="183" t="s">
        <v>146</v>
      </c>
      <c r="B51" s="89">
        <v>41</v>
      </c>
      <c r="C51" s="71"/>
      <c r="D51" s="71"/>
      <c r="E51" s="74"/>
      <c r="F51" s="74"/>
      <c r="G51" s="71">
        <f t="shared" si="0"/>
        <v>0</v>
      </c>
      <c r="H51" s="71">
        <f t="shared" si="0"/>
        <v>0</v>
      </c>
      <c r="I51" s="71"/>
      <c r="J51" s="71"/>
      <c r="K51" s="74"/>
      <c r="L51" s="74"/>
      <c r="M51" s="71">
        <f t="shared" si="1"/>
        <v>0</v>
      </c>
      <c r="N51" s="71">
        <f t="shared" si="7"/>
        <v>0</v>
      </c>
      <c r="O51" s="91">
        <v>4.33</v>
      </c>
      <c r="P51" s="71"/>
      <c r="Q51" s="74"/>
      <c r="R51" s="74"/>
      <c r="S51" s="71">
        <f t="shared" si="2"/>
        <v>4.33</v>
      </c>
      <c r="T51" s="71">
        <f t="shared" si="3"/>
        <v>0</v>
      </c>
      <c r="U51" s="91">
        <v>4.54</v>
      </c>
      <c r="V51" s="71"/>
      <c r="W51" s="71"/>
      <c r="X51" s="71"/>
      <c r="Y51" s="71">
        <f t="shared" si="4"/>
        <v>4.54</v>
      </c>
      <c r="Z51" s="71">
        <f t="shared" si="5"/>
        <v>0</v>
      </c>
      <c r="AA51" s="71"/>
      <c r="AB51" s="71"/>
      <c r="AC51" s="74"/>
      <c r="AD51" s="74"/>
      <c r="AE51" s="71">
        <f t="shared" si="6"/>
        <v>0</v>
      </c>
      <c r="AF51" s="71">
        <f t="shared" si="8"/>
        <v>0</v>
      </c>
      <c r="AG51" s="71"/>
      <c r="AH51" s="71"/>
      <c r="AI51" s="74"/>
      <c r="AJ51" s="74"/>
      <c r="AK51" s="71">
        <f t="shared" si="9"/>
        <v>0</v>
      </c>
      <c r="AL51" s="71">
        <f t="shared" si="10"/>
        <v>0</v>
      </c>
      <c r="AM51" s="71"/>
      <c r="AN51" s="71"/>
      <c r="AO51" s="74"/>
      <c r="AP51" s="74"/>
      <c r="AQ51" s="71">
        <f t="shared" si="11"/>
        <v>0</v>
      </c>
      <c r="AR51" s="71">
        <f t="shared" si="12"/>
        <v>0</v>
      </c>
      <c r="AS51" s="71"/>
      <c r="AT51" s="71"/>
      <c r="AU51" s="74"/>
      <c r="AV51" s="74"/>
      <c r="AW51" s="71">
        <f t="shared" si="13"/>
        <v>0</v>
      </c>
      <c r="AX51" s="71">
        <f t="shared" si="14"/>
        <v>0</v>
      </c>
      <c r="AY51" s="71"/>
      <c r="AZ51" s="71"/>
      <c r="BA51" s="74"/>
      <c r="BB51" s="74"/>
      <c r="BC51" s="71">
        <f t="shared" si="15"/>
        <v>0</v>
      </c>
      <c r="BD51" s="71">
        <f t="shared" si="16"/>
        <v>0</v>
      </c>
      <c r="BE51" s="71"/>
      <c r="BF51" s="71"/>
      <c r="BG51" s="74"/>
      <c r="BH51" s="74"/>
      <c r="BI51" s="71">
        <f t="shared" si="17"/>
        <v>0</v>
      </c>
      <c r="BJ51" s="71">
        <f t="shared" si="18"/>
        <v>0</v>
      </c>
    </row>
    <row r="52" spans="1:62">
      <c r="A52" s="182"/>
      <c r="B52" s="89">
        <v>42</v>
      </c>
      <c r="C52" s="71"/>
      <c r="D52" s="71"/>
      <c r="E52" s="74"/>
      <c r="F52" s="74"/>
      <c r="G52" s="71">
        <f t="shared" si="0"/>
        <v>0</v>
      </c>
      <c r="H52" s="71">
        <f t="shared" si="0"/>
        <v>0</v>
      </c>
      <c r="I52" s="71"/>
      <c r="J52" s="71"/>
      <c r="K52" s="74"/>
      <c r="L52" s="74"/>
      <c r="M52" s="71">
        <f t="shared" si="1"/>
        <v>0</v>
      </c>
      <c r="N52" s="71">
        <f t="shared" si="7"/>
        <v>0</v>
      </c>
      <c r="O52" s="91">
        <v>3.3</v>
      </c>
      <c r="P52" s="71"/>
      <c r="Q52" s="74"/>
      <c r="R52" s="74"/>
      <c r="S52" s="71">
        <f t="shared" si="2"/>
        <v>3.3</v>
      </c>
      <c r="T52" s="71">
        <f t="shared" si="3"/>
        <v>0</v>
      </c>
      <c r="U52" s="91">
        <v>8.8699999999999992</v>
      </c>
      <c r="V52" s="71"/>
      <c r="W52" s="71"/>
      <c r="X52" s="71"/>
      <c r="Y52" s="71">
        <f t="shared" si="4"/>
        <v>8.8699999999999992</v>
      </c>
      <c r="Z52" s="71">
        <f t="shared" si="5"/>
        <v>0</v>
      </c>
      <c r="AA52" s="71"/>
      <c r="AB52" s="71"/>
      <c r="AC52" s="74"/>
      <c r="AD52" s="74"/>
      <c r="AE52" s="71">
        <f t="shared" si="6"/>
        <v>0</v>
      </c>
      <c r="AF52" s="71">
        <f t="shared" si="8"/>
        <v>0</v>
      </c>
      <c r="AG52" s="71"/>
      <c r="AH52" s="71"/>
      <c r="AI52" s="74"/>
      <c r="AJ52" s="74"/>
      <c r="AK52" s="71">
        <f t="shared" si="9"/>
        <v>0</v>
      </c>
      <c r="AL52" s="71">
        <f t="shared" si="10"/>
        <v>0</v>
      </c>
      <c r="AM52" s="71"/>
      <c r="AN52" s="71"/>
      <c r="AO52" s="74"/>
      <c r="AP52" s="74"/>
      <c r="AQ52" s="71">
        <f t="shared" si="11"/>
        <v>0</v>
      </c>
      <c r="AR52" s="71">
        <f t="shared" si="12"/>
        <v>0</v>
      </c>
      <c r="AS52" s="71"/>
      <c r="AT52" s="71"/>
      <c r="AU52" s="74"/>
      <c r="AV52" s="74"/>
      <c r="AW52" s="71">
        <f t="shared" si="13"/>
        <v>0</v>
      </c>
      <c r="AX52" s="71">
        <f t="shared" si="14"/>
        <v>0</v>
      </c>
      <c r="AY52" s="71"/>
      <c r="AZ52" s="71"/>
      <c r="BA52" s="74"/>
      <c r="BB52" s="74"/>
      <c r="BC52" s="71">
        <f t="shared" si="15"/>
        <v>0</v>
      </c>
      <c r="BD52" s="71">
        <f t="shared" si="16"/>
        <v>0</v>
      </c>
      <c r="BE52" s="71"/>
      <c r="BF52" s="71"/>
      <c r="BG52" s="74"/>
      <c r="BH52" s="74"/>
      <c r="BI52" s="71">
        <f t="shared" si="17"/>
        <v>0</v>
      </c>
      <c r="BJ52" s="71">
        <f t="shared" si="18"/>
        <v>0</v>
      </c>
    </row>
    <row r="53" spans="1:62">
      <c r="A53" s="182"/>
      <c r="B53" s="89">
        <v>43</v>
      </c>
      <c r="C53" s="71"/>
      <c r="D53" s="71"/>
      <c r="E53" s="74"/>
      <c r="F53" s="74"/>
      <c r="G53" s="71">
        <f t="shared" si="0"/>
        <v>0</v>
      </c>
      <c r="H53" s="71">
        <f t="shared" si="0"/>
        <v>0</v>
      </c>
      <c r="I53" s="71"/>
      <c r="J53" s="71"/>
      <c r="K53" s="74"/>
      <c r="L53" s="74"/>
      <c r="M53" s="71">
        <f t="shared" si="1"/>
        <v>0</v>
      </c>
      <c r="N53" s="71">
        <f t="shared" si="7"/>
        <v>0</v>
      </c>
      <c r="O53" s="91">
        <v>8.4499999999999993</v>
      </c>
      <c r="P53" s="71"/>
      <c r="Q53" s="74"/>
      <c r="R53" s="74"/>
      <c r="S53" s="71">
        <f t="shared" si="2"/>
        <v>8.4499999999999993</v>
      </c>
      <c r="T53" s="71">
        <f t="shared" si="3"/>
        <v>0</v>
      </c>
      <c r="U53" s="91">
        <v>12.58</v>
      </c>
      <c r="V53" s="71"/>
      <c r="W53" s="71"/>
      <c r="X53" s="71"/>
      <c r="Y53" s="71">
        <f t="shared" si="4"/>
        <v>12.58</v>
      </c>
      <c r="Z53" s="71">
        <f t="shared" si="5"/>
        <v>0</v>
      </c>
      <c r="AA53" s="71"/>
      <c r="AB53" s="71"/>
      <c r="AC53" s="74"/>
      <c r="AD53" s="74"/>
      <c r="AE53" s="71">
        <f t="shared" si="6"/>
        <v>0</v>
      </c>
      <c r="AF53" s="71">
        <f t="shared" si="8"/>
        <v>0</v>
      </c>
      <c r="AG53" s="71"/>
      <c r="AH53" s="71"/>
      <c r="AI53" s="74"/>
      <c r="AJ53" s="74"/>
      <c r="AK53" s="71">
        <f t="shared" si="9"/>
        <v>0</v>
      </c>
      <c r="AL53" s="71">
        <f t="shared" si="10"/>
        <v>0</v>
      </c>
      <c r="AM53" s="71"/>
      <c r="AN53" s="71"/>
      <c r="AO53" s="74"/>
      <c r="AP53" s="74"/>
      <c r="AQ53" s="71">
        <f t="shared" si="11"/>
        <v>0</v>
      </c>
      <c r="AR53" s="71">
        <f t="shared" si="12"/>
        <v>0</v>
      </c>
      <c r="AS53" s="71"/>
      <c r="AT53" s="71"/>
      <c r="AU53" s="74"/>
      <c r="AV53" s="74"/>
      <c r="AW53" s="71">
        <f t="shared" si="13"/>
        <v>0</v>
      </c>
      <c r="AX53" s="71">
        <f t="shared" si="14"/>
        <v>0</v>
      </c>
      <c r="AY53" s="71"/>
      <c r="AZ53" s="71"/>
      <c r="BA53" s="74"/>
      <c r="BB53" s="74"/>
      <c r="BC53" s="71">
        <f t="shared" si="15"/>
        <v>0</v>
      </c>
      <c r="BD53" s="71">
        <f t="shared" si="16"/>
        <v>0</v>
      </c>
      <c r="BE53" s="71"/>
      <c r="BF53" s="71"/>
      <c r="BG53" s="74"/>
      <c r="BH53" s="74"/>
      <c r="BI53" s="71">
        <f t="shared" si="17"/>
        <v>0</v>
      </c>
      <c r="BJ53" s="71">
        <f t="shared" si="18"/>
        <v>0</v>
      </c>
    </row>
    <row r="54" spans="1:62">
      <c r="A54" s="181"/>
      <c r="B54" s="89">
        <v>44</v>
      </c>
      <c r="C54" s="71"/>
      <c r="D54" s="71"/>
      <c r="E54" s="74"/>
      <c r="F54" s="74"/>
      <c r="G54" s="71">
        <f t="shared" si="0"/>
        <v>0</v>
      </c>
      <c r="H54" s="71">
        <f t="shared" si="0"/>
        <v>0</v>
      </c>
      <c r="I54" s="71"/>
      <c r="J54" s="71"/>
      <c r="K54" s="74"/>
      <c r="L54" s="74"/>
      <c r="M54" s="71">
        <f t="shared" si="1"/>
        <v>0</v>
      </c>
      <c r="N54" s="71">
        <f t="shared" si="7"/>
        <v>0</v>
      </c>
      <c r="O54" s="91">
        <v>10.93</v>
      </c>
      <c r="P54" s="71"/>
      <c r="Q54" s="74"/>
      <c r="R54" s="74"/>
      <c r="S54" s="71">
        <f t="shared" si="2"/>
        <v>10.93</v>
      </c>
      <c r="T54" s="71">
        <f t="shared" si="3"/>
        <v>0</v>
      </c>
      <c r="U54" s="91">
        <v>8.25</v>
      </c>
      <c r="V54" s="71"/>
      <c r="W54" s="71"/>
      <c r="X54" s="71"/>
      <c r="Y54" s="71">
        <f t="shared" si="4"/>
        <v>8.25</v>
      </c>
      <c r="Z54" s="71">
        <f t="shared" si="5"/>
        <v>0</v>
      </c>
      <c r="AA54" s="71"/>
      <c r="AB54" s="71"/>
      <c r="AC54" s="74"/>
      <c r="AD54" s="74"/>
      <c r="AE54" s="71">
        <f t="shared" si="6"/>
        <v>0</v>
      </c>
      <c r="AF54" s="71">
        <f t="shared" si="8"/>
        <v>0</v>
      </c>
      <c r="AG54" s="71"/>
      <c r="AH54" s="71"/>
      <c r="AI54" s="74"/>
      <c r="AJ54" s="74"/>
      <c r="AK54" s="71">
        <f t="shared" si="9"/>
        <v>0</v>
      </c>
      <c r="AL54" s="71">
        <f t="shared" si="10"/>
        <v>0</v>
      </c>
      <c r="AM54" s="71"/>
      <c r="AN54" s="71"/>
      <c r="AO54" s="74"/>
      <c r="AP54" s="74"/>
      <c r="AQ54" s="71">
        <f t="shared" si="11"/>
        <v>0</v>
      </c>
      <c r="AR54" s="71">
        <f t="shared" si="12"/>
        <v>0</v>
      </c>
      <c r="AS54" s="71"/>
      <c r="AT54" s="71"/>
      <c r="AU54" s="74"/>
      <c r="AV54" s="74"/>
      <c r="AW54" s="71">
        <f t="shared" si="13"/>
        <v>0</v>
      </c>
      <c r="AX54" s="71">
        <f t="shared" si="14"/>
        <v>0</v>
      </c>
      <c r="AY54" s="71"/>
      <c r="AZ54" s="71"/>
      <c r="BA54" s="74"/>
      <c r="BB54" s="74"/>
      <c r="BC54" s="71">
        <f t="shared" si="15"/>
        <v>0</v>
      </c>
      <c r="BD54" s="71">
        <f t="shared" si="16"/>
        <v>0</v>
      </c>
      <c r="BE54" s="71"/>
      <c r="BF54" s="71"/>
      <c r="BG54" s="74"/>
      <c r="BH54" s="74"/>
      <c r="BI54" s="71">
        <f t="shared" si="17"/>
        <v>0</v>
      </c>
      <c r="BJ54" s="71">
        <f t="shared" si="18"/>
        <v>0</v>
      </c>
    </row>
    <row r="55" spans="1:62">
      <c r="A55" s="183" t="s">
        <v>147</v>
      </c>
      <c r="B55" s="89">
        <v>45</v>
      </c>
      <c r="C55" s="71"/>
      <c r="D55" s="71"/>
      <c r="E55" s="74"/>
      <c r="F55" s="74"/>
      <c r="G55" s="71">
        <f t="shared" si="0"/>
        <v>0</v>
      </c>
      <c r="H55" s="71">
        <f t="shared" si="0"/>
        <v>0</v>
      </c>
      <c r="I55" s="71"/>
      <c r="J55" s="71"/>
      <c r="K55" s="74"/>
      <c r="L55" s="74"/>
      <c r="M55" s="71">
        <f t="shared" si="1"/>
        <v>0</v>
      </c>
      <c r="N55" s="71">
        <f t="shared" si="7"/>
        <v>0</v>
      </c>
      <c r="O55" s="91">
        <v>11.34</v>
      </c>
      <c r="P55" s="71"/>
      <c r="Q55" s="74"/>
      <c r="R55" s="74"/>
      <c r="S55" s="71">
        <f t="shared" si="2"/>
        <v>11.34</v>
      </c>
      <c r="T55" s="71">
        <f t="shared" si="3"/>
        <v>0</v>
      </c>
      <c r="U55" s="91">
        <v>3.2</v>
      </c>
      <c r="V55" s="71"/>
      <c r="W55" s="71"/>
      <c r="X55" s="71"/>
      <c r="Y55" s="71">
        <f t="shared" si="4"/>
        <v>3.2</v>
      </c>
      <c r="Z55" s="71">
        <f t="shared" si="5"/>
        <v>0</v>
      </c>
      <c r="AA55" s="71"/>
      <c r="AB55" s="71"/>
      <c r="AC55" s="74"/>
      <c r="AD55" s="74"/>
      <c r="AE55" s="71">
        <f t="shared" si="6"/>
        <v>0</v>
      </c>
      <c r="AF55" s="71">
        <f t="shared" si="8"/>
        <v>0</v>
      </c>
      <c r="AG55" s="71"/>
      <c r="AH55" s="71"/>
      <c r="AI55" s="74"/>
      <c r="AJ55" s="74"/>
      <c r="AK55" s="71">
        <f t="shared" si="9"/>
        <v>0</v>
      </c>
      <c r="AL55" s="71">
        <f t="shared" si="10"/>
        <v>0</v>
      </c>
      <c r="AM55" s="71"/>
      <c r="AN55" s="71"/>
      <c r="AO55" s="74"/>
      <c r="AP55" s="74"/>
      <c r="AQ55" s="71">
        <f t="shared" si="11"/>
        <v>0</v>
      </c>
      <c r="AR55" s="71">
        <f t="shared" si="12"/>
        <v>0</v>
      </c>
      <c r="AS55" s="71"/>
      <c r="AT55" s="71"/>
      <c r="AU55" s="74"/>
      <c r="AV55" s="74"/>
      <c r="AW55" s="71">
        <f t="shared" si="13"/>
        <v>0</v>
      </c>
      <c r="AX55" s="71">
        <f t="shared" si="14"/>
        <v>0</v>
      </c>
      <c r="AY55" s="71"/>
      <c r="AZ55" s="71"/>
      <c r="BA55" s="74"/>
      <c r="BB55" s="74"/>
      <c r="BC55" s="71">
        <f t="shared" si="15"/>
        <v>0</v>
      </c>
      <c r="BD55" s="71">
        <f t="shared" si="16"/>
        <v>0</v>
      </c>
      <c r="BE55" s="71"/>
      <c r="BF55" s="71"/>
      <c r="BG55" s="74"/>
      <c r="BH55" s="74"/>
      <c r="BI55" s="71">
        <f t="shared" si="17"/>
        <v>0</v>
      </c>
      <c r="BJ55" s="71">
        <f t="shared" si="18"/>
        <v>0</v>
      </c>
    </row>
    <row r="56" spans="1:62">
      <c r="A56" s="181"/>
      <c r="B56" s="89">
        <v>46</v>
      </c>
      <c r="C56" s="71"/>
      <c r="D56" s="71"/>
      <c r="E56" s="74"/>
      <c r="F56" s="74"/>
      <c r="G56" s="71">
        <f t="shared" si="0"/>
        <v>0</v>
      </c>
      <c r="H56" s="71">
        <f t="shared" si="0"/>
        <v>0</v>
      </c>
      <c r="I56" s="71"/>
      <c r="J56" s="71"/>
      <c r="K56" s="74"/>
      <c r="L56" s="74"/>
      <c r="M56" s="71">
        <f t="shared" si="1"/>
        <v>0</v>
      </c>
      <c r="N56" s="71">
        <f t="shared" si="7"/>
        <v>0</v>
      </c>
      <c r="O56" s="91">
        <v>11.75</v>
      </c>
      <c r="P56" s="71"/>
      <c r="Q56" s="74"/>
      <c r="R56" s="74"/>
      <c r="S56" s="71">
        <f t="shared" si="2"/>
        <v>11.75</v>
      </c>
      <c r="T56" s="71">
        <f t="shared" si="3"/>
        <v>0</v>
      </c>
      <c r="U56" s="91">
        <v>9.3800000000000008</v>
      </c>
      <c r="V56" s="71"/>
      <c r="W56" s="71"/>
      <c r="X56" s="71"/>
      <c r="Y56" s="71">
        <f t="shared" si="4"/>
        <v>9.3800000000000008</v>
      </c>
      <c r="Z56" s="71">
        <f t="shared" si="5"/>
        <v>0</v>
      </c>
      <c r="AA56" s="71"/>
      <c r="AB56" s="71"/>
      <c r="AC56" s="74"/>
      <c r="AD56" s="74"/>
      <c r="AE56" s="71">
        <f t="shared" si="6"/>
        <v>0</v>
      </c>
      <c r="AF56" s="71">
        <f t="shared" si="8"/>
        <v>0</v>
      </c>
      <c r="AG56" s="71"/>
      <c r="AH56" s="71"/>
      <c r="AI56" s="74"/>
      <c r="AJ56" s="74"/>
      <c r="AK56" s="71">
        <f t="shared" si="9"/>
        <v>0</v>
      </c>
      <c r="AL56" s="71">
        <f t="shared" si="10"/>
        <v>0</v>
      </c>
      <c r="AM56" s="71"/>
      <c r="AN56" s="71"/>
      <c r="AO56" s="74"/>
      <c r="AP56" s="74"/>
      <c r="AQ56" s="71">
        <f t="shared" si="11"/>
        <v>0</v>
      </c>
      <c r="AR56" s="71">
        <f t="shared" si="12"/>
        <v>0</v>
      </c>
      <c r="AS56" s="71"/>
      <c r="AT56" s="71"/>
      <c r="AU56" s="74"/>
      <c r="AV56" s="74"/>
      <c r="AW56" s="71">
        <f t="shared" si="13"/>
        <v>0</v>
      </c>
      <c r="AX56" s="71">
        <f t="shared" si="14"/>
        <v>0</v>
      </c>
      <c r="AY56" s="71"/>
      <c r="AZ56" s="71"/>
      <c r="BA56" s="74"/>
      <c r="BB56" s="74"/>
      <c r="BC56" s="71">
        <f t="shared" si="15"/>
        <v>0</v>
      </c>
      <c r="BD56" s="71">
        <f t="shared" si="16"/>
        <v>0</v>
      </c>
      <c r="BE56" s="71"/>
      <c r="BF56" s="71"/>
      <c r="BG56" s="74"/>
      <c r="BH56" s="74"/>
      <c r="BI56" s="71">
        <f t="shared" si="17"/>
        <v>0</v>
      </c>
      <c r="BJ56" s="71">
        <f t="shared" si="18"/>
        <v>0</v>
      </c>
    </row>
    <row r="57" spans="1:62">
      <c r="A57" s="181"/>
      <c r="B57" s="89">
        <v>47</v>
      </c>
      <c r="C57" s="71"/>
      <c r="D57" s="71"/>
      <c r="E57" s="74"/>
      <c r="F57" s="74"/>
      <c r="G57" s="71">
        <f t="shared" si="0"/>
        <v>0</v>
      </c>
      <c r="H57" s="71">
        <f t="shared" si="0"/>
        <v>0</v>
      </c>
      <c r="I57" s="71"/>
      <c r="J57" s="71"/>
      <c r="K57" s="74"/>
      <c r="L57" s="74"/>
      <c r="M57" s="71">
        <f t="shared" si="1"/>
        <v>0</v>
      </c>
      <c r="N57" s="71">
        <f t="shared" si="7"/>
        <v>0</v>
      </c>
      <c r="O57" s="91">
        <v>13.4</v>
      </c>
      <c r="P57" s="71"/>
      <c r="Q57" s="74"/>
      <c r="R57" s="74"/>
      <c r="S57" s="71">
        <f t="shared" si="2"/>
        <v>13.4</v>
      </c>
      <c r="T57" s="71">
        <f t="shared" si="3"/>
        <v>0</v>
      </c>
      <c r="U57" s="91">
        <v>5.26</v>
      </c>
      <c r="V57" s="71"/>
      <c r="W57" s="71"/>
      <c r="X57" s="71"/>
      <c r="Y57" s="71">
        <f t="shared" si="4"/>
        <v>5.26</v>
      </c>
      <c r="Z57" s="71">
        <f t="shared" si="5"/>
        <v>0</v>
      </c>
      <c r="AA57" s="71"/>
      <c r="AB57" s="71"/>
      <c r="AC57" s="74"/>
      <c r="AD57" s="74"/>
      <c r="AE57" s="71">
        <f t="shared" si="6"/>
        <v>0</v>
      </c>
      <c r="AF57" s="71">
        <f t="shared" si="8"/>
        <v>0</v>
      </c>
      <c r="AG57" s="71"/>
      <c r="AH57" s="71"/>
      <c r="AI57" s="74"/>
      <c r="AJ57" s="74"/>
      <c r="AK57" s="71">
        <f t="shared" si="9"/>
        <v>0</v>
      </c>
      <c r="AL57" s="71">
        <f t="shared" si="10"/>
        <v>0</v>
      </c>
      <c r="AM57" s="71"/>
      <c r="AN57" s="71"/>
      <c r="AO57" s="74"/>
      <c r="AP57" s="74"/>
      <c r="AQ57" s="71">
        <f t="shared" si="11"/>
        <v>0</v>
      </c>
      <c r="AR57" s="71">
        <f t="shared" si="12"/>
        <v>0</v>
      </c>
      <c r="AS57" s="71"/>
      <c r="AT57" s="71"/>
      <c r="AU57" s="74"/>
      <c r="AV57" s="74"/>
      <c r="AW57" s="71">
        <f t="shared" si="13"/>
        <v>0</v>
      </c>
      <c r="AX57" s="71">
        <f t="shared" si="14"/>
        <v>0</v>
      </c>
      <c r="AY57" s="71"/>
      <c r="AZ57" s="71"/>
      <c r="BA57" s="74"/>
      <c r="BB57" s="74"/>
      <c r="BC57" s="71">
        <f t="shared" si="15"/>
        <v>0</v>
      </c>
      <c r="BD57" s="71">
        <f t="shared" si="16"/>
        <v>0</v>
      </c>
      <c r="BE57" s="71"/>
      <c r="BF57" s="71"/>
      <c r="BG57" s="74"/>
      <c r="BH57" s="74"/>
      <c r="BI57" s="71">
        <f t="shared" si="17"/>
        <v>0</v>
      </c>
      <c r="BJ57" s="71">
        <f t="shared" si="18"/>
        <v>0</v>
      </c>
    </row>
    <row r="58" spans="1:62">
      <c r="A58" s="181"/>
      <c r="B58" s="89">
        <v>48</v>
      </c>
      <c r="C58" s="71"/>
      <c r="D58" s="71"/>
      <c r="E58" s="74"/>
      <c r="F58" s="74"/>
      <c r="G58" s="71">
        <f t="shared" si="0"/>
        <v>0</v>
      </c>
      <c r="H58" s="71">
        <f t="shared" si="0"/>
        <v>0</v>
      </c>
      <c r="I58" s="71"/>
      <c r="J58" s="71"/>
      <c r="K58" s="74"/>
      <c r="L58" s="74"/>
      <c r="M58" s="71">
        <f t="shared" si="1"/>
        <v>0</v>
      </c>
      <c r="N58" s="71">
        <f t="shared" si="7"/>
        <v>0</v>
      </c>
      <c r="O58" s="91">
        <v>10.72</v>
      </c>
      <c r="P58" s="71"/>
      <c r="Q58" s="74"/>
      <c r="R58" s="74"/>
      <c r="S58" s="71">
        <f t="shared" si="2"/>
        <v>10.72</v>
      </c>
      <c r="T58" s="71">
        <f t="shared" si="3"/>
        <v>0</v>
      </c>
      <c r="U58" s="91">
        <v>8.76</v>
      </c>
      <c r="V58" s="71"/>
      <c r="W58" s="71"/>
      <c r="X58" s="71"/>
      <c r="Y58" s="71">
        <f t="shared" si="4"/>
        <v>8.76</v>
      </c>
      <c r="Z58" s="71">
        <f t="shared" si="5"/>
        <v>0</v>
      </c>
      <c r="AA58" s="71"/>
      <c r="AB58" s="71"/>
      <c r="AC58" s="74"/>
      <c r="AD58" s="74"/>
      <c r="AE58" s="71">
        <f t="shared" si="6"/>
        <v>0</v>
      </c>
      <c r="AF58" s="71">
        <f t="shared" si="8"/>
        <v>0</v>
      </c>
      <c r="AG58" s="71"/>
      <c r="AH58" s="71"/>
      <c r="AI58" s="74"/>
      <c r="AJ58" s="74"/>
      <c r="AK58" s="71">
        <f t="shared" si="9"/>
        <v>0</v>
      </c>
      <c r="AL58" s="71">
        <f t="shared" si="10"/>
        <v>0</v>
      </c>
      <c r="AM58" s="71"/>
      <c r="AN58" s="71"/>
      <c r="AO58" s="74"/>
      <c r="AP58" s="74"/>
      <c r="AQ58" s="71">
        <f t="shared" si="11"/>
        <v>0</v>
      </c>
      <c r="AR58" s="71">
        <f t="shared" si="12"/>
        <v>0</v>
      </c>
      <c r="AS58" s="71"/>
      <c r="AT58" s="71"/>
      <c r="AU58" s="74"/>
      <c r="AV58" s="74"/>
      <c r="AW58" s="71">
        <f t="shared" si="13"/>
        <v>0</v>
      </c>
      <c r="AX58" s="71">
        <f t="shared" si="14"/>
        <v>0</v>
      </c>
      <c r="AY58" s="71"/>
      <c r="AZ58" s="71"/>
      <c r="BA58" s="74"/>
      <c r="BB58" s="74"/>
      <c r="BC58" s="71">
        <f t="shared" si="15"/>
        <v>0</v>
      </c>
      <c r="BD58" s="71">
        <f t="shared" si="16"/>
        <v>0</v>
      </c>
      <c r="BE58" s="71"/>
      <c r="BF58" s="71"/>
      <c r="BG58" s="74"/>
      <c r="BH58" s="74"/>
      <c r="BI58" s="71">
        <f t="shared" si="17"/>
        <v>0</v>
      </c>
      <c r="BJ58" s="71">
        <f t="shared" si="18"/>
        <v>0</v>
      </c>
    </row>
    <row r="59" spans="1:62">
      <c r="A59" s="183" t="s">
        <v>148</v>
      </c>
      <c r="B59" s="89">
        <v>49</v>
      </c>
      <c r="C59" s="71"/>
      <c r="D59" s="71"/>
      <c r="E59" s="74"/>
      <c r="F59" s="74"/>
      <c r="G59" s="71">
        <f t="shared" si="0"/>
        <v>0</v>
      </c>
      <c r="H59" s="71">
        <f t="shared" si="0"/>
        <v>0</v>
      </c>
      <c r="I59" s="71"/>
      <c r="J59" s="71"/>
      <c r="K59" s="74"/>
      <c r="L59" s="74"/>
      <c r="M59" s="71">
        <f t="shared" si="1"/>
        <v>0</v>
      </c>
      <c r="N59" s="71">
        <f t="shared" si="7"/>
        <v>0</v>
      </c>
      <c r="O59" s="91">
        <v>10.82</v>
      </c>
      <c r="P59" s="71"/>
      <c r="Q59" s="74"/>
      <c r="R59" s="74"/>
      <c r="S59" s="71">
        <f t="shared" si="2"/>
        <v>10.82</v>
      </c>
      <c r="T59" s="71">
        <f t="shared" si="3"/>
        <v>0</v>
      </c>
      <c r="U59" s="91">
        <v>8.14</v>
      </c>
      <c r="V59" s="71"/>
      <c r="W59" s="71"/>
      <c r="X59" s="71"/>
      <c r="Y59" s="71">
        <f t="shared" si="4"/>
        <v>8.14</v>
      </c>
      <c r="Z59" s="71">
        <f t="shared" si="5"/>
        <v>0</v>
      </c>
      <c r="AA59" s="71"/>
      <c r="AB59" s="71"/>
      <c r="AC59" s="74"/>
      <c r="AD59" s="74"/>
      <c r="AE59" s="71">
        <f t="shared" si="6"/>
        <v>0</v>
      </c>
      <c r="AF59" s="71">
        <f t="shared" si="8"/>
        <v>0</v>
      </c>
      <c r="AG59" s="71"/>
      <c r="AH59" s="71"/>
      <c r="AI59" s="74"/>
      <c r="AJ59" s="74"/>
      <c r="AK59" s="71">
        <f t="shared" si="9"/>
        <v>0</v>
      </c>
      <c r="AL59" s="71">
        <f t="shared" si="10"/>
        <v>0</v>
      </c>
      <c r="AM59" s="71"/>
      <c r="AN59" s="71"/>
      <c r="AO59" s="74"/>
      <c r="AP59" s="74"/>
      <c r="AQ59" s="71">
        <f t="shared" si="11"/>
        <v>0</v>
      </c>
      <c r="AR59" s="71">
        <f t="shared" si="12"/>
        <v>0</v>
      </c>
      <c r="AS59" s="71"/>
      <c r="AT59" s="71"/>
      <c r="AU59" s="74"/>
      <c r="AV59" s="74"/>
      <c r="AW59" s="71">
        <f t="shared" si="13"/>
        <v>0</v>
      </c>
      <c r="AX59" s="71">
        <f t="shared" si="14"/>
        <v>0</v>
      </c>
      <c r="AY59" s="71"/>
      <c r="AZ59" s="71"/>
      <c r="BA59" s="74"/>
      <c r="BB59" s="74"/>
      <c r="BC59" s="71">
        <f t="shared" si="15"/>
        <v>0</v>
      </c>
      <c r="BD59" s="71">
        <f t="shared" si="16"/>
        <v>0</v>
      </c>
      <c r="BE59" s="71"/>
      <c r="BF59" s="71"/>
      <c r="BG59" s="74"/>
      <c r="BH59" s="74"/>
      <c r="BI59" s="71">
        <f t="shared" si="17"/>
        <v>0</v>
      </c>
      <c r="BJ59" s="71">
        <f t="shared" si="18"/>
        <v>0</v>
      </c>
    </row>
    <row r="60" spans="1:62">
      <c r="A60" s="181"/>
      <c r="B60" s="89">
        <v>50</v>
      </c>
      <c r="C60" s="71"/>
      <c r="D60" s="71"/>
      <c r="E60" s="74"/>
      <c r="F60" s="74"/>
      <c r="G60" s="71">
        <f t="shared" si="0"/>
        <v>0</v>
      </c>
      <c r="H60" s="71">
        <f t="shared" si="0"/>
        <v>0</v>
      </c>
      <c r="I60" s="71"/>
      <c r="J60" s="71"/>
      <c r="K60" s="74"/>
      <c r="L60" s="74"/>
      <c r="M60" s="71">
        <f t="shared" si="1"/>
        <v>0</v>
      </c>
      <c r="N60" s="71">
        <f t="shared" si="7"/>
        <v>0</v>
      </c>
      <c r="O60" s="91">
        <v>10</v>
      </c>
      <c r="P60" s="71"/>
      <c r="Q60" s="74"/>
      <c r="R60" s="74"/>
      <c r="S60" s="71">
        <f t="shared" si="2"/>
        <v>10</v>
      </c>
      <c r="T60" s="71">
        <f t="shared" si="3"/>
        <v>0</v>
      </c>
      <c r="U60" s="91">
        <v>6.6</v>
      </c>
      <c r="V60" s="71"/>
      <c r="W60" s="71"/>
      <c r="X60" s="71"/>
      <c r="Y60" s="71">
        <f t="shared" si="4"/>
        <v>6.6</v>
      </c>
      <c r="Z60" s="71">
        <f t="shared" si="5"/>
        <v>0</v>
      </c>
      <c r="AA60" s="71"/>
      <c r="AB60" s="71"/>
      <c r="AC60" s="74"/>
      <c r="AD60" s="74"/>
      <c r="AE60" s="71">
        <f t="shared" si="6"/>
        <v>0</v>
      </c>
      <c r="AF60" s="71">
        <f t="shared" si="8"/>
        <v>0</v>
      </c>
      <c r="AG60" s="71"/>
      <c r="AH60" s="71"/>
      <c r="AI60" s="74"/>
      <c r="AJ60" s="74"/>
      <c r="AK60" s="71">
        <f t="shared" si="9"/>
        <v>0</v>
      </c>
      <c r="AL60" s="71">
        <f t="shared" si="10"/>
        <v>0</v>
      </c>
      <c r="AM60" s="71"/>
      <c r="AN60" s="71"/>
      <c r="AO60" s="74"/>
      <c r="AP60" s="74"/>
      <c r="AQ60" s="71">
        <f t="shared" si="11"/>
        <v>0</v>
      </c>
      <c r="AR60" s="71">
        <f t="shared" si="12"/>
        <v>0</v>
      </c>
      <c r="AS60" s="71"/>
      <c r="AT60" s="71"/>
      <c r="AU60" s="74"/>
      <c r="AV60" s="74"/>
      <c r="AW60" s="71">
        <f t="shared" si="13"/>
        <v>0</v>
      </c>
      <c r="AX60" s="71">
        <f t="shared" si="14"/>
        <v>0</v>
      </c>
      <c r="AY60" s="71"/>
      <c r="AZ60" s="71"/>
      <c r="BA60" s="74"/>
      <c r="BB60" s="74"/>
      <c r="BC60" s="71">
        <f t="shared" si="15"/>
        <v>0</v>
      </c>
      <c r="BD60" s="71">
        <f t="shared" si="16"/>
        <v>0</v>
      </c>
      <c r="BE60" s="71"/>
      <c r="BF60" s="71"/>
      <c r="BG60" s="74"/>
      <c r="BH60" s="74"/>
      <c r="BI60" s="71">
        <f t="shared" si="17"/>
        <v>0</v>
      </c>
      <c r="BJ60" s="71">
        <f t="shared" si="18"/>
        <v>0</v>
      </c>
    </row>
    <row r="61" spans="1:62">
      <c r="A61" s="181"/>
      <c r="B61" s="89">
        <v>51</v>
      </c>
      <c r="C61" s="71"/>
      <c r="D61" s="71"/>
      <c r="E61" s="74"/>
      <c r="F61" s="74"/>
      <c r="G61" s="71">
        <f t="shared" si="0"/>
        <v>0</v>
      </c>
      <c r="H61" s="71">
        <f t="shared" si="0"/>
        <v>0</v>
      </c>
      <c r="I61" s="71"/>
      <c r="J61" s="71"/>
      <c r="K61" s="74"/>
      <c r="L61" s="74"/>
      <c r="M61" s="71">
        <f t="shared" si="1"/>
        <v>0</v>
      </c>
      <c r="N61" s="71">
        <f t="shared" si="7"/>
        <v>0</v>
      </c>
      <c r="O61" s="91">
        <v>10.62</v>
      </c>
      <c r="P61" s="71"/>
      <c r="Q61" s="74"/>
      <c r="R61" s="74"/>
      <c r="S61" s="71">
        <f t="shared" si="2"/>
        <v>10.62</v>
      </c>
      <c r="T61" s="71">
        <f t="shared" si="3"/>
        <v>0</v>
      </c>
      <c r="U61" s="91">
        <v>12.68</v>
      </c>
      <c r="V61" s="71"/>
      <c r="W61" s="71"/>
      <c r="X61" s="71"/>
      <c r="Y61" s="71">
        <f t="shared" si="4"/>
        <v>12.68</v>
      </c>
      <c r="Z61" s="71">
        <f t="shared" si="5"/>
        <v>0</v>
      </c>
      <c r="AA61" s="71"/>
      <c r="AB61" s="71"/>
      <c r="AC61" s="74"/>
      <c r="AD61" s="74"/>
      <c r="AE61" s="71">
        <f t="shared" si="6"/>
        <v>0</v>
      </c>
      <c r="AF61" s="71">
        <f t="shared" si="8"/>
        <v>0</v>
      </c>
      <c r="AG61" s="71"/>
      <c r="AH61" s="71"/>
      <c r="AI61" s="74"/>
      <c r="AJ61" s="74"/>
      <c r="AK61" s="71">
        <f t="shared" si="9"/>
        <v>0</v>
      </c>
      <c r="AL61" s="71">
        <f t="shared" si="10"/>
        <v>0</v>
      </c>
      <c r="AM61" s="71"/>
      <c r="AN61" s="71"/>
      <c r="AO61" s="74"/>
      <c r="AP61" s="74"/>
      <c r="AQ61" s="71">
        <f t="shared" si="11"/>
        <v>0</v>
      </c>
      <c r="AR61" s="71">
        <f t="shared" si="12"/>
        <v>0</v>
      </c>
      <c r="AS61" s="71"/>
      <c r="AT61" s="71"/>
      <c r="AU61" s="74"/>
      <c r="AV61" s="74"/>
      <c r="AW61" s="71">
        <f t="shared" si="13"/>
        <v>0</v>
      </c>
      <c r="AX61" s="71">
        <f t="shared" si="14"/>
        <v>0</v>
      </c>
      <c r="AY61" s="71"/>
      <c r="AZ61" s="71"/>
      <c r="BA61" s="74"/>
      <c r="BB61" s="74"/>
      <c r="BC61" s="71">
        <f t="shared" si="15"/>
        <v>0</v>
      </c>
      <c r="BD61" s="71">
        <f t="shared" si="16"/>
        <v>0</v>
      </c>
      <c r="BE61" s="71"/>
      <c r="BF61" s="71"/>
      <c r="BG61" s="74"/>
      <c r="BH61" s="74"/>
      <c r="BI61" s="71">
        <f t="shared" si="17"/>
        <v>0</v>
      </c>
      <c r="BJ61" s="71">
        <f t="shared" si="18"/>
        <v>0</v>
      </c>
    </row>
    <row r="62" spans="1:62">
      <c r="A62" s="181"/>
      <c r="B62" s="89">
        <v>52</v>
      </c>
      <c r="C62" s="71"/>
      <c r="D62" s="71"/>
      <c r="E62" s="74"/>
      <c r="F62" s="74"/>
      <c r="G62" s="71">
        <f t="shared" si="0"/>
        <v>0</v>
      </c>
      <c r="H62" s="71">
        <f t="shared" si="0"/>
        <v>0</v>
      </c>
      <c r="I62" s="71"/>
      <c r="J62" s="71"/>
      <c r="K62" s="74"/>
      <c r="L62" s="74"/>
      <c r="M62" s="71">
        <f t="shared" si="1"/>
        <v>0</v>
      </c>
      <c r="N62" s="71">
        <f t="shared" si="7"/>
        <v>0</v>
      </c>
      <c r="O62" s="91">
        <v>7.32</v>
      </c>
      <c r="P62" s="71"/>
      <c r="Q62" s="74"/>
      <c r="R62" s="74"/>
      <c r="S62" s="71">
        <f t="shared" si="2"/>
        <v>7.32</v>
      </c>
      <c r="T62" s="71">
        <f t="shared" si="3"/>
        <v>0</v>
      </c>
      <c r="U62" s="91">
        <v>8.66</v>
      </c>
      <c r="V62" s="71"/>
      <c r="W62" s="71"/>
      <c r="X62" s="71"/>
      <c r="Y62" s="71">
        <f t="shared" si="4"/>
        <v>8.66</v>
      </c>
      <c r="Z62" s="71">
        <f t="shared" si="5"/>
        <v>0</v>
      </c>
      <c r="AA62" s="71"/>
      <c r="AB62" s="71"/>
      <c r="AC62" s="74"/>
      <c r="AD62" s="74"/>
      <c r="AE62" s="71">
        <f t="shared" si="6"/>
        <v>0</v>
      </c>
      <c r="AF62" s="71">
        <f t="shared" si="8"/>
        <v>0</v>
      </c>
      <c r="AG62" s="71"/>
      <c r="AH62" s="71"/>
      <c r="AI62" s="74"/>
      <c r="AJ62" s="74"/>
      <c r="AK62" s="71">
        <f t="shared" si="9"/>
        <v>0</v>
      </c>
      <c r="AL62" s="71">
        <f t="shared" si="10"/>
        <v>0</v>
      </c>
      <c r="AM62" s="71"/>
      <c r="AN62" s="71"/>
      <c r="AO62" s="74"/>
      <c r="AP62" s="74"/>
      <c r="AQ62" s="71">
        <f t="shared" si="11"/>
        <v>0</v>
      </c>
      <c r="AR62" s="71">
        <f t="shared" si="12"/>
        <v>0</v>
      </c>
      <c r="AS62" s="71"/>
      <c r="AT62" s="71"/>
      <c r="AU62" s="74"/>
      <c r="AV62" s="74"/>
      <c r="AW62" s="71">
        <f t="shared" si="13"/>
        <v>0</v>
      </c>
      <c r="AX62" s="71">
        <f t="shared" si="14"/>
        <v>0</v>
      </c>
      <c r="AY62" s="71"/>
      <c r="AZ62" s="71"/>
      <c r="BA62" s="74"/>
      <c r="BB62" s="74"/>
      <c r="BC62" s="71">
        <f t="shared" si="15"/>
        <v>0</v>
      </c>
      <c r="BD62" s="71">
        <f t="shared" si="16"/>
        <v>0</v>
      </c>
      <c r="BE62" s="71"/>
      <c r="BF62" s="71"/>
      <c r="BG62" s="74"/>
      <c r="BH62" s="74"/>
      <c r="BI62" s="71">
        <f t="shared" si="17"/>
        <v>0</v>
      </c>
      <c r="BJ62" s="71">
        <f t="shared" si="18"/>
        <v>0</v>
      </c>
    </row>
    <row r="63" spans="1:62">
      <c r="A63" s="183" t="s">
        <v>149</v>
      </c>
      <c r="B63" s="89">
        <v>53</v>
      </c>
      <c r="C63" s="71"/>
      <c r="D63" s="71"/>
      <c r="E63" s="74"/>
      <c r="F63" s="74"/>
      <c r="G63" s="71">
        <f t="shared" si="0"/>
        <v>0</v>
      </c>
      <c r="H63" s="71">
        <f t="shared" si="0"/>
        <v>0</v>
      </c>
      <c r="I63" s="71"/>
      <c r="J63" s="71"/>
      <c r="K63" s="74"/>
      <c r="L63" s="74"/>
      <c r="M63" s="71">
        <f t="shared" si="1"/>
        <v>0</v>
      </c>
      <c r="N63" s="71">
        <f t="shared" si="7"/>
        <v>0</v>
      </c>
      <c r="O63" s="91">
        <v>5.98</v>
      </c>
      <c r="P63" s="71"/>
      <c r="Q63" s="74"/>
      <c r="R63" s="74"/>
      <c r="S63" s="71">
        <f t="shared" si="2"/>
        <v>5.98</v>
      </c>
      <c r="T63" s="71">
        <f t="shared" si="3"/>
        <v>0</v>
      </c>
      <c r="U63" s="91">
        <v>8.14</v>
      </c>
      <c r="V63" s="71"/>
      <c r="W63" s="71"/>
      <c r="X63" s="71"/>
      <c r="Y63" s="71">
        <f t="shared" si="4"/>
        <v>8.14</v>
      </c>
      <c r="Z63" s="71">
        <f t="shared" si="5"/>
        <v>0</v>
      </c>
      <c r="AA63" s="71"/>
      <c r="AB63" s="71"/>
      <c r="AC63" s="74"/>
      <c r="AD63" s="74"/>
      <c r="AE63" s="71">
        <f t="shared" si="6"/>
        <v>0</v>
      </c>
      <c r="AF63" s="71">
        <f t="shared" si="8"/>
        <v>0</v>
      </c>
      <c r="AG63" s="71"/>
      <c r="AH63" s="71"/>
      <c r="AI63" s="74"/>
      <c r="AJ63" s="74"/>
      <c r="AK63" s="71">
        <f t="shared" si="9"/>
        <v>0</v>
      </c>
      <c r="AL63" s="71">
        <f t="shared" si="10"/>
        <v>0</v>
      </c>
      <c r="AM63" s="71"/>
      <c r="AN63" s="71"/>
      <c r="AO63" s="74"/>
      <c r="AP63" s="74"/>
      <c r="AQ63" s="71">
        <f t="shared" si="11"/>
        <v>0</v>
      </c>
      <c r="AR63" s="71">
        <f t="shared" si="12"/>
        <v>0</v>
      </c>
      <c r="AS63" s="71"/>
      <c r="AT63" s="71"/>
      <c r="AU63" s="74"/>
      <c r="AV63" s="74"/>
      <c r="AW63" s="71">
        <f t="shared" si="13"/>
        <v>0</v>
      </c>
      <c r="AX63" s="71">
        <f t="shared" si="14"/>
        <v>0</v>
      </c>
      <c r="AY63" s="71"/>
      <c r="AZ63" s="71"/>
      <c r="BA63" s="74"/>
      <c r="BB63" s="74"/>
      <c r="BC63" s="71">
        <f t="shared" si="15"/>
        <v>0</v>
      </c>
      <c r="BD63" s="71">
        <f t="shared" si="16"/>
        <v>0</v>
      </c>
      <c r="BE63" s="71"/>
      <c r="BF63" s="71"/>
      <c r="BG63" s="74"/>
      <c r="BH63" s="74"/>
      <c r="BI63" s="71">
        <f t="shared" si="17"/>
        <v>0</v>
      </c>
      <c r="BJ63" s="71">
        <f t="shared" si="18"/>
        <v>0</v>
      </c>
    </row>
    <row r="64" spans="1:62">
      <c r="A64" s="181"/>
      <c r="B64" s="89">
        <v>54</v>
      </c>
      <c r="C64" s="71"/>
      <c r="D64" s="71"/>
      <c r="E64" s="74"/>
      <c r="F64" s="74"/>
      <c r="G64" s="71">
        <f t="shared" si="0"/>
        <v>0</v>
      </c>
      <c r="H64" s="71">
        <f t="shared" si="0"/>
        <v>0</v>
      </c>
      <c r="I64" s="71"/>
      <c r="J64" s="71"/>
      <c r="K64" s="74"/>
      <c r="L64" s="74"/>
      <c r="M64" s="71">
        <f t="shared" si="1"/>
        <v>0</v>
      </c>
      <c r="N64" s="71">
        <f t="shared" si="7"/>
        <v>0</v>
      </c>
      <c r="O64" s="91">
        <v>6.08</v>
      </c>
      <c r="P64" s="71"/>
      <c r="Q64" s="74"/>
      <c r="R64" s="74"/>
      <c r="S64" s="71">
        <f t="shared" si="2"/>
        <v>6.08</v>
      </c>
      <c r="T64" s="71">
        <f t="shared" si="3"/>
        <v>0</v>
      </c>
      <c r="U64" s="91">
        <v>10.72</v>
      </c>
      <c r="V64" s="71"/>
      <c r="W64" s="71"/>
      <c r="X64" s="71"/>
      <c r="Y64" s="71">
        <f t="shared" si="4"/>
        <v>10.72</v>
      </c>
      <c r="Z64" s="71">
        <f t="shared" si="5"/>
        <v>0</v>
      </c>
      <c r="AA64" s="71"/>
      <c r="AB64" s="71"/>
      <c r="AC64" s="74"/>
      <c r="AD64" s="74"/>
      <c r="AE64" s="71">
        <f t="shared" si="6"/>
        <v>0</v>
      </c>
      <c r="AF64" s="71">
        <f t="shared" si="8"/>
        <v>0</v>
      </c>
      <c r="AG64" s="71"/>
      <c r="AH64" s="71"/>
      <c r="AI64" s="74"/>
      <c r="AJ64" s="74"/>
      <c r="AK64" s="71">
        <f t="shared" si="9"/>
        <v>0</v>
      </c>
      <c r="AL64" s="71">
        <f t="shared" si="10"/>
        <v>0</v>
      </c>
      <c r="AM64" s="71"/>
      <c r="AN64" s="71"/>
      <c r="AO64" s="74"/>
      <c r="AP64" s="74"/>
      <c r="AQ64" s="71">
        <f t="shared" si="11"/>
        <v>0</v>
      </c>
      <c r="AR64" s="71">
        <f t="shared" si="12"/>
        <v>0</v>
      </c>
      <c r="AS64" s="71"/>
      <c r="AT64" s="71"/>
      <c r="AU64" s="74"/>
      <c r="AV64" s="74"/>
      <c r="AW64" s="71">
        <f t="shared" si="13"/>
        <v>0</v>
      </c>
      <c r="AX64" s="71">
        <f t="shared" si="14"/>
        <v>0</v>
      </c>
      <c r="AY64" s="71"/>
      <c r="AZ64" s="71"/>
      <c r="BA64" s="74"/>
      <c r="BB64" s="74"/>
      <c r="BC64" s="71">
        <f t="shared" si="15"/>
        <v>0</v>
      </c>
      <c r="BD64" s="71">
        <f t="shared" si="16"/>
        <v>0</v>
      </c>
      <c r="BE64" s="71"/>
      <c r="BF64" s="71"/>
      <c r="BG64" s="74"/>
      <c r="BH64" s="74"/>
      <c r="BI64" s="71">
        <f t="shared" si="17"/>
        <v>0</v>
      </c>
      <c r="BJ64" s="71">
        <f t="shared" si="18"/>
        <v>0</v>
      </c>
    </row>
    <row r="65" spans="1:62">
      <c r="A65" s="181"/>
      <c r="B65" s="89">
        <v>55</v>
      </c>
      <c r="C65" s="71"/>
      <c r="D65" s="71"/>
      <c r="E65" s="74"/>
      <c r="F65" s="74"/>
      <c r="G65" s="71">
        <f t="shared" si="0"/>
        <v>0</v>
      </c>
      <c r="H65" s="71">
        <f t="shared" si="0"/>
        <v>0</v>
      </c>
      <c r="I65" s="71"/>
      <c r="J65" s="71"/>
      <c r="K65" s="74"/>
      <c r="L65" s="74"/>
      <c r="M65" s="71">
        <f t="shared" si="1"/>
        <v>0</v>
      </c>
      <c r="N65" s="71">
        <f t="shared" si="7"/>
        <v>0</v>
      </c>
      <c r="O65" s="91">
        <v>5.88</v>
      </c>
      <c r="P65" s="71"/>
      <c r="Q65" s="74"/>
      <c r="R65" s="74"/>
      <c r="S65" s="71">
        <f t="shared" si="2"/>
        <v>5.88</v>
      </c>
      <c r="T65" s="71">
        <f t="shared" si="3"/>
        <v>0</v>
      </c>
      <c r="U65" s="91">
        <v>8.9700000000000006</v>
      </c>
      <c r="V65" s="71"/>
      <c r="W65" s="71"/>
      <c r="X65" s="71"/>
      <c r="Y65" s="71">
        <f t="shared" si="4"/>
        <v>8.9700000000000006</v>
      </c>
      <c r="Z65" s="71">
        <f t="shared" si="5"/>
        <v>0</v>
      </c>
      <c r="AA65" s="71"/>
      <c r="AB65" s="71"/>
      <c r="AC65" s="74"/>
      <c r="AD65" s="74"/>
      <c r="AE65" s="71">
        <f t="shared" si="6"/>
        <v>0</v>
      </c>
      <c r="AF65" s="71">
        <f t="shared" si="8"/>
        <v>0</v>
      </c>
      <c r="AG65" s="71"/>
      <c r="AH65" s="71"/>
      <c r="AI65" s="74"/>
      <c r="AJ65" s="74"/>
      <c r="AK65" s="71">
        <f t="shared" si="9"/>
        <v>0</v>
      </c>
      <c r="AL65" s="71">
        <f t="shared" si="10"/>
        <v>0</v>
      </c>
      <c r="AM65" s="71"/>
      <c r="AN65" s="71"/>
      <c r="AO65" s="74"/>
      <c r="AP65" s="74"/>
      <c r="AQ65" s="71">
        <f t="shared" si="11"/>
        <v>0</v>
      </c>
      <c r="AR65" s="71">
        <f t="shared" si="12"/>
        <v>0</v>
      </c>
      <c r="AS65" s="71"/>
      <c r="AT65" s="71"/>
      <c r="AU65" s="74"/>
      <c r="AV65" s="74"/>
      <c r="AW65" s="71">
        <f t="shared" si="13"/>
        <v>0</v>
      </c>
      <c r="AX65" s="71">
        <f t="shared" si="14"/>
        <v>0</v>
      </c>
      <c r="AY65" s="71"/>
      <c r="AZ65" s="71"/>
      <c r="BA65" s="74"/>
      <c r="BB65" s="74"/>
      <c r="BC65" s="71">
        <f t="shared" si="15"/>
        <v>0</v>
      </c>
      <c r="BD65" s="71">
        <f t="shared" si="16"/>
        <v>0</v>
      </c>
      <c r="BE65" s="71"/>
      <c r="BF65" s="71"/>
      <c r="BG65" s="74"/>
      <c r="BH65" s="74"/>
      <c r="BI65" s="71">
        <f t="shared" si="17"/>
        <v>0</v>
      </c>
      <c r="BJ65" s="71">
        <f t="shared" si="18"/>
        <v>0</v>
      </c>
    </row>
    <row r="66" spans="1:62">
      <c r="A66" s="181"/>
      <c r="B66" s="89">
        <v>56</v>
      </c>
      <c r="C66" s="71"/>
      <c r="D66" s="71"/>
      <c r="E66" s="74"/>
      <c r="F66" s="74"/>
      <c r="G66" s="71">
        <f t="shared" si="0"/>
        <v>0</v>
      </c>
      <c r="H66" s="71">
        <f t="shared" si="0"/>
        <v>0</v>
      </c>
      <c r="I66" s="71"/>
      <c r="J66" s="71"/>
      <c r="K66" s="74"/>
      <c r="L66" s="74"/>
      <c r="M66" s="71">
        <f t="shared" si="1"/>
        <v>0</v>
      </c>
      <c r="N66" s="71">
        <f t="shared" si="7"/>
        <v>0</v>
      </c>
      <c r="O66" s="91">
        <v>9.59</v>
      </c>
      <c r="P66" s="71"/>
      <c r="Q66" s="74"/>
      <c r="R66" s="74"/>
      <c r="S66" s="71">
        <f t="shared" si="2"/>
        <v>9.59</v>
      </c>
      <c r="T66" s="71">
        <f t="shared" si="3"/>
        <v>0</v>
      </c>
      <c r="U66" s="91">
        <v>11.86</v>
      </c>
      <c r="V66" s="71"/>
      <c r="W66" s="71"/>
      <c r="X66" s="71"/>
      <c r="Y66" s="71">
        <f t="shared" si="4"/>
        <v>11.86</v>
      </c>
      <c r="Z66" s="71">
        <f t="shared" si="5"/>
        <v>0</v>
      </c>
      <c r="AA66" s="71"/>
      <c r="AB66" s="71"/>
      <c r="AC66" s="74"/>
      <c r="AD66" s="74"/>
      <c r="AE66" s="71">
        <f t="shared" si="6"/>
        <v>0</v>
      </c>
      <c r="AF66" s="71">
        <f t="shared" si="8"/>
        <v>0</v>
      </c>
      <c r="AG66" s="71"/>
      <c r="AH66" s="71"/>
      <c r="AI66" s="74"/>
      <c r="AJ66" s="74"/>
      <c r="AK66" s="71">
        <f t="shared" si="9"/>
        <v>0</v>
      </c>
      <c r="AL66" s="71">
        <f t="shared" si="10"/>
        <v>0</v>
      </c>
      <c r="AM66" s="71"/>
      <c r="AN66" s="71"/>
      <c r="AO66" s="74"/>
      <c r="AP66" s="74"/>
      <c r="AQ66" s="71">
        <f t="shared" si="11"/>
        <v>0</v>
      </c>
      <c r="AR66" s="71">
        <f t="shared" si="12"/>
        <v>0</v>
      </c>
      <c r="AS66" s="71"/>
      <c r="AT66" s="71"/>
      <c r="AU66" s="74"/>
      <c r="AV66" s="74"/>
      <c r="AW66" s="71">
        <f t="shared" si="13"/>
        <v>0</v>
      </c>
      <c r="AX66" s="71">
        <f t="shared" si="14"/>
        <v>0</v>
      </c>
      <c r="AY66" s="71"/>
      <c r="AZ66" s="71"/>
      <c r="BA66" s="74"/>
      <c r="BB66" s="74"/>
      <c r="BC66" s="71">
        <f t="shared" si="15"/>
        <v>0</v>
      </c>
      <c r="BD66" s="71">
        <f t="shared" si="16"/>
        <v>0</v>
      </c>
      <c r="BE66" s="71"/>
      <c r="BF66" s="71"/>
      <c r="BG66" s="74"/>
      <c r="BH66" s="74"/>
      <c r="BI66" s="71">
        <f t="shared" si="17"/>
        <v>0</v>
      </c>
      <c r="BJ66" s="71">
        <f t="shared" si="18"/>
        <v>0</v>
      </c>
    </row>
    <row r="67" spans="1:62">
      <c r="A67" s="184" t="s">
        <v>150</v>
      </c>
      <c r="B67" s="89">
        <v>57</v>
      </c>
      <c r="C67" s="71"/>
      <c r="D67" s="71"/>
      <c r="E67" s="74"/>
      <c r="F67" s="74"/>
      <c r="G67" s="71">
        <f t="shared" si="0"/>
        <v>0</v>
      </c>
      <c r="H67" s="71">
        <f t="shared" si="0"/>
        <v>0</v>
      </c>
      <c r="I67" s="71"/>
      <c r="J67" s="71"/>
      <c r="K67" s="74"/>
      <c r="L67" s="74"/>
      <c r="M67" s="71">
        <f t="shared" si="1"/>
        <v>0</v>
      </c>
      <c r="N67" s="71">
        <f t="shared" si="7"/>
        <v>0</v>
      </c>
      <c r="O67" s="91">
        <v>4.8499999999999996</v>
      </c>
      <c r="P67" s="71"/>
      <c r="Q67" s="74"/>
      <c r="R67" s="74"/>
      <c r="S67" s="71">
        <f t="shared" si="2"/>
        <v>4.8499999999999996</v>
      </c>
      <c r="T67" s="71">
        <f t="shared" si="3"/>
        <v>0</v>
      </c>
      <c r="U67" s="91">
        <v>0.52</v>
      </c>
      <c r="V67" s="71"/>
      <c r="W67" s="71"/>
      <c r="X67" s="71"/>
      <c r="Y67" s="71">
        <f t="shared" si="4"/>
        <v>0.52</v>
      </c>
      <c r="Z67" s="71">
        <f t="shared" si="5"/>
        <v>0</v>
      </c>
      <c r="AA67" s="71"/>
      <c r="AB67" s="71"/>
      <c r="AC67" s="74"/>
      <c r="AD67" s="74"/>
      <c r="AE67" s="71">
        <f t="shared" si="6"/>
        <v>0</v>
      </c>
      <c r="AF67" s="71">
        <f t="shared" si="8"/>
        <v>0</v>
      </c>
      <c r="AG67" s="71"/>
      <c r="AH67" s="71"/>
      <c r="AI67" s="74"/>
      <c r="AJ67" s="74"/>
      <c r="AK67" s="71">
        <f t="shared" si="9"/>
        <v>0</v>
      </c>
      <c r="AL67" s="71">
        <f t="shared" si="10"/>
        <v>0</v>
      </c>
      <c r="AM67" s="71"/>
      <c r="AN67" s="71"/>
      <c r="AO67" s="74"/>
      <c r="AP67" s="74"/>
      <c r="AQ67" s="71">
        <f t="shared" si="11"/>
        <v>0</v>
      </c>
      <c r="AR67" s="71">
        <f t="shared" si="12"/>
        <v>0</v>
      </c>
      <c r="AS67" s="71"/>
      <c r="AT67" s="71"/>
      <c r="AU67" s="74"/>
      <c r="AV67" s="74"/>
      <c r="AW67" s="71">
        <f t="shared" si="13"/>
        <v>0</v>
      </c>
      <c r="AX67" s="71">
        <f t="shared" si="14"/>
        <v>0</v>
      </c>
      <c r="AY67" s="71"/>
      <c r="AZ67" s="71"/>
      <c r="BA67" s="74"/>
      <c r="BB67" s="74"/>
      <c r="BC67" s="71">
        <f t="shared" si="15"/>
        <v>0</v>
      </c>
      <c r="BD67" s="71">
        <f t="shared" si="16"/>
        <v>0</v>
      </c>
      <c r="BE67" s="71"/>
      <c r="BF67" s="71"/>
      <c r="BG67" s="74"/>
      <c r="BH67" s="74"/>
      <c r="BI67" s="71">
        <f t="shared" si="17"/>
        <v>0</v>
      </c>
      <c r="BJ67" s="71">
        <f t="shared" si="18"/>
        <v>0</v>
      </c>
    </row>
    <row r="68" spans="1:62">
      <c r="A68" s="181"/>
      <c r="B68" s="89">
        <v>58</v>
      </c>
      <c r="C68" s="71"/>
      <c r="D68" s="71"/>
      <c r="E68" s="74"/>
      <c r="F68" s="74"/>
      <c r="G68" s="71">
        <f t="shared" si="0"/>
        <v>0</v>
      </c>
      <c r="H68" s="71">
        <f t="shared" si="0"/>
        <v>0</v>
      </c>
      <c r="I68" s="71"/>
      <c r="J68" s="71"/>
      <c r="K68" s="74"/>
      <c r="L68" s="74"/>
      <c r="M68" s="71">
        <f t="shared" si="1"/>
        <v>0</v>
      </c>
      <c r="N68" s="71">
        <f t="shared" si="7"/>
        <v>0</v>
      </c>
      <c r="O68" s="91">
        <v>4.0199999999999996</v>
      </c>
      <c r="P68" s="71"/>
      <c r="Q68" s="74"/>
      <c r="R68" s="74"/>
      <c r="S68" s="71">
        <f t="shared" si="2"/>
        <v>4.0199999999999996</v>
      </c>
      <c r="T68" s="71">
        <f t="shared" si="3"/>
        <v>0</v>
      </c>
      <c r="U68" s="91">
        <v>5.57</v>
      </c>
      <c r="V68" s="71"/>
      <c r="W68" s="71"/>
      <c r="X68" s="71"/>
      <c r="Y68" s="71">
        <f t="shared" si="4"/>
        <v>5.57</v>
      </c>
      <c r="Z68" s="71">
        <f t="shared" si="5"/>
        <v>0</v>
      </c>
      <c r="AA68" s="71"/>
      <c r="AB68" s="71"/>
      <c r="AC68" s="74"/>
      <c r="AD68" s="74"/>
      <c r="AE68" s="71">
        <f t="shared" si="6"/>
        <v>0</v>
      </c>
      <c r="AF68" s="71">
        <f t="shared" si="8"/>
        <v>0</v>
      </c>
      <c r="AG68" s="71"/>
      <c r="AH68" s="71"/>
      <c r="AI68" s="74"/>
      <c r="AJ68" s="74"/>
      <c r="AK68" s="71">
        <f t="shared" si="9"/>
        <v>0</v>
      </c>
      <c r="AL68" s="71">
        <f t="shared" si="10"/>
        <v>0</v>
      </c>
      <c r="AM68" s="71"/>
      <c r="AN68" s="71"/>
      <c r="AO68" s="74"/>
      <c r="AP68" s="74"/>
      <c r="AQ68" s="71">
        <f t="shared" si="11"/>
        <v>0</v>
      </c>
      <c r="AR68" s="71">
        <f t="shared" si="12"/>
        <v>0</v>
      </c>
      <c r="AS68" s="71"/>
      <c r="AT68" s="71"/>
      <c r="AU68" s="74"/>
      <c r="AV68" s="74"/>
      <c r="AW68" s="71">
        <f t="shared" si="13"/>
        <v>0</v>
      </c>
      <c r="AX68" s="71">
        <f t="shared" si="14"/>
        <v>0</v>
      </c>
      <c r="AY68" s="71"/>
      <c r="AZ68" s="71"/>
      <c r="BA68" s="74"/>
      <c r="BB68" s="74"/>
      <c r="BC68" s="71">
        <f t="shared" si="15"/>
        <v>0</v>
      </c>
      <c r="BD68" s="71">
        <f t="shared" si="16"/>
        <v>0</v>
      </c>
      <c r="BE68" s="71"/>
      <c r="BF68" s="71"/>
      <c r="BG68" s="74"/>
      <c r="BH68" s="74"/>
      <c r="BI68" s="71">
        <f t="shared" si="17"/>
        <v>0</v>
      </c>
      <c r="BJ68" s="71">
        <f t="shared" si="18"/>
        <v>0</v>
      </c>
    </row>
    <row r="69" spans="1:62">
      <c r="A69" s="181"/>
      <c r="B69" s="89">
        <v>59</v>
      </c>
      <c r="C69" s="71"/>
      <c r="D69" s="71"/>
      <c r="E69" s="74"/>
      <c r="F69" s="74"/>
      <c r="G69" s="71">
        <f t="shared" si="0"/>
        <v>0</v>
      </c>
      <c r="H69" s="71">
        <f t="shared" si="0"/>
        <v>0</v>
      </c>
      <c r="I69" s="71"/>
      <c r="J69" s="71"/>
      <c r="K69" s="74"/>
      <c r="L69" s="74"/>
      <c r="M69" s="71">
        <f t="shared" si="1"/>
        <v>0</v>
      </c>
      <c r="N69" s="71">
        <f t="shared" si="7"/>
        <v>0</v>
      </c>
      <c r="O69" s="91">
        <v>2.68</v>
      </c>
      <c r="P69" s="71"/>
      <c r="Q69" s="74"/>
      <c r="R69" s="74"/>
      <c r="S69" s="71">
        <f t="shared" si="2"/>
        <v>2.68</v>
      </c>
      <c r="T69" s="71">
        <f t="shared" si="3"/>
        <v>0</v>
      </c>
      <c r="U69" s="91">
        <v>2.68</v>
      </c>
      <c r="V69" s="71"/>
      <c r="W69" s="71"/>
      <c r="X69" s="71"/>
      <c r="Y69" s="71">
        <f t="shared" si="4"/>
        <v>2.68</v>
      </c>
      <c r="Z69" s="71">
        <f t="shared" si="5"/>
        <v>0</v>
      </c>
      <c r="AA69" s="71"/>
      <c r="AB69" s="71"/>
      <c r="AC69" s="74"/>
      <c r="AD69" s="74"/>
      <c r="AE69" s="71">
        <f t="shared" si="6"/>
        <v>0</v>
      </c>
      <c r="AF69" s="71">
        <f t="shared" si="8"/>
        <v>0</v>
      </c>
      <c r="AG69" s="71"/>
      <c r="AH69" s="71"/>
      <c r="AI69" s="74"/>
      <c r="AJ69" s="74"/>
      <c r="AK69" s="71">
        <f t="shared" si="9"/>
        <v>0</v>
      </c>
      <c r="AL69" s="71">
        <f t="shared" si="10"/>
        <v>0</v>
      </c>
      <c r="AM69" s="71"/>
      <c r="AN69" s="71"/>
      <c r="AO69" s="74"/>
      <c r="AP69" s="74"/>
      <c r="AQ69" s="71">
        <f t="shared" si="11"/>
        <v>0</v>
      </c>
      <c r="AR69" s="71">
        <f t="shared" si="12"/>
        <v>0</v>
      </c>
      <c r="AS69" s="71"/>
      <c r="AT69" s="71"/>
      <c r="AU69" s="74"/>
      <c r="AV69" s="74"/>
      <c r="AW69" s="71">
        <f t="shared" si="13"/>
        <v>0</v>
      </c>
      <c r="AX69" s="71">
        <f t="shared" si="14"/>
        <v>0</v>
      </c>
      <c r="AY69" s="71"/>
      <c r="AZ69" s="71"/>
      <c r="BA69" s="74"/>
      <c r="BB69" s="74"/>
      <c r="BC69" s="71">
        <f t="shared" si="15"/>
        <v>0</v>
      </c>
      <c r="BD69" s="71">
        <f t="shared" si="16"/>
        <v>0</v>
      </c>
      <c r="BE69" s="71"/>
      <c r="BF69" s="71"/>
      <c r="BG69" s="74"/>
      <c r="BH69" s="74"/>
      <c r="BI69" s="71">
        <f t="shared" si="17"/>
        <v>0</v>
      </c>
      <c r="BJ69" s="71">
        <f t="shared" si="18"/>
        <v>0</v>
      </c>
    </row>
    <row r="70" spans="1:62">
      <c r="A70" s="181"/>
      <c r="B70" s="89">
        <v>60</v>
      </c>
      <c r="C70" s="71"/>
      <c r="D70" s="71"/>
      <c r="E70" s="74"/>
      <c r="F70" s="74"/>
      <c r="G70" s="71">
        <f t="shared" si="0"/>
        <v>0</v>
      </c>
      <c r="H70" s="71">
        <f t="shared" si="0"/>
        <v>0</v>
      </c>
      <c r="I70" s="71"/>
      <c r="J70" s="71"/>
      <c r="K70" s="74"/>
      <c r="L70" s="74"/>
      <c r="M70" s="71">
        <f t="shared" si="1"/>
        <v>0</v>
      </c>
      <c r="N70" s="71">
        <f t="shared" si="7"/>
        <v>0</v>
      </c>
      <c r="O70" s="91">
        <v>0</v>
      </c>
      <c r="P70" s="71"/>
      <c r="Q70" s="74"/>
      <c r="R70" s="74"/>
      <c r="S70" s="71">
        <f t="shared" si="2"/>
        <v>0</v>
      </c>
      <c r="T70" s="71">
        <f t="shared" si="3"/>
        <v>0</v>
      </c>
      <c r="U70" s="91">
        <v>1.65</v>
      </c>
      <c r="V70" s="71"/>
      <c r="W70" s="71"/>
      <c r="X70" s="71"/>
      <c r="Y70" s="71">
        <f t="shared" si="4"/>
        <v>1.65</v>
      </c>
      <c r="Z70" s="71">
        <f t="shared" si="5"/>
        <v>0</v>
      </c>
      <c r="AA70" s="71"/>
      <c r="AB70" s="71"/>
      <c r="AC70" s="74"/>
      <c r="AD70" s="74"/>
      <c r="AE70" s="71">
        <f t="shared" si="6"/>
        <v>0</v>
      </c>
      <c r="AF70" s="71">
        <f t="shared" si="8"/>
        <v>0</v>
      </c>
      <c r="AG70" s="71"/>
      <c r="AH70" s="71"/>
      <c r="AI70" s="74"/>
      <c r="AJ70" s="74"/>
      <c r="AK70" s="71">
        <f t="shared" si="9"/>
        <v>0</v>
      </c>
      <c r="AL70" s="71">
        <f t="shared" si="10"/>
        <v>0</v>
      </c>
      <c r="AM70" s="71"/>
      <c r="AN70" s="71"/>
      <c r="AO70" s="74"/>
      <c r="AP70" s="74"/>
      <c r="AQ70" s="71">
        <f t="shared" si="11"/>
        <v>0</v>
      </c>
      <c r="AR70" s="71">
        <f t="shared" si="12"/>
        <v>0</v>
      </c>
      <c r="AS70" s="71"/>
      <c r="AT70" s="71"/>
      <c r="AU70" s="74"/>
      <c r="AV70" s="74"/>
      <c r="AW70" s="71">
        <f t="shared" si="13"/>
        <v>0</v>
      </c>
      <c r="AX70" s="71">
        <f t="shared" si="14"/>
        <v>0</v>
      </c>
      <c r="AY70" s="71"/>
      <c r="AZ70" s="71"/>
      <c r="BA70" s="74"/>
      <c r="BB70" s="74"/>
      <c r="BC70" s="71">
        <f t="shared" si="15"/>
        <v>0</v>
      </c>
      <c r="BD70" s="71">
        <f t="shared" si="16"/>
        <v>0</v>
      </c>
      <c r="BE70" s="71"/>
      <c r="BF70" s="71"/>
      <c r="BG70" s="74"/>
      <c r="BH70" s="74"/>
      <c r="BI70" s="71">
        <f t="shared" si="17"/>
        <v>0</v>
      </c>
      <c r="BJ70" s="71">
        <f t="shared" si="18"/>
        <v>0</v>
      </c>
    </row>
    <row r="71" spans="1:62">
      <c r="A71" s="184" t="s">
        <v>151</v>
      </c>
      <c r="B71" s="89">
        <v>61</v>
      </c>
      <c r="C71" s="71"/>
      <c r="D71" s="71"/>
      <c r="E71" s="74"/>
      <c r="F71" s="74"/>
      <c r="G71" s="71">
        <f t="shared" si="0"/>
        <v>0</v>
      </c>
      <c r="H71" s="71">
        <f t="shared" si="0"/>
        <v>0</v>
      </c>
      <c r="I71" s="71"/>
      <c r="J71" s="71"/>
      <c r="K71" s="74"/>
      <c r="L71" s="74"/>
      <c r="M71" s="71">
        <f t="shared" si="1"/>
        <v>0</v>
      </c>
      <c r="N71" s="71">
        <f t="shared" si="7"/>
        <v>0</v>
      </c>
      <c r="O71" s="91">
        <v>0</v>
      </c>
      <c r="P71" s="71"/>
      <c r="Q71" s="74"/>
      <c r="R71" s="74"/>
      <c r="S71" s="71">
        <f t="shared" si="2"/>
        <v>0</v>
      </c>
      <c r="T71" s="71">
        <f t="shared" si="3"/>
        <v>0</v>
      </c>
      <c r="U71" s="91">
        <v>3.51</v>
      </c>
      <c r="V71" s="71"/>
      <c r="W71" s="71"/>
      <c r="X71" s="71"/>
      <c r="Y71" s="71">
        <f t="shared" si="4"/>
        <v>3.51</v>
      </c>
      <c r="Z71" s="71">
        <f t="shared" si="5"/>
        <v>0</v>
      </c>
      <c r="AA71" s="71"/>
      <c r="AB71" s="71"/>
      <c r="AC71" s="74"/>
      <c r="AD71" s="74"/>
      <c r="AE71" s="71">
        <f t="shared" si="6"/>
        <v>0</v>
      </c>
      <c r="AF71" s="71">
        <f t="shared" si="8"/>
        <v>0</v>
      </c>
      <c r="AG71" s="71"/>
      <c r="AH71" s="71"/>
      <c r="AI71" s="74"/>
      <c r="AJ71" s="74"/>
      <c r="AK71" s="71">
        <f t="shared" si="9"/>
        <v>0</v>
      </c>
      <c r="AL71" s="71">
        <f t="shared" si="10"/>
        <v>0</v>
      </c>
      <c r="AM71" s="71"/>
      <c r="AN71" s="71"/>
      <c r="AO71" s="74"/>
      <c r="AP71" s="74"/>
      <c r="AQ71" s="71">
        <f t="shared" si="11"/>
        <v>0</v>
      </c>
      <c r="AR71" s="71">
        <f t="shared" si="12"/>
        <v>0</v>
      </c>
      <c r="AS71" s="71"/>
      <c r="AT71" s="71"/>
      <c r="AU71" s="74"/>
      <c r="AV71" s="74"/>
      <c r="AW71" s="71">
        <f t="shared" si="13"/>
        <v>0</v>
      </c>
      <c r="AX71" s="71">
        <f t="shared" si="14"/>
        <v>0</v>
      </c>
      <c r="AY71" s="71"/>
      <c r="AZ71" s="71"/>
      <c r="BA71" s="74"/>
      <c r="BB71" s="74"/>
      <c r="BC71" s="71">
        <f t="shared" si="15"/>
        <v>0</v>
      </c>
      <c r="BD71" s="71">
        <f t="shared" si="16"/>
        <v>0</v>
      </c>
      <c r="BE71" s="71"/>
      <c r="BF71" s="71"/>
      <c r="BG71" s="74"/>
      <c r="BH71" s="74"/>
      <c r="BI71" s="71">
        <f t="shared" si="17"/>
        <v>0</v>
      </c>
      <c r="BJ71" s="71">
        <f t="shared" si="18"/>
        <v>0</v>
      </c>
    </row>
    <row r="72" spans="1:62">
      <c r="A72" s="181"/>
      <c r="B72" s="89">
        <v>62</v>
      </c>
      <c r="C72" s="71"/>
      <c r="D72" s="71"/>
      <c r="E72" s="74"/>
      <c r="F72" s="74"/>
      <c r="G72" s="71">
        <f t="shared" si="0"/>
        <v>0</v>
      </c>
      <c r="H72" s="71">
        <f t="shared" si="0"/>
        <v>0</v>
      </c>
      <c r="I72" s="71"/>
      <c r="J72" s="71"/>
      <c r="K72" s="74"/>
      <c r="L72" s="74"/>
      <c r="M72" s="71">
        <f t="shared" si="1"/>
        <v>0</v>
      </c>
      <c r="N72" s="71">
        <f t="shared" si="7"/>
        <v>0</v>
      </c>
      <c r="O72" s="91">
        <v>0</v>
      </c>
      <c r="P72" s="71"/>
      <c r="Q72" s="74"/>
      <c r="R72" s="74"/>
      <c r="S72" s="71">
        <f t="shared" si="2"/>
        <v>0</v>
      </c>
      <c r="T72" s="71">
        <f t="shared" si="3"/>
        <v>0</v>
      </c>
      <c r="U72" s="91">
        <v>2.68</v>
      </c>
      <c r="V72" s="71"/>
      <c r="W72" s="71"/>
      <c r="X72" s="71"/>
      <c r="Y72" s="71">
        <f t="shared" si="4"/>
        <v>2.68</v>
      </c>
      <c r="Z72" s="71">
        <f t="shared" si="5"/>
        <v>0</v>
      </c>
      <c r="AA72" s="71"/>
      <c r="AB72" s="71"/>
      <c r="AC72" s="74"/>
      <c r="AD72" s="74"/>
      <c r="AE72" s="71">
        <f t="shared" si="6"/>
        <v>0</v>
      </c>
      <c r="AF72" s="71">
        <f t="shared" si="8"/>
        <v>0</v>
      </c>
      <c r="AG72" s="71"/>
      <c r="AH72" s="71"/>
      <c r="AI72" s="74"/>
      <c r="AJ72" s="74"/>
      <c r="AK72" s="71">
        <f t="shared" si="9"/>
        <v>0</v>
      </c>
      <c r="AL72" s="71">
        <f t="shared" si="10"/>
        <v>0</v>
      </c>
      <c r="AM72" s="71"/>
      <c r="AN72" s="71"/>
      <c r="AO72" s="74"/>
      <c r="AP72" s="74"/>
      <c r="AQ72" s="71">
        <f t="shared" si="11"/>
        <v>0</v>
      </c>
      <c r="AR72" s="71">
        <f t="shared" si="12"/>
        <v>0</v>
      </c>
      <c r="AS72" s="71"/>
      <c r="AT72" s="71"/>
      <c r="AU72" s="74"/>
      <c r="AV72" s="74"/>
      <c r="AW72" s="71">
        <f t="shared" si="13"/>
        <v>0</v>
      </c>
      <c r="AX72" s="71">
        <f t="shared" si="14"/>
        <v>0</v>
      </c>
      <c r="AY72" s="71"/>
      <c r="AZ72" s="71"/>
      <c r="BA72" s="74"/>
      <c r="BB72" s="74"/>
      <c r="BC72" s="71">
        <f t="shared" si="15"/>
        <v>0</v>
      </c>
      <c r="BD72" s="71">
        <f t="shared" si="16"/>
        <v>0</v>
      </c>
      <c r="BE72" s="71"/>
      <c r="BF72" s="71"/>
      <c r="BG72" s="74"/>
      <c r="BH72" s="74"/>
      <c r="BI72" s="71">
        <f t="shared" si="17"/>
        <v>0</v>
      </c>
      <c r="BJ72" s="71">
        <f t="shared" si="18"/>
        <v>0</v>
      </c>
    </row>
    <row r="73" spans="1:62">
      <c r="A73" s="181"/>
      <c r="B73" s="89">
        <v>63</v>
      </c>
      <c r="C73" s="71"/>
      <c r="D73" s="71"/>
      <c r="E73" s="74"/>
      <c r="F73" s="74"/>
      <c r="G73" s="71">
        <f t="shared" si="0"/>
        <v>0</v>
      </c>
      <c r="H73" s="71">
        <f t="shared" si="0"/>
        <v>0</v>
      </c>
      <c r="I73" s="71"/>
      <c r="J73" s="71"/>
      <c r="K73" s="74"/>
      <c r="L73" s="74"/>
      <c r="M73" s="71">
        <f t="shared" si="1"/>
        <v>0</v>
      </c>
      <c r="N73" s="71">
        <f t="shared" si="7"/>
        <v>0</v>
      </c>
      <c r="O73" s="91">
        <v>0</v>
      </c>
      <c r="P73" s="71"/>
      <c r="Q73" s="74"/>
      <c r="R73" s="74"/>
      <c r="S73" s="71">
        <f t="shared" si="2"/>
        <v>0</v>
      </c>
      <c r="T73" s="71">
        <f t="shared" si="3"/>
        <v>0</v>
      </c>
      <c r="U73" s="91">
        <v>4.33</v>
      </c>
      <c r="V73" s="71"/>
      <c r="W73" s="71"/>
      <c r="X73" s="71"/>
      <c r="Y73" s="71">
        <f t="shared" si="4"/>
        <v>4.33</v>
      </c>
      <c r="Z73" s="71">
        <f t="shared" si="5"/>
        <v>0</v>
      </c>
      <c r="AA73" s="71"/>
      <c r="AB73" s="71"/>
      <c r="AC73" s="74"/>
      <c r="AD73" s="74"/>
      <c r="AE73" s="71">
        <f t="shared" si="6"/>
        <v>0</v>
      </c>
      <c r="AF73" s="71">
        <f t="shared" si="8"/>
        <v>0</v>
      </c>
      <c r="AG73" s="71"/>
      <c r="AH73" s="71"/>
      <c r="AI73" s="74"/>
      <c r="AJ73" s="74"/>
      <c r="AK73" s="71">
        <f t="shared" si="9"/>
        <v>0</v>
      </c>
      <c r="AL73" s="71">
        <f t="shared" si="10"/>
        <v>0</v>
      </c>
      <c r="AM73" s="71"/>
      <c r="AN73" s="71"/>
      <c r="AO73" s="74"/>
      <c r="AP73" s="74"/>
      <c r="AQ73" s="71">
        <f t="shared" si="11"/>
        <v>0</v>
      </c>
      <c r="AR73" s="71">
        <f t="shared" si="12"/>
        <v>0</v>
      </c>
      <c r="AS73" s="71"/>
      <c r="AT73" s="71"/>
      <c r="AU73" s="74"/>
      <c r="AV73" s="74"/>
      <c r="AW73" s="71">
        <f t="shared" si="13"/>
        <v>0</v>
      </c>
      <c r="AX73" s="71">
        <f t="shared" si="14"/>
        <v>0</v>
      </c>
      <c r="AY73" s="71"/>
      <c r="AZ73" s="71"/>
      <c r="BA73" s="74"/>
      <c r="BB73" s="74"/>
      <c r="BC73" s="71">
        <f t="shared" si="15"/>
        <v>0</v>
      </c>
      <c r="BD73" s="71">
        <f t="shared" si="16"/>
        <v>0</v>
      </c>
      <c r="BE73" s="71"/>
      <c r="BF73" s="71"/>
      <c r="BG73" s="74"/>
      <c r="BH73" s="74"/>
      <c r="BI73" s="71">
        <f t="shared" si="17"/>
        <v>0</v>
      </c>
      <c r="BJ73" s="71">
        <f t="shared" si="18"/>
        <v>0</v>
      </c>
    </row>
    <row r="74" spans="1:62">
      <c r="A74" s="181"/>
      <c r="B74" s="89">
        <v>64</v>
      </c>
      <c r="C74" s="71"/>
      <c r="D74" s="71"/>
      <c r="E74" s="74"/>
      <c r="F74" s="74"/>
      <c r="G74" s="71">
        <f t="shared" si="0"/>
        <v>0</v>
      </c>
      <c r="H74" s="71">
        <f t="shared" si="0"/>
        <v>0</v>
      </c>
      <c r="I74" s="71"/>
      <c r="J74" s="71"/>
      <c r="K74" s="74"/>
      <c r="L74" s="74"/>
      <c r="M74" s="71">
        <f t="shared" si="1"/>
        <v>0</v>
      </c>
      <c r="N74" s="71">
        <f t="shared" si="7"/>
        <v>0</v>
      </c>
      <c r="O74" s="91">
        <v>0</v>
      </c>
      <c r="P74" s="71"/>
      <c r="Q74" s="74"/>
      <c r="R74" s="74"/>
      <c r="S74" s="71">
        <f t="shared" si="2"/>
        <v>0</v>
      </c>
      <c r="T74" s="71">
        <f t="shared" si="3"/>
        <v>0</v>
      </c>
      <c r="U74" s="91">
        <v>0</v>
      </c>
      <c r="V74" s="71"/>
      <c r="W74" s="71"/>
      <c r="X74" s="71"/>
      <c r="Y74" s="71">
        <f t="shared" si="4"/>
        <v>0</v>
      </c>
      <c r="Z74" s="71">
        <f t="shared" si="5"/>
        <v>0</v>
      </c>
      <c r="AA74" s="71"/>
      <c r="AB74" s="71"/>
      <c r="AC74" s="74"/>
      <c r="AD74" s="74"/>
      <c r="AE74" s="71">
        <f t="shared" si="6"/>
        <v>0</v>
      </c>
      <c r="AF74" s="71">
        <f t="shared" si="8"/>
        <v>0</v>
      </c>
      <c r="AG74" s="71"/>
      <c r="AH74" s="71"/>
      <c r="AI74" s="74"/>
      <c r="AJ74" s="74"/>
      <c r="AK74" s="71">
        <f t="shared" si="9"/>
        <v>0</v>
      </c>
      <c r="AL74" s="71">
        <f t="shared" si="10"/>
        <v>0</v>
      </c>
      <c r="AM74" s="71"/>
      <c r="AN74" s="71"/>
      <c r="AO74" s="74"/>
      <c r="AP74" s="74"/>
      <c r="AQ74" s="71">
        <f t="shared" si="11"/>
        <v>0</v>
      </c>
      <c r="AR74" s="71">
        <f t="shared" si="12"/>
        <v>0</v>
      </c>
      <c r="AS74" s="71"/>
      <c r="AT74" s="71"/>
      <c r="AU74" s="74"/>
      <c r="AV74" s="74"/>
      <c r="AW74" s="71">
        <f t="shared" si="13"/>
        <v>0</v>
      </c>
      <c r="AX74" s="71">
        <f t="shared" si="14"/>
        <v>0</v>
      </c>
      <c r="AY74" s="71"/>
      <c r="AZ74" s="71"/>
      <c r="BA74" s="74"/>
      <c r="BB74" s="74"/>
      <c r="BC74" s="71">
        <f t="shared" si="15"/>
        <v>0</v>
      </c>
      <c r="BD74" s="71">
        <f t="shared" si="16"/>
        <v>0</v>
      </c>
      <c r="BE74" s="71"/>
      <c r="BF74" s="71"/>
      <c r="BG74" s="74"/>
      <c r="BH74" s="74"/>
      <c r="BI74" s="71">
        <f t="shared" si="17"/>
        <v>0</v>
      </c>
      <c r="BJ74" s="71">
        <f t="shared" si="18"/>
        <v>0</v>
      </c>
    </row>
    <row r="75" spans="1:62">
      <c r="A75" s="184" t="s">
        <v>152</v>
      </c>
      <c r="B75" s="89">
        <v>65</v>
      </c>
      <c r="C75" s="71"/>
      <c r="D75" s="71"/>
      <c r="E75" s="74"/>
      <c r="F75" s="74"/>
      <c r="G75" s="71">
        <f t="shared" si="0"/>
        <v>0</v>
      </c>
      <c r="H75" s="71">
        <f t="shared" si="0"/>
        <v>0</v>
      </c>
      <c r="I75" s="71"/>
      <c r="J75" s="71"/>
      <c r="K75" s="74"/>
      <c r="L75" s="74"/>
      <c r="M75" s="71">
        <f t="shared" si="1"/>
        <v>0</v>
      </c>
      <c r="N75" s="71">
        <f t="shared" si="7"/>
        <v>0</v>
      </c>
      <c r="O75" s="91">
        <v>0</v>
      </c>
      <c r="P75" s="71"/>
      <c r="Q75" s="74"/>
      <c r="R75" s="74"/>
      <c r="S75" s="71">
        <f t="shared" ref="S75:S106" si="19">O75+Q75</f>
        <v>0</v>
      </c>
      <c r="T75" s="71">
        <f t="shared" ref="T75:T106" si="20">P75+R75</f>
        <v>0</v>
      </c>
      <c r="U75" s="91">
        <v>0</v>
      </c>
      <c r="V75" s="71"/>
      <c r="W75" s="71"/>
      <c r="X75" s="71"/>
      <c r="Y75" s="71">
        <f t="shared" ref="Y75:Y106" si="21">U75+W75</f>
        <v>0</v>
      </c>
      <c r="Z75" s="71">
        <f t="shared" ref="Z75:Z106" si="22">V75+X75</f>
        <v>0</v>
      </c>
      <c r="AA75" s="71"/>
      <c r="AB75" s="71"/>
      <c r="AC75" s="74"/>
      <c r="AD75" s="74"/>
      <c r="AE75" s="71">
        <f t="shared" si="6"/>
        <v>0</v>
      </c>
      <c r="AF75" s="71">
        <f t="shared" si="8"/>
        <v>0</v>
      </c>
      <c r="AG75" s="71"/>
      <c r="AH75" s="71"/>
      <c r="AI75" s="74"/>
      <c r="AJ75" s="74"/>
      <c r="AK75" s="71">
        <f t="shared" si="9"/>
        <v>0</v>
      </c>
      <c r="AL75" s="71">
        <f t="shared" si="10"/>
        <v>0</v>
      </c>
      <c r="AM75" s="71"/>
      <c r="AN75" s="71"/>
      <c r="AO75" s="74"/>
      <c r="AP75" s="74"/>
      <c r="AQ75" s="71">
        <f t="shared" si="11"/>
        <v>0</v>
      </c>
      <c r="AR75" s="71">
        <f t="shared" si="12"/>
        <v>0</v>
      </c>
      <c r="AS75" s="71"/>
      <c r="AT75" s="71"/>
      <c r="AU75" s="74"/>
      <c r="AV75" s="74"/>
      <c r="AW75" s="71">
        <f t="shared" si="13"/>
        <v>0</v>
      </c>
      <c r="AX75" s="71">
        <f t="shared" si="14"/>
        <v>0</v>
      </c>
      <c r="AY75" s="71"/>
      <c r="AZ75" s="71"/>
      <c r="BA75" s="74"/>
      <c r="BB75" s="74"/>
      <c r="BC75" s="71">
        <f t="shared" si="15"/>
        <v>0</v>
      </c>
      <c r="BD75" s="71">
        <f t="shared" si="16"/>
        <v>0</v>
      </c>
      <c r="BE75" s="71"/>
      <c r="BF75" s="71"/>
      <c r="BG75" s="74"/>
      <c r="BH75" s="74"/>
      <c r="BI75" s="71">
        <f t="shared" si="17"/>
        <v>0</v>
      </c>
      <c r="BJ75" s="71">
        <f t="shared" si="18"/>
        <v>0</v>
      </c>
    </row>
    <row r="76" spans="1:62">
      <c r="A76" s="181"/>
      <c r="B76" s="89">
        <v>66</v>
      </c>
      <c r="C76" s="71"/>
      <c r="D76" s="71"/>
      <c r="E76" s="74"/>
      <c r="F76" s="74"/>
      <c r="G76" s="71">
        <f t="shared" ref="G76:H106" si="23">C76+E76</f>
        <v>0</v>
      </c>
      <c r="H76" s="71">
        <f t="shared" si="23"/>
        <v>0</v>
      </c>
      <c r="I76" s="71"/>
      <c r="J76" s="71"/>
      <c r="K76" s="74"/>
      <c r="L76" s="74"/>
      <c r="M76" s="71">
        <f t="shared" ref="M76:M106" si="24">I76+K76</f>
        <v>0</v>
      </c>
      <c r="N76" s="71">
        <f t="shared" si="7"/>
        <v>0</v>
      </c>
      <c r="O76" s="91">
        <v>0</v>
      </c>
      <c r="P76" s="71"/>
      <c r="Q76" s="74"/>
      <c r="R76" s="74"/>
      <c r="S76" s="71">
        <f t="shared" si="19"/>
        <v>0</v>
      </c>
      <c r="T76" s="71">
        <f t="shared" si="20"/>
        <v>0</v>
      </c>
      <c r="U76" s="91">
        <v>0</v>
      </c>
      <c r="V76" s="71"/>
      <c r="W76" s="71"/>
      <c r="X76" s="71"/>
      <c r="Y76" s="71">
        <f t="shared" si="21"/>
        <v>0</v>
      </c>
      <c r="Z76" s="71">
        <f t="shared" si="22"/>
        <v>0</v>
      </c>
      <c r="AA76" s="71"/>
      <c r="AB76" s="71"/>
      <c r="AC76" s="74"/>
      <c r="AD76" s="74"/>
      <c r="AE76" s="71">
        <f t="shared" ref="AE76:AE106" si="25">AA76+AC76</f>
        <v>0</v>
      </c>
      <c r="AF76" s="71">
        <f t="shared" si="8"/>
        <v>0</v>
      </c>
      <c r="AG76" s="71"/>
      <c r="AH76" s="71"/>
      <c r="AI76" s="74"/>
      <c r="AJ76" s="74"/>
      <c r="AK76" s="71">
        <f t="shared" ref="AK76:AK106" si="26">AG76+AI76</f>
        <v>0</v>
      </c>
      <c r="AL76" s="71">
        <f t="shared" ref="AL76:AL106" si="27">AH76+AJ76</f>
        <v>0</v>
      </c>
      <c r="AM76" s="71"/>
      <c r="AN76" s="71"/>
      <c r="AO76" s="74"/>
      <c r="AP76" s="74"/>
      <c r="AQ76" s="71">
        <f t="shared" ref="AQ76:AQ106" si="28">AM76+AO76</f>
        <v>0</v>
      </c>
      <c r="AR76" s="71">
        <f t="shared" ref="AR76:AR106" si="29">AN76+AP76</f>
        <v>0</v>
      </c>
      <c r="AS76" s="71"/>
      <c r="AT76" s="71"/>
      <c r="AU76" s="74"/>
      <c r="AV76" s="74"/>
      <c r="AW76" s="71">
        <f t="shared" ref="AW76:AW106" si="30">AS76+AU76</f>
        <v>0</v>
      </c>
      <c r="AX76" s="71">
        <f t="shared" ref="AX76:AX106" si="31">AT76+AV76</f>
        <v>0</v>
      </c>
      <c r="AY76" s="71"/>
      <c r="AZ76" s="71"/>
      <c r="BA76" s="74"/>
      <c r="BB76" s="74"/>
      <c r="BC76" s="71">
        <f t="shared" ref="BC76:BC106" si="32">AY76+BA76</f>
        <v>0</v>
      </c>
      <c r="BD76" s="71">
        <f t="shared" ref="BD76:BD106" si="33">AZ76+BB76</f>
        <v>0</v>
      </c>
      <c r="BE76" s="71"/>
      <c r="BF76" s="71"/>
      <c r="BG76" s="74"/>
      <c r="BH76" s="74"/>
      <c r="BI76" s="71">
        <f t="shared" ref="BI76:BI106" si="34">BE76+BG76</f>
        <v>0</v>
      </c>
      <c r="BJ76" s="71">
        <f t="shared" ref="BJ76:BJ106" si="35">BF76+BH76</f>
        <v>0</v>
      </c>
    </row>
    <row r="77" spans="1:62">
      <c r="A77" s="181"/>
      <c r="B77" s="89">
        <v>67</v>
      </c>
      <c r="C77" s="71"/>
      <c r="D77" s="71"/>
      <c r="E77" s="74"/>
      <c r="F77" s="74"/>
      <c r="G77" s="71">
        <f t="shared" si="23"/>
        <v>0</v>
      </c>
      <c r="H77" s="71">
        <f t="shared" si="23"/>
        <v>0</v>
      </c>
      <c r="I77" s="71"/>
      <c r="J77" s="71"/>
      <c r="K77" s="74"/>
      <c r="L77" s="74"/>
      <c r="M77" s="71">
        <f t="shared" si="24"/>
        <v>0</v>
      </c>
      <c r="N77" s="71">
        <f t="shared" ref="N77:N106" si="36">J77+L77</f>
        <v>0</v>
      </c>
      <c r="O77" s="91">
        <v>0</v>
      </c>
      <c r="P77" s="71"/>
      <c r="Q77" s="74"/>
      <c r="R77" s="74"/>
      <c r="S77" s="71">
        <f t="shared" si="19"/>
        <v>0</v>
      </c>
      <c r="T77" s="71">
        <f t="shared" si="20"/>
        <v>0</v>
      </c>
      <c r="U77" s="91">
        <v>0</v>
      </c>
      <c r="V77" s="71"/>
      <c r="W77" s="71"/>
      <c r="X77" s="71"/>
      <c r="Y77" s="71">
        <f t="shared" si="21"/>
        <v>0</v>
      </c>
      <c r="Z77" s="71">
        <f t="shared" si="22"/>
        <v>0</v>
      </c>
      <c r="AA77" s="71"/>
      <c r="AB77" s="71"/>
      <c r="AC77" s="74"/>
      <c r="AD77" s="74"/>
      <c r="AE77" s="71">
        <f t="shared" si="25"/>
        <v>0</v>
      </c>
      <c r="AF77" s="71">
        <f t="shared" ref="AF77:AF106" si="37">AB77+AD77</f>
        <v>0</v>
      </c>
      <c r="AG77" s="71"/>
      <c r="AH77" s="71"/>
      <c r="AI77" s="74"/>
      <c r="AJ77" s="74"/>
      <c r="AK77" s="71">
        <f t="shared" si="26"/>
        <v>0</v>
      </c>
      <c r="AL77" s="71">
        <f t="shared" si="27"/>
        <v>0</v>
      </c>
      <c r="AM77" s="71"/>
      <c r="AN77" s="71"/>
      <c r="AO77" s="74"/>
      <c r="AP77" s="74"/>
      <c r="AQ77" s="71">
        <f t="shared" si="28"/>
        <v>0</v>
      </c>
      <c r="AR77" s="71">
        <f t="shared" si="29"/>
        <v>0</v>
      </c>
      <c r="AS77" s="71"/>
      <c r="AT77" s="71"/>
      <c r="AU77" s="74"/>
      <c r="AV77" s="74"/>
      <c r="AW77" s="71">
        <f t="shared" si="30"/>
        <v>0</v>
      </c>
      <c r="AX77" s="71">
        <f t="shared" si="31"/>
        <v>0</v>
      </c>
      <c r="AY77" s="71"/>
      <c r="AZ77" s="71"/>
      <c r="BA77" s="74"/>
      <c r="BB77" s="74"/>
      <c r="BC77" s="71">
        <f t="shared" si="32"/>
        <v>0</v>
      </c>
      <c r="BD77" s="71">
        <f t="shared" si="33"/>
        <v>0</v>
      </c>
      <c r="BE77" s="71"/>
      <c r="BF77" s="71"/>
      <c r="BG77" s="74"/>
      <c r="BH77" s="74"/>
      <c r="BI77" s="71">
        <f t="shared" si="34"/>
        <v>0</v>
      </c>
      <c r="BJ77" s="71">
        <f t="shared" si="35"/>
        <v>0</v>
      </c>
    </row>
    <row r="78" spans="1:62">
      <c r="A78" s="181"/>
      <c r="B78" s="89">
        <v>68</v>
      </c>
      <c r="C78" s="71"/>
      <c r="D78" s="71"/>
      <c r="E78" s="74"/>
      <c r="F78" s="74"/>
      <c r="G78" s="71">
        <f t="shared" si="23"/>
        <v>0</v>
      </c>
      <c r="H78" s="71">
        <f t="shared" si="23"/>
        <v>0</v>
      </c>
      <c r="I78" s="71"/>
      <c r="J78" s="71"/>
      <c r="K78" s="74"/>
      <c r="L78" s="74"/>
      <c r="M78" s="71">
        <f t="shared" si="24"/>
        <v>0</v>
      </c>
      <c r="N78" s="71">
        <f t="shared" si="36"/>
        <v>0</v>
      </c>
      <c r="O78" s="91">
        <v>0</v>
      </c>
      <c r="P78" s="71"/>
      <c r="Q78" s="74"/>
      <c r="R78" s="74"/>
      <c r="S78" s="71">
        <f t="shared" si="19"/>
        <v>0</v>
      </c>
      <c r="T78" s="71">
        <f t="shared" si="20"/>
        <v>0</v>
      </c>
      <c r="U78" s="91">
        <v>0</v>
      </c>
      <c r="V78" s="71"/>
      <c r="W78" s="71"/>
      <c r="X78" s="71"/>
      <c r="Y78" s="71">
        <f t="shared" si="21"/>
        <v>0</v>
      </c>
      <c r="Z78" s="71">
        <f t="shared" si="22"/>
        <v>0</v>
      </c>
      <c r="AA78" s="71"/>
      <c r="AB78" s="71"/>
      <c r="AC78" s="74"/>
      <c r="AD78" s="74"/>
      <c r="AE78" s="71">
        <f t="shared" si="25"/>
        <v>0</v>
      </c>
      <c r="AF78" s="71">
        <f t="shared" si="37"/>
        <v>0</v>
      </c>
      <c r="AG78" s="71"/>
      <c r="AH78" s="71"/>
      <c r="AI78" s="74"/>
      <c r="AJ78" s="74"/>
      <c r="AK78" s="71">
        <f t="shared" si="26"/>
        <v>0</v>
      </c>
      <c r="AL78" s="71">
        <f t="shared" si="27"/>
        <v>0</v>
      </c>
      <c r="AM78" s="71"/>
      <c r="AN78" s="71"/>
      <c r="AO78" s="74"/>
      <c r="AP78" s="74"/>
      <c r="AQ78" s="71">
        <f t="shared" si="28"/>
        <v>0</v>
      </c>
      <c r="AR78" s="71">
        <f t="shared" si="29"/>
        <v>0</v>
      </c>
      <c r="AS78" s="71"/>
      <c r="AT78" s="71"/>
      <c r="AU78" s="74"/>
      <c r="AV78" s="74"/>
      <c r="AW78" s="71">
        <f t="shared" si="30"/>
        <v>0</v>
      </c>
      <c r="AX78" s="71">
        <f t="shared" si="31"/>
        <v>0</v>
      </c>
      <c r="AY78" s="71"/>
      <c r="AZ78" s="71"/>
      <c r="BA78" s="74"/>
      <c r="BB78" s="74"/>
      <c r="BC78" s="71">
        <f t="shared" si="32"/>
        <v>0</v>
      </c>
      <c r="BD78" s="71">
        <f t="shared" si="33"/>
        <v>0</v>
      </c>
      <c r="BE78" s="71"/>
      <c r="BF78" s="71"/>
      <c r="BG78" s="74"/>
      <c r="BH78" s="74"/>
      <c r="BI78" s="71">
        <f t="shared" si="34"/>
        <v>0</v>
      </c>
      <c r="BJ78" s="71">
        <f t="shared" si="35"/>
        <v>0</v>
      </c>
    </row>
    <row r="79" spans="1:62">
      <c r="A79" s="184" t="s">
        <v>153</v>
      </c>
      <c r="B79" s="89">
        <v>69</v>
      </c>
      <c r="C79" s="71"/>
      <c r="D79" s="71"/>
      <c r="E79" s="74"/>
      <c r="F79" s="74"/>
      <c r="G79" s="71">
        <f t="shared" si="23"/>
        <v>0</v>
      </c>
      <c r="H79" s="71">
        <f t="shared" si="23"/>
        <v>0</v>
      </c>
      <c r="I79" s="71"/>
      <c r="J79" s="71"/>
      <c r="K79" s="74"/>
      <c r="L79" s="74"/>
      <c r="M79" s="71">
        <f t="shared" si="24"/>
        <v>0</v>
      </c>
      <c r="N79" s="71">
        <f t="shared" si="36"/>
        <v>0</v>
      </c>
      <c r="O79" s="91">
        <v>0</v>
      </c>
      <c r="P79" s="71"/>
      <c r="Q79" s="74"/>
      <c r="R79" s="74"/>
      <c r="S79" s="71">
        <f t="shared" si="19"/>
        <v>0</v>
      </c>
      <c r="T79" s="71">
        <f t="shared" si="20"/>
        <v>0</v>
      </c>
      <c r="U79" s="91">
        <v>0</v>
      </c>
      <c r="V79" s="71"/>
      <c r="W79" s="71"/>
      <c r="X79" s="71"/>
      <c r="Y79" s="71">
        <f t="shared" si="21"/>
        <v>0</v>
      </c>
      <c r="Z79" s="71">
        <f t="shared" si="22"/>
        <v>0</v>
      </c>
      <c r="AA79" s="71"/>
      <c r="AB79" s="71"/>
      <c r="AC79" s="74"/>
      <c r="AD79" s="74"/>
      <c r="AE79" s="71">
        <f t="shared" si="25"/>
        <v>0</v>
      </c>
      <c r="AF79" s="71">
        <f t="shared" si="37"/>
        <v>0</v>
      </c>
      <c r="AG79" s="71"/>
      <c r="AH79" s="71"/>
      <c r="AI79" s="74"/>
      <c r="AJ79" s="74"/>
      <c r="AK79" s="71">
        <f t="shared" si="26"/>
        <v>0</v>
      </c>
      <c r="AL79" s="71">
        <f t="shared" si="27"/>
        <v>0</v>
      </c>
      <c r="AM79" s="71"/>
      <c r="AN79" s="71"/>
      <c r="AO79" s="74"/>
      <c r="AP79" s="74"/>
      <c r="AQ79" s="71">
        <f t="shared" si="28"/>
        <v>0</v>
      </c>
      <c r="AR79" s="71">
        <f t="shared" si="29"/>
        <v>0</v>
      </c>
      <c r="AS79" s="71"/>
      <c r="AT79" s="71"/>
      <c r="AU79" s="74"/>
      <c r="AV79" s="74"/>
      <c r="AW79" s="71">
        <f t="shared" si="30"/>
        <v>0</v>
      </c>
      <c r="AX79" s="71">
        <f t="shared" si="31"/>
        <v>0</v>
      </c>
      <c r="AY79" s="71"/>
      <c r="AZ79" s="71"/>
      <c r="BA79" s="74"/>
      <c r="BB79" s="74"/>
      <c r="BC79" s="71">
        <f t="shared" si="32"/>
        <v>0</v>
      </c>
      <c r="BD79" s="71">
        <f t="shared" si="33"/>
        <v>0</v>
      </c>
      <c r="BE79" s="71"/>
      <c r="BF79" s="71"/>
      <c r="BG79" s="74"/>
      <c r="BH79" s="74"/>
      <c r="BI79" s="71">
        <f t="shared" si="34"/>
        <v>0</v>
      </c>
      <c r="BJ79" s="71">
        <f t="shared" si="35"/>
        <v>0</v>
      </c>
    </row>
    <row r="80" spans="1:62">
      <c r="A80" s="181"/>
      <c r="B80" s="89">
        <v>70</v>
      </c>
      <c r="C80" s="71"/>
      <c r="D80" s="71"/>
      <c r="E80" s="74"/>
      <c r="F80" s="74"/>
      <c r="G80" s="71">
        <f t="shared" si="23"/>
        <v>0</v>
      </c>
      <c r="H80" s="71">
        <f t="shared" si="23"/>
        <v>0</v>
      </c>
      <c r="I80" s="71"/>
      <c r="J80" s="71"/>
      <c r="K80" s="74"/>
      <c r="L80" s="74"/>
      <c r="M80" s="71">
        <f t="shared" si="24"/>
        <v>0</v>
      </c>
      <c r="N80" s="71">
        <f t="shared" si="36"/>
        <v>0</v>
      </c>
      <c r="O80" s="91">
        <v>0</v>
      </c>
      <c r="P80" s="71"/>
      <c r="Q80" s="74"/>
      <c r="R80" s="74"/>
      <c r="S80" s="71">
        <f t="shared" si="19"/>
        <v>0</v>
      </c>
      <c r="T80" s="71">
        <f t="shared" si="20"/>
        <v>0</v>
      </c>
      <c r="U80" s="91">
        <v>0</v>
      </c>
      <c r="V80" s="71"/>
      <c r="W80" s="71"/>
      <c r="X80" s="71"/>
      <c r="Y80" s="71">
        <f t="shared" si="21"/>
        <v>0</v>
      </c>
      <c r="Z80" s="71">
        <f t="shared" si="22"/>
        <v>0</v>
      </c>
      <c r="AA80" s="71"/>
      <c r="AB80" s="71"/>
      <c r="AC80" s="74"/>
      <c r="AD80" s="74"/>
      <c r="AE80" s="71">
        <f t="shared" si="25"/>
        <v>0</v>
      </c>
      <c r="AF80" s="71">
        <f t="shared" si="37"/>
        <v>0</v>
      </c>
      <c r="AG80" s="71"/>
      <c r="AH80" s="71"/>
      <c r="AI80" s="74"/>
      <c r="AJ80" s="74"/>
      <c r="AK80" s="71">
        <f t="shared" si="26"/>
        <v>0</v>
      </c>
      <c r="AL80" s="71">
        <f t="shared" si="27"/>
        <v>0</v>
      </c>
      <c r="AM80" s="71"/>
      <c r="AN80" s="71"/>
      <c r="AO80" s="74"/>
      <c r="AP80" s="74"/>
      <c r="AQ80" s="71">
        <f t="shared" si="28"/>
        <v>0</v>
      </c>
      <c r="AR80" s="71">
        <f t="shared" si="29"/>
        <v>0</v>
      </c>
      <c r="AS80" s="71"/>
      <c r="AT80" s="71"/>
      <c r="AU80" s="74"/>
      <c r="AV80" s="74"/>
      <c r="AW80" s="71">
        <f t="shared" si="30"/>
        <v>0</v>
      </c>
      <c r="AX80" s="71">
        <f t="shared" si="31"/>
        <v>0</v>
      </c>
      <c r="AY80" s="71"/>
      <c r="AZ80" s="71"/>
      <c r="BA80" s="74"/>
      <c r="BB80" s="74"/>
      <c r="BC80" s="71">
        <f t="shared" si="32"/>
        <v>0</v>
      </c>
      <c r="BD80" s="71">
        <f t="shared" si="33"/>
        <v>0</v>
      </c>
      <c r="BE80" s="71"/>
      <c r="BF80" s="71"/>
      <c r="BG80" s="74"/>
      <c r="BH80" s="74"/>
      <c r="BI80" s="71">
        <f t="shared" si="34"/>
        <v>0</v>
      </c>
      <c r="BJ80" s="71">
        <f t="shared" si="35"/>
        <v>0</v>
      </c>
    </row>
    <row r="81" spans="1:62">
      <c r="A81" s="181"/>
      <c r="B81" s="89">
        <v>71</v>
      </c>
      <c r="C81" s="71"/>
      <c r="D81" s="71"/>
      <c r="E81" s="74"/>
      <c r="F81" s="74"/>
      <c r="G81" s="71">
        <f t="shared" si="23"/>
        <v>0</v>
      </c>
      <c r="H81" s="71">
        <f t="shared" si="23"/>
        <v>0</v>
      </c>
      <c r="I81" s="71"/>
      <c r="J81" s="71"/>
      <c r="K81" s="74"/>
      <c r="L81" s="74"/>
      <c r="M81" s="71">
        <f t="shared" si="24"/>
        <v>0</v>
      </c>
      <c r="N81" s="71">
        <f t="shared" si="36"/>
        <v>0</v>
      </c>
      <c r="O81" s="91">
        <v>0</v>
      </c>
      <c r="P81" s="71"/>
      <c r="Q81" s="74"/>
      <c r="R81" s="74"/>
      <c r="S81" s="71">
        <f t="shared" si="19"/>
        <v>0</v>
      </c>
      <c r="T81" s="71">
        <f t="shared" si="20"/>
        <v>0</v>
      </c>
      <c r="U81" s="91">
        <v>0</v>
      </c>
      <c r="V81" s="71"/>
      <c r="W81" s="71"/>
      <c r="X81" s="71"/>
      <c r="Y81" s="71">
        <f t="shared" si="21"/>
        <v>0</v>
      </c>
      <c r="Z81" s="71">
        <f t="shared" si="22"/>
        <v>0</v>
      </c>
      <c r="AA81" s="71"/>
      <c r="AB81" s="71"/>
      <c r="AC81" s="74"/>
      <c r="AD81" s="74"/>
      <c r="AE81" s="71">
        <f t="shared" si="25"/>
        <v>0</v>
      </c>
      <c r="AF81" s="71">
        <f t="shared" si="37"/>
        <v>0</v>
      </c>
      <c r="AG81" s="71"/>
      <c r="AH81" s="71"/>
      <c r="AI81" s="74"/>
      <c r="AJ81" s="74"/>
      <c r="AK81" s="71">
        <f t="shared" si="26"/>
        <v>0</v>
      </c>
      <c r="AL81" s="71">
        <f t="shared" si="27"/>
        <v>0</v>
      </c>
      <c r="AM81" s="71"/>
      <c r="AN81" s="71"/>
      <c r="AO81" s="74"/>
      <c r="AP81" s="74"/>
      <c r="AQ81" s="71">
        <f t="shared" si="28"/>
        <v>0</v>
      </c>
      <c r="AR81" s="71">
        <f t="shared" si="29"/>
        <v>0</v>
      </c>
      <c r="AS81" s="71"/>
      <c r="AT81" s="71"/>
      <c r="AU81" s="74"/>
      <c r="AV81" s="74"/>
      <c r="AW81" s="71">
        <f t="shared" si="30"/>
        <v>0</v>
      </c>
      <c r="AX81" s="71">
        <f t="shared" si="31"/>
        <v>0</v>
      </c>
      <c r="AY81" s="71"/>
      <c r="AZ81" s="71"/>
      <c r="BA81" s="74"/>
      <c r="BB81" s="74"/>
      <c r="BC81" s="71">
        <f t="shared" si="32"/>
        <v>0</v>
      </c>
      <c r="BD81" s="71">
        <f t="shared" si="33"/>
        <v>0</v>
      </c>
      <c r="BE81" s="71"/>
      <c r="BF81" s="71"/>
      <c r="BG81" s="74"/>
      <c r="BH81" s="74"/>
      <c r="BI81" s="71">
        <f t="shared" si="34"/>
        <v>0</v>
      </c>
      <c r="BJ81" s="71">
        <f t="shared" si="35"/>
        <v>0</v>
      </c>
    </row>
    <row r="82" spans="1:62">
      <c r="A82" s="181"/>
      <c r="B82" s="89">
        <v>72</v>
      </c>
      <c r="C82" s="71"/>
      <c r="D82" s="71"/>
      <c r="E82" s="74"/>
      <c r="F82" s="74"/>
      <c r="G82" s="71">
        <f t="shared" si="23"/>
        <v>0</v>
      </c>
      <c r="H82" s="71">
        <f t="shared" si="23"/>
        <v>0</v>
      </c>
      <c r="I82" s="71"/>
      <c r="J82" s="71"/>
      <c r="K82" s="74"/>
      <c r="L82" s="74"/>
      <c r="M82" s="71">
        <f t="shared" si="24"/>
        <v>0</v>
      </c>
      <c r="N82" s="71">
        <f t="shared" si="36"/>
        <v>0</v>
      </c>
      <c r="O82" s="91">
        <v>0</v>
      </c>
      <c r="P82" s="71"/>
      <c r="Q82" s="74"/>
      <c r="R82" s="74"/>
      <c r="S82" s="71">
        <f t="shared" si="19"/>
        <v>0</v>
      </c>
      <c r="T82" s="71">
        <f t="shared" si="20"/>
        <v>0</v>
      </c>
      <c r="U82" s="91">
        <v>0</v>
      </c>
      <c r="V82" s="71"/>
      <c r="W82" s="71"/>
      <c r="X82" s="71"/>
      <c r="Y82" s="71">
        <f t="shared" si="21"/>
        <v>0</v>
      </c>
      <c r="Z82" s="71">
        <f t="shared" si="22"/>
        <v>0</v>
      </c>
      <c r="AA82" s="71"/>
      <c r="AB82" s="71"/>
      <c r="AC82" s="74"/>
      <c r="AD82" s="74"/>
      <c r="AE82" s="71">
        <f t="shared" si="25"/>
        <v>0</v>
      </c>
      <c r="AF82" s="71">
        <f t="shared" si="37"/>
        <v>0</v>
      </c>
      <c r="AG82" s="71"/>
      <c r="AH82" s="71"/>
      <c r="AI82" s="74"/>
      <c r="AJ82" s="74"/>
      <c r="AK82" s="71">
        <f t="shared" si="26"/>
        <v>0</v>
      </c>
      <c r="AL82" s="71">
        <f t="shared" si="27"/>
        <v>0</v>
      </c>
      <c r="AM82" s="71"/>
      <c r="AN82" s="71"/>
      <c r="AO82" s="74"/>
      <c r="AP82" s="74"/>
      <c r="AQ82" s="71">
        <f t="shared" si="28"/>
        <v>0</v>
      </c>
      <c r="AR82" s="71">
        <f t="shared" si="29"/>
        <v>0</v>
      </c>
      <c r="AS82" s="71"/>
      <c r="AT82" s="71"/>
      <c r="AU82" s="74"/>
      <c r="AV82" s="74"/>
      <c r="AW82" s="71">
        <f t="shared" si="30"/>
        <v>0</v>
      </c>
      <c r="AX82" s="71">
        <f t="shared" si="31"/>
        <v>0</v>
      </c>
      <c r="AY82" s="71"/>
      <c r="AZ82" s="71"/>
      <c r="BA82" s="74"/>
      <c r="BB82" s="74"/>
      <c r="BC82" s="71">
        <f t="shared" si="32"/>
        <v>0</v>
      </c>
      <c r="BD82" s="71">
        <f t="shared" si="33"/>
        <v>0</v>
      </c>
      <c r="BE82" s="71"/>
      <c r="BF82" s="71"/>
      <c r="BG82" s="74"/>
      <c r="BH82" s="74"/>
      <c r="BI82" s="71">
        <f t="shared" si="34"/>
        <v>0</v>
      </c>
      <c r="BJ82" s="71">
        <f t="shared" si="35"/>
        <v>0</v>
      </c>
    </row>
    <row r="83" spans="1:62">
      <c r="A83" s="184" t="s">
        <v>154</v>
      </c>
      <c r="B83" s="89">
        <v>73</v>
      </c>
      <c r="C83" s="71"/>
      <c r="D83" s="71"/>
      <c r="E83" s="74"/>
      <c r="F83" s="74"/>
      <c r="G83" s="71">
        <f t="shared" si="23"/>
        <v>0</v>
      </c>
      <c r="H83" s="71">
        <f t="shared" si="23"/>
        <v>0</v>
      </c>
      <c r="I83" s="71"/>
      <c r="J83" s="71"/>
      <c r="K83" s="74"/>
      <c r="L83" s="74"/>
      <c r="M83" s="71">
        <f t="shared" si="24"/>
        <v>0</v>
      </c>
      <c r="N83" s="71">
        <f t="shared" si="36"/>
        <v>0</v>
      </c>
      <c r="O83" s="91">
        <v>0</v>
      </c>
      <c r="P83" s="71"/>
      <c r="Q83" s="74"/>
      <c r="R83" s="74"/>
      <c r="S83" s="71">
        <f t="shared" si="19"/>
        <v>0</v>
      </c>
      <c r="T83" s="71">
        <f t="shared" si="20"/>
        <v>0</v>
      </c>
      <c r="U83" s="91">
        <v>0</v>
      </c>
      <c r="V83" s="71"/>
      <c r="W83" s="71"/>
      <c r="X83" s="71"/>
      <c r="Y83" s="71">
        <f t="shared" si="21"/>
        <v>0</v>
      </c>
      <c r="Z83" s="71">
        <f t="shared" si="22"/>
        <v>0</v>
      </c>
      <c r="AA83" s="71"/>
      <c r="AB83" s="71"/>
      <c r="AC83" s="74"/>
      <c r="AD83" s="74"/>
      <c r="AE83" s="71">
        <f t="shared" si="25"/>
        <v>0</v>
      </c>
      <c r="AF83" s="71">
        <f t="shared" si="37"/>
        <v>0</v>
      </c>
      <c r="AG83" s="71"/>
      <c r="AH83" s="71"/>
      <c r="AI83" s="74"/>
      <c r="AJ83" s="74"/>
      <c r="AK83" s="71">
        <f t="shared" si="26"/>
        <v>0</v>
      </c>
      <c r="AL83" s="71">
        <f t="shared" si="27"/>
        <v>0</v>
      </c>
      <c r="AM83" s="71"/>
      <c r="AN83" s="71"/>
      <c r="AO83" s="74"/>
      <c r="AP83" s="74"/>
      <c r="AQ83" s="71">
        <f t="shared" si="28"/>
        <v>0</v>
      </c>
      <c r="AR83" s="71">
        <f t="shared" si="29"/>
        <v>0</v>
      </c>
      <c r="AS83" s="71"/>
      <c r="AT83" s="71"/>
      <c r="AU83" s="74"/>
      <c r="AV83" s="74"/>
      <c r="AW83" s="71">
        <f t="shared" si="30"/>
        <v>0</v>
      </c>
      <c r="AX83" s="71">
        <f t="shared" si="31"/>
        <v>0</v>
      </c>
      <c r="AY83" s="71"/>
      <c r="AZ83" s="71"/>
      <c r="BA83" s="74"/>
      <c r="BB83" s="74"/>
      <c r="BC83" s="71">
        <f t="shared" si="32"/>
        <v>0</v>
      </c>
      <c r="BD83" s="71">
        <f t="shared" si="33"/>
        <v>0</v>
      </c>
      <c r="BE83" s="71"/>
      <c r="BF83" s="71"/>
      <c r="BG83" s="74"/>
      <c r="BH83" s="74"/>
      <c r="BI83" s="71">
        <f t="shared" si="34"/>
        <v>0</v>
      </c>
      <c r="BJ83" s="71">
        <f t="shared" si="35"/>
        <v>0</v>
      </c>
    </row>
    <row r="84" spans="1:62">
      <c r="A84" s="181"/>
      <c r="B84" s="89">
        <v>74</v>
      </c>
      <c r="C84" s="71"/>
      <c r="D84" s="71"/>
      <c r="E84" s="74"/>
      <c r="F84" s="74"/>
      <c r="G84" s="71">
        <f t="shared" si="23"/>
        <v>0</v>
      </c>
      <c r="H84" s="71">
        <f t="shared" si="23"/>
        <v>0</v>
      </c>
      <c r="I84" s="71"/>
      <c r="J84" s="71"/>
      <c r="K84" s="74"/>
      <c r="L84" s="74"/>
      <c r="M84" s="71">
        <f t="shared" si="24"/>
        <v>0</v>
      </c>
      <c r="N84" s="71">
        <f t="shared" si="36"/>
        <v>0</v>
      </c>
      <c r="O84" s="91">
        <v>0</v>
      </c>
      <c r="P84" s="71"/>
      <c r="Q84" s="74"/>
      <c r="R84" s="74"/>
      <c r="S84" s="71">
        <f t="shared" si="19"/>
        <v>0</v>
      </c>
      <c r="T84" s="71">
        <f t="shared" si="20"/>
        <v>0</v>
      </c>
      <c r="U84" s="91">
        <v>0</v>
      </c>
      <c r="V84" s="71"/>
      <c r="W84" s="71"/>
      <c r="X84" s="71"/>
      <c r="Y84" s="71">
        <f t="shared" si="21"/>
        <v>0</v>
      </c>
      <c r="Z84" s="71">
        <f t="shared" si="22"/>
        <v>0</v>
      </c>
      <c r="AA84" s="71"/>
      <c r="AB84" s="71"/>
      <c r="AC84" s="74"/>
      <c r="AD84" s="74"/>
      <c r="AE84" s="71">
        <f t="shared" si="25"/>
        <v>0</v>
      </c>
      <c r="AF84" s="71">
        <f t="shared" si="37"/>
        <v>0</v>
      </c>
      <c r="AG84" s="71"/>
      <c r="AH84" s="71"/>
      <c r="AI84" s="74"/>
      <c r="AJ84" s="74"/>
      <c r="AK84" s="71">
        <f t="shared" si="26"/>
        <v>0</v>
      </c>
      <c r="AL84" s="71">
        <f t="shared" si="27"/>
        <v>0</v>
      </c>
      <c r="AM84" s="71"/>
      <c r="AN84" s="71"/>
      <c r="AO84" s="74"/>
      <c r="AP84" s="74"/>
      <c r="AQ84" s="71">
        <f t="shared" si="28"/>
        <v>0</v>
      </c>
      <c r="AR84" s="71">
        <f t="shared" si="29"/>
        <v>0</v>
      </c>
      <c r="AS84" s="71"/>
      <c r="AT84" s="71"/>
      <c r="AU84" s="74"/>
      <c r="AV84" s="74"/>
      <c r="AW84" s="71">
        <f t="shared" si="30"/>
        <v>0</v>
      </c>
      <c r="AX84" s="71">
        <f t="shared" si="31"/>
        <v>0</v>
      </c>
      <c r="AY84" s="71"/>
      <c r="AZ84" s="71"/>
      <c r="BA84" s="74"/>
      <c r="BB84" s="74"/>
      <c r="BC84" s="71">
        <f t="shared" si="32"/>
        <v>0</v>
      </c>
      <c r="BD84" s="71">
        <f t="shared" si="33"/>
        <v>0</v>
      </c>
      <c r="BE84" s="71"/>
      <c r="BF84" s="71"/>
      <c r="BG84" s="74"/>
      <c r="BH84" s="74"/>
      <c r="BI84" s="71">
        <f t="shared" si="34"/>
        <v>0</v>
      </c>
      <c r="BJ84" s="71">
        <f t="shared" si="35"/>
        <v>0</v>
      </c>
    </row>
    <row r="85" spans="1:62">
      <c r="A85" s="181"/>
      <c r="B85" s="89">
        <v>75</v>
      </c>
      <c r="C85" s="71"/>
      <c r="D85" s="71"/>
      <c r="E85" s="74"/>
      <c r="F85" s="74"/>
      <c r="G85" s="71">
        <f t="shared" si="23"/>
        <v>0</v>
      </c>
      <c r="H85" s="71">
        <f t="shared" si="23"/>
        <v>0</v>
      </c>
      <c r="I85" s="71"/>
      <c r="J85" s="71"/>
      <c r="K85" s="74"/>
      <c r="L85" s="74"/>
      <c r="M85" s="71">
        <f t="shared" si="24"/>
        <v>0</v>
      </c>
      <c r="N85" s="71">
        <f t="shared" si="36"/>
        <v>0</v>
      </c>
      <c r="O85" s="91">
        <v>0</v>
      </c>
      <c r="P85" s="71"/>
      <c r="Q85" s="74"/>
      <c r="R85" s="74"/>
      <c r="S85" s="71">
        <f t="shared" si="19"/>
        <v>0</v>
      </c>
      <c r="T85" s="71">
        <f t="shared" si="20"/>
        <v>0</v>
      </c>
      <c r="U85" s="91">
        <v>0</v>
      </c>
      <c r="V85" s="71"/>
      <c r="W85" s="71"/>
      <c r="X85" s="71"/>
      <c r="Y85" s="71">
        <f t="shared" si="21"/>
        <v>0</v>
      </c>
      <c r="Z85" s="71">
        <f t="shared" si="22"/>
        <v>0</v>
      </c>
      <c r="AA85" s="71"/>
      <c r="AB85" s="71"/>
      <c r="AC85" s="74"/>
      <c r="AD85" s="74"/>
      <c r="AE85" s="71">
        <f t="shared" si="25"/>
        <v>0</v>
      </c>
      <c r="AF85" s="71">
        <f t="shared" si="37"/>
        <v>0</v>
      </c>
      <c r="AG85" s="71"/>
      <c r="AH85" s="71"/>
      <c r="AI85" s="74"/>
      <c r="AJ85" s="74"/>
      <c r="AK85" s="71">
        <f t="shared" si="26"/>
        <v>0</v>
      </c>
      <c r="AL85" s="71">
        <f t="shared" si="27"/>
        <v>0</v>
      </c>
      <c r="AM85" s="71"/>
      <c r="AN85" s="71"/>
      <c r="AO85" s="74"/>
      <c r="AP85" s="74"/>
      <c r="AQ85" s="71">
        <f t="shared" si="28"/>
        <v>0</v>
      </c>
      <c r="AR85" s="71">
        <f t="shared" si="29"/>
        <v>0</v>
      </c>
      <c r="AS85" s="71"/>
      <c r="AT85" s="71"/>
      <c r="AU85" s="74"/>
      <c r="AV85" s="74"/>
      <c r="AW85" s="71">
        <f t="shared" si="30"/>
        <v>0</v>
      </c>
      <c r="AX85" s="71">
        <f t="shared" si="31"/>
        <v>0</v>
      </c>
      <c r="AY85" s="71"/>
      <c r="AZ85" s="71"/>
      <c r="BA85" s="74"/>
      <c r="BB85" s="74"/>
      <c r="BC85" s="71">
        <f t="shared" si="32"/>
        <v>0</v>
      </c>
      <c r="BD85" s="71">
        <f t="shared" si="33"/>
        <v>0</v>
      </c>
      <c r="BE85" s="71"/>
      <c r="BF85" s="71"/>
      <c r="BG85" s="74"/>
      <c r="BH85" s="74"/>
      <c r="BI85" s="71">
        <f t="shared" si="34"/>
        <v>0</v>
      </c>
      <c r="BJ85" s="71">
        <f t="shared" si="35"/>
        <v>0</v>
      </c>
    </row>
    <row r="86" spans="1:62">
      <c r="A86" s="181"/>
      <c r="B86" s="89">
        <v>76</v>
      </c>
      <c r="C86" s="71"/>
      <c r="D86" s="71"/>
      <c r="E86" s="74"/>
      <c r="F86" s="74"/>
      <c r="G86" s="71">
        <f t="shared" si="23"/>
        <v>0</v>
      </c>
      <c r="H86" s="71">
        <f t="shared" si="23"/>
        <v>0</v>
      </c>
      <c r="I86" s="71"/>
      <c r="J86" s="71"/>
      <c r="K86" s="74"/>
      <c r="L86" s="74"/>
      <c r="M86" s="71">
        <f t="shared" si="24"/>
        <v>0</v>
      </c>
      <c r="N86" s="71">
        <f t="shared" si="36"/>
        <v>0</v>
      </c>
      <c r="O86" s="91">
        <v>0</v>
      </c>
      <c r="P86" s="71"/>
      <c r="Q86" s="74"/>
      <c r="R86" s="74"/>
      <c r="S86" s="71">
        <f t="shared" si="19"/>
        <v>0</v>
      </c>
      <c r="T86" s="71">
        <f t="shared" si="20"/>
        <v>0</v>
      </c>
      <c r="U86" s="91">
        <v>0</v>
      </c>
      <c r="V86" s="71"/>
      <c r="W86" s="71"/>
      <c r="X86" s="71"/>
      <c r="Y86" s="71">
        <f t="shared" si="21"/>
        <v>0</v>
      </c>
      <c r="Z86" s="71">
        <f t="shared" si="22"/>
        <v>0</v>
      </c>
      <c r="AA86" s="71"/>
      <c r="AB86" s="71"/>
      <c r="AC86" s="74"/>
      <c r="AD86" s="74"/>
      <c r="AE86" s="71">
        <f t="shared" si="25"/>
        <v>0</v>
      </c>
      <c r="AF86" s="71">
        <f t="shared" si="37"/>
        <v>0</v>
      </c>
      <c r="AG86" s="71"/>
      <c r="AH86" s="71"/>
      <c r="AI86" s="74"/>
      <c r="AJ86" s="74"/>
      <c r="AK86" s="71">
        <f t="shared" si="26"/>
        <v>0</v>
      </c>
      <c r="AL86" s="71">
        <f t="shared" si="27"/>
        <v>0</v>
      </c>
      <c r="AM86" s="71"/>
      <c r="AN86" s="71"/>
      <c r="AO86" s="74"/>
      <c r="AP86" s="74"/>
      <c r="AQ86" s="71">
        <f t="shared" si="28"/>
        <v>0</v>
      </c>
      <c r="AR86" s="71">
        <f t="shared" si="29"/>
        <v>0</v>
      </c>
      <c r="AS86" s="71"/>
      <c r="AT86" s="71"/>
      <c r="AU86" s="74"/>
      <c r="AV86" s="74"/>
      <c r="AW86" s="71">
        <f t="shared" si="30"/>
        <v>0</v>
      </c>
      <c r="AX86" s="71">
        <f t="shared" si="31"/>
        <v>0</v>
      </c>
      <c r="AY86" s="71"/>
      <c r="AZ86" s="71"/>
      <c r="BA86" s="74"/>
      <c r="BB86" s="74"/>
      <c r="BC86" s="71">
        <f t="shared" si="32"/>
        <v>0</v>
      </c>
      <c r="BD86" s="71">
        <f t="shared" si="33"/>
        <v>0</v>
      </c>
      <c r="BE86" s="71"/>
      <c r="BF86" s="71"/>
      <c r="BG86" s="74"/>
      <c r="BH86" s="74"/>
      <c r="BI86" s="71">
        <f t="shared" si="34"/>
        <v>0</v>
      </c>
      <c r="BJ86" s="71">
        <f t="shared" si="35"/>
        <v>0</v>
      </c>
    </row>
    <row r="87" spans="1:62">
      <c r="A87" s="184" t="s">
        <v>155</v>
      </c>
      <c r="B87" s="89">
        <v>77</v>
      </c>
      <c r="C87" s="71"/>
      <c r="D87" s="71"/>
      <c r="E87" s="74"/>
      <c r="F87" s="74"/>
      <c r="G87" s="71">
        <f t="shared" si="23"/>
        <v>0</v>
      </c>
      <c r="H87" s="71">
        <f t="shared" si="23"/>
        <v>0</v>
      </c>
      <c r="I87" s="71"/>
      <c r="J87" s="71"/>
      <c r="K87" s="74"/>
      <c r="L87" s="74"/>
      <c r="M87" s="71">
        <f t="shared" si="24"/>
        <v>0</v>
      </c>
      <c r="N87" s="71">
        <f t="shared" si="36"/>
        <v>0</v>
      </c>
      <c r="O87" s="91">
        <v>0</v>
      </c>
      <c r="P87" s="71"/>
      <c r="Q87" s="74"/>
      <c r="R87" s="74"/>
      <c r="S87" s="71">
        <f t="shared" si="19"/>
        <v>0</v>
      </c>
      <c r="T87" s="71">
        <f t="shared" si="20"/>
        <v>0</v>
      </c>
      <c r="U87" s="91">
        <v>0</v>
      </c>
      <c r="V87" s="71"/>
      <c r="W87" s="71"/>
      <c r="X87" s="71"/>
      <c r="Y87" s="71">
        <f t="shared" si="21"/>
        <v>0</v>
      </c>
      <c r="Z87" s="71">
        <f t="shared" si="22"/>
        <v>0</v>
      </c>
      <c r="AA87" s="71"/>
      <c r="AB87" s="71"/>
      <c r="AC87" s="74"/>
      <c r="AD87" s="74"/>
      <c r="AE87" s="71">
        <f t="shared" si="25"/>
        <v>0</v>
      </c>
      <c r="AF87" s="71">
        <f t="shared" si="37"/>
        <v>0</v>
      </c>
      <c r="AG87" s="71"/>
      <c r="AH87" s="71"/>
      <c r="AI87" s="74"/>
      <c r="AJ87" s="74"/>
      <c r="AK87" s="71">
        <f t="shared" si="26"/>
        <v>0</v>
      </c>
      <c r="AL87" s="71">
        <f t="shared" si="27"/>
        <v>0</v>
      </c>
      <c r="AM87" s="71"/>
      <c r="AN87" s="71"/>
      <c r="AO87" s="74"/>
      <c r="AP87" s="74"/>
      <c r="AQ87" s="71">
        <f t="shared" si="28"/>
        <v>0</v>
      </c>
      <c r="AR87" s="71">
        <f t="shared" si="29"/>
        <v>0</v>
      </c>
      <c r="AS87" s="71"/>
      <c r="AT87" s="71"/>
      <c r="AU87" s="74"/>
      <c r="AV87" s="74"/>
      <c r="AW87" s="71">
        <f t="shared" si="30"/>
        <v>0</v>
      </c>
      <c r="AX87" s="71">
        <f t="shared" si="31"/>
        <v>0</v>
      </c>
      <c r="AY87" s="71"/>
      <c r="AZ87" s="71"/>
      <c r="BA87" s="74"/>
      <c r="BB87" s="74"/>
      <c r="BC87" s="71">
        <f t="shared" si="32"/>
        <v>0</v>
      </c>
      <c r="BD87" s="71">
        <f t="shared" si="33"/>
        <v>0</v>
      </c>
      <c r="BE87" s="71"/>
      <c r="BF87" s="71"/>
      <c r="BG87" s="74"/>
      <c r="BH87" s="74"/>
      <c r="BI87" s="71">
        <f t="shared" si="34"/>
        <v>0</v>
      </c>
      <c r="BJ87" s="71">
        <f t="shared" si="35"/>
        <v>0</v>
      </c>
    </row>
    <row r="88" spans="1:62">
      <c r="A88" s="181"/>
      <c r="B88" s="89">
        <v>78</v>
      </c>
      <c r="C88" s="71"/>
      <c r="D88" s="71"/>
      <c r="E88" s="74"/>
      <c r="F88" s="74"/>
      <c r="G88" s="71">
        <f t="shared" si="23"/>
        <v>0</v>
      </c>
      <c r="H88" s="71">
        <f t="shared" si="23"/>
        <v>0</v>
      </c>
      <c r="I88" s="71"/>
      <c r="J88" s="71"/>
      <c r="K88" s="74"/>
      <c r="L88" s="74"/>
      <c r="M88" s="71">
        <f t="shared" si="24"/>
        <v>0</v>
      </c>
      <c r="N88" s="71">
        <f t="shared" si="36"/>
        <v>0</v>
      </c>
      <c r="O88" s="91">
        <v>0</v>
      </c>
      <c r="P88" s="71"/>
      <c r="Q88" s="74"/>
      <c r="R88" s="74"/>
      <c r="S88" s="71">
        <f t="shared" si="19"/>
        <v>0</v>
      </c>
      <c r="T88" s="71">
        <f t="shared" si="20"/>
        <v>0</v>
      </c>
      <c r="U88" s="91">
        <v>0</v>
      </c>
      <c r="V88" s="71"/>
      <c r="W88" s="71"/>
      <c r="X88" s="71"/>
      <c r="Y88" s="71">
        <f t="shared" si="21"/>
        <v>0</v>
      </c>
      <c r="Z88" s="71">
        <f t="shared" si="22"/>
        <v>0</v>
      </c>
      <c r="AA88" s="71"/>
      <c r="AB88" s="71"/>
      <c r="AC88" s="74"/>
      <c r="AD88" s="74"/>
      <c r="AE88" s="71">
        <f t="shared" si="25"/>
        <v>0</v>
      </c>
      <c r="AF88" s="71">
        <f t="shared" si="37"/>
        <v>0</v>
      </c>
      <c r="AG88" s="71"/>
      <c r="AH88" s="71"/>
      <c r="AI88" s="74"/>
      <c r="AJ88" s="74"/>
      <c r="AK88" s="71">
        <f t="shared" si="26"/>
        <v>0</v>
      </c>
      <c r="AL88" s="71">
        <f t="shared" si="27"/>
        <v>0</v>
      </c>
      <c r="AM88" s="71"/>
      <c r="AN88" s="71"/>
      <c r="AO88" s="74"/>
      <c r="AP88" s="74"/>
      <c r="AQ88" s="71">
        <f t="shared" si="28"/>
        <v>0</v>
      </c>
      <c r="AR88" s="71">
        <f t="shared" si="29"/>
        <v>0</v>
      </c>
      <c r="AS88" s="71"/>
      <c r="AT88" s="71"/>
      <c r="AU88" s="74"/>
      <c r="AV88" s="74"/>
      <c r="AW88" s="71">
        <f t="shared" si="30"/>
        <v>0</v>
      </c>
      <c r="AX88" s="71">
        <f t="shared" si="31"/>
        <v>0</v>
      </c>
      <c r="AY88" s="71"/>
      <c r="AZ88" s="71"/>
      <c r="BA88" s="74"/>
      <c r="BB88" s="74"/>
      <c r="BC88" s="71">
        <f t="shared" si="32"/>
        <v>0</v>
      </c>
      <c r="BD88" s="71">
        <f t="shared" si="33"/>
        <v>0</v>
      </c>
      <c r="BE88" s="71"/>
      <c r="BF88" s="71"/>
      <c r="BG88" s="74"/>
      <c r="BH88" s="74"/>
      <c r="BI88" s="71">
        <f t="shared" si="34"/>
        <v>0</v>
      </c>
      <c r="BJ88" s="71">
        <f t="shared" si="35"/>
        <v>0</v>
      </c>
    </row>
    <row r="89" spans="1:62">
      <c r="A89" s="181"/>
      <c r="B89" s="89">
        <v>79</v>
      </c>
      <c r="C89" s="71"/>
      <c r="D89" s="71"/>
      <c r="E89" s="74"/>
      <c r="F89" s="74"/>
      <c r="G89" s="71">
        <f t="shared" si="23"/>
        <v>0</v>
      </c>
      <c r="H89" s="71">
        <f t="shared" si="23"/>
        <v>0</v>
      </c>
      <c r="I89" s="71"/>
      <c r="J89" s="71"/>
      <c r="K89" s="74"/>
      <c r="L89" s="74"/>
      <c r="M89" s="71">
        <f t="shared" si="24"/>
        <v>0</v>
      </c>
      <c r="N89" s="71">
        <f t="shared" si="36"/>
        <v>0</v>
      </c>
      <c r="O89" s="91">
        <v>0</v>
      </c>
      <c r="P89" s="71"/>
      <c r="Q89" s="74"/>
      <c r="R89" s="74"/>
      <c r="S89" s="71">
        <f t="shared" si="19"/>
        <v>0</v>
      </c>
      <c r="T89" s="71">
        <f t="shared" si="20"/>
        <v>0</v>
      </c>
      <c r="U89" s="91">
        <v>0</v>
      </c>
      <c r="V89" s="71"/>
      <c r="W89" s="71"/>
      <c r="X89" s="71"/>
      <c r="Y89" s="71">
        <f t="shared" si="21"/>
        <v>0</v>
      </c>
      <c r="Z89" s="71">
        <f t="shared" si="22"/>
        <v>0</v>
      </c>
      <c r="AA89" s="71"/>
      <c r="AB89" s="71"/>
      <c r="AC89" s="74"/>
      <c r="AD89" s="74"/>
      <c r="AE89" s="71">
        <f t="shared" si="25"/>
        <v>0</v>
      </c>
      <c r="AF89" s="71">
        <f t="shared" si="37"/>
        <v>0</v>
      </c>
      <c r="AG89" s="71"/>
      <c r="AH89" s="71"/>
      <c r="AI89" s="74"/>
      <c r="AJ89" s="74"/>
      <c r="AK89" s="71">
        <f t="shared" si="26"/>
        <v>0</v>
      </c>
      <c r="AL89" s="71">
        <f t="shared" si="27"/>
        <v>0</v>
      </c>
      <c r="AM89" s="71"/>
      <c r="AN89" s="71"/>
      <c r="AO89" s="74"/>
      <c r="AP89" s="74"/>
      <c r="AQ89" s="71">
        <f t="shared" si="28"/>
        <v>0</v>
      </c>
      <c r="AR89" s="71">
        <f t="shared" si="29"/>
        <v>0</v>
      </c>
      <c r="AS89" s="71"/>
      <c r="AT89" s="71"/>
      <c r="AU89" s="74"/>
      <c r="AV89" s="74"/>
      <c r="AW89" s="71">
        <f t="shared" si="30"/>
        <v>0</v>
      </c>
      <c r="AX89" s="71">
        <f t="shared" si="31"/>
        <v>0</v>
      </c>
      <c r="AY89" s="71"/>
      <c r="AZ89" s="71"/>
      <c r="BA89" s="74"/>
      <c r="BB89" s="74"/>
      <c r="BC89" s="71">
        <f t="shared" si="32"/>
        <v>0</v>
      </c>
      <c r="BD89" s="71">
        <f t="shared" si="33"/>
        <v>0</v>
      </c>
      <c r="BE89" s="71"/>
      <c r="BF89" s="71"/>
      <c r="BG89" s="74"/>
      <c r="BH89" s="74"/>
      <c r="BI89" s="71">
        <f t="shared" si="34"/>
        <v>0</v>
      </c>
      <c r="BJ89" s="71">
        <f t="shared" si="35"/>
        <v>0</v>
      </c>
    </row>
    <row r="90" spans="1:62">
      <c r="A90" s="181"/>
      <c r="B90" s="89">
        <v>80</v>
      </c>
      <c r="C90" s="71"/>
      <c r="D90" s="71"/>
      <c r="E90" s="74"/>
      <c r="F90" s="74"/>
      <c r="G90" s="71">
        <f t="shared" si="23"/>
        <v>0</v>
      </c>
      <c r="H90" s="71">
        <f t="shared" si="23"/>
        <v>0</v>
      </c>
      <c r="I90" s="71"/>
      <c r="J90" s="71"/>
      <c r="K90" s="74"/>
      <c r="L90" s="74"/>
      <c r="M90" s="71">
        <f t="shared" si="24"/>
        <v>0</v>
      </c>
      <c r="N90" s="71">
        <f t="shared" si="36"/>
        <v>0</v>
      </c>
      <c r="O90" s="91">
        <v>0</v>
      </c>
      <c r="P90" s="71"/>
      <c r="Q90" s="74"/>
      <c r="R90" s="74"/>
      <c r="S90" s="71">
        <f t="shared" si="19"/>
        <v>0</v>
      </c>
      <c r="T90" s="71">
        <f t="shared" si="20"/>
        <v>0</v>
      </c>
      <c r="U90" s="91">
        <v>0</v>
      </c>
      <c r="V90" s="71"/>
      <c r="W90" s="71"/>
      <c r="X90" s="71"/>
      <c r="Y90" s="71">
        <f t="shared" si="21"/>
        <v>0</v>
      </c>
      <c r="Z90" s="71">
        <f t="shared" si="22"/>
        <v>0</v>
      </c>
      <c r="AA90" s="71"/>
      <c r="AB90" s="71"/>
      <c r="AC90" s="74"/>
      <c r="AD90" s="74"/>
      <c r="AE90" s="71">
        <f t="shared" si="25"/>
        <v>0</v>
      </c>
      <c r="AF90" s="71">
        <f t="shared" si="37"/>
        <v>0</v>
      </c>
      <c r="AG90" s="71"/>
      <c r="AH90" s="71"/>
      <c r="AI90" s="74"/>
      <c r="AJ90" s="74"/>
      <c r="AK90" s="71">
        <f t="shared" si="26"/>
        <v>0</v>
      </c>
      <c r="AL90" s="71">
        <f t="shared" si="27"/>
        <v>0</v>
      </c>
      <c r="AM90" s="71"/>
      <c r="AN90" s="71"/>
      <c r="AO90" s="74"/>
      <c r="AP90" s="74"/>
      <c r="AQ90" s="71">
        <f t="shared" si="28"/>
        <v>0</v>
      </c>
      <c r="AR90" s="71">
        <f t="shared" si="29"/>
        <v>0</v>
      </c>
      <c r="AS90" s="71"/>
      <c r="AT90" s="71"/>
      <c r="AU90" s="74"/>
      <c r="AV90" s="74"/>
      <c r="AW90" s="71">
        <f t="shared" si="30"/>
        <v>0</v>
      </c>
      <c r="AX90" s="71">
        <f t="shared" si="31"/>
        <v>0</v>
      </c>
      <c r="AY90" s="71"/>
      <c r="AZ90" s="71"/>
      <c r="BA90" s="74"/>
      <c r="BB90" s="74"/>
      <c r="BC90" s="71">
        <f t="shared" si="32"/>
        <v>0</v>
      </c>
      <c r="BD90" s="71">
        <f t="shared" si="33"/>
        <v>0</v>
      </c>
      <c r="BE90" s="71"/>
      <c r="BF90" s="71"/>
      <c r="BG90" s="74"/>
      <c r="BH90" s="74"/>
      <c r="BI90" s="71">
        <f t="shared" si="34"/>
        <v>0</v>
      </c>
      <c r="BJ90" s="71">
        <f t="shared" si="35"/>
        <v>0</v>
      </c>
    </row>
    <row r="91" spans="1:62">
      <c r="A91" s="184" t="s">
        <v>156</v>
      </c>
      <c r="B91" s="89">
        <v>81</v>
      </c>
      <c r="C91" s="71"/>
      <c r="D91" s="71"/>
      <c r="E91" s="74"/>
      <c r="F91" s="74"/>
      <c r="G91" s="71">
        <f t="shared" si="23"/>
        <v>0</v>
      </c>
      <c r="H91" s="71">
        <f t="shared" si="23"/>
        <v>0</v>
      </c>
      <c r="I91" s="71"/>
      <c r="J91" s="71"/>
      <c r="K91" s="74"/>
      <c r="L91" s="74"/>
      <c r="M91" s="71">
        <f t="shared" si="24"/>
        <v>0</v>
      </c>
      <c r="N91" s="71">
        <f t="shared" si="36"/>
        <v>0</v>
      </c>
      <c r="O91" s="91">
        <v>0</v>
      </c>
      <c r="P91" s="71"/>
      <c r="Q91" s="74"/>
      <c r="R91" s="74"/>
      <c r="S91" s="71">
        <f t="shared" si="19"/>
        <v>0</v>
      </c>
      <c r="T91" s="71">
        <f t="shared" si="20"/>
        <v>0</v>
      </c>
      <c r="U91" s="91">
        <v>0</v>
      </c>
      <c r="V91" s="71"/>
      <c r="W91" s="71"/>
      <c r="X91" s="71"/>
      <c r="Y91" s="71">
        <f t="shared" si="21"/>
        <v>0</v>
      </c>
      <c r="Z91" s="71">
        <f t="shared" si="22"/>
        <v>0</v>
      </c>
      <c r="AA91" s="71"/>
      <c r="AB91" s="71"/>
      <c r="AC91" s="74"/>
      <c r="AD91" s="74"/>
      <c r="AE91" s="71">
        <f t="shared" si="25"/>
        <v>0</v>
      </c>
      <c r="AF91" s="71">
        <f t="shared" si="37"/>
        <v>0</v>
      </c>
      <c r="AG91" s="71"/>
      <c r="AH91" s="71"/>
      <c r="AI91" s="74"/>
      <c r="AJ91" s="74"/>
      <c r="AK91" s="71">
        <f t="shared" si="26"/>
        <v>0</v>
      </c>
      <c r="AL91" s="71">
        <f t="shared" si="27"/>
        <v>0</v>
      </c>
      <c r="AM91" s="71"/>
      <c r="AN91" s="71"/>
      <c r="AO91" s="74"/>
      <c r="AP91" s="74"/>
      <c r="AQ91" s="71">
        <f t="shared" si="28"/>
        <v>0</v>
      </c>
      <c r="AR91" s="71">
        <f t="shared" si="29"/>
        <v>0</v>
      </c>
      <c r="AS91" s="71"/>
      <c r="AT91" s="71"/>
      <c r="AU91" s="74"/>
      <c r="AV91" s="74"/>
      <c r="AW91" s="71">
        <f t="shared" si="30"/>
        <v>0</v>
      </c>
      <c r="AX91" s="71">
        <f t="shared" si="31"/>
        <v>0</v>
      </c>
      <c r="AY91" s="71"/>
      <c r="AZ91" s="71"/>
      <c r="BA91" s="74"/>
      <c r="BB91" s="74"/>
      <c r="BC91" s="71">
        <f t="shared" si="32"/>
        <v>0</v>
      </c>
      <c r="BD91" s="71">
        <f t="shared" si="33"/>
        <v>0</v>
      </c>
      <c r="BE91" s="71"/>
      <c r="BF91" s="71"/>
      <c r="BG91" s="74"/>
      <c r="BH91" s="74"/>
      <c r="BI91" s="71">
        <f t="shared" si="34"/>
        <v>0</v>
      </c>
      <c r="BJ91" s="71">
        <f t="shared" si="35"/>
        <v>0</v>
      </c>
    </row>
    <row r="92" spans="1:62">
      <c r="A92" s="181"/>
      <c r="B92" s="89">
        <v>82</v>
      </c>
      <c r="C92" s="71"/>
      <c r="D92" s="71"/>
      <c r="E92" s="74"/>
      <c r="F92" s="74"/>
      <c r="G92" s="71">
        <f t="shared" si="23"/>
        <v>0</v>
      </c>
      <c r="H92" s="71">
        <f t="shared" si="23"/>
        <v>0</v>
      </c>
      <c r="I92" s="71"/>
      <c r="J92" s="71"/>
      <c r="K92" s="74"/>
      <c r="L92" s="74"/>
      <c r="M92" s="71">
        <f t="shared" si="24"/>
        <v>0</v>
      </c>
      <c r="N92" s="71">
        <f t="shared" si="36"/>
        <v>0</v>
      </c>
      <c r="O92" s="91">
        <v>0</v>
      </c>
      <c r="P92" s="71"/>
      <c r="Q92" s="74"/>
      <c r="R92" s="74"/>
      <c r="S92" s="71">
        <f t="shared" si="19"/>
        <v>0</v>
      </c>
      <c r="T92" s="71">
        <f t="shared" si="20"/>
        <v>0</v>
      </c>
      <c r="U92" s="91">
        <v>0</v>
      </c>
      <c r="V92" s="71"/>
      <c r="W92" s="71"/>
      <c r="X92" s="71"/>
      <c r="Y92" s="71">
        <f t="shared" si="21"/>
        <v>0</v>
      </c>
      <c r="Z92" s="71">
        <f t="shared" si="22"/>
        <v>0</v>
      </c>
      <c r="AA92" s="71"/>
      <c r="AB92" s="71"/>
      <c r="AC92" s="74"/>
      <c r="AD92" s="74"/>
      <c r="AE92" s="71">
        <f t="shared" si="25"/>
        <v>0</v>
      </c>
      <c r="AF92" s="71">
        <f t="shared" si="37"/>
        <v>0</v>
      </c>
      <c r="AG92" s="71"/>
      <c r="AH92" s="71"/>
      <c r="AI92" s="74"/>
      <c r="AJ92" s="74"/>
      <c r="AK92" s="71">
        <f t="shared" si="26"/>
        <v>0</v>
      </c>
      <c r="AL92" s="71">
        <f t="shared" si="27"/>
        <v>0</v>
      </c>
      <c r="AM92" s="71"/>
      <c r="AN92" s="71"/>
      <c r="AO92" s="74"/>
      <c r="AP92" s="74"/>
      <c r="AQ92" s="71">
        <f t="shared" si="28"/>
        <v>0</v>
      </c>
      <c r="AR92" s="71">
        <f t="shared" si="29"/>
        <v>0</v>
      </c>
      <c r="AS92" s="71"/>
      <c r="AT92" s="71"/>
      <c r="AU92" s="74"/>
      <c r="AV92" s="74"/>
      <c r="AW92" s="71">
        <f t="shared" si="30"/>
        <v>0</v>
      </c>
      <c r="AX92" s="71">
        <f t="shared" si="31"/>
        <v>0</v>
      </c>
      <c r="AY92" s="71"/>
      <c r="AZ92" s="71"/>
      <c r="BA92" s="74"/>
      <c r="BB92" s="74"/>
      <c r="BC92" s="71">
        <f t="shared" si="32"/>
        <v>0</v>
      </c>
      <c r="BD92" s="71">
        <f t="shared" si="33"/>
        <v>0</v>
      </c>
      <c r="BE92" s="71"/>
      <c r="BF92" s="71"/>
      <c r="BG92" s="74"/>
      <c r="BH92" s="74"/>
      <c r="BI92" s="71">
        <f t="shared" si="34"/>
        <v>0</v>
      </c>
      <c r="BJ92" s="71">
        <f t="shared" si="35"/>
        <v>0</v>
      </c>
    </row>
    <row r="93" spans="1:62">
      <c r="A93" s="181"/>
      <c r="B93" s="89">
        <v>83</v>
      </c>
      <c r="C93" s="71"/>
      <c r="D93" s="71"/>
      <c r="E93" s="74"/>
      <c r="F93" s="74"/>
      <c r="G93" s="71">
        <f t="shared" si="23"/>
        <v>0</v>
      </c>
      <c r="H93" s="71">
        <f t="shared" si="23"/>
        <v>0</v>
      </c>
      <c r="I93" s="71"/>
      <c r="J93" s="71"/>
      <c r="K93" s="74"/>
      <c r="L93" s="74"/>
      <c r="M93" s="71">
        <f t="shared" si="24"/>
        <v>0</v>
      </c>
      <c r="N93" s="71">
        <f t="shared" si="36"/>
        <v>0</v>
      </c>
      <c r="O93" s="91">
        <v>0</v>
      </c>
      <c r="P93" s="71"/>
      <c r="Q93" s="74"/>
      <c r="R93" s="74"/>
      <c r="S93" s="71">
        <f t="shared" si="19"/>
        <v>0</v>
      </c>
      <c r="T93" s="71">
        <f t="shared" si="20"/>
        <v>0</v>
      </c>
      <c r="U93" s="91">
        <v>0</v>
      </c>
      <c r="V93" s="71"/>
      <c r="W93" s="71"/>
      <c r="X93" s="71"/>
      <c r="Y93" s="71">
        <f t="shared" si="21"/>
        <v>0</v>
      </c>
      <c r="Z93" s="71">
        <f t="shared" si="22"/>
        <v>0</v>
      </c>
      <c r="AA93" s="71"/>
      <c r="AB93" s="71"/>
      <c r="AC93" s="74"/>
      <c r="AD93" s="74"/>
      <c r="AE93" s="71">
        <f t="shared" si="25"/>
        <v>0</v>
      </c>
      <c r="AF93" s="71">
        <f t="shared" si="37"/>
        <v>0</v>
      </c>
      <c r="AG93" s="71"/>
      <c r="AH93" s="71"/>
      <c r="AI93" s="74"/>
      <c r="AJ93" s="74"/>
      <c r="AK93" s="71">
        <f t="shared" si="26"/>
        <v>0</v>
      </c>
      <c r="AL93" s="71">
        <f t="shared" si="27"/>
        <v>0</v>
      </c>
      <c r="AM93" s="71"/>
      <c r="AN93" s="71"/>
      <c r="AO93" s="74"/>
      <c r="AP93" s="74"/>
      <c r="AQ93" s="71">
        <f t="shared" si="28"/>
        <v>0</v>
      </c>
      <c r="AR93" s="71">
        <f t="shared" si="29"/>
        <v>0</v>
      </c>
      <c r="AS93" s="71"/>
      <c r="AT93" s="71"/>
      <c r="AU93" s="74"/>
      <c r="AV93" s="74"/>
      <c r="AW93" s="71">
        <f t="shared" si="30"/>
        <v>0</v>
      </c>
      <c r="AX93" s="71">
        <f t="shared" si="31"/>
        <v>0</v>
      </c>
      <c r="AY93" s="71"/>
      <c r="AZ93" s="71"/>
      <c r="BA93" s="74"/>
      <c r="BB93" s="74"/>
      <c r="BC93" s="71">
        <f t="shared" si="32"/>
        <v>0</v>
      </c>
      <c r="BD93" s="71">
        <f t="shared" si="33"/>
        <v>0</v>
      </c>
      <c r="BE93" s="71"/>
      <c r="BF93" s="71"/>
      <c r="BG93" s="74"/>
      <c r="BH93" s="74"/>
      <c r="BI93" s="71">
        <f t="shared" si="34"/>
        <v>0</v>
      </c>
      <c r="BJ93" s="71">
        <f t="shared" si="35"/>
        <v>0</v>
      </c>
    </row>
    <row r="94" spans="1:62">
      <c r="A94" s="181"/>
      <c r="B94" s="89">
        <v>84</v>
      </c>
      <c r="C94" s="71"/>
      <c r="D94" s="71"/>
      <c r="E94" s="74"/>
      <c r="F94" s="74"/>
      <c r="G94" s="71">
        <f t="shared" si="23"/>
        <v>0</v>
      </c>
      <c r="H94" s="71">
        <f t="shared" si="23"/>
        <v>0</v>
      </c>
      <c r="I94" s="71"/>
      <c r="J94" s="71"/>
      <c r="K94" s="74"/>
      <c r="L94" s="74"/>
      <c r="M94" s="71">
        <f t="shared" si="24"/>
        <v>0</v>
      </c>
      <c r="N94" s="71">
        <f t="shared" si="36"/>
        <v>0</v>
      </c>
      <c r="O94" s="91">
        <v>0</v>
      </c>
      <c r="P94" s="71"/>
      <c r="Q94" s="74"/>
      <c r="R94" s="74"/>
      <c r="S94" s="71">
        <f t="shared" si="19"/>
        <v>0</v>
      </c>
      <c r="T94" s="71">
        <f t="shared" si="20"/>
        <v>0</v>
      </c>
      <c r="U94" s="91">
        <v>0</v>
      </c>
      <c r="V94" s="71"/>
      <c r="W94" s="71"/>
      <c r="X94" s="71"/>
      <c r="Y94" s="71">
        <f t="shared" si="21"/>
        <v>0</v>
      </c>
      <c r="Z94" s="71">
        <f t="shared" si="22"/>
        <v>0</v>
      </c>
      <c r="AA94" s="71"/>
      <c r="AB94" s="71"/>
      <c r="AC94" s="74"/>
      <c r="AD94" s="74"/>
      <c r="AE94" s="71">
        <f t="shared" si="25"/>
        <v>0</v>
      </c>
      <c r="AF94" s="71">
        <f t="shared" si="37"/>
        <v>0</v>
      </c>
      <c r="AG94" s="71"/>
      <c r="AH94" s="71"/>
      <c r="AI94" s="74"/>
      <c r="AJ94" s="74"/>
      <c r="AK94" s="71">
        <f t="shared" si="26"/>
        <v>0</v>
      </c>
      <c r="AL94" s="71">
        <f t="shared" si="27"/>
        <v>0</v>
      </c>
      <c r="AM94" s="71"/>
      <c r="AN94" s="71"/>
      <c r="AO94" s="74"/>
      <c r="AP94" s="74"/>
      <c r="AQ94" s="71">
        <f t="shared" si="28"/>
        <v>0</v>
      </c>
      <c r="AR94" s="71">
        <f t="shared" si="29"/>
        <v>0</v>
      </c>
      <c r="AS94" s="71"/>
      <c r="AT94" s="71"/>
      <c r="AU94" s="74"/>
      <c r="AV94" s="74"/>
      <c r="AW94" s="71">
        <f t="shared" si="30"/>
        <v>0</v>
      </c>
      <c r="AX94" s="71">
        <f t="shared" si="31"/>
        <v>0</v>
      </c>
      <c r="AY94" s="71"/>
      <c r="AZ94" s="71"/>
      <c r="BA94" s="74"/>
      <c r="BB94" s="74"/>
      <c r="BC94" s="71">
        <f t="shared" si="32"/>
        <v>0</v>
      </c>
      <c r="BD94" s="71">
        <f t="shared" si="33"/>
        <v>0</v>
      </c>
      <c r="BE94" s="71"/>
      <c r="BF94" s="71"/>
      <c r="BG94" s="74"/>
      <c r="BH94" s="74"/>
      <c r="BI94" s="71">
        <f t="shared" si="34"/>
        <v>0</v>
      </c>
      <c r="BJ94" s="71">
        <f t="shared" si="35"/>
        <v>0</v>
      </c>
    </row>
    <row r="95" spans="1:62">
      <c r="A95" s="184" t="s">
        <v>157</v>
      </c>
      <c r="B95" s="89">
        <v>85</v>
      </c>
      <c r="C95" s="71"/>
      <c r="D95" s="71"/>
      <c r="E95" s="74"/>
      <c r="F95" s="74"/>
      <c r="G95" s="71">
        <f t="shared" si="23"/>
        <v>0</v>
      </c>
      <c r="H95" s="71">
        <f t="shared" si="23"/>
        <v>0</v>
      </c>
      <c r="I95" s="71"/>
      <c r="J95" s="71"/>
      <c r="K95" s="74"/>
      <c r="L95" s="74"/>
      <c r="M95" s="71">
        <f t="shared" si="24"/>
        <v>0</v>
      </c>
      <c r="N95" s="71">
        <f t="shared" si="36"/>
        <v>0</v>
      </c>
      <c r="O95" s="91">
        <v>0</v>
      </c>
      <c r="P95" s="71"/>
      <c r="Q95" s="74"/>
      <c r="R95" s="74"/>
      <c r="S95" s="71">
        <f t="shared" si="19"/>
        <v>0</v>
      </c>
      <c r="T95" s="71">
        <f t="shared" si="20"/>
        <v>0</v>
      </c>
      <c r="U95" s="91">
        <v>0</v>
      </c>
      <c r="V95" s="71"/>
      <c r="W95" s="71"/>
      <c r="X95" s="71"/>
      <c r="Y95" s="71">
        <f t="shared" si="21"/>
        <v>0</v>
      </c>
      <c r="Z95" s="71">
        <f t="shared" si="22"/>
        <v>0</v>
      </c>
      <c r="AA95" s="71"/>
      <c r="AB95" s="71"/>
      <c r="AC95" s="74"/>
      <c r="AD95" s="74"/>
      <c r="AE95" s="71">
        <f t="shared" si="25"/>
        <v>0</v>
      </c>
      <c r="AF95" s="71">
        <f t="shared" si="37"/>
        <v>0</v>
      </c>
      <c r="AG95" s="71"/>
      <c r="AH95" s="71"/>
      <c r="AI95" s="74"/>
      <c r="AJ95" s="74"/>
      <c r="AK95" s="71">
        <f t="shared" si="26"/>
        <v>0</v>
      </c>
      <c r="AL95" s="71">
        <f t="shared" si="27"/>
        <v>0</v>
      </c>
      <c r="AM95" s="71"/>
      <c r="AN95" s="71"/>
      <c r="AO95" s="74"/>
      <c r="AP95" s="74"/>
      <c r="AQ95" s="71">
        <f t="shared" si="28"/>
        <v>0</v>
      </c>
      <c r="AR95" s="71">
        <f t="shared" si="29"/>
        <v>0</v>
      </c>
      <c r="AS95" s="71"/>
      <c r="AT95" s="71"/>
      <c r="AU95" s="74"/>
      <c r="AV95" s="74"/>
      <c r="AW95" s="71">
        <f t="shared" si="30"/>
        <v>0</v>
      </c>
      <c r="AX95" s="71">
        <f t="shared" si="31"/>
        <v>0</v>
      </c>
      <c r="AY95" s="71"/>
      <c r="AZ95" s="71"/>
      <c r="BA95" s="74"/>
      <c r="BB95" s="74"/>
      <c r="BC95" s="71">
        <f t="shared" si="32"/>
        <v>0</v>
      </c>
      <c r="BD95" s="71">
        <f t="shared" si="33"/>
        <v>0</v>
      </c>
      <c r="BE95" s="71"/>
      <c r="BF95" s="71"/>
      <c r="BG95" s="74"/>
      <c r="BH95" s="74"/>
      <c r="BI95" s="71">
        <f t="shared" si="34"/>
        <v>0</v>
      </c>
      <c r="BJ95" s="71">
        <f t="shared" si="35"/>
        <v>0</v>
      </c>
    </row>
    <row r="96" spans="1:62">
      <c r="A96" s="181"/>
      <c r="B96" s="89">
        <v>86</v>
      </c>
      <c r="C96" s="71"/>
      <c r="D96" s="71"/>
      <c r="E96" s="74"/>
      <c r="F96" s="74"/>
      <c r="G96" s="71">
        <f t="shared" si="23"/>
        <v>0</v>
      </c>
      <c r="H96" s="71">
        <f t="shared" si="23"/>
        <v>0</v>
      </c>
      <c r="I96" s="71"/>
      <c r="J96" s="71"/>
      <c r="K96" s="74"/>
      <c r="L96" s="74"/>
      <c r="M96" s="71">
        <f t="shared" si="24"/>
        <v>0</v>
      </c>
      <c r="N96" s="71">
        <f t="shared" si="36"/>
        <v>0</v>
      </c>
      <c r="O96" s="91">
        <v>0</v>
      </c>
      <c r="P96" s="71"/>
      <c r="Q96" s="74"/>
      <c r="R96" s="74"/>
      <c r="S96" s="71">
        <f t="shared" si="19"/>
        <v>0</v>
      </c>
      <c r="T96" s="71">
        <f t="shared" si="20"/>
        <v>0</v>
      </c>
      <c r="U96" s="91">
        <v>0</v>
      </c>
      <c r="V96" s="71"/>
      <c r="W96" s="71"/>
      <c r="X96" s="71"/>
      <c r="Y96" s="71">
        <f t="shared" si="21"/>
        <v>0</v>
      </c>
      <c r="Z96" s="71">
        <f t="shared" si="22"/>
        <v>0</v>
      </c>
      <c r="AA96" s="71"/>
      <c r="AB96" s="71"/>
      <c r="AC96" s="74"/>
      <c r="AD96" s="74"/>
      <c r="AE96" s="71">
        <f t="shared" si="25"/>
        <v>0</v>
      </c>
      <c r="AF96" s="71">
        <f t="shared" si="37"/>
        <v>0</v>
      </c>
      <c r="AG96" s="71"/>
      <c r="AH96" s="71"/>
      <c r="AI96" s="74"/>
      <c r="AJ96" s="74"/>
      <c r="AK96" s="71">
        <f t="shared" si="26"/>
        <v>0</v>
      </c>
      <c r="AL96" s="71">
        <f t="shared" si="27"/>
        <v>0</v>
      </c>
      <c r="AM96" s="71"/>
      <c r="AN96" s="71"/>
      <c r="AO96" s="74"/>
      <c r="AP96" s="74"/>
      <c r="AQ96" s="71">
        <f t="shared" si="28"/>
        <v>0</v>
      </c>
      <c r="AR96" s="71">
        <f t="shared" si="29"/>
        <v>0</v>
      </c>
      <c r="AS96" s="71"/>
      <c r="AT96" s="71"/>
      <c r="AU96" s="74"/>
      <c r="AV96" s="74"/>
      <c r="AW96" s="71">
        <f t="shared" si="30"/>
        <v>0</v>
      </c>
      <c r="AX96" s="71">
        <f t="shared" si="31"/>
        <v>0</v>
      </c>
      <c r="AY96" s="71"/>
      <c r="AZ96" s="71"/>
      <c r="BA96" s="74"/>
      <c r="BB96" s="74"/>
      <c r="BC96" s="71">
        <f t="shared" si="32"/>
        <v>0</v>
      </c>
      <c r="BD96" s="71">
        <f t="shared" si="33"/>
        <v>0</v>
      </c>
      <c r="BE96" s="71"/>
      <c r="BF96" s="71"/>
      <c r="BG96" s="74"/>
      <c r="BH96" s="74"/>
      <c r="BI96" s="71">
        <f t="shared" si="34"/>
        <v>0</v>
      </c>
      <c r="BJ96" s="71">
        <f t="shared" si="35"/>
        <v>0</v>
      </c>
    </row>
    <row r="97" spans="1:62">
      <c r="A97" s="181"/>
      <c r="B97" s="89">
        <v>87</v>
      </c>
      <c r="C97" s="71"/>
      <c r="D97" s="71"/>
      <c r="E97" s="74"/>
      <c r="F97" s="74"/>
      <c r="G97" s="71">
        <f t="shared" si="23"/>
        <v>0</v>
      </c>
      <c r="H97" s="71">
        <f t="shared" si="23"/>
        <v>0</v>
      </c>
      <c r="I97" s="71"/>
      <c r="J97" s="71"/>
      <c r="K97" s="74"/>
      <c r="L97" s="74"/>
      <c r="M97" s="71">
        <f t="shared" si="24"/>
        <v>0</v>
      </c>
      <c r="N97" s="71">
        <f t="shared" si="36"/>
        <v>0</v>
      </c>
      <c r="O97" s="91">
        <v>0</v>
      </c>
      <c r="P97" s="71"/>
      <c r="Q97" s="74"/>
      <c r="R97" s="74"/>
      <c r="S97" s="71">
        <f t="shared" si="19"/>
        <v>0</v>
      </c>
      <c r="T97" s="71">
        <f t="shared" si="20"/>
        <v>0</v>
      </c>
      <c r="U97" s="91">
        <v>0</v>
      </c>
      <c r="V97" s="71"/>
      <c r="W97" s="71"/>
      <c r="X97" s="71"/>
      <c r="Y97" s="71">
        <f t="shared" si="21"/>
        <v>0</v>
      </c>
      <c r="Z97" s="71">
        <f t="shared" si="22"/>
        <v>0</v>
      </c>
      <c r="AA97" s="71"/>
      <c r="AB97" s="71"/>
      <c r="AC97" s="74"/>
      <c r="AD97" s="74"/>
      <c r="AE97" s="71">
        <f t="shared" si="25"/>
        <v>0</v>
      </c>
      <c r="AF97" s="71">
        <f t="shared" si="37"/>
        <v>0</v>
      </c>
      <c r="AG97" s="71"/>
      <c r="AH97" s="71"/>
      <c r="AI97" s="74"/>
      <c r="AJ97" s="74"/>
      <c r="AK97" s="71">
        <f t="shared" si="26"/>
        <v>0</v>
      </c>
      <c r="AL97" s="71">
        <f t="shared" si="27"/>
        <v>0</v>
      </c>
      <c r="AM97" s="71"/>
      <c r="AN97" s="71"/>
      <c r="AO97" s="74"/>
      <c r="AP97" s="74"/>
      <c r="AQ97" s="71">
        <f t="shared" si="28"/>
        <v>0</v>
      </c>
      <c r="AR97" s="71">
        <f t="shared" si="29"/>
        <v>0</v>
      </c>
      <c r="AS97" s="71"/>
      <c r="AT97" s="71"/>
      <c r="AU97" s="74"/>
      <c r="AV97" s="74"/>
      <c r="AW97" s="71">
        <f t="shared" si="30"/>
        <v>0</v>
      </c>
      <c r="AX97" s="71">
        <f t="shared" si="31"/>
        <v>0</v>
      </c>
      <c r="AY97" s="71"/>
      <c r="AZ97" s="71"/>
      <c r="BA97" s="74"/>
      <c r="BB97" s="74"/>
      <c r="BC97" s="71">
        <f t="shared" si="32"/>
        <v>0</v>
      </c>
      <c r="BD97" s="71">
        <f t="shared" si="33"/>
        <v>0</v>
      </c>
      <c r="BE97" s="71"/>
      <c r="BF97" s="71"/>
      <c r="BG97" s="74"/>
      <c r="BH97" s="74"/>
      <c r="BI97" s="71">
        <f t="shared" si="34"/>
        <v>0</v>
      </c>
      <c r="BJ97" s="71">
        <f t="shared" si="35"/>
        <v>0</v>
      </c>
    </row>
    <row r="98" spans="1:62">
      <c r="A98" s="181"/>
      <c r="B98" s="89">
        <v>88</v>
      </c>
      <c r="C98" s="71"/>
      <c r="D98" s="71"/>
      <c r="E98" s="74"/>
      <c r="F98" s="74"/>
      <c r="G98" s="71">
        <f t="shared" si="23"/>
        <v>0</v>
      </c>
      <c r="H98" s="71">
        <f t="shared" si="23"/>
        <v>0</v>
      </c>
      <c r="I98" s="71"/>
      <c r="J98" s="71"/>
      <c r="K98" s="74"/>
      <c r="L98" s="74"/>
      <c r="M98" s="71">
        <f t="shared" si="24"/>
        <v>0</v>
      </c>
      <c r="N98" s="71">
        <f t="shared" si="36"/>
        <v>0</v>
      </c>
      <c r="O98" s="91">
        <v>0</v>
      </c>
      <c r="P98" s="71"/>
      <c r="Q98" s="74"/>
      <c r="R98" s="74"/>
      <c r="S98" s="71">
        <f t="shared" si="19"/>
        <v>0</v>
      </c>
      <c r="T98" s="71">
        <f t="shared" si="20"/>
        <v>0</v>
      </c>
      <c r="U98" s="91">
        <v>0</v>
      </c>
      <c r="V98" s="71"/>
      <c r="W98" s="71"/>
      <c r="X98" s="71"/>
      <c r="Y98" s="71">
        <f t="shared" si="21"/>
        <v>0</v>
      </c>
      <c r="Z98" s="71">
        <f t="shared" si="22"/>
        <v>0</v>
      </c>
      <c r="AA98" s="71"/>
      <c r="AB98" s="71"/>
      <c r="AC98" s="74"/>
      <c r="AD98" s="74"/>
      <c r="AE98" s="71">
        <f t="shared" si="25"/>
        <v>0</v>
      </c>
      <c r="AF98" s="71">
        <f t="shared" si="37"/>
        <v>0</v>
      </c>
      <c r="AG98" s="71"/>
      <c r="AH98" s="71"/>
      <c r="AI98" s="74"/>
      <c r="AJ98" s="74"/>
      <c r="AK98" s="71">
        <f t="shared" si="26"/>
        <v>0</v>
      </c>
      <c r="AL98" s="71">
        <f t="shared" si="27"/>
        <v>0</v>
      </c>
      <c r="AM98" s="71"/>
      <c r="AN98" s="71"/>
      <c r="AO98" s="74"/>
      <c r="AP98" s="74"/>
      <c r="AQ98" s="71">
        <f t="shared" si="28"/>
        <v>0</v>
      </c>
      <c r="AR98" s="71">
        <f t="shared" si="29"/>
        <v>0</v>
      </c>
      <c r="AS98" s="71"/>
      <c r="AT98" s="71"/>
      <c r="AU98" s="74"/>
      <c r="AV98" s="74"/>
      <c r="AW98" s="71">
        <f t="shared" si="30"/>
        <v>0</v>
      </c>
      <c r="AX98" s="71">
        <f t="shared" si="31"/>
        <v>0</v>
      </c>
      <c r="AY98" s="71"/>
      <c r="AZ98" s="71"/>
      <c r="BA98" s="74"/>
      <c r="BB98" s="74"/>
      <c r="BC98" s="71">
        <f t="shared" si="32"/>
        <v>0</v>
      </c>
      <c r="BD98" s="71">
        <f t="shared" si="33"/>
        <v>0</v>
      </c>
      <c r="BE98" s="71"/>
      <c r="BF98" s="71"/>
      <c r="BG98" s="74"/>
      <c r="BH98" s="74"/>
      <c r="BI98" s="71">
        <f t="shared" si="34"/>
        <v>0</v>
      </c>
      <c r="BJ98" s="71">
        <f t="shared" si="35"/>
        <v>0</v>
      </c>
    </row>
    <row r="99" spans="1:62">
      <c r="A99" s="184" t="s">
        <v>158</v>
      </c>
      <c r="B99" s="89">
        <v>89</v>
      </c>
      <c r="C99" s="71"/>
      <c r="D99" s="71"/>
      <c r="E99" s="74"/>
      <c r="F99" s="74"/>
      <c r="G99" s="71">
        <f t="shared" si="23"/>
        <v>0</v>
      </c>
      <c r="H99" s="71">
        <f t="shared" si="23"/>
        <v>0</v>
      </c>
      <c r="I99" s="71"/>
      <c r="J99" s="71"/>
      <c r="K99" s="74"/>
      <c r="L99" s="74"/>
      <c r="M99" s="71">
        <f t="shared" si="24"/>
        <v>0</v>
      </c>
      <c r="N99" s="71">
        <f t="shared" si="36"/>
        <v>0</v>
      </c>
      <c r="O99" s="91">
        <v>0</v>
      </c>
      <c r="P99" s="71"/>
      <c r="Q99" s="74"/>
      <c r="R99" s="74"/>
      <c r="S99" s="71">
        <f t="shared" si="19"/>
        <v>0</v>
      </c>
      <c r="T99" s="71">
        <f t="shared" si="20"/>
        <v>0</v>
      </c>
      <c r="U99" s="91">
        <v>0</v>
      </c>
      <c r="V99" s="71"/>
      <c r="W99" s="71"/>
      <c r="X99" s="71"/>
      <c r="Y99" s="71">
        <f t="shared" si="21"/>
        <v>0</v>
      </c>
      <c r="Z99" s="71">
        <f t="shared" si="22"/>
        <v>0</v>
      </c>
      <c r="AA99" s="71"/>
      <c r="AB99" s="71"/>
      <c r="AC99" s="74"/>
      <c r="AD99" s="74"/>
      <c r="AE99" s="71">
        <f t="shared" si="25"/>
        <v>0</v>
      </c>
      <c r="AF99" s="71">
        <f t="shared" si="37"/>
        <v>0</v>
      </c>
      <c r="AG99" s="71"/>
      <c r="AH99" s="71"/>
      <c r="AI99" s="74"/>
      <c r="AJ99" s="74"/>
      <c r="AK99" s="71">
        <f t="shared" si="26"/>
        <v>0</v>
      </c>
      <c r="AL99" s="71">
        <f t="shared" si="27"/>
        <v>0</v>
      </c>
      <c r="AM99" s="71"/>
      <c r="AN99" s="71"/>
      <c r="AO99" s="74"/>
      <c r="AP99" s="74"/>
      <c r="AQ99" s="71">
        <f t="shared" si="28"/>
        <v>0</v>
      </c>
      <c r="AR99" s="71">
        <f t="shared" si="29"/>
        <v>0</v>
      </c>
      <c r="AS99" s="71"/>
      <c r="AT99" s="71"/>
      <c r="AU99" s="74"/>
      <c r="AV99" s="74"/>
      <c r="AW99" s="71">
        <f t="shared" si="30"/>
        <v>0</v>
      </c>
      <c r="AX99" s="71">
        <f t="shared" si="31"/>
        <v>0</v>
      </c>
      <c r="AY99" s="71"/>
      <c r="AZ99" s="71"/>
      <c r="BA99" s="74"/>
      <c r="BB99" s="74"/>
      <c r="BC99" s="71">
        <f t="shared" si="32"/>
        <v>0</v>
      </c>
      <c r="BD99" s="71">
        <f t="shared" si="33"/>
        <v>0</v>
      </c>
      <c r="BE99" s="71"/>
      <c r="BF99" s="71"/>
      <c r="BG99" s="74"/>
      <c r="BH99" s="74"/>
      <c r="BI99" s="71">
        <f t="shared" si="34"/>
        <v>0</v>
      </c>
      <c r="BJ99" s="71">
        <f t="shared" si="35"/>
        <v>0</v>
      </c>
    </row>
    <row r="100" spans="1:62">
      <c r="A100" s="181"/>
      <c r="B100" s="89">
        <v>90</v>
      </c>
      <c r="C100" s="71"/>
      <c r="D100" s="71"/>
      <c r="E100" s="74"/>
      <c r="F100" s="74"/>
      <c r="G100" s="71">
        <f t="shared" si="23"/>
        <v>0</v>
      </c>
      <c r="H100" s="71">
        <f t="shared" si="23"/>
        <v>0</v>
      </c>
      <c r="I100" s="71"/>
      <c r="J100" s="71"/>
      <c r="K100" s="74"/>
      <c r="L100" s="74"/>
      <c r="M100" s="71">
        <f t="shared" si="24"/>
        <v>0</v>
      </c>
      <c r="N100" s="71">
        <f t="shared" si="36"/>
        <v>0</v>
      </c>
      <c r="O100" s="91">
        <v>0</v>
      </c>
      <c r="P100" s="71"/>
      <c r="Q100" s="74"/>
      <c r="R100" s="74"/>
      <c r="S100" s="71">
        <f t="shared" si="19"/>
        <v>0</v>
      </c>
      <c r="T100" s="71">
        <f t="shared" si="20"/>
        <v>0</v>
      </c>
      <c r="U100" s="91">
        <v>0</v>
      </c>
      <c r="V100" s="71"/>
      <c r="W100" s="71"/>
      <c r="X100" s="71"/>
      <c r="Y100" s="71">
        <f t="shared" si="21"/>
        <v>0</v>
      </c>
      <c r="Z100" s="71">
        <f t="shared" si="22"/>
        <v>0</v>
      </c>
      <c r="AA100" s="71"/>
      <c r="AB100" s="71"/>
      <c r="AC100" s="74"/>
      <c r="AD100" s="74"/>
      <c r="AE100" s="71">
        <f t="shared" si="25"/>
        <v>0</v>
      </c>
      <c r="AF100" s="71">
        <f t="shared" si="37"/>
        <v>0</v>
      </c>
      <c r="AG100" s="71"/>
      <c r="AH100" s="71"/>
      <c r="AI100" s="74"/>
      <c r="AJ100" s="74"/>
      <c r="AK100" s="71">
        <f t="shared" si="26"/>
        <v>0</v>
      </c>
      <c r="AL100" s="71">
        <f t="shared" si="27"/>
        <v>0</v>
      </c>
      <c r="AM100" s="71"/>
      <c r="AN100" s="71"/>
      <c r="AO100" s="74"/>
      <c r="AP100" s="74"/>
      <c r="AQ100" s="71">
        <f t="shared" si="28"/>
        <v>0</v>
      </c>
      <c r="AR100" s="71">
        <f t="shared" si="29"/>
        <v>0</v>
      </c>
      <c r="AS100" s="71"/>
      <c r="AT100" s="71"/>
      <c r="AU100" s="74"/>
      <c r="AV100" s="74"/>
      <c r="AW100" s="71">
        <f t="shared" si="30"/>
        <v>0</v>
      </c>
      <c r="AX100" s="71">
        <f t="shared" si="31"/>
        <v>0</v>
      </c>
      <c r="AY100" s="71"/>
      <c r="AZ100" s="71"/>
      <c r="BA100" s="74"/>
      <c r="BB100" s="74"/>
      <c r="BC100" s="71">
        <f t="shared" si="32"/>
        <v>0</v>
      </c>
      <c r="BD100" s="71">
        <f t="shared" si="33"/>
        <v>0</v>
      </c>
      <c r="BE100" s="71"/>
      <c r="BF100" s="71"/>
      <c r="BG100" s="74"/>
      <c r="BH100" s="74"/>
      <c r="BI100" s="71">
        <f t="shared" si="34"/>
        <v>0</v>
      </c>
      <c r="BJ100" s="71">
        <f t="shared" si="35"/>
        <v>0</v>
      </c>
    </row>
    <row r="101" spans="1:62">
      <c r="A101" s="181"/>
      <c r="B101" s="89">
        <v>91</v>
      </c>
      <c r="C101" s="71"/>
      <c r="D101" s="71"/>
      <c r="E101" s="74"/>
      <c r="F101" s="74"/>
      <c r="G101" s="71">
        <f t="shared" si="23"/>
        <v>0</v>
      </c>
      <c r="H101" s="71">
        <f t="shared" si="23"/>
        <v>0</v>
      </c>
      <c r="I101" s="71"/>
      <c r="J101" s="71"/>
      <c r="K101" s="74"/>
      <c r="L101" s="74"/>
      <c r="M101" s="71">
        <f t="shared" si="24"/>
        <v>0</v>
      </c>
      <c r="N101" s="71">
        <f t="shared" si="36"/>
        <v>0</v>
      </c>
      <c r="O101" s="91">
        <v>0</v>
      </c>
      <c r="P101" s="71"/>
      <c r="Q101" s="74"/>
      <c r="R101" s="74"/>
      <c r="S101" s="71">
        <f t="shared" si="19"/>
        <v>0</v>
      </c>
      <c r="T101" s="71">
        <f t="shared" si="20"/>
        <v>0</v>
      </c>
      <c r="U101" s="91">
        <v>0</v>
      </c>
      <c r="V101" s="71"/>
      <c r="W101" s="71"/>
      <c r="X101" s="71"/>
      <c r="Y101" s="71">
        <f t="shared" si="21"/>
        <v>0</v>
      </c>
      <c r="Z101" s="71">
        <f t="shared" si="22"/>
        <v>0</v>
      </c>
      <c r="AA101" s="71"/>
      <c r="AB101" s="71"/>
      <c r="AC101" s="74"/>
      <c r="AD101" s="74"/>
      <c r="AE101" s="71">
        <f t="shared" si="25"/>
        <v>0</v>
      </c>
      <c r="AF101" s="71">
        <f t="shared" si="37"/>
        <v>0</v>
      </c>
      <c r="AG101" s="71"/>
      <c r="AH101" s="71"/>
      <c r="AI101" s="74"/>
      <c r="AJ101" s="74"/>
      <c r="AK101" s="71">
        <f t="shared" si="26"/>
        <v>0</v>
      </c>
      <c r="AL101" s="71">
        <f t="shared" si="27"/>
        <v>0</v>
      </c>
      <c r="AM101" s="71"/>
      <c r="AN101" s="71"/>
      <c r="AO101" s="74"/>
      <c r="AP101" s="74"/>
      <c r="AQ101" s="71">
        <f t="shared" si="28"/>
        <v>0</v>
      </c>
      <c r="AR101" s="71">
        <f t="shared" si="29"/>
        <v>0</v>
      </c>
      <c r="AS101" s="71"/>
      <c r="AT101" s="71"/>
      <c r="AU101" s="74"/>
      <c r="AV101" s="74"/>
      <c r="AW101" s="71">
        <f t="shared" si="30"/>
        <v>0</v>
      </c>
      <c r="AX101" s="71">
        <f t="shared" si="31"/>
        <v>0</v>
      </c>
      <c r="AY101" s="71"/>
      <c r="AZ101" s="71"/>
      <c r="BA101" s="74"/>
      <c r="BB101" s="74"/>
      <c r="BC101" s="71">
        <f t="shared" si="32"/>
        <v>0</v>
      </c>
      <c r="BD101" s="71">
        <f t="shared" si="33"/>
        <v>0</v>
      </c>
      <c r="BE101" s="71"/>
      <c r="BF101" s="71"/>
      <c r="BG101" s="74"/>
      <c r="BH101" s="74"/>
      <c r="BI101" s="71">
        <f t="shared" si="34"/>
        <v>0</v>
      </c>
      <c r="BJ101" s="71">
        <f t="shared" si="35"/>
        <v>0</v>
      </c>
    </row>
    <row r="102" spans="1:62">
      <c r="A102" s="181"/>
      <c r="B102" s="89">
        <v>92</v>
      </c>
      <c r="C102" s="71"/>
      <c r="D102" s="71"/>
      <c r="E102" s="74"/>
      <c r="F102" s="74"/>
      <c r="G102" s="71">
        <f t="shared" si="23"/>
        <v>0</v>
      </c>
      <c r="H102" s="71">
        <f t="shared" si="23"/>
        <v>0</v>
      </c>
      <c r="I102" s="71"/>
      <c r="J102" s="71"/>
      <c r="K102" s="74"/>
      <c r="L102" s="74"/>
      <c r="M102" s="71">
        <f t="shared" si="24"/>
        <v>0</v>
      </c>
      <c r="N102" s="71">
        <f t="shared" si="36"/>
        <v>0</v>
      </c>
      <c r="O102" s="91">
        <v>0</v>
      </c>
      <c r="P102" s="71"/>
      <c r="Q102" s="74"/>
      <c r="R102" s="74"/>
      <c r="S102" s="71">
        <f t="shared" si="19"/>
        <v>0</v>
      </c>
      <c r="T102" s="71">
        <f t="shared" si="20"/>
        <v>0</v>
      </c>
      <c r="U102" s="91">
        <v>0</v>
      </c>
      <c r="V102" s="71"/>
      <c r="W102" s="71"/>
      <c r="X102" s="71"/>
      <c r="Y102" s="71">
        <f t="shared" si="21"/>
        <v>0</v>
      </c>
      <c r="Z102" s="71">
        <f t="shared" si="22"/>
        <v>0</v>
      </c>
      <c r="AA102" s="71"/>
      <c r="AB102" s="71"/>
      <c r="AC102" s="74"/>
      <c r="AD102" s="74"/>
      <c r="AE102" s="71">
        <f t="shared" si="25"/>
        <v>0</v>
      </c>
      <c r="AF102" s="71">
        <f t="shared" si="37"/>
        <v>0</v>
      </c>
      <c r="AG102" s="71"/>
      <c r="AH102" s="71"/>
      <c r="AI102" s="74"/>
      <c r="AJ102" s="74"/>
      <c r="AK102" s="71">
        <f t="shared" si="26"/>
        <v>0</v>
      </c>
      <c r="AL102" s="71">
        <f t="shared" si="27"/>
        <v>0</v>
      </c>
      <c r="AM102" s="71"/>
      <c r="AN102" s="71"/>
      <c r="AO102" s="74"/>
      <c r="AP102" s="74"/>
      <c r="AQ102" s="71">
        <f t="shared" si="28"/>
        <v>0</v>
      </c>
      <c r="AR102" s="71">
        <f t="shared" si="29"/>
        <v>0</v>
      </c>
      <c r="AS102" s="71"/>
      <c r="AT102" s="71"/>
      <c r="AU102" s="74"/>
      <c r="AV102" s="74"/>
      <c r="AW102" s="71">
        <f t="shared" si="30"/>
        <v>0</v>
      </c>
      <c r="AX102" s="71">
        <f t="shared" si="31"/>
        <v>0</v>
      </c>
      <c r="AY102" s="71"/>
      <c r="AZ102" s="71"/>
      <c r="BA102" s="74"/>
      <c r="BB102" s="74"/>
      <c r="BC102" s="71">
        <f t="shared" si="32"/>
        <v>0</v>
      </c>
      <c r="BD102" s="71">
        <f t="shared" si="33"/>
        <v>0</v>
      </c>
      <c r="BE102" s="71"/>
      <c r="BF102" s="71"/>
      <c r="BG102" s="74"/>
      <c r="BH102" s="74"/>
      <c r="BI102" s="71">
        <f t="shared" si="34"/>
        <v>0</v>
      </c>
      <c r="BJ102" s="71">
        <f t="shared" si="35"/>
        <v>0</v>
      </c>
    </row>
    <row r="103" spans="1:62">
      <c r="A103" s="184" t="s">
        <v>159</v>
      </c>
      <c r="B103" s="89">
        <v>93</v>
      </c>
      <c r="C103" s="71"/>
      <c r="D103" s="71"/>
      <c r="E103" s="74"/>
      <c r="F103" s="74"/>
      <c r="G103" s="71">
        <f t="shared" si="23"/>
        <v>0</v>
      </c>
      <c r="H103" s="71">
        <f t="shared" si="23"/>
        <v>0</v>
      </c>
      <c r="I103" s="71"/>
      <c r="J103" s="71"/>
      <c r="K103" s="74"/>
      <c r="L103" s="74"/>
      <c r="M103" s="71">
        <f t="shared" si="24"/>
        <v>0</v>
      </c>
      <c r="N103" s="71">
        <f t="shared" si="36"/>
        <v>0</v>
      </c>
      <c r="O103" s="91">
        <v>0</v>
      </c>
      <c r="P103" s="71"/>
      <c r="Q103" s="74"/>
      <c r="R103" s="74"/>
      <c r="S103" s="71">
        <f t="shared" si="19"/>
        <v>0</v>
      </c>
      <c r="T103" s="71">
        <f t="shared" si="20"/>
        <v>0</v>
      </c>
      <c r="U103" s="91">
        <v>0</v>
      </c>
      <c r="V103" s="71"/>
      <c r="W103" s="71"/>
      <c r="X103" s="71"/>
      <c r="Y103" s="71">
        <f t="shared" si="21"/>
        <v>0</v>
      </c>
      <c r="Z103" s="71">
        <f t="shared" si="22"/>
        <v>0</v>
      </c>
      <c r="AA103" s="71"/>
      <c r="AB103" s="71"/>
      <c r="AC103" s="74"/>
      <c r="AD103" s="74"/>
      <c r="AE103" s="71">
        <f t="shared" si="25"/>
        <v>0</v>
      </c>
      <c r="AF103" s="71">
        <f t="shared" si="37"/>
        <v>0</v>
      </c>
      <c r="AG103" s="71"/>
      <c r="AH103" s="71"/>
      <c r="AI103" s="74"/>
      <c r="AJ103" s="74"/>
      <c r="AK103" s="71">
        <f t="shared" si="26"/>
        <v>0</v>
      </c>
      <c r="AL103" s="71">
        <f t="shared" si="27"/>
        <v>0</v>
      </c>
      <c r="AM103" s="71"/>
      <c r="AN103" s="71"/>
      <c r="AO103" s="74"/>
      <c r="AP103" s="74"/>
      <c r="AQ103" s="71">
        <f t="shared" si="28"/>
        <v>0</v>
      </c>
      <c r="AR103" s="71">
        <f t="shared" si="29"/>
        <v>0</v>
      </c>
      <c r="AS103" s="71"/>
      <c r="AT103" s="71"/>
      <c r="AU103" s="74"/>
      <c r="AV103" s="74"/>
      <c r="AW103" s="71">
        <f t="shared" si="30"/>
        <v>0</v>
      </c>
      <c r="AX103" s="71">
        <f t="shared" si="31"/>
        <v>0</v>
      </c>
      <c r="AY103" s="71"/>
      <c r="AZ103" s="71"/>
      <c r="BA103" s="74"/>
      <c r="BB103" s="74"/>
      <c r="BC103" s="71">
        <f t="shared" si="32"/>
        <v>0</v>
      </c>
      <c r="BD103" s="71">
        <f t="shared" si="33"/>
        <v>0</v>
      </c>
      <c r="BE103" s="71"/>
      <c r="BF103" s="71"/>
      <c r="BG103" s="74"/>
      <c r="BH103" s="74"/>
      <c r="BI103" s="71">
        <f t="shared" si="34"/>
        <v>0</v>
      </c>
      <c r="BJ103" s="71">
        <f t="shared" si="35"/>
        <v>0</v>
      </c>
    </row>
    <row r="104" spans="1:62">
      <c r="A104" s="181"/>
      <c r="B104" s="89">
        <v>94</v>
      </c>
      <c r="C104" s="71"/>
      <c r="D104" s="71"/>
      <c r="E104" s="74"/>
      <c r="F104" s="74"/>
      <c r="G104" s="71">
        <f t="shared" si="23"/>
        <v>0</v>
      </c>
      <c r="H104" s="71">
        <f t="shared" si="23"/>
        <v>0</v>
      </c>
      <c r="I104" s="71"/>
      <c r="J104" s="71"/>
      <c r="K104" s="74"/>
      <c r="L104" s="74"/>
      <c r="M104" s="71">
        <f t="shared" si="24"/>
        <v>0</v>
      </c>
      <c r="N104" s="71">
        <f t="shared" si="36"/>
        <v>0</v>
      </c>
      <c r="O104" s="91">
        <v>0</v>
      </c>
      <c r="P104" s="71"/>
      <c r="Q104" s="74"/>
      <c r="R104" s="74"/>
      <c r="S104" s="71">
        <f t="shared" si="19"/>
        <v>0</v>
      </c>
      <c r="T104" s="71">
        <f t="shared" si="20"/>
        <v>0</v>
      </c>
      <c r="U104" s="91">
        <v>0</v>
      </c>
      <c r="V104" s="71"/>
      <c r="W104" s="71"/>
      <c r="X104" s="71"/>
      <c r="Y104" s="71">
        <f t="shared" si="21"/>
        <v>0</v>
      </c>
      <c r="Z104" s="71">
        <f t="shared" si="22"/>
        <v>0</v>
      </c>
      <c r="AA104" s="71"/>
      <c r="AB104" s="71"/>
      <c r="AC104" s="74"/>
      <c r="AD104" s="74"/>
      <c r="AE104" s="71">
        <f t="shared" si="25"/>
        <v>0</v>
      </c>
      <c r="AF104" s="71">
        <f t="shared" si="37"/>
        <v>0</v>
      </c>
      <c r="AG104" s="71"/>
      <c r="AH104" s="71"/>
      <c r="AI104" s="74"/>
      <c r="AJ104" s="74"/>
      <c r="AK104" s="71">
        <f t="shared" si="26"/>
        <v>0</v>
      </c>
      <c r="AL104" s="71">
        <f t="shared" si="27"/>
        <v>0</v>
      </c>
      <c r="AM104" s="71"/>
      <c r="AN104" s="71"/>
      <c r="AO104" s="74"/>
      <c r="AP104" s="74"/>
      <c r="AQ104" s="71">
        <f t="shared" si="28"/>
        <v>0</v>
      </c>
      <c r="AR104" s="71">
        <f t="shared" si="29"/>
        <v>0</v>
      </c>
      <c r="AS104" s="71"/>
      <c r="AT104" s="71"/>
      <c r="AU104" s="74"/>
      <c r="AV104" s="74"/>
      <c r="AW104" s="71">
        <f t="shared" si="30"/>
        <v>0</v>
      </c>
      <c r="AX104" s="71">
        <f t="shared" si="31"/>
        <v>0</v>
      </c>
      <c r="AY104" s="71"/>
      <c r="AZ104" s="71"/>
      <c r="BA104" s="74"/>
      <c r="BB104" s="74"/>
      <c r="BC104" s="71">
        <f t="shared" si="32"/>
        <v>0</v>
      </c>
      <c r="BD104" s="71">
        <f t="shared" si="33"/>
        <v>0</v>
      </c>
      <c r="BE104" s="71"/>
      <c r="BF104" s="71"/>
      <c r="BG104" s="74"/>
      <c r="BH104" s="74"/>
      <c r="BI104" s="71">
        <f t="shared" si="34"/>
        <v>0</v>
      </c>
      <c r="BJ104" s="71">
        <f t="shared" si="35"/>
        <v>0</v>
      </c>
    </row>
    <row r="105" spans="1:62">
      <c r="A105" s="181"/>
      <c r="B105" s="89">
        <v>95</v>
      </c>
      <c r="C105" s="71"/>
      <c r="D105" s="71"/>
      <c r="E105" s="74"/>
      <c r="F105" s="74"/>
      <c r="G105" s="71">
        <f t="shared" si="23"/>
        <v>0</v>
      </c>
      <c r="H105" s="71">
        <f t="shared" si="23"/>
        <v>0</v>
      </c>
      <c r="I105" s="71"/>
      <c r="J105" s="71"/>
      <c r="K105" s="74"/>
      <c r="L105" s="74"/>
      <c r="M105" s="71">
        <f t="shared" si="24"/>
        <v>0</v>
      </c>
      <c r="N105" s="71">
        <f t="shared" si="36"/>
        <v>0</v>
      </c>
      <c r="O105" s="91">
        <v>0</v>
      </c>
      <c r="P105" s="71"/>
      <c r="Q105" s="74"/>
      <c r="R105" s="74"/>
      <c r="S105" s="71">
        <f t="shared" si="19"/>
        <v>0</v>
      </c>
      <c r="T105" s="71">
        <f t="shared" si="20"/>
        <v>0</v>
      </c>
      <c r="U105" s="91">
        <v>0</v>
      </c>
      <c r="V105" s="71"/>
      <c r="W105" s="71"/>
      <c r="X105" s="71"/>
      <c r="Y105" s="71">
        <f t="shared" si="21"/>
        <v>0</v>
      </c>
      <c r="Z105" s="71">
        <f t="shared" si="22"/>
        <v>0</v>
      </c>
      <c r="AA105" s="71"/>
      <c r="AB105" s="71"/>
      <c r="AC105" s="74"/>
      <c r="AD105" s="74"/>
      <c r="AE105" s="71">
        <f t="shared" si="25"/>
        <v>0</v>
      </c>
      <c r="AF105" s="71">
        <f t="shared" si="37"/>
        <v>0</v>
      </c>
      <c r="AG105" s="71"/>
      <c r="AH105" s="71"/>
      <c r="AI105" s="74"/>
      <c r="AJ105" s="74"/>
      <c r="AK105" s="71">
        <f t="shared" si="26"/>
        <v>0</v>
      </c>
      <c r="AL105" s="71">
        <f t="shared" si="27"/>
        <v>0</v>
      </c>
      <c r="AM105" s="71"/>
      <c r="AN105" s="71"/>
      <c r="AO105" s="74"/>
      <c r="AP105" s="74"/>
      <c r="AQ105" s="71">
        <f t="shared" si="28"/>
        <v>0</v>
      </c>
      <c r="AR105" s="71">
        <f t="shared" si="29"/>
        <v>0</v>
      </c>
      <c r="AS105" s="71"/>
      <c r="AT105" s="71"/>
      <c r="AU105" s="74"/>
      <c r="AV105" s="74"/>
      <c r="AW105" s="71">
        <f t="shared" si="30"/>
        <v>0</v>
      </c>
      <c r="AX105" s="71">
        <f t="shared" si="31"/>
        <v>0</v>
      </c>
      <c r="AY105" s="71"/>
      <c r="AZ105" s="71"/>
      <c r="BA105" s="74"/>
      <c r="BB105" s="74"/>
      <c r="BC105" s="71">
        <f t="shared" si="32"/>
        <v>0</v>
      </c>
      <c r="BD105" s="71">
        <f t="shared" si="33"/>
        <v>0</v>
      </c>
      <c r="BE105" s="71"/>
      <c r="BF105" s="71"/>
      <c r="BG105" s="74"/>
      <c r="BH105" s="74"/>
      <c r="BI105" s="71">
        <f t="shared" si="34"/>
        <v>0</v>
      </c>
      <c r="BJ105" s="71">
        <f t="shared" si="35"/>
        <v>0</v>
      </c>
    </row>
    <row r="106" spans="1:62" ht="15.75" thickBot="1">
      <c r="A106" s="185"/>
      <c r="B106" s="156">
        <v>96</v>
      </c>
      <c r="C106" s="71"/>
      <c r="D106" s="71"/>
      <c r="E106" s="74"/>
      <c r="F106" s="74"/>
      <c r="G106" s="71">
        <f t="shared" si="23"/>
        <v>0</v>
      </c>
      <c r="H106" s="71">
        <f t="shared" si="23"/>
        <v>0</v>
      </c>
      <c r="I106" s="71"/>
      <c r="J106" s="71"/>
      <c r="K106" s="74"/>
      <c r="L106" s="74"/>
      <c r="M106" s="71">
        <f t="shared" si="24"/>
        <v>0</v>
      </c>
      <c r="N106" s="71">
        <f t="shared" si="36"/>
        <v>0</v>
      </c>
      <c r="O106" s="91">
        <v>0</v>
      </c>
      <c r="P106" s="71"/>
      <c r="Q106" s="74"/>
      <c r="R106" s="74"/>
      <c r="S106" s="71">
        <f t="shared" si="19"/>
        <v>0</v>
      </c>
      <c r="T106" s="71">
        <f t="shared" si="20"/>
        <v>0</v>
      </c>
      <c r="U106" s="91">
        <v>0</v>
      </c>
      <c r="V106" s="71"/>
      <c r="W106" s="71"/>
      <c r="X106" s="71"/>
      <c r="Y106" s="71">
        <f t="shared" si="21"/>
        <v>0</v>
      </c>
      <c r="Z106" s="71">
        <f t="shared" si="22"/>
        <v>0</v>
      </c>
      <c r="AA106" s="71"/>
      <c r="AB106" s="71"/>
      <c r="AC106" s="74"/>
      <c r="AD106" s="74"/>
      <c r="AE106" s="71">
        <f t="shared" si="25"/>
        <v>0</v>
      </c>
      <c r="AF106" s="71">
        <f t="shared" si="37"/>
        <v>0</v>
      </c>
      <c r="AG106" s="71"/>
      <c r="AH106" s="71"/>
      <c r="AI106" s="74"/>
      <c r="AJ106" s="74"/>
      <c r="AK106" s="71">
        <f t="shared" si="26"/>
        <v>0</v>
      </c>
      <c r="AL106" s="71">
        <f t="shared" si="27"/>
        <v>0</v>
      </c>
      <c r="AM106" s="71"/>
      <c r="AN106" s="71"/>
      <c r="AO106" s="74"/>
      <c r="AP106" s="74"/>
      <c r="AQ106" s="71">
        <f t="shared" si="28"/>
        <v>0</v>
      </c>
      <c r="AR106" s="71">
        <f t="shared" si="29"/>
        <v>0</v>
      </c>
      <c r="AS106" s="71"/>
      <c r="AT106" s="71"/>
      <c r="AU106" s="74"/>
      <c r="AV106" s="74"/>
      <c r="AW106" s="71">
        <f t="shared" si="30"/>
        <v>0</v>
      </c>
      <c r="AX106" s="71">
        <f t="shared" si="31"/>
        <v>0</v>
      </c>
      <c r="AY106" s="71"/>
      <c r="AZ106" s="71"/>
      <c r="BA106" s="74"/>
      <c r="BB106" s="74"/>
      <c r="BC106" s="71">
        <f t="shared" si="32"/>
        <v>0</v>
      </c>
      <c r="BD106" s="71">
        <f t="shared" si="33"/>
        <v>0</v>
      </c>
      <c r="BE106" s="71"/>
      <c r="BF106" s="71"/>
      <c r="BG106" s="74"/>
      <c r="BH106" s="74"/>
      <c r="BI106" s="71">
        <f t="shared" si="34"/>
        <v>0</v>
      </c>
      <c r="BJ106" s="71">
        <f t="shared" si="35"/>
        <v>0</v>
      </c>
    </row>
    <row r="107" spans="1:62">
      <c r="A107" s="186" t="s">
        <v>129</v>
      </c>
      <c r="B107" s="187"/>
      <c r="C107" s="166">
        <f t="shared" ref="C107:H107" si="38">MAX(C11:C106)</f>
        <v>0</v>
      </c>
      <c r="D107" s="166">
        <f t="shared" si="38"/>
        <v>0</v>
      </c>
      <c r="E107" s="166">
        <f t="shared" si="38"/>
        <v>0</v>
      </c>
      <c r="F107" s="166">
        <f t="shared" si="38"/>
        <v>0</v>
      </c>
      <c r="G107" s="166">
        <f t="shared" si="38"/>
        <v>0</v>
      </c>
      <c r="H107" s="166">
        <f t="shared" si="38"/>
        <v>0</v>
      </c>
      <c r="I107" s="166">
        <f t="shared" ref="I107:Z107" si="39">MAX(I11:I106)</f>
        <v>0</v>
      </c>
      <c r="J107" s="166">
        <f t="shared" si="39"/>
        <v>0</v>
      </c>
      <c r="K107" s="166">
        <f t="shared" si="39"/>
        <v>0</v>
      </c>
      <c r="L107" s="166">
        <f t="shared" si="39"/>
        <v>0</v>
      </c>
      <c r="M107" s="166">
        <f t="shared" si="39"/>
        <v>0</v>
      </c>
      <c r="N107" s="166">
        <f t="shared" si="39"/>
        <v>0</v>
      </c>
      <c r="O107" s="166">
        <f t="shared" si="39"/>
        <v>13.4</v>
      </c>
      <c r="P107" s="166">
        <f t="shared" si="39"/>
        <v>0</v>
      </c>
      <c r="Q107" s="166">
        <f t="shared" si="39"/>
        <v>0</v>
      </c>
      <c r="R107" s="166">
        <f t="shared" si="39"/>
        <v>0</v>
      </c>
      <c r="S107" s="166">
        <f t="shared" si="39"/>
        <v>13.4</v>
      </c>
      <c r="T107" s="166">
        <f t="shared" si="39"/>
        <v>0</v>
      </c>
      <c r="U107" s="166">
        <f t="shared" si="39"/>
        <v>12.68</v>
      </c>
      <c r="V107" s="166">
        <f t="shared" si="39"/>
        <v>0</v>
      </c>
      <c r="W107" s="166">
        <f t="shared" si="39"/>
        <v>0</v>
      </c>
      <c r="X107" s="166">
        <f t="shared" si="39"/>
        <v>0</v>
      </c>
      <c r="Y107" s="166">
        <f t="shared" si="39"/>
        <v>12.68</v>
      </c>
      <c r="Z107" s="166">
        <f t="shared" si="39"/>
        <v>0</v>
      </c>
      <c r="AA107" s="166">
        <f t="shared" ref="AA107:AF107" si="40">MAX(AA11:AA106)</f>
        <v>0</v>
      </c>
      <c r="AB107" s="166">
        <f t="shared" si="40"/>
        <v>0</v>
      </c>
      <c r="AC107" s="166">
        <f t="shared" si="40"/>
        <v>0</v>
      </c>
      <c r="AD107" s="166">
        <f t="shared" si="40"/>
        <v>0</v>
      </c>
      <c r="AE107" s="166">
        <f t="shared" si="40"/>
        <v>0</v>
      </c>
      <c r="AF107" s="166">
        <f t="shared" si="40"/>
        <v>0</v>
      </c>
      <c r="AG107" s="166">
        <f t="shared" ref="AG107:AR107" si="41">MAX(AG11:AG106)</f>
        <v>0</v>
      </c>
      <c r="AH107" s="166">
        <f t="shared" si="41"/>
        <v>0</v>
      </c>
      <c r="AI107" s="166">
        <f t="shared" si="41"/>
        <v>0</v>
      </c>
      <c r="AJ107" s="166">
        <f t="shared" si="41"/>
        <v>0</v>
      </c>
      <c r="AK107" s="166">
        <f t="shared" si="41"/>
        <v>0</v>
      </c>
      <c r="AL107" s="166">
        <f t="shared" si="41"/>
        <v>0</v>
      </c>
      <c r="AM107" s="166">
        <f t="shared" si="41"/>
        <v>0</v>
      </c>
      <c r="AN107" s="166">
        <f t="shared" si="41"/>
        <v>0</v>
      </c>
      <c r="AO107" s="166">
        <f t="shared" si="41"/>
        <v>0</v>
      </c>
      <c r="AP107" s="166">
        <f t="shared" si="41"/>
        <v>0</v>
      </c>
      <c r="AQ107" s="166">
        <f t="shared" si="41"/>
        <v>0</v>
      </c>
      <c r="AR107" s="166">
        <f t="shared" si="41"/>
        <v>0</v>
      </c>
      <c r="AS107" s="166">
        <f t="shared" ref="AS107:BJ107" si="42">MAX(AS11:AS106)</f>
        <v>0</v>
      </c>
      <c r="AT107" s="166">
        <f t="shared" si="42"/>
        <v>0</v>
      </c>
      <c r="AU107" s="166">
        <f t="shared" si="42"/>
        <v>0</v>
      </c>
      <c r="AV107" s="166">
        <f t="shared" si="42"/>
        <v>0</v>
      </c>
      <c r="AW107" s="166">
        <f t="shared" si="42"/>
        <v>0</v>
      </c>
      <c r="AX107" s="166">
        <f t="shared" si="42"/>
        <v>0</v>
      </c>
      <c r="AY107" s="166">
        <f t="shared" si="42"/>
        <v>0</v>
      </c>
      <c r="AZ107" s="166">
        <f t="shared" si="42"/>
        <v>0</v>
      </c>
      <c r="BA107" s="166">
        <f t="shared" si="42"/>
        <v>0</v>
      </c>
      <c r="BB107" s="166">
        <f t="shared" si="42"/>
        <v>0</v>
      </c>
      <c r="BC107" s="166">
        <f t="shared" si="42"/>
        <v>0</v>
      </c>
      <c r="BD107" s="166">
        <f t="shared" si="42"/>
        <v>0</v>
      </c>
      <c r="BE107" s="166">
        <f t="shared" si="42"/>
        <v>0</v>
      </c>
      <c r="BF107" s="166">
        <f t="shared" si="42"/>
        <v>0</v>
      </c>
      <c r="BG107" s="166">
        <f t="shared" si="42"/>
        <v>0</v>
      </c>
      <c r="BH107" s="166">
        <f t="shared" si="42"/>
        <v>0</v>
      </c>
      <c r="BI107" s="166">
        <f t="shared" si="42"/>
        <v>0</v>
      </c>
      <c r="BJ107" s="166">
        <f t="shared" si="42"/>
        <v>0</v>
      </c>
    </row>
    <row r="108" spans="1:62">
      <c r="A108" s="188" t="s">
        <v>130</v>
      </c>
      <c r="B108" s="118"/>
      <c r="C108" s="166">
        <f t="shared" ref="C108:H108" si="43">MIN(C11:C106)</f>
        <v>0</v>
      </c>
      <c r="D108" s="166">
        <f t="shared" si="43"/>
        <v>0</v>
      </c>
      <c r="E108" s="166">
        <f t="shared" si="43"/>
        <v>0</v>
      </c>
      <c r="F108" s="166">
        <f t="shared" si="43"/>
        <v>0</v>
      </c>
      <c r="G108" s="166">
        <f t="shared" si="43"/>
        <v>0</v>
      </c>
      <c r="H108" s="166">
        <f t="shared" si="43"/>
        <v>0</v>
      </c>
      <c r="I108" s="166">
        <f t="shared" ref="I108:N108" si="44">MIN(I11:I106)</f>
        <v>0</v>
      </c>
      <c r="J108" s="166">
        <f t="shared" si="44"/>
        <v>0</v>
      </c>
      <c r="K108" s="166">
        <f t="shared" si="44"/>
        <v>0</v>
      </c>
      <c r="L108" s="166">
        <f t="shared" si="44"/>
        <v>0</v>
      </c>
      <c r="M108" s="166">
        <f t="shared" si="44"/>
        <v>0</v>
      </c>
      <c r="N108" s="166">
        <f t="shared" si="44"/>
        <v>0</v>
      </c>
      <c r="O108" s="166">
        <f t="shared" ref="O108:AF108" si="45">MIN(O11:O106)</f>
        <v>0</v>
      </c>
      <c r="P108" s="166">
        <f t="shared" si="45"/>
        <v>0</v>
      </c>
      <c r="Q108" s="166">
        <f t="shared" si="45"/>
        <v>0</v>
      </c>
      <c r="R108" s="166">
        <f t="shared" si="45"/>
        <v>0</v>
      </c>
      <c r="S108" s="166">
        <f t="shared" si="45"/>
        <v>0</v>
      </c>
      <c r="T108" s="166">
        <f t="shared" si="45"/>
        <v>0</v>
      </c>
      <c r="U108" s="166">
        <f t="shared" si="45"/>
        <v>0</v>
      </c>
      <c r="V108" s="166">
        <f t="shared" si="45"/>
        <v>0</v>
      </c>
      <c r="W108" s="166">
        <f t="shared" si="45"/>
        <v>0</v>
      </c>
      <c r="X108" s="166">
        <f t="shared" si="45"/>
        <v>0</v>
      </c>
      <c r="Y108" s="166">
        <f t="shared" si="45"/>
        <v>0</v>
      </c>
      <c r="Z108" s="166">
        <f t="shared" si="45"/>
        <v>0</v>
      </c>
      <c r="AA108" s="166">
        <f t="shared" si="45"/>
        <v>0</v>
      </c>
      <c r="AB108" s="166">
        <f t="shared" si="45"/>
        <v>0</v>
      </c>
      <c r="AC108" s="166">
        <f t="shared" si="45"/>
        <v>0</v>
      </c>
      <c r="AD108" s="166">
        <f t="shared" si="45"/>
        <v>0</v>
      </c>
      <c r="AE108" s="166">
        <f t="shared" si="45"/>
        <v>0</v>
      </c>
      <c r="AF108" s="166">
        <f t="shared" si="45"/>
        <v>0</v>
      </c>
      <c r="AG108" s="166">
        <f t="shared" ref="AG108:AR108" si="46">MIN(AG11:AG106)</f>
        <v>0</v>
      </c>
      <c r="AH108" s="166">
        <f t="shared" si="46"/>
        <v>0</v>
      </c>
      <c r="AI108" s="166">
        <f t="shared" si="46"/>
        <v>0</v>
      </c>
      <c r="AJ108" s="166">
        <f t="shared" si="46"/>
        <v>0</v>
      </c>
      <c r="AK108" s="166">
        <f t="shared" si="46"/>
        <v>0</v>
      </c>
      <c r="AL108" s="166">
        <f t="shared" si="46"/>
        <v>0</v>
      </c>
      <c r="AM108" s="166">
        <f t="shared" si="46"/>
        <v>0</v>
      </c>
      <c r="AN108" s="166">
        <f t="shared" si="46"/>
        <v>0</v>
      </c>
      <c r="AO108" s="166">
        <f t="shared" si="46"/>
        <v>0</v>
      </c>
      <c r="AP108" s="166">
        <f t="shared" si="46"/>
        <v>0</v>
      </c>
      <c r="AQ108" s="166">
        <f t="shared" si="46"/>
        <v>0</v>
      </c>
      <c r="AR108" s="166">
        <f t="shared" si="46"/>
        <v>0</v>
      </c>
      <c r="AS108" s="166">
        <f t="shared" ref="AS108:BJ108" si="47">MIN(AS11:AS106)</f>
        <v>0</v>
      </c>
      <c r="AT108" s="166">
        <f t="shared" si="47"/>
        <v>0</v>
      </c>
      <c r="AU108" s="166">
        <f t="shared" si="47"/>
        <v>0</v>
      </c>
      <c r="AV108" s="166">
        <f t="shared" si="47"/>
        <v>0</v>
      </c>
      <c r="AW108" s="166">
        <f t="shared" si="47"/>
        <v>0</v>
      </c>
      <c r="AX108" s="166">
        <f t="shared" si="47"/>
        <v>0</v>
      </c>
      <c r="AY108" s="166">
        <f t="shared" si="47"/>
        <v>0</v>
      </c>
      <c r="AZ108" s="166">
        <f t="shared" si="47"/>
        <v>0</v>
      </c>
      <c r="BA108" s="166">
        <f t="shared" si="47"/>
        <v>0</v>
      </c>
      <c r="BB108" s="166">
        <f t="shared" si="47"/>
        <v>0</v>
      </c>
      <c r="BC108" s="166">
        <f t="shared" si="47"/>
        <v>0</v>
      </c>
      <c r="BD108" s="166">
        <f t="shared" si="47"/>
        <v>0</v>
      </c>
      <c r="BE108" s="166">
        <f t="shared" si="47"/>
        <v>0</v>
      </c>
      <c r="BF108" s="166">
        <f t="shared" si="47"/>
        <v>0</v>
      </c>
      <c r="BG108" s="166">
        <f t="shared" si="47"/>
        <v>0</v>
      </c>
      <c r="BH108" s="166">
        <f t="shared" si="47"/>
        <v>0</v>
      </c>
      <c r="BI108" s="166">
        <f t="shared" si="47"/>
        <v>0</v>
      </c>
      <c r="BJ108" s="166">
        <f t="shared" si="47"/>
        <v>0</v>
      </c>
    </row>
    <row r="109" spans="1:62" ht="15.75" thickBot="1">
      <c r="A109" s="189" t="s">
        <v>160</v>
      </c>
      <c r="B109" s="190"/>
      <c r="C109" s="166" t="e">
        <f t="shared" ref="C109:H109" si="48">AVERAGE(C11:C106)</f>
        <v>#DIV/0!</v>
      </c>
      <c r="D109" s="166" t="e">
        <f t="shared" si="48"/>
        <v>#DIV/0!</v>
      </c>
      <c r="E109" s="166" t="e">
        <f t="shared" si="48"/>
        <v>#DIV/0!</v>
      </c>
      <c r="F109" s="166" t="e">
        <f t="shared" si="48"/>
        <v>#DIV/0!</v>
      </c>
      <c r="G109" s="166">
        <f t="shared" si="48"/>
        <v>0</v>
      </c>
      <c r="H109" s="166">
        <f t="shared" si="48"/>
        <v>0</v>
      </c>
      <c r="I109" s="166" t="e">
        <f t="shared" ref="I109:N109" si="49">AVERAGE(I11:I106)</f>
        <v>#DIV/0!</v>
      </c>
      <c r="J109" s="166" t="e">
        <f t="shared" si="49"/>
        <v>#DIV/0!</v>
      </c>
      <c r="K109" s="166" t="e">
        <f t="shared" si="49"/>
        <v>#DIV/0!</v>
      </c>
      <c r="L109" s="166" t="e">
        <f t="shared" si="49"/>
        <v>#DIV/0!</v>
      </c>
      <c r="M109" s="166">
        <f t="shared" si="49"/>
        <v>0</v>
      </c>
      <c r="N109" s="166">
        <f t="shared" si="49"/>
        <v>0</v>
      </c>
      <c r="O109" s="166">
        <f t="shared" ref="O109:AF109" si="50">AVERAGE(O11:O106)</f>
        <v>1.7632291666666668</v>
      </c>
      <c r="P109" s="166" t="e">
        <f t="shared" si="50"/>
        <v>#DIV/0!</v>
      </c>
      <c r="Q109" s="166" t="e">
        <f t="shared" si="50"/>
        <v>#DIV/0!</v>
      </c>
      <c r="R109" s="166" t="e">
        <f t="shared" si="50"/>
        <v>#DIV/0!</v>
      </c>
      <c r="S109" s="166">
        <f t="shared" si="50"/>
        <v>1.7632291666666668</v>
      </c>
      <c r="T109" s="166">
        <f t="shared" si="50"/>
        <v>0</v>
      </c>
      <c r="U109" s="166">
        <f t="shared" si="50"/>
        <v>1.6959375000000003</v>
      </c>
      <c r="V109" s="166" t="e">
        <f t="shared" si="50"/>
        <v>#DIV/0!</v>
      </c>
      <c r="W109" s="166" t="e">
        <f t="shared" si="50"/>
        <v>#DIV/0!</v>
      </c>
      <c r="X109" s="166" t="e">
        <f t="shared" si="50"/>
        <v>#DIV/0!</v>
      </c>
      <c r="Y109" s="166">
        <f t="shared" si="50"/>
        <v>1.6959375000000003</v>
      </c>
      <c r="Z109" s="166">
        <f t="shared" si="50"/>
        <v>0</v>
      </c>
      <c r="AA109" s="166" t="e">
        <f t="shared" si="50"/>
        <v>#DIV/0!</v>
      </c>
      <c r="AB109" s="166" t="e">
        <f t="shared" si="50"/>
        <v>#DIV/0!</v>
      </c>
      <c r="AC109" s="166" t="e">
        <f t="shared" si="50"/>
        <v>#DIV/0!</v>
      </c>
      <c r="AD109" s="166" t="e">
        <f t="shared" si="50"/>
        <v>#DIV/0!</v>
      </c>
      <c r="AE109" s="166">
        <f t="shared" si="50"/>
        <v>0</v>
      </c>
      <c r="AF109" s="166">
        <f t="shared" si="50"/>
        <v>0</v>
      </c>
      <c r="AG109" s="166" t="e">
        <f t="shared" ref="AG109:AR109" si="51">AVERAGE(AG11:AG106)</f>
        <v>#DIV/0!</v>
      </c>
      <c r="AH109" s="166" t="e">
        <f t="shared" si="51"/>
        <v>#DIV/0!</v>
      </c>
      <c r="AI109" s="166" t="e">
        <f t="shared" si="51"/>
        <v>#DIV/0!</v>
      </c>
      <c r="AJ109" s="166" t="e">
        <f t="shared" si="51"/>
        <v>#DIV/0!</v>
      </c>
      <c r="AK109" s="166">
        <f t="shared" si="51"/>
        <v>0</v>
      </c>
      <c r="AL109" s="166">
        <f t="shared" si="51"/>
        <v>0</v>
      </c>
      <c r="AM109" s="166" t="e">
        <f t="shared" si="51"/>
        <v>#DIV/0!</v>
      </c>
      <c r="AN109" s="166" t="e">
        <f t="shared" si="51"/>
        <v>#DIV/0!</v>
      </c>
      <c r="AO109" s="166" t="e">
        <f t="shared" si="51"/>
        <v>#DIV/0!</v>
      </c>
      <c r="AP109" s="166" t="e">
        <f t="shared" si="51"/>
        <v>#DIV/0!</v>
      </c>
      <c r="AQ109" s="166">
        <f t="shared" si="51"/>
        <v>0</v>
      </c>
      <c r="AR109" s="166">
        <f t="shared" si="51"/>
        <v>0</v>
      </c>
      <c r="AS109" s="166" t="e">
        <f t="shared" ref="AS109:BJ109" si="52">AVERAGE(AS11:AS106)</f>
        <v>#DIV/0!</v>
      </c>
      <c r="AT109" s="166" t="e">
        <f t="shared" si="52"/>
        <v>#DIV/0!</v>
      </c>
      <c r="AU109" s="166" t="e">
        <f t="shared" si="52"/>
        <v>#DIV/0!</v>
      </c>
      <c r="AV109" s="166" t="e">
        <f t="shared" si="52"/>
        <v>#DIV/0!</v>
      </c>
      <c r="AW109" s="166">
        <f t="shared" si="52"/>
        <v>0</v>
      </c>
      <c r="AX109" s="166">
        <f t="shared" si="52"/>
        <v>0</v>
      </c>
      <c r="AY109" s="166" t="e">
        <f t="shared" si="52"/>
        <v>#DIV/0!</v>
      </c>
      <c r="AZ109" s="166" t="e">
        <f t="shared" si="52"/>
        <v>#DIV/0!</v>
      </c>
      <c r="BA109" s="166" t="e">
        <f t="shared" si="52"/>
        <v>#DIV/0!</v>
      </c>
      <c r="BB109" s="166" t="e">
        <f t="shared" si="52"/>
        <v>#DIV/0!</v>
      </c>
      <c r="BC109" s="166">
        <f t="shared" si="52"/>
        <v>0</v>
      </c>
      <c r="BD109" s="166">
        <f t="shared" si="52"/>
        <v>0</v>
      </c>
      <c r="BE109" s="166" t="e">
        <f t="shared" si="52"/>
        <v>#DIV/0!</v>
      </c>
      <c r="BF109" s="166" t="e">
        <f t="shared" si="52"/>
        <v>#DIV/0!</v>
      </c>
      <c r="BG109" s="166" t="e">
        <f t="shared" si="52"/>
        <v>#DIV/0!</v>
      </c>
      <c r="BH109" s="166" t="e">
        <f t="shared" si="52"/>
        <v>#DIV/0!</v>
      </c>
      <c r="BI109" s="166">
        <f t="shared" si="52"/>
        <v>0</v>
      </c>
      <c r="BJ109" s="166">
        <f t="shared" si="52"/>
        <v>0</v>
      </c>
    </row>
    <row r="110" spans="1:62">
      <c r="AB110" s="191"/>
      <c r="AC110" s="192"/>
    </row>
    <row r="111" spans="1:62" ht="15.75" thickBot="1"/>
    <row r="112" spans="1:62">
      <c r="I112" s="459" t="s">
        <v>136</v>
      </c>
      <c r="J112" s="460"/>
      <c r="K112" s="460"/>
      <c r="L112" s="460"/>
      <c r="M112" s="460"/>
      <c r="N112" s="460"/>
      <c r="O112" s="460"/>
      <c r="P112" s="460"/>
      <c r="Q112" s="460"/>
      <c r="R112" s="460"/>
      <c r="S112" s="460"/>
      <c r="T112" s="461"/>
      <c r="U112" s="120"/>
      <c r="V112" s="120"/>
    </row>
    <row r="113" spans="9:22">
      <c r="I113" s="456" t="s">
        <v>179</v>
      </c>
      <c r="J113" s="456"/>
      <c r="K113" s="546"/>
      <c r="L113" s="546"/>
      <c r="M113" s="458" t="s">
        <v>180</v>
      </c>
      <c r="N113" s="458"/>
      <c r="O113" s="458"/>
      <c r="P113" s="458"/>
      <c r="Q113" s="458"/>
      <c r="R113" s="458"/>
      <c r="S113" s="458"/>
      <c r="T113" s="458"/>
      <c r="U113" s="121"/>
      <c r="V113" s="121"/>
    </row>
  </sheetData>
  <mergeCells count="46">
    <mergeCell ref="T6:AE6"/>
    <mergeCell ref="R4:S4"/>
    <mergeCell ref="C8:H8"/>
    <mergeCell ref="I8:N8"/>
    <mergeCell ref="O8:T8"/>
    <mergeCell ref="U8:Z8"/>
    <mergeCell ref="AA8:AF8"/>
    <mergeCell ref="C9:D9"/>
    <mergeCell ref="E9:F9"/>
    <mergeCell ref="G9:H9"/>
    <mergeCell ref="I9:J9"/>
    <mergeCell ref="K9:L9"/>
    <mergeCell ref="AC9:AD9"/>
    <mergeCell ref="AE9:AF9"/>
    <mergeCell ref="O9:P9"/>
    <mergeCell ref="Q9:R9"/>
    <mergeCell ref="S9:T9"/>
    <mergeCell ref="U9:V9"/>
    <mergeCell ref="W9:X9"/>
    <mergeCell ref="Y9:Z9"/>
    <mergeCell ref="I113:J113"/>
    <mergeCell ref="K113:L113"/>
    <mergeCell ref="M113:T113"/>
    <mergeCell ref="I112:T112"/>
    <mergeCell ref="AA9:AB9"/>
    <mergeCell ref="M9:N9"/>
    <mergeCell ref="AG9:AH9"/>
    <mergeCell ref="AI9:AJ9"/>
    <mergeCell ref="AK9:AL9"/>
    <mergeCell ref="AG8:AL8"/>
    <mergeCell ref="AM8:AR8"/>
    <mergeCell ref="AM9:AN9"/>
    <mergeCell ref="AO9:AP9"/>
    <mergeCell ref="AQ9:AR9"/>
    <mergeCell ref="BE8:BJ8"/>
    <mergeCell ref="BE9:BF9"/>
    <mergeCell ref="BG9:BH9"/>
    <mergeCell ref="BI9:BJ9"/>
    <mergeCell ref="AS8:AX8"/>
    <mergeCell ref="AS9:AT9"/>
    <mergeCell ref="AU9:AV9"/>
    <mergeCell ref="AW9:AX9"/>
    <mergeCell ref="AY8:BD8"/>
    <mergeCell ref="AY9:AZ9"/>
    <mergeCell ref="BA9:BB9"/>
    <mergeCell ref="BC9:BD9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Q98"/>
  <sheetViews>
    <sheetView workbookViewId="0">
      <selection activeCell="C3" sqref="C3:C98"/>
    </sheetView>
  </sheetViews>
  <sheetFormatPr defaultRowHeight="15"/>
  <cols>
    <col min="1" max="3" width="9.140625" style="171" customWidth="1"/>
    <col min="4" max="4" width="9.85546875" style="171" customWidth="1"/>
    <col min="5" max="5" width="9.140625" style="171" customWidth="1"/>
    <col min="6" max="6" width="8.42578125" style="171" customWidth="1"/>
    <col min="7" max="10" width="9.140625" style="171" customWidth="1"/>
    <col min="11" max="16384" width="9.140625" style="171"/>
  </cols>
  <sheetData>
    <row r="1" spans="1:17" s="170" customFormat="1">
      <c r="A1" s="131" t="s">
        <v>31</v>
      </c>
      <c r="B1" s="131" t="s">
        <v>32</v>
      </c>
      <c r="C1" s="559" t="s">
        <v>240</v>
      </c>
      <c r="D1" s="559"/>
      <c r="E1" s="559" t="s">
        <v>241</v>
      </c>
      <c r="F1" s="559"/>
      <c r="G1" s="559" t="s">
        <v>242</v>
      </c>
      <c r="H1" s="559"/>
      <c r="I1" s="559" t="s">
        <v>248</v>
      </c>
      <c r="J1" s="559"/>
    </row>
    <row r="2" spans="1:17" s="170" customFormat="1">
      <c r="A2" s="107"/>
      <c r="B2" s="155"/>
      <c r="C2" s="157" t="s">
        <v>243</v>
      </c>
      <c r="D2" s="157" t="s">
        <v>244</v>
      </c>
      <c r="E2" s="157" t="s">
        <v>243</v>
      </c>
      <c r="F2" s="157" t="s">
        <v>244</v>
      </c>
      <c r="G2" s="157" t="s">
        <v>243</v>
      </c>
      <c r="H2" s="157" t="s">
        <v>244</v>
      </c>
      <c r="I2" s="157" t="s">
        <v>243</v>
      </c>
      <c r="J2" s="157" t="s">
        <v>244</v>
      </c>
    </row>
    <row r="3" spans="1:17">
      <c r="A3" s="80" t="s">
        <v>33</v>
      </c>
      <c r="B3" s="130">
        <v>1</v>
      </c>
      <c r="C3" s="195">
        <v>247.40625</v>
      </c>
      <c r="D3" s="162">
        <f>'OA&amp;GRIDCO'!CQ11</f>
        <v>247.40625</v>
      </c>
      <c r="E3" s="198">
        <v>565</v>
      </c>
      <c r="F3" s="194">
        <f>'OA&amp;GRIDCO'!HQ11</f>
        <v>565</v>
      </c>
      <c r="G3" s="197">
        <v>1070</v>
      </c>
      <c r="H3" s="163">
        <f>G3</f>
        <v>1070</v>
      </c>
      <c r="I3" s="199">
        <v>365</v>
      </c>
      <c r="J3" s="148">
        <f>I3</f>
        <v>365</v>
      </c>
    </row>
    <row r="4" spans="1:17">
      <c r="A4" s="80" t="s">
        <v>34</v>
      </c>
      <c r="B4" s="130">
        <v>2</v>
      </c>
      <c r="C4" s="195">
        <v>247.40625</v>
      </c>
      <c r="D4" s="162">
        <f>'OA&amp;GRIDCO'!CQ12</f>
        <v>247.40625</v>
      </c>
      <c r="E4" s="198">
        <v>565</v>
      </c>
      <c r="F4" s="194">
        <f>'OA&amp;GRIDCO'!HQ12</f>
        <v>565</v>
      </c>
      <c r="G4" s="197">
        <v>1070</v>
      </c>
      <c r="H4" s="163">
        <f t="shared" ref="H4:H67" si="0">G4</f>
        <v>1070</v>
      </c>
      <c r="I4" s="199">
        <v>365</v>
      </c>
      <c r="J4" s="148">
        <f t="shared" ref="J4:J67" si="1">I4</f>
        <v>365</v>
      </c>
    </row>
    <row r="5" spans="1:17">
      <c r="A5" s="80" t="s">
        <v>35</v>
      </c>
      <c r="B5" s="130">
        <v>3</v>
      </c>
      <c r="C5" s="195">
        <v>247.40625</v>
      </c>
      <c r="D5" s="162">
        <f>'OA&amp;GRIDCO'!CQ13</f>
        <v>247.40625</v>
      </c>
      <c r="E5" s="198">
        <v>565</v>
      </c>
      <c r="F5" s="194">
        <f>'OA&amp;GRIDCO'!HQ13</f>
        <v>565</v>
      </c>
      <c r="G5" s="197">
        <v>1070</v>
      </c>
      <c r="H5" s="163">
        <f t="shared" si="0"/>
        <v>1070</v>
      </c>
      <c r="I5" s="199">
        <v>365</v>
      </c>
      <c r="J5" s="148">
        <f t="shared" si="1"/>
        <v>365</v>
      </c>
    </row>
    <row r="6" spans="1:17">
      <c r="A6" s="80" t="s">
        <v>36</v>
      </c>
      <c r="B6" s="130">
        <v>4</v>
      </c>
      <c r="C6" s="195">
        <v>247.40625</v>
      </c>
      <c r="D6" s="162">
        <f>'OA&amp;GRIDCO'!CQ14</f>
        <v>247.40625</v>
      </c>
      <c r="E6" s="198">
        <v>565</v>
      </c>
      <c r="F6" s="194">
        <f>'OA&amp;GRIDCO'!HQ14</f>
        <v>565</v>
      </c>
      <c r="G6" s="197">
        <v>1070</v>
      </c>
      <c r="H6" s="163">
        <f t="shared" si="0"/>
        <v>1070</v>
      </c>
      <c r="I6" s="199">
        <v>365</v>
      </c>
      <c r="J6" s="148">
        <f t="shared" si="1"/>
        <v>365</v>
      </c>
    </row>
    <row r="7" spans="1:17">
      <c r="A7" s="80" t="s">
        <v>37</v>
      </c>
      <c r="B7" s="130">
        <v>5</v>
      </c>
      <c r="C7" s="195">
        <v>247.40625</v>
      </c>
      <c r="D7" s="162">
        <f>'OA&amp;GRIDCO'!CQ15</f>
        <v>247.40625</v>
      </c>
      <c r="E7" s="198">
        <v>565</v>
      </c>
      <c r="F7" s="194">
        <f>'OA&amp;GRIDCO'!HQ15</f>
        <v>565</v>
      </c>
      <c r="G7" s="197">
        <v>1070</v>
      </c>
      <c r="H7" s="163">
        <f t="shared" si="0"/>
        <v>1070</v>
      </c>
      <c r="I7" s="199">
        <v>365</v>
      </c>
      <c r="J7" s="148">
        <f t="shared" si="1"/>
        <v>365</v>
      </c>
    </row>
    <row r="8" spans="1:17">
      <c r="A8" s="80" t="s">
        <v>38</v>
      </c>
      <c r="B8" s="130">
        <v>6</v>
      </c>
      <c r="C8" s="195">
        <v>247.40625</v>
      </c>
      <c r="D8" s="162">
        <f>'OA&amp;GRIDCO'!CQ16</f>
        <v>247.40625</v>
      </c>
      <c r="E8" s="198">
        <v>565</v>
      </c>
      <c r="F8" s="194">
        <f>'OA&amp;GRIDCO'!HQ16</f>
        <v>565</v>
      </c>
      <c r="G8" s="197">
        <v>1070</v>
      </c>
      <c r="H8" s="163">
        <f t="shared" si="0"/>
        <v>1070</v>
      </c>
      <c r="I8" s="199">
        <v>365</v>
      </c>
      <c r="J8" s="148">
        <f t="shared" si="1"/>
        <v>365</v>
      </c>
    </row>
    <row r="9" spans="1:17">
      <c r="A9" s="80" t="s">
        <v>39</v>
      </c>
      <c r="B9" s="130">
        <v>7</v>
      </c>
      <c r="C9" s="195">
        <v>247.40625</v>
      </c>
      <c r="D9" s="162">
        <f>'OA&amp;GRIDCO'!CQ17</f>
        <v>247.40625</v>
      </c>
      <c r="E9" s="198">
        <v>565</v>
      </c>
      <c r="F9" s="194">
        <f>'OA&amp;GRIDCO'!HQ17</f>
        <v>565</v>
      </c>
      <c r="G9" s="197">
        <v>1070</v>
      </c>
      <c r="H9" s="163">
        <f t="shared" si="0"/>
        <v>1070</v>
      </c>
      <c r="I9" s="199">
        <v>365</v>
      </c>
      <c r="J9" s="148">
        <f t="shared" si="1"/>
        <v>365</v>
      </c>
    </row>
    <row r="10" spans="1:17">
      <c r="A10" s="80" t="s">
        <v>40</v>
      </c>
      <c r="B10" s="130">
        <v>8</v>
      </c>
      <c r="C10" s="195">
        <v>247.40625</v>
      </c>
      <c r="D10" s="162">
        <f>'OA&amp;GRIDCO'!CQ18</f>
        <v>247.40625</v>
      </c>
      <c r="E10" s="198">
        <v>565</v>
      </c>
      <c r="F10" s="194">
        <f>'OA&amp;GRIDCO'!HQ18</f>
        <v>565</v>
      </c>
      <c r="G10" s="197">
        <v>1070</v>
      </c>
      <c r="H10" s="163">
        <f t="shared" si="0"/>
        <v>1070</v>
      </c>
      <c r="I10" s="199">
        <v>365</v>
      </c>
      <c r="J10" s="148">
        <f t="shared" si="1"/>
        <v>365</v>
      </c>
    </row>
    <row r="11" spans="1:17">
      <c r="A11" s="80" t="s">
        <v>41</v>
      </c>
      <c r="B11" s="130">
        <v>9</v>
      </c>
      <c r="C11" s="195">
        <v>247.40625</v>
      </c>
      <c r="D11" s="162">
        <f>'OA&amp;GRIDCO'!CQ19</f>
        <v>247.40625</v>
      </c>
      <c r="E11" s="198">
        <v>535</v>
      </c>
      <c r="F11" s="194">
        <f>'OA&amp;GRIDCO'!HQ19</f>
        <v>535</v>
      </c>
      <c r="G11" s="197">
        <v>1070</v>
      </c>
      <c r="H11" s="163">
        <f t="shared" si="0"/>
        <v>1070</v>
      </c>
      <c r="I11" s="199">
        <v>365</v>
      </c>
      <c r="J11" s="148">
        <f t="shared" si="1"/>
        <v>365</v>
      </c>
    </row>
    <row r="12" spans="1:17">
      <c r="A12" s="80" t="s">
        <v>42</v>
      </c>
      <c r="B12" s="130">
        <v>10</v>
      </c>
      <c r="C12" s="195">
        <v>247.40625</v>
      </c>
      <c r="D12" s="162">
        <f>'OA&amp;GRIDCO'!CQ20</f>
        <v>247.40625</v>
      </c>
      <c r="E12" s="198">
        <v>505</v>
      </c>
      <c r="F12" s="194">
        <f>'OA&amp;GRIDCO'!HQ20</f>
        <v>505</v>
      </c>
      <c r="G12" s="197">
        <v>1070</v>
      </c>
      <c r="H12" s="163">
        <f t="shared" si="0"/>
        <v>1070</v>
      </c>
      <c r="I12" s="199">
        <v>365</v>
      </c>
      <c r="J12" s="148">
        <f t="shared" si="1"/>
        <v>365</v>
      </c>
    </row>
    <row r="13" spans="1:17">
      <c r="A13" s="80" t="s">
        <v>43</v>
      </c>
      <c r="B13" s="130">
        <v>11</v>
      </c>
      <c r="C13" s="195">
        <v>247.40625</v>
      </c>
      <c r="D13" s="162">
        <f>'OA&amp;GRIDCO'!CQ21</f>
        <v>247.40625</v>
      </c>
      <c r="E13" s="198">
        <v>475</v>
      </c>
      <c r="F13" s="194">
        <f>'OA&amp;GRIDCO'!HQ21</f>
        <v>475</v>
      </c>
      <c r="G13" s="197">
        <v>1070</v>
      </c>
      <c r="H13" s="163">
        <f t="shared" si="0"/>
        <v>1070</v>
      </c>
      <c r="I13" s="199">
        <v>365</v>
      </c>
      <c r="J13" s="148">
        <f t="shared" si="1"/>
        <v>365</v>
      </c>
    </row>
    <row r="14" spans="1:17">
      <c r="A14" s="80" t="s">
        <v>44</v>
      </c>
      <c r="B14" s="130">
        <v>12</v>
      </c>
      <c r="C14" s="195">
        <v>247.40625</v>
      </c>
      <c r="D14" s="162">
        <f>'OA&amp;GRIDCO'!CQ22</f>
        <v>247.40625</v>
      </c>
      <c r="E14" s="198">
        <v>445</v>
      </c>
      <c r="F14" s="194">
        <f>'OA&amp;GRIDCO'!HQ22</f>
        <v>445</v>
      </c>
      <c r="G14" s="197">
        <v>1070</v>
      </c>
      <c r="H14" s="163">
        <f t="shared" si="0"/>
        <v>1070</v>
      </c>
      <c r="I14" s="199">
        <v>365</v>
      </c>
      <c r="J14" s="148">
        <f t="shared" si="1"/>
        <v>365</v>
      </c>
      <c r="Q14" s="172"/>
    </row>
    <row r="15" spans="1:17">
      <c r="A15" s="80" t="s">
        <v>45</v>
      </c>
      <c r="B15" s="130">
        <v>13</v>
      </c>
      <c r="C15" s="195">
        <v>247.40625</v>
      </c>
      <c r="D15" s="162">
        <f>'OA&amp;GRIDCO'!CQ23</f>
        <v>247.40625</v>
      </c>
      <c r="E15" s="198">
        <v>415</v>
      </c>
      <c r="F15" s="194">
        <f>'OA&amp;GRIDCO'!HQ23</f>
        <v>415</v>
      </c>
      <c r="G15" s="197">
        <v>1070</v>
      </c>
      <c r="H15" s="163">
        <f t="shared" si="0"/>
        <v>1070</v>
      </c>
      <c r="I15" s="199">
        <v>365</v>
      </c>
      <c r="J15" s="148">
        <f t="shared" si="1"/>
        <v>365</v>
      </c>
    </row>
    <row r="16" spans="1:17">
      <c r="A16" s="80" t="s">
        <v>46</v>
      </c>
      <c r="B16" s="130">
        <v>14</v>
      </c>
      <c r="C16" s="195">
        <v>247.40625</v>
      </c>
      <c r="D16" s="162">
        <f>'OA&amp;GRIDCO'!CQ24</f>
        <v>247.40625</v>
      </c>
      <c r="E16" s="198">
        <v>400</v>
      </c>
      <c r="F16" s="194">
        <f>'OA&amp;GRIDCO'!HQ24</f>
        <v>400</v>
      </c>
      <c r="G16" s="197">
        <v>1070</v>
      </c>
      <c r="H16" s="163">
        <f t="shared" si="0"/>
        <v>1070</v>
      </c>
      <c r="I16" s="199">
        <v>365</v>
      </c>
      <c r="J16" s="148">
        <f t="shared" si="1"/>
        <v>365</v>
      </c>
    </row>
    <row r="17" spans="1:10">
      <c r="A17" s="80" t="s">
        <v>47</v>
      </c>
      <c r="B17" s="130">
        <v>15</v>
      </c>
      <c r="C17" s="195">
        <v>247.40625</v>
      </c>
      <c r="D17" s="162">
        <f>'OA&amp;GRIDCO'!CQ25</f>
        <v>247.40625</v>
      </c>
      <c r="E17" s="198">
        <v>400</v>
      </c>
      <c r="F17" s="194">
        <f>'OA&amp;GRIDCO'!HQ25</f>
        <v>400</v>
      </c>
      <c r="G17" s="197">
        <v>1070</v>
      </c>
      <c r="H17" s="163">
        <f t="shared" si="0"/>
        <v>1070</v>
      </c>
      <c r="I17" s="199">
        <v>365</v>
      </c>
      <c r="J17" s="148">
        <f t="shared" si="1"/>
        <v>365</v>
      </c>
    </row>
    <row r="18" spans="1:10">
      <c r="A18" s="80" t="s">
        <v>48</v>
      </c>
      <c r="B18" s="130">
        <v>16</v>
      </c>
      <c r="C18" s="195">
        <v>247.40625</v>
      </c>
      <c r="D18" s="162">
        <f>'OA&amp;GRIDCO'!CQ26</f>
        <v>247.40625</v>
      </c>
      <c r="E18" s="198">
        <v>400</v>
      </c>
      <c r="F18" s="194">
        <f>'OA&amp;GRIDCO'!HQ26</f>
        <v>400</v>
      </c>
      <c r="G18" s="197">
        <v>1070</v>
      </c>
      <c r="H18" s="163">
        <f t="shared" si="0"/>
        <v>1070</v>
      </c>
      <c r="I18" s="199">
        <v>365</v>
      </c>
      <c r="J18" s="148">
        <f t="shared" si="1"/>
        <v>365</v>
      </c>
    </row>
    <row r="19" spans="1:10">
      <c r="A19" s="80" t="s">
        <v>49</v>
      </c>
      <c r="B19" s="130">
        <v>17</v>
      </c>
      <c r="C19" s="195">
        <v>247.40625</v>
      </c>
      <c r="D19" s="162">
        <f>'OA&amp;GRIDCO'!CQ27</f>
        <v>247.40625</v>
      </c>
      <c r="E19" s="198">
        <v>400</v>
      </c>
      <c r="F19" s="194">
        <f>'OA&amp;GRIDCO'!HQ27</f>
        <v>400</v>
      </c>
      <c r="G19" s="197">
        <v>1070</v>
      </c>
      <c r="H19" s="163">
        <f t="shared" si="0"/>
        <v>1070</v>
      </c>
      <c r="I19" s="199">
        <v>365</v>
      </c>
      <c r="J19" s="148">
        <f t="shared" si="1"/>
        <v>365</v>
      </c>
    </row>
    <row r="20" spans="1:10">
      <c r="A20" s="80" t="s">
        <v>50</v>
      </c>
      <c r="B20" s="81">
        <v>18</v>
      </c>
      <c r="C20" s="195">
        <v>247.40625</v>
      </c>
      <c r="D20" s="162">
        <f>'OA&amp;GRIDCO'!CQ28</f>
        <v>247.40625</v>
      </c>
      <c r="E20" s="198">
        <v>400</v>
      </c>
      <c r="F20" s="194">
        <f>'OA&amp;GRIDCO'!HQ28</f>
        <v>400</v>
      </c>
      <c r="G20" s="197">
        <v>1070</v>
      </c>
      <c r="H20" s="163">
        <f t="shared" si="0"/>
        <v>1070</v>
      </c>
      <c r="I20" s="199">
        <v>365</v>
      </c>
      <c r="J20" s="148">
        <f t="shared" si="1"/>
        <v>365</v>
      </c>
    </row>
    <row r="21" spans="1:10">
      <c r="A21" s="80" t="s">
        <v>51</v>
      </c>
      <c r="B21" s="81">
        <v>19</v>
      </c>
      <c r="C21" s="195">
        <v>247.40625</v>
      </c>
      <c r="D21" s="162">
        <f>'OA&amp;GRIDCO'!CQ29</f>
        <v>247.40625</v>
      </c>
      <c r="E21" s="198">
        <v>400</v>
      </c>
      <c r="F21" s="194">
        <f>'OA&amp;GRIDCO'!HQ29</f>
        <v>400</v>
      </c>
      <c r="G21" s="197">
        <v>1070</v>
      </c>
      <c r="H21" s="163">
        <f t="shared" si="0"/>
        <v>1070</v>
      </c>
      <c r="I21" s="199">
        <v>365</v>
      </c>
      <c r="J21" s="148">
        <f t="shared" si="1"/>
        <v>365</v>
      </c>
    </row>
    <row r="22" spans="1:10">
      <c r="A22" s="80" t="s">
        <v>52</v>
      </c>
      <c r="B22" s="81">
        <v>20</v>
      </c>
      <c r="C22" s="195">
        <v>247.40625</v>
      </c>
      <c r="D22" s="162">
        <f>'OA&amp;GRIDCO'!CQ30</f>
        <v>247.40625</v>
      </c>
      <c r="E22" s="198">
        <v>400</v>
      </c>
      <c r="F22" s="194">
        <f>'OA&amp;GRIDCO'!HQ30</f>
        <v>400</v>
      </c>
      <c r="G22" s="197">
        <v>1070</v>
      </c>
      <c r="H22" s="163">
        <f t="shared" si="0"/>
        <v>1070</v>
      </c>
      <c r="I22" s="199">
        <v>365</v>
      </c>
      <c r="J22" s="148">
        <f t="shared" si="1"/>
        <v>365</v>
      </c>
    </row>
    <row r="23" spans="1:10">
      <c r="A23" s="80" t="s">
        <v>53</v>
      </c>
      <c r="B23" s="81">
        <v>21</v>
      </c>
      <c r="C23" s="195">
        <v>247.40625</v>
      </c>
      <c r="D23" s="162">
        <f>'OA&amp;GRIDCO'!CQ31</f>
        <v>247.40625</v>
      </c>
      <c r="E23" s="198">
        <v>400</v>
      </c>
      <c r="F23" s="194">
        <f>'OA&amp;GRIDCO'!HQ31</f>
        <v>400</v>
      </c>
      <c r="G23" s="197">
        <v>1070</v>
      </c>
      <c r="H23" s="163">
        <f t="shared" si="0"/>
        <v>1070</v>
      </c>
      <c r="I23" s="199">
        <v>365</v>
      </c>
      <c r="J23" s="148">
        <f t="shared" si="1"/>
        <v>365</v>
      </c>
    </row>
    <row r="24" spans="1:10">
      <c r="A24" s="80" t="s">
        <v>54</v>
      </c>
      <c r="B24" s="81">
        <v>22</v>
      </c>
      <c r="C24" s="195">
        <v>247.40625</v>
      </c>
      <c r="D24" s="162">
        <f>'OA&amp;GRIDCO'!CQ32</f>
        <v>247.40625</v>
      </c>
      <c r="E24" s="198">
        <v>400</v>
      </c>
      <c r="F24" s="194">
        <f>'OA&amp;GRIDCO'!HQ32</f>
        <v>400</v>
      </c>
      <c r="G24" s="197">
        <v>1070</v>
      </c>
      <c r="H24" s="163">
        <f t="shared" si="0"/>
        <v>1070</v>
      </c>
      <c r="I24" s="199">
        <v>365</v>
      </c>
      <c r="J24" s="148">
        <f t="shared" si="1"/>
        <v>365</v>
      </c>
    </row>
    <row r="25" spans="1:10">
      <c r="A25" s="80" t="s">
        <v>55</v>
      </c>
      <c r="B25" s="81">
        <v>23</v>
      </c>
      <c r="C25" s="195">
        <v>247.40625</v>
      </c>
      <c r="D25" s="162">
        <f>'OA&amp;GRIDCO'!CQ33</f>
        <v>247.40625</v>
      </c>
      <c r="E25" s="198">
        <v>400</v>
      </c>
      <c r="F25" s="194">
        <f>'OA&amp;GRIDCO'!HQ33</f>
        <v>400</v>
      </c>
      <c r="G25" s="197">
        <v>1070</v>
      </c>
      <c r="H25" s="163">
        <f t="shared" si="0"/>
        <v>1070</v>
      </c>
      <c r="I25" s="199">
        <v>365</v>
      </c>
      <c r="J25" s="148">
        <f t="shared" si="1"/>
        <v>365</v>
      </c>
    </row>
    <row r="26" spans="1:10">
      <c r="A26" s="80" t="s">
        <v>56</v>
      </c>
      <c r="B26" s="81">
        <v>24</v>
      </c>
      <c r="C26" s="195">
        <v>247.40625</v>
      </c>
      <c r="D26" s="162">
        <f>'OA&amp;GRIDCO'!CQ34</f>
        <v>247.40625</v>
      </c>
      <c r="E26" s="198">
        <v>400</v>
      </c>
      <c r="F26" s="194">
        <f>'OA&amp;GRIDCO'!HQ34</f>
        <v>400</v>
      </c>
      <c r="G26" s="197">
        <v>1070</v>
      </c>
      <c r="H26" s="163">
        <f t="shared" si="0"/>
        <v>1070</v>
      </c>
      <c r="I26" s="199">
        <v>365</v>
      </c>
      <c r="J26" s="148">
        <f t="shared" si="1"/>
        <v>365</v>
      </c>
    </row>
    <row r="27" spans="1:10">
      <c r="A27" s="80" t="s">
        <v>57</v>
      </c>
      <c r="B27" s="81">
        <v>25</v>
      </c>
      <c r="C27" s="195">
        <v>247.40625</v>
      </c>
      <c r="D27" s="162">
        <f>'OA&amp;GRIDCO'!CQ35</f>
        <v>247.40625</v>
      </c>
      <c r="E27" s="198">
        <v>400</v>
      </c>
      <c r="F27" s="194">
        <f>'OA&amp;GRIDCO'!HQ35</f>
        <v>400</v>
      </c>
      <c r="G27" s="197">
        <v>1070</v>
      </c>
      <c r="H27" s="163">
        <f t="shared" si="0"/>
        <v>1070</v>
      </c>
      <c r="I27" s="199">
        <v>365</v>
      </c>
      <c r="J27" s="148">
        <f t="shared" si="1"/>
        <v>365</v>
      </c>
    </row>
    <row r="28" spans="1:10">
      <c r="A28" s="80" t="s">
        <v>58</v>
      </c>
      <c r="B28" s="81">
        <v>26</v>
      </c>
      <c r="C28" s="195">
        <v>247.40625</v>
      </c>
      <c r="D28" s="162">
        <f>'OA&amp;GRIDCO'!CQ36</f>
        <v>247.40625</v>
      </c>
      <c r="E28" s="198">
        <v>400</v>
      </c>
      <c r="F28" s="194">
        <f>'OA&amp;GRIDCO'!HQ36</f>
        <v>400</v>
      </c>
      <c r="G28" s="197">
        <v>1070</v>
      </c>
      <c r="H28" s="163">
        <f t="shared" si="0"/>
        <v>1070</v>
      </c>
      <c r="I28" s="199">
        <v>365</v>
      </c>
      <c r="J28" s="148">
        <f t="shared" si="1"/>
        <v>365</v>
      </c>
    </row>
    <row r="29" spans="1:10">
      <c r="A29" s="80" t="s">
        <v>59</v>
      </c>
      <c r="B29" s="81">
        <v>27</v>
      </c>
      <c r="C29" s="195">
        <v>247.40625</v>
      </c>
      <c r="D29" s="162">
        <f>'OA&amp;GRIDCO'!CQ37</f>
        <v>247.40625</v>
      </c>
      <c r="E29" s="198">
        <v>400</v>
      </c>
      <c r="F29" s="194">
        <f>'OA&amp;GRIDCO'!HQ37</f>
        <v>400</v>
      </c>
      <c r="G29" s="197">
        <v>1070</v>
      </c>
      <c r="H29" s="163">
        <f t="shared" si="0"/>
        <v>1070</v>
      </c>
      <c r="I29" s="199">
        <v>365</v>
      </c>
      <c r="J29" s="148">
        <f t="shared" si="1"/>
        <v>365</v>
      </c>
    </row>
    <row r="30" spans="1:10">
      <c r="A30" s="80" t="s">
        <v>60</v>
      </c>
      <c r="B30" s="81">
        <v>28</v>
      </c>
      <c r="C30" s="195">
        <v>247.40625</v>
      </c>
      <c r="D30" s="162">
        <f>'OA&amp;GRIDCO'!CQ38</f>
        <v>247.40625</v>
      </c>
      <c r="E30" s="198">
        <v>400</v>
      </c>
      <c r="F30" s="194">
        <f>'OA&amp;GRIDCO'!HQ38</f>
        <v>400</v>
      </c>
      <c r="G30" s="197">
        <v>1070</v>
      </c>
      <c r="H30" s="163">
        <f t="shared" si="0"/>
        <v>1070</v>
      </c>
      <c r="I30" s="199">
        <v>365</v>
      </c>
      <c r="J30" s="148">
        <f t="shared" si="1"/>
        <v>365</v>
      </c>
    </row>
    <row r="31" spans="1:10">
      <c r="A31" s="80" t="s">
        <v>61</v>
      </c>
      <c r="B31" s="81">
        <v>29</v>
      </c>
      <c r="C31" s="195">
        <v>247.40625</v>
      </c>
      <c r="D31" s="162">
        <f>'OA&amp;GRIDCO'!CQ39</f>
        <v>247.40625</v>
      </c>
      <c r="E31" s="198">
        <v>400</v>
      </c>
      <c r="F31" s="194">
        <f>'OA&amp;GRIDCO'!HQ39</f>
        <v>400</v>
      </c>
      <c r="G31" s="197">
        <v>1070</v>
      </c>
      <c r="H31" s="163">
        <f t="shared" si="0"/>
        <v>1070</v>
      </c>
      <c r="I31" s="199">
        <v>365</v>
      </c>
      <c r="J31" s="148">
        <f t="shared" si="1"/>
        <v>365</v>
      </c>
    </row>
    <row r="32" spans="1:10">
      <c r="A32" s="80" t="s">
        <v>62</v>
      </c>
      <c r="B32" s="81">
        <v>30</v>
      </c>
      <c r="C32" s="195">
        <v>247.40625</v>
      </c>
      <c r="D32" s="162">
        <f>'OA&amp;GRIDCO'!CQ40</f>
        <v>247.40625</v>
      </c>
      <c r="E32" s="198">
        <v>400</v>
      </c>
      <c r="F32" s="194">
        <f>'OA&amp;GRIDCO'!HQ40</f>
        <v>400</v>
      </c>
      <c r="G32" s="197">
        <v>1070</v>
      </c>
      <c r="H32" s="163">
        <f t="shared" si="0"/>
        <v>1070</v>
      </c>
      <c r="I32" s="199">
        <v>365</v>
      </c>
      <c r="J32" s="148">
        <f t="shared" si="1"/>
        <v>365</v>
      </c>
    </row>
    <row r="33" spans="1:12">
      <c r="A33" s="80" t="s">
        <v>63</v>
      </c>
      <c r="B33" s="81">
        <v>31</v>
      </c>
      <c r="C33" s="195">
        <v>247.40625</v>
      </c>
      <c r="D33" s="162">
        <f>'OA&amp;GRIDCO'!CQ41</f>
        <v>247.40625</v>
      </c>
      <c r="E33" s="198">
        <v>400</v>
      </c>
      <c r="F33" s="194">
        <f>'OA&amp;GRIDCO'!HQ41</f>
        <v>400</v>
      </c>
      <c r="G33" s="197">
        <v>1070</v>
      </c>
      <c r="H33" s="163">
        <f t="shared" si="0"/>
        <v>1070</v>
      </c>
      <c r="I33" s="199">
        <v>365</v>
      </c>
      <c r="J33" s="148">
        <f t="shared" si="1"/>
        <v>365</v>
      </c>
    </row>
    <row r="34" spans="1:12">
      <c r="A34" s="80" t="s">
        <v>64</v>
      </c>
      <c r="B34" s="81">
        <v>32</v>
      </c>
      <c r="C34" s="195">
        <v>247.40625</v>
      </c>
      <c r="D34" s="162">
        <f>'OA&amp;GRIDCO'!CQ42</f>
        <v>247.40625</v>
      </c>
      <c r="E34" s="198">
        <v>400</v>
      </c>
      <c r="F34" s="194">
        <f>'OA&amp;GRIDCO'!HQ42</f>
        <v>400</v>
      </c>
      <c r="G34" s="197">
        <v>1070</v>
      </c>
      <c r="H34" s="163">
        <f t="shared" si="0"/>
        <v>1070</v>
      </c>
      <c r="I34" s="199">
        <v>365</v>
      </c>
      <c r="J34" s="148">
        <f t="shared" si="1"/>
        <v>365</v>
      </c>
    </row>
    <row r="35" spans="1:12">
      <c r="A35" s="80" t="s">
        <v>65</v>
      </c>
      <c r="B35" s="81">
        <v>33</v>
      </c>
      <c r="C35" s="195">
        <v>247.40625</v>
      </c>
      <c r="D35" s="162">
        <f>'OA&amp;GRIDCO'!CQ43</f>
        <v>247.40625</v>
      </c>
      <c r="E35" s="198">
        <v>400</v>
      </c>
      <c r="F35" s="194">
        <f>'OA&amp;GRIDCO'!HQ43</f>
        <v>400</v>
      </c>
      <c r="G35" s="197">
        <v>1070</v>
      </c>
      <c r="H35" s="163">
        <f t="shared" si="0"/>
        <v>1070</v>
      </c>
      <c r="I35" s="199">
        <v>365</v>
      </c>
      <c r="J35" s="148">
        <f t="shared" si="1"/>
        <v>365</v>
      </c>
    </row>
    <row r="36" spans="1:12">
      <c r="A36" s="80" t="s">
        <v>66</v>
      </c>
      <c r="B36" s="81">
        <v>34</v>
      </c>
      <c r="C36" s="195">
        <v>247.40625</v>
      </c>
      <c r="D36" s="162">
        <f>'OA&amp;GRIDCO'!CQ44</f>
        <v>247.40625</v>
      </c>
      <c r="E36" s="198">
        <v>400</v>
      </c>
      <c r="F36" s="194">
        <f>'OA&amp;GRIDCO'!HQ44</f>
        <v>400</v>
      </c>
      <c r="G36" s="197">
        <v>1070</v>
      </c>
      <c r="H36" s="163">
        <f t="shared" si="0"/>
        <v>1070</v>
      </c>
      <c r="I36" s="199">
        <v>365</v>
      </c>
      <c r="J36" s="148">
        <f t="shared" si="1"/>
        <v>365</v>
      </c>
    </row>
    <row r="37" spans="1:12">
      <c r="A37" s="80" t="s">
        <v>67</v>
      </c>
      <c r="B37" s="81">
        <v>35</v>
      </c>
      <c r="C37" s="195">
        <v>247.40625</v>
      </c>
      <c r="D37" s="162">
        <f>'OA&amp;GRIDCO'!CQ45</f>
        <v>247.40625</v>
      </c>
      <c r="E37" s="198">
        <v>400</v>
      </c>
      <c r="F37" s="194">
        <f>'OA&amp;GRIDCO'!HQ45</f>
        <v>400</v>
      </c>
      <c r="G37" s="197">
        <v>1070</v>
      </c>
      <c r="H37" s="163">
        <f t="shared" si="0"/>
        <v>1070</v>
      </c>
      <c r="I37" s="199">
        <v>365</v>
      </c>
      <c r="J37" s="148">
        <f t="shared" si="1"/>
        <v>365</v>
      </c>
    </row>
    <row r="38" spans="1:12">
      <c r="A38" s="80" t="s">
        <v>68</v>
      </c>
      <c r="B38" s="81">
        <v>36</v>
      </c>
      <c r="C38" s="195">
        <v>247.40625</v>
      </c>
      <c r="D38" s="162">
        <f>'OA&amp;GRIDCO'!CQ46</f>
        <v>247.40625</v>
      </c>
      <c r="E38" s="198">
        <v>400</v>
      </c>
      <c r="F38" s="194">
        <f>'OA&amp;GRIDCO'!HQ46</f>
        <v>400</v>
      </c>
      <c r="G38" s="197">
        <v>1070</v>
      </c>
      <c r="H38" s="163">
        <f t="shared" si="0"/>
        <v>1070</v>
      </c>
      <c r="I38" s="199">
        <v>365</v>
      </c>
      <c r="J38" s="148">
        <f t="shared" si="1"/>
        <v>365</v>
      </c>
    </row>
    <row r="39" spans="1:12">
      <c r="A39" s="80" t="s">
        <v>69</v>
      </c>
      <c r="B39" s="81">
        <v>37</v>
      </c>
      <c r="C39" s="195">
        <v>247.40625</v>
      </c>
      <c r="D39" s="162">
        <f>'OA&amp;GRIDCO'!CQ47</f>
        <v>247.40625</v>
      </c>
      <c r="E39" s="198">
        <v>400</v>
      </c>
      <c r="F39" s="194">
        <f>'OA&amp;GRIDCO'!HQ47</f>
        <v>400</v>
      </c>
      <c r="G39" s="197">
        <v>1070</v>
      </c>
      <c r="H39" s="163">
        <f t="shared" si="0"/>
        <v>1070</v>
      </c>
      <c r="I39" s="199">
        <v>365</v>
      </c>
      <c r="J39" s="148">
        <f t="shared" si="1"/>
        <v>365</v>
      </c>
    </row>
    <row r="40" spans="1:12">
      <c r="A40" s="80" t="s">
        <v>70</v>
      </c>
      <c r="B40" s="81">
        <v>38</v>
      </c>
      <c r="C40" s="195">
        <v>247.40625</v>
      </c>
      <c r="D40" s="162">
        <f>'OA&amp;GRIDCO'!CQ48</f>
        <v>247.40625</v>
      </c>
      <c r="E40" s="198">
        <v>400</v>
      </c>
      <c r="F40" s="194">
        <f>'OA&amp;GRIDCO'!HQ48</f>
        <v>400</v>
      </c>
      <c r="G40" s="197">
        <v>1070</v>
      </c>
      <c r="H40" s="163">
        <f t="shared" si="0"/>
        <v>1070</v>
      </c>
      <c r="I40" s="199">
        <v>365</v>
      </c>
      <c r="J40" s="148">
        <f t="shared" si="1"/>
        <v>365</v>
      </c>
    </row>
    <row r="41" spans="1:12">
      <c r="A41" s="80" t="s">
        <v>71</v>
      </c>
      <c r="B41" s="81">
        <v>39</v>
      </c>
      <c r="C41" s="195">
        <v>247.40625</v>
      </c>
      <c r="D41" s="162">
        <f>'OA&amp;GRIDCO'!CQ49</f>
        <v>247.40625</v>
      </c>
      <c r="E41" s="198">
        <v>400</v>
      </c>
      <c r="F41" s="194">
        <f>'OA&amp;GRIDCO'!HQ49</f>
        <v>400</v>
      </c>
      <c r="G41" s="197">
        <v>1070</v>
      </c>
      <c r="H41" s="163">
        <f t="shared" si="0"/>
        <v>1070</v>
      </c>
      <c r="I41" s="199">
        <v>365</v>
      </c>
      <c r="J41" s="148">
        <f t="shared" si="1"/>
        <v>365</v>
      </c>
    </row>
    <row r="42" spans="1:12">
      <c r="A42" s="80" t="s">
        <v>72</v>
      </c>
      <c r="B42" s="81">
        <v>40</v>
      </c>
      <c r="C42" s="195">
        <v>247.40625</v>
      </c>
      <c r="D42" s="162">
        <f>'OA&amp;GRIDCO'!CQ50</f>
        <v>247.40625</v>
      </c>
      <c r="E42" s="198">
        <v>400</v>
      </c>
      <c r="F42" s="194">
        <f>'OA&amp;GRIDCO'!HQ50</f>
        <v>400</v>
      </c>
      <c r="G42" s="197">
        <v>1070</v>
      </c>
      <c r="H42" s="163">
        <f t="shared" si="0"/>
        <v>1070</v>
      </c>
      <c r="I42" s="199">
        <v>365</v>
      </c>
      <c r="J42" s="148">
        <f t="shared" si="1"/>
        <v>365</v>
      </c>
    </row>
    <row r="43" spans="1:12">
      <c r="A43" s="80" t="s">
        <v>73</v>
      </c>
      <c r="B43" s="81">
        <v>41</v>
      </c>
      <c r="C43" s="195">
        <v>247.40625</v>
      </c>
      <c r="D43" s="162">
        <f>'OA&amp;GRIDCO'!CQ51</f>
        <v>247.40625</v>
      </c>
      <c r="E43" s="198">
        <v>400</v>
      </c>
      <c r="F43" s="194">
        <f>'OA&amp;GRIDCO'!HQ51</f>
        <v>400</v>
      </c>
      <c r="G43" s="197">
        <v>1070</v>
      </c>
      <c r="H43" s="163">
        <f t="shared" si="0"/>
        <v>1070</v>
      </c>
      <c r="I43" s="199">
        <v>365</v>
      </c>
      <c r="J43" s="148">
        <f t="shared" si="1"/>
        <v>365</v>
      </c>
      <c r="L43" s="271"/>
    </row>
    <row r="44" spans="1:12">
      <c r="A44" s="80" t="s">
        <v>74</v>
      </c>
      <c r="B44" s="81">
        <v>42</v>
      </c>
      <c r="C44" s="195">
        <v>247.40625</v>
      </c>
      <c r="D44" s="162">
        <f>'OA&amp;GRIDCO'!CQ52</f>
        <v>247.40625</v>
      </c>
      <c r="E44" s="198">
        <v>400</v>
      </c>
      <c r="F44" s="194">
        <f>'OA&amp;GRIDCO'!HQ52</f>
        <v>400</v>
      </c>
      <c r="G44" s="197">
        <v>1070</v>
      </c>
      <c r="H44" s="163">
        <f t="shared" si="0"/>
        <v>1070</v>
      </c>
      <c r="I44" s="199">
        <v>365</v>
      </c>
      <c r="J44" s="148">
        <f t="shared" si="1"/>
        <v>365</v>
      </c>
      <c r="L44" s="271"/>
    </row>
    <row r="45" spans="1:12">
      <c r="A45" s="80" t="s">
        <v>75</v>
      </c>
      <c r="B45" s="81">
        <v>43</v>
      </c>
      <c r="C45" s="195">
        <v>247.40625</v>
      </c>
      <c r="D45" s="162">
        <f>'OA&amp;GRIDCO'!CQ53</f>
        <v>247.40625</v>
      </c>
      <c r="E45" s="198">
        <v>400</v>
      </c>
      <c r="F45" s="194">
        <f>'OA&amp;GRIDCO'!HQ53</f>
        <v>400</v>
      </c>
      <c r="G45" s="197">
        <v>1070</v>
      </c>
      <c r="H45" s="163">
        <f t="shared" si="0"/>
        <v>1070</v>
      </c>
      <c r="I45" s="199">
        <v>365</v>
      </c>
      <c r="J45" s="148">
        <f t="shared" si="1"/>
        <v>365</v>
      </c>
      <c r="L45" s="271"/>
    </row>
    <row r="46" spans="1:12">
      <c r="A46" s="80" t="s">
        <v>76</v>
      </c>
      <c r="B46" s="81">
        <v>44</v>
      </c>
      <c r="C46" s="195">
        <v>247.40625</v>
      </c>
      <c r="D46" s="162">
        <f>'OA&amp;GRIDCO'!CQ54</f>
        <v>247.40625</v>
      </c>
      <c r="E46" s="198">
        <v>400</v>
      </c>
      <c r="F46" s="194">
        <f>'OA&amp;GRIDCO'!HQ54</f>
        <v>400</v>
      </c>
      <c r="G46" s="197">
        <v>1070</v>
      </c>
      <c r="H46" s="163">
        <f t="shared" si="0"/>
        <v>1070</v>
      </c>
      <c r="I46" s="199">
        <v>365</v>
      </c>
      <c r="J46" s="148">
        <f t="shared" si="1"/>
        <v>365</v>
      </c>
      <c r="L46" s="271"/>
    </row>
    <row r="47" spans="1:12">
      <c r="A47" s="80" t="s">
        <v>77</v>
      </c>
      <c r="B47" s="81">
        <v>45</v>
      </c>
      <c r="C47" s="195">
        <v>247.40625</v>
      </c>
      <c r="D47" s="162">
        <f>'OA&amp;GRIDCO'!CQ55</f>
        <v>247.40625</v>
      </c>
      <c r="E47" s="198">
        <v>400</v>
      </c>
      <c r="F47" s="194">
        <f>'OA&amp;GRIDCO'!HQ55</f>
        <v>400</v>
      </c>
      <c r="G47" s="197">
        <v>1070</v>
      </c>
      <c r="H47" s="163">
        <f t="shared" si="0"/>
        <v>1070</v>
      </c>
      <c r="I47" s="199">
        <v>365</v>
      </c>
      <c r="J47" s="148">
        <f t="shared" si="1"/>
        <v>365</v>
      </c>
      <c r="L47" s="271"/>
    </row>
    <row r="48" spans="1:12">
      <c r="A48" s="80" t="s">
        <v>78</v>
      </c>
      <c r="B48" s="81">
        <v>46</v>
      </c>
      <c r="C48" s="195">
        <v>247.40625</v>
      </c>
      <c r="D48" s="162">
        <f>'OA&amp;GRIDCO'!CQ56</f>
        <v>247.40625</v>
      </c>
      <c r="E48" s="198">
        <v>400</v>
      </c>
      <c r="F48" s="194">
        <f>'OA&amp;GRIDCO'!HQ56</f>
        <v>400</v>
      </c>
      <c r="G48" s="197">
        <v>1070</v>
      </c>
      <c r="H48" s="163">
        <f t="shared" si="0"/>
        <v>1070</v>
      </c>
      <c r="I48" s="199">
        <v>365</v>
      </c>
      <c r="J48" s="148">
        <f t="shared" si="1"/>
        <v>365</v>
      </c>
      <c r="L48" s="271"/>
    </row>
    <row r="49" spans="1:12">
      <c r="A49" s="80" t="s">
        <v>79</v>
      </c>
      <c r="B49" s="81">
        <v>47</v>
      </c>
      <c r="C49" s="195">
        <v>247.40625</v>
      </c>
      <c r="D49" s="162">
        <f>'OA&amp;GRIDCO'!CQ57</f>
        <v>247.40625</v>
      </c>
      <c r="E49" s="198">
        <v>400</v>
      </c>
      <c r="F49" s="194">
        <f>'OA&amp;GRIDCO'!HQ57</f>
        <v>400</v>
      </c>
      <c r="G49" s="197">
        <v>1070</v>
      </c>
      <c r="H49" s="163">
        <f t="shared" si="0"/>
        <v>1070</v>
      </c>
      <c r="I49" s="199">
        <v>365</v>
      </c>
      <c r="J49" s="148">
        <f t="shared" si="1"/>
        <v>365</v>
      </c>
      <c r="L49" s="271"/>
    </row>
    <row r="50" spans="1:12">
      <c r="A50" s="80" t="s">
        <v>80</v>
      </c>
      <c r="B50" s="81">
        <v>48</v>
      </c>
      <c r="C50" s="195">
        <v>247.40625</v>
      </c>
      <c r="D50" s="162">
        <f>'OA&amp;GRIDCO'!CQ58</f>
        <v>247.40625</v>
      </c>
      <c r="E50" s="198">
        <v>400</v>
      </c>
      <c r="F50" s="194">
        <f>'OA&amp;GRIDCO'!HQ58</f>
        <v>400</v>
      </c>
      <c r="G50" s="197">
        <v>1070</v>
      </c>
      <c r="H50" s="163">
        <f t="shared" si="0"/>
        <v>1070</v>
      </c>
      <c r="I50" s="199">
        <v>365</v>
      </c>
      <c r="J50" s="148">
        <f t="shared" si="1"/>
        <v>365</v>
      </c>
      <c r="L50" s="271"/>
    </row>
    <row r="51" spans="1:12">
      <c r="A51" s="80" t="s">
        <v>81</v>
      </c>
      <c r="B51" s="81">
        <v>49</v>
      </c>
      <c r="C51" s="195">
        <v>247.40625</v>
      </c>
      <c r="D51" s="162">
        <f>'OA&amp;GRIDCO'!CQ59</f>
        <v>247.40625</v>
      </c>
      <c r="E51" s="198">
        <v>400</v>
      </c>
      <c r="F51" s="194">
        <f>'OA&amp;GRIDCO'!HQ59</f>
        <v>400</v>
      </c>
      <c r="G51" s="197">
        <v>1070</v>
      </c>
      <c r="H51" s="163">
        <f t="shared" si="0"/>
        <v>1070</v>
      </c>
      <c r="I51" s="199">
        <v>365</v>
      </c>
      <c r="J51" s="148">
        <f t="shared" si="1"/>
        <v>365</v>
      </c>
      <c r="L51" s="271"/>
    </row>
    <row r="52" spans="1:12">
      <c r="A52" s="80" t="s">
        <v>82</v>
      </c>
      <c r="B52" s="81">
        <v>50</v>
      </c>
      <c r="C52" s="195">
        <v>247.40625</v>
      </c>
      <c r="D52" s="162">
        <f>'OA&amp;GRIDCO'!CQ60</f>
        <v>247.40625</v>
      </c>
      <c r="E52" s="198">
        <v>400</v>
      </c>
      <c r="F52" s="194">
        <f>'OA&amp;GRIDCO'!HQ60</f>
        <v>400</v>
      </c>
      <c r="G52" s="197">
        <v>1070</v>
      </c>
      <c r="H52" s="163">
        <f t="shared" si="0"/>
        <v>1070</v>
      </c>
      <c r="I52" s="199">
        <v>365</v>
      </c>
      <c r="J52" s="148">
        <f t="shared" si="1"/>
        <v>365</v>
      </c>
      <c r="L52" s="271"/>
    </row>
    <row r="53" spans="1:12">
      <c r="A53" s="80" t="s">
        <v>83</v>
      </c>
      <c r="B53" s="81">
        <v>51</v>
      </c>
      <c r="C53" s="195">
        <v>247.40625</v>
      </c>
      <c r="D53" s="162">
        <f>'OA&amp;GRIDCO'!CQ61</f>
        <v>247.40625</v>
      </c>
      <c r="E53" s="198">
        <v>400</v>
      </c>
      <c r="F53" s="194">
        <f>'OA&amp;GRIDCO'!HQ61</f>
        <v>400</v>
      </c>
      <c r="G53" s="197">
        <v>1070</v>
      </c>
      <c r="H53" s="163">
        <f t="shared" si="0"/>
        <v>1070</v>
      </c>
      <c r="I53" s="199">
        <v>365</v>
      </c>
      <c r="J53" s="148">
        <f t="shared" si="1"/>
        <v>365</v>
      </c>
      <c r="L53" s="271"/>
    </row>
    <row r="54" spans="1:12">
      <c r="A54" s="80" t="s">
        <v>84</v>
      </c>
      <c r="B54" s="81">
        <v>52</v>
      </c>
      <c r="C54" s="195">
        <v>247.40625</v>
      </c>
      <c r="D54" s="162">
        <f>'OA&amp;GRIDCO'!CQ62</f>
        <v>247.40625</v>
      </c>
      <c r="E54" s="198">
        <v>400</v>
      </c>
      <c r="F54" s="194">
        <f>'OA&amp;GRIDCO'!HQ62</f>
        <v>400</v>
      </c>
      <c r="G54" s="197">
        <v>1070</v>
      </c>
      <c r="H54" s="163">
        <f t="shared" si="0"/>
        <v>1070</v>
      </c>
      <c r="I54" s="199">
        <v>365</v>
      </c>
      <c r="J54" s="148">
        <f t="shared" si="1"/>
        <v>365</v>
      </c>
      <c r="L54" s="271"/>
    </row>
    <row r="55" spans="1:12">
      <c r="A55" s="80" t="s">
        <v>85</v>
      </c>
      <c r="B55" s="81">
        <v>53</v>
      </c>
      <c r="C55" s="195">
        <v>247.40625</v>
      </c>
      <c r="D55" s="162">
        <f>'OA&amp;GRIDCO'!CQ63</f>
        <v>247.40625</v>
      </c>
      <c r="E55" s="198">
        <v>400</v>
      </c>
      <c r="F55" s="194">
        <f>'OA&amp;GRIDCO'!HQ63</f>
        <v>400</v>
      </c>
      <c r="G55" s="197">
        <v>1070</v>
      </c>
      <c r="H55" s="163">
        <f t="shared" si="0"/>
        <v>1070</v>
      </c>
      <c r="I55" s="199">
        <v>365</v>
      </c>
      <c r="J55" s="148">
        <f t="shared" si="1"/>
        <v>365</v>
      </c>
      <c r="L55" s="271"/>
    </row>
    <row r="56" spans="1:12">
      <c r="A56" s="80" t="s">
        <v>86</v>
      </c>
      <c r="B56" s="81">
        <v>54</v>
      </c>
      <c r="C56" s="195">
        <v>247.40625</v>
      </c>
      <c r="D56" s="162">
        <f>'OA&amp;GRIDCO'!CQ64</f>
        <v>247.40625</v>
      </c>
      <c r="E56" s="198">
        <v>400</v>
      </c>
      <c r="F56" s="194">
        <f>'OA&amp;GRIDCO'!HQ64</f>
        <v>400</v>
      </c>
      <c r="G56" s="197">
        <v>1070</v>
      </c>
      <c r="H56" s="163">
        <f t="shared" si="0"/>
        <v>1070</v>
      </c>
      <c r="I56" s="199">
        <v>365</v>
      </c>
      <c r="J56" s="148">
        <f t="shared" si="1"/>
        <v>365</v>
      </c>
      <c r="L56" s="271"/>
    </row>
    <row r="57" spans="1:12">
      <c r="A57" s="80" t="s">
        <v>87</v>
      </c>
      <c r="B57" s="81">
        <v>55</v>
      </c>
      <c r="C57" s="195">
        <v>247.40625</v>
      </c>
      <c r="D57" s="162">
        <f>'OA&amp;GRIDCO'!CQ65</f>
        <v>247.40625</v>
      </c>
      <c r="E57" s="198">
        <v>400</v>
      </c>
      <c r="F57" s="194">
        <f>'OA&amp;GRIDCO'!HQ65</f>
        <v>400</v>
      </c>
      <c r="G57" s="197">
        <v>1070</v>
      </c>
      <c r="H57" s="163">
        <f t="shared" si="0"/>
        <v>1070</v>
      </c>
      <c r="I57" s="199">
        <v>365</v>
      </c>
      <c r="J57" s="148">
        <f t="shared" si="1"/>
        <v>365</v>
      </c>
      <c r="L57" s="271"/>
    </row>
    <row r="58" spans="1:12">
      <c r="A58" s="80" t="s">
        <v>88</v>
      </c>
      <c r="B58" s="81">
        <v>56</v>
      </c>
      <c r="C58" s="195">
        <v>247.40625</v>
      </c>
      <c r="D58" s="162">
        <f>'OA&amp;GRIDCO'!CQ66</f>
        <v>247.40625</v>
      </c>
      <c r="E58" s="198">
        <v>400</v>
      </c>
      <c r="F58" s="194">
        <f>'OA&amp;GRIDCO'!HQ66</f>
        <v>400</v>
      </c>
      <c r="G58" s="197">
        <v>1070</v>
      </c>
      <c r="H58" s="163">
        <f t="shared" si="0"/>
        <v>1070</v>
      </c>
      <c r="I58" s="199">
        <v>365</v>
      </c>
      <c r="J58" s="148">
        <f t="shared" si="1"/>
        <v>365</v>
      </c>
      <c r="L58" s="271"/>
    </row>
    <row r="59" spans="1:12">
      <c r="A59" s="80" t="s">
        <v>89</v>
      </c>
      <c r="B59" s="81">
        <v>57</v>
      </c>
      <c r="C59" s="195">
        <v>247.40625</v>
      </c>
      <c r="D59" s="162">
        <f>'OA&amp;GRIDCO'!CQ67</f>
        <v>247.40625</v>
      </c>
      <c r="E59" s="198">
        <v>400</v>
      </c>
      <c r="F59" s="194">
        <f>'OA&amp;GRIDCO'!HQ67</f>
        <v>400</v>
      </c>
      <c r="G59" s="197">
        <v>1070</v>
      </c>
      <c r="H59" s="163">
        <f t="shared" si="0"/>
        <v>1070</v>
      </c>
      <c r="I59" s="199">
        <v>365</v>
      </c>
      <c r="J59" s="148">
        <f t="shared" si="1"/>
        <v>365</v>
      </c>
      <c r="L59" s="271"/>
    </row>
    <row r="60" spans="1:12">
      <c r="A60" s="80" t="s">
        <v>90</v>
      </c>
      <c r="B60" s="81">
        <v>58</v>
      </c>
      <c r="C60" s="195">
        <v>247.40625</v>
      </c>
      <c r="D60" s="162">
        <f>'OA&amp;GRIDCO'!CQ68</f>
        <v>247.40625</v>
      </c>
      <c r="E60" s="198">
        <v>400</v>
      </c>
      <c r="F60" s="194">
        <f>'OA&amp;GRIDCO'!HQ68</f>
        <v>400</v>
      </c>
      <c r="G60" s="197">
        <v>1070</v>
      </c>
      <c r="H60" s="163">
        <f t="shared" si="0"/>
        <v>1070</v>
      </c>
      <c r="I60" s="199">
        <v>365</v>
      </c>
      <c r="J60" s="148">
        <f t="shared" si="1"/>
        <v>365</v>
      </c>
      <c r="L60" s="271"/>
    </row>
    <row r="61" spans="1:12">
      <c r="A61" s="80" t="s">
        <v>91</v>
      </c>
      <c r="B61" s="81">
        <v>59</v>
      </c>
      <c r="C61" s="195">
        <v>247.40625</v>
      </c>
      <c r="D61" s="162">
        <f>'OA&amp;GRIDCO'!CQ69</f>
        <v>247.40625</v>
      </c>
      <c r="E61" s="198">
        <v>400</v>
      </c>
      <c r="F61" s="194">
        <f>'OA&amp;GRIDCO'!HQ69</f>
        <v>400</v>
      </c>
      <c r="G61" s="197">
        <v>1070</v>
      </c>
      <c r="H61" s="163">
        <f t="shared" si="0"/>
        <v>1070</v>
      </c>
      <c r="I61" s="199">
        <v>365</v>
      </c>
      <c r="J61" s="148">
        <f t="shared" si="1"/>
        <v>365</v>
      </c>
      <c r="L61" s="271"/>
    </row>
    <row r="62" spans="1:12">
      <c r="A62" s="80" t="s">
        <v>92</v>
      </c>
      <c r="B62" s="81">
        <v>60</v>
      </c>
      <c r="C62" s="195">
        <v>247.40625</v>
      </c>
      <c r="D62" s="162">
        <f>'OA&amp;GRIDCO'!CQ70</f>
        <v>247.40625</v>
      </c>
      <c r="E62" s="198">
        <v>400</v>
      </c>
      <c r="F62" s="194">
        <f>'OA&amp;GRIDCO'!HQ70</f>
        <v>400</v>
      </c>
      <c r="G62" s="197">
        <v>1070</v>
      </c>
      <c r="H62" s="163">
        <f t="shared" si="0"/>
        <v>1070</v>
      </c>
      <c r="I62" s="199">
        <v>365</v>
      </c>
      <c r="J62" s="148">
        <f t="shared" si="1"/>
        <v>365</v>
      </c>
      <c r="L62" s="271"/>
    </row>
    <row r="63" spans="1:12">
      <c r="A63" s="80" t="s">
        <v>93</v>
      </c>
      <c r="B63" s="81">
        <v>61</v>
      </c>
      <c r="C63" s="195">
        <v>247.40625</v>
      </c>
      <c r="D63" s="162">
        <f>'OA&amp;GRIDCO'!CQ71</f>
        <v>247.40625</v>
      </c>
      <c r="E63" s="198">
        <v>400</v>
      </c>
      <c r="F63" s="194">
        <f>'OA&amp;GRIDCO'!HQ71</f>
        <v>400</v>
      </c>
      <c r="G63" s="197">
        <v>1070</v>
      </c>
      <c r="H63" s="163">
        <f t="shared" si="0"/>
        <v>1070</v>
      </c>
      <c r="I63" s="199">
        <v>365</v>
      </c>
      <c r="J63" s="148">
        <f t="shared" si="1"/>
        <v>365</v>
      </c>
      <c r="L63" s="271"/>
    </row>
    <row r="64" spans="1:12">
      <c r="A64" s="80" t="s">
        <v>94</v>
      </c>
      <c r="B64" s="81">
        <v>62</v>
      </c>
      <c r="C64" s="195">
        <v>247.40625</v>
      </c>
      <c r="D64" s="162">
        <f>'OA&amp;GRIDCO'!CQ72</f>
        <v>247.40625</v>
      </c>
      <c r="E64" s="198">
        <v>400</v>
      </c>
      <c r="F64" s="194">
        <f>'OA&amp;GRIDCO'!HQ72</f>
        <v>400</v>
      </c>
      <c r="G64" s="197">
        <v>1070</v>
      </c>
      <c r="H64" s="163">
        <f t="shared" si="0"/>
        <v>1070</v>
      </c>
      <c r="I64" s="199">
        <v>365</v>
      </c>
      <c r="J64" s="148">
        <f t="shared" si="1"/>
        <v>365</v>
      </c>
      <c r="L64" s="271"/>
    </row>
    <row r="65" spans="1:10">
      <c r="A65" s="80" t="s">
        <v>95</v>
      </c>
      <c r="B65" s="81">
        <v>63</v>
      </c>
      <c r="C65" s="195">
        <v>247.40625</v>
      </c>
      <c r="D65" s="162">
        <f>'OA&amp;GRIDCO'!CQ73</f>
        <v>247.40625</v>
      </c>
      <c r="E65" s="198">
        <v>400</v>
      </c>
      <c r="F65" s="194">
        <f>'OA&amp;GRIDCO'!HQ73</f>
        <v>400</v>
      </c>
      <c r="G65" s="197">
        <v>1070</v>
      </c>
      <c r="H65" s="163">
        <f t="shared" si="0"/>
        <v>1070</v>
      </c>
      <c r="I65" s="199">
        <v>365</v>
      </c>
      <c r="J65" s="148">
        <f t="shared" si="1"/>
        <v>365</v>
      </c>
    </row>
    <row r="66" spans="1:10">
      <c r="A66" s="80" t="s">
        <v>96</v>
      </c>
      <c r="B66" s="81">
        <v>64</v>
      </c>
      <c r="C66" s="195">
        <v>247.40625</v>
      </c>
      <c r="D66" s="162">
        <f>'OA&amp;GRIDCO'!CQ74</f>
        <v>247.40625</v>
      </c>
      <c r="E66" s="198">
        <v>400</v>
      </c>
      <c r="F66" s="194">
        <f>'OA&amp;GRIDCO'!HQ74</f>
        <v>400</v>
      </c>
      <c r="G66" s="197">
        <v>1070</v>
      </c>
      <c r="H66" s="163">
        <f t="shared" si="0"/>
        <v>1070</v>
      </c>
      <c r="I66" s="199">
        <v>365</v>
      </c>
      <c r="J66" s="148">
        <f t="shared" si="1"/>
        <v>365</v>
      </c>
    </row>
    <row r="67" spans="1:10">
      <c r="A67" s="80" t="s">
        <v>97</v>
      </c>
      <c r="B67" s="81">
        <v>65</v>
      </c>
      <c r="C67" s="195">
        <v>247.40625</v>
      </c>
      <c r="D67" s="162">
        <f>'OA&amp;GRIDCO'!CQ75</f>
        <v>247.40625</v>
      </c>
      <c r="E67" s="198">
        <v>400</v>
      </c>
      <c r="F67" s="194">
        <f>'OA&amp;GRIDCO'!HQ75</f>
        <v>400</v>
      </c>
      <c r="G67" s="197">
        <v>1070</v>
      </c>
      <c r="H67" s="163">
        <f t="shared" si="0"/>
        <v>1070</v>
      </c>
      <c r="I67" s="199">
        <v>365</v>
      </c>
      <c r="J67" s="148">
        <f t="shared" si="1"/>
        <v>365</v>
      </c>
    </row>
    <row r="68" spans="1:10">
      <c r="A68" s="80" t="s">
        <v>98</v>
      </c>
      <c r="B68" s="81">
        <v>66</v>
      </c>
      <c r="C68" s="195">
        <v>247.40625</v>
      </c>
      <c r="D68" s="162">
        <f>'OA&amp;GRIDCO'!CQ76</f>
        <v>247.40625</v>
      </c>
      <c r="E68" s="198">
        <v>400</v>
      </c>
      <c r="F68" s="194">
        <f>'OA&amp;GRIDCO'!HQ76</f>
        <v>400</v>
      </c>
      <c r="G68" s="197">
        <v>1070</v>
      </c>
      <c r="H68" s="163">
        <f t="shared" ref="H68:H98" si="2">G68</f>
        <v>1070</v>
      </c>
      <c r="I68" s="199">
        <v>365</v>
      </c>
      <c r="J68" s="148">
        <f t="shared" ref="J68:J98" si="3">I68</f>
        <v>365</v>
      </c>
    </row>
    <row r="69" spans="1:10">
      <c r="A69" s="80" t="s">
        <v>99</v>
      </c>
      <c r="B69" s="81">
        <v>67</v>
      </c>
      <c r="C69" s="195">
        <v>247.40625</v>
      </c>
      <c r="D69" s="162">
        <f>'OA&amp;GRIDCO'!CQ77</f>
        <v>247.40625</v>
      </c>
      <c r="E69" s="198">
        <v>400</v>
      </c>
      <c r="F69" s="194">
        <f>'OA&amp;GRIDCO'!HQ77</f>
        <v>400</v>
      </c>
      <c r="G69" s="197">
        <v>1070</v>
      </c>
      <c r="H69" s="163">
        <f t="shared" si="2"/>
        <v>1070</v>
      </c>
      <c r="I69" s="199">
        <v>365</v>
      </c>
      <c r="J69" s="148">
        <f t="shared" si="3"/>
        <v>365</v>
      </c>
    </row>
    <row r="70" spans="1:10">
      <c r="A70" s="80" t="s">
        <v>100</v>
      </c>
      <c r="B70" s="81">
        <v>68</v>
      </c>
      <c r="C70" s="195">
        <v>247.40625</v>
      </c>
      <c r="D70" s="162">
        <f>'OA&amp;GRIDCO'!CQ78</f>
        <v>247.40625</v>
      </c>
      <c r="E70" s="198">
        <v>400</v>
      </c>
      <c r="F70" s="194">
        <f>'OA&amp;GRIDCO'!HQ78</f>
        <v>400</v>
      </c>
      <c r="G70" s="197">
        <v>1070</v>
      </c>
      <c r="H70" s="163">
        <f t="shared" si="2"/>
        <v>1070</v>
      </c>
      <c r="I70" s="199">
        <v>365</v>
      </c>
      <c r="J70" s="148">
        <f t="shared" si="3"/>
        <v>365</v>
      </c>
    </row>
    <row r="71" spans="1:10">
      <c r="A71" s="80" t="s">
        <v>101</v>
      </c>
      <c r="B71" s="81">
        <v>69</v>
      </c>
      <c r="C71" s="195">
        <v>247.40625</v>
      </c>
      <c r="D71" s="162">
        <f>'OA&amp;GRIDCO'!CQ79</f>
        <v>247.40625</v>
      </c>
      <c r="E71" s="198">
        <v>400</v>
      </c>
      <c r="F71" s="194">
        <f>'OA&amp;GRIDCO'!HQ79</f>
        <v>400</v>
      </c>
      <c r="G71" s="197">
        <v>1070</v>
      </c>
      <c r="H71" s="163">
        <f t="shared" si="2"/>
        <v>1070</v>
      </c>
      <c r="I71" s="199">
        <v>365</v>
      </c>
      <c r="J71" s="148">
        <f t="shared" si="3"/>
        <v>365</v>
      </c>
    </row>
    <row r="72" spans="1:10">
      <c r="A72" s="80" t="s">
        <v>102</v>
      </c>
      <c r="B72" s="81">
        <v>70</v>
      </c>
      <c r="C72" s="195">
        <v>247.40625</v>
      </c>
      <c r="D72" s="162">
        <f>'OA&amp;GRIDCO'!CQ80</f>
        <v>247.40625</v>
      </c>
      <c r="E72" s="198">
        <v>400</v>
      </c>
      <c r="F72" s="194">
        <f>'OA&amp;GRIDCO'!HQ80</f>
        <v>400</v>
      </c>
      <c r="G72" s="197">
        <v>1070</v>
      </c>
      <c r="H72" s="163">
        <f t="shared" si="2"/>
        <v>1070</v>
      </c>
      <c r="I72" s="199">
        <v>365</v>
      </c>
      <c r="J72" s="148">
        <f t="shared" si="3"/>
        <v>365</v>
      </c>
    </row>
    <row r="73" spans="1:10">
      <c r="A73" s="80" t="s">
        <v>103</v>
      </c>
      <c r="B73" s="81">
        <v>71</v>
      </c>
      <c r="C73" s="195">
        <v>247.40625</v>
      </c>
      <c r="D73" s="162">
        <f>'OA&amp;GRIDCO'!CQ81</f>
        <v>247.40625</v>
      </c>
      <c r="E73" s="198">
        <v>400</v>
      </c>
      <c r="F73" s="194">
        <f>'OA&amp;GRIDCO'!HQ81</f>
        <v>400</v>
      </c>
      <c r="G73" s="197">
        <v>1070</v>
      </c>
      <c r="H73" s="163">
        <f t="shared" si="2"/>
        <v>1070</v>
      </c>
      <c r="I73" s="199">
        <v>365</v>
      </c>
      <c r="J73" s="148">
        <f t="shared" si="3"/>
        <v>365</v>
      </c>
    </row>
    <row r="74" spans="1:10">
      <c r="A74" s="80" t="s">
        <v>104</v>
      </c>
      <c r="B74" s="81">
        <v>72</v>
      </c>
      <c r="C74" s="195">
        <v>247.40625</v>
      </c>
      <c r="D74" s="162">
        <f>'OA&amp;GRIDCO'!CQ82</f>
        <v>247.40625</v>
      </c>
      <c r="E74" s="198">
        <v>400</v>
      </c>
      <c r="F74" s="194">
        <f>'OA&amp;GRIDCO'!HQ82</f>
        <v>400</v>
      </c>
      <c r="G74" s="197">
        <v>1070</v>
      </c>
      <c r="H74" s="163">
        <f t="shared" si="2"/>
        <v>1070</v>
      </c>
      <c r="I74" s="199">
        <v>365</v>
      </c>
      <c r="J74" s="148">
        <f t="shared" si="3"/>
        <v>365</v>
      </c>
    </row>
    <row r="75" spans="1:10">
      <c r="A75" s="80" t="s">
        <v>105</v>
      </c>
      <c r="B75" s="81">
        <v>73</v>
      </c>
      <c r="C75" s="195">
        <v>247.40625</v>
      </c>
      <c r="D75" s="162">
        <f>'OA&amp;GRIDCO'!CQ83</f>
        <v>247.40625</v>
      </c>
      <c r="E75" s="198">
        <v>400</v>
      </c>
      <c r="F75" s="194">
        <f>'OA&amp;GRIDCO'!HQ83</f>
        <v>400</v>
      </c>
      <c r="G75" s="197">
        <v>1070</v>
      </c>
      <c r="H75" s="163">
        <f t="shared" si="2"/>
        <v>1070</v>
      </c>
      <c r="I75" s="199">
        <v>365</v>
      </c>
      <c r="J75" s="148">
        <f t="shared" si="3"/>
        <v>365</v>
      </c>
    </row>
    <row r="76" spans="1:10">
      <c r="A76" s="80" t="s">
        <v>106</v>
      </c>
      <c r="B76" s="81">
        <v>74</v>
      </c>
      <c r="C76" s="195">
        <v>247.40625</v>
      </c>
      <c r="D76" s="162">
        <f>'OA&amp;GRIDCO'!CQ84</f>
        <v>247.40625</v>
      </c>
      <c r="E76" s="198">
        <v>400</v>
      </c>
      <c r="F76" s="194">
        <f>'OA&amp;GRIDCO'!HQ84</f>
        <v>400</v>
      </c>
      <c r="G76" s="197">
        <v>1070</v>
      </c>
      <c r="H76" s="163">
        <f t="shared" si="2"/>
        <v>1070</v>
      </c>
      <c r="I76" s="199">
        <v>365</v>
      </c>
      <c r="J76" s="148">
        <f t="shared" si="3"/>
        <v>365</v>
      </c>
    </row>
    <row r="77" spans="1:10">
      <c r="A77" s="80" t="s">
        <v>107</v>
      </c>
      <c r="B77" s="81">
        <v>75</v>
      </c>
      <c r="C77" s="195">
        <v>247.40625</v>
      </c>
      <c r="D77" s="162">
        <f>'OA&amp;GRIDCO'!CQ85</f>
        <v>247.40625</v>
      </c>
      <c r="E77" s="198">
        <v>400</v>
      </c>
      <c r="F77" s="194">
        <f>'OA&amp;GRIDCO'!HQ85</f>
        <v>400</v>
      </c>
      <c r="G77" s="197">
        <v>1070</v>
      </c>
      <c r="H77" s="163">
        <f t="shared" si="2"/>
        <v>1070</v>
      </c>
      <c r="I77" s="199">
        <v>365</v>
      </c>
      <c r="J77" s="148">
        <f t="shared" si="3"/>
        <v>365</v>
      </c>
    </row>
    <row r="78" spans="1:10">
      <c r="A78" s="80" t="s">
        <v>108</v>
      </c>
      <c r="B78" s="81">
        <v>76</v>
      </c>
      <c r="C78" s="195">
        <v>247.40625</v>
      </c>
      <c r="D78" s="162">
        <f>'OA&amp;GRIDCO'!CQ86</f>
        <v>247.40625</v>
      </c>
      <c r="E78" s="198">
        <v>400</v>
      </c>
      <c r="F78" s="194">
        <f>'OA&amp;GRIDCO'!HQ86</f>
        <v>400</v>
      </c>
      <c r="G78" s="197">
        <v>1070</v>
      </c>
      <c r="H78" s="163">
        <f t="shared" si="2"/>
        <v>1070</v>
      </c>
      <c r="I78" s="199">
        <v>365</v>
      </c>
      <c r="J78" s="148">
        <f t="shared" si="3"/>
        <v>365</v>
      </c>
    </row>
    <row r="79" spans="1:10">
      <c r="A79" s="80" t="s">
        <v>109</v>
      </c>
      <c r="B79" s="81">
        <v>77</v>
      </c>
      <c r="C79" s="195">
        <v>247.40625</v>
      </c>
      <c r="D79" s="162">
        <f>'OA&amp;GRIDCO'!CQ87</f>
        <v>247.40625</v>
      </c>
      <c r="E79" s="198">
        <v>400</v>
      </c>
      <c r="F79" s="194">
        <f>'OA&amp;GRIDCO'!HQ87</f>
        <v>400</v>
      </c>
      <c r="G79" s="197">
        <v>1070</v>
      </c>
      <c r="H79" s="163">
        <f t="shared" si="2"/>
        <v>1070</v>
      </c>
      <c r="I79" s="199">
        <v>365</v>
      </c>
      <c r="J79" s="148">
        <f t="shared" si="3"/>
        <v>365</v>
      </c>
    </row>
    <row r="80" spans="1:10">
      <c r="A80" s="80" t="s">
        <v>110</v>
      </c>
      <c r="B80" s="81">
        <v>78</v>
      </c>
      <c r="C80" s="195">
        <v>247.40625</v>
      </c>
      <c r="D80" s="162">
        <f>'OA&amp;GRIDCO'!CQ88</f>
        <v>247.40625</v>
      </c>
      <c r="E80" s="198">
        <v>400</v>
      </c>
      <c r="F80" s="194">
        <f>'OA&amp;GRIDCO'!HQ88</f>
        <v>400</v>
      </c>
      <c r="G80" s="197">
        <v>1070</v>
      </c>
      <c r="H80" s="163">
        <f t="shared" si="2"/>
        <v>1070</v>
      </c>
      <c r="I80" s="199">
        <v>365</v>
      </c>
      <c r="J80" s="148">
        <f t="shared" si="3"/>
        <v>365</v>
      </c>
    </row>
    <row r="81" spans="1:10">
      <c r="A81" s="80" t="s">
        <v>111</v>
      </c>
      <c r="B81" s="81">
        <v>79</v>
      </c>
      <c r="C81" s="195">
        <v>247.40625</v>
      </c>
      <c r="D81" s="162">
        <f>'OA&amp;GRIDCO'!CQ89</f>
        <v>247.40625</v>
      </c>
      <c r="E81" s="198">
        <v>400</v>
      </c>
      <c r="F81" s="194">
        <f>'OA&amp;GRIDCO'!HQ89</f>
        <v>400</v>
      </c>
      <c r="G81" s="197">
        <v>1070</v>
      </c>
      <c r="H81" s="163">
        <f t="shared" si="2"/>
        <v>1070</v>
      </c>
      <c r="I81" s="199">
        <v>365</v>
      </c>
      <c r="J81" s="148">
        <f t="shared" si="3"/>
        <v>365</v>
      </c>
    </row>
    <row r="82" spans="1:10">
      <c r="A82" s="80" t="s">
        <v>112</v>
      </c>
      <c r="B82" s="81">
        <v>80</v>
      </c>
      <c r="C82" s="195">
        <v>247.40625</v>
      </c>
      <c r="D82" s="162">
        <f>'OA&amp;GRIDCO'!CQ90</f>
        <v>247.40625</v>
      </c>
      <c r="E82" s="198">
        <v>430</v>
      </c>
      <c r="F82" s="194">
        <f>'OA&amp;GRIDCO'!HQ90</f>
        <v>430</v>
      </c>
      <c r="G82" s="197">
        <v>1070</v>
      </c>
      <c r="H82" s="163">
        <f t="shared" si="2"/>
        <v>1070</v>
      </c>
      <c r="I82" s="199">
        <v>365</v>
      </c>
      <c r="J82" s="148">
        <f t="shared" si="3"/>
        <v>365</v>
      </c>
    </row>
    <row r="83" spans="1:10">
      <c r="A83" s="80" t="s">
        <v>113</v>
      </c>
      <c r="B83" s="81">
        <v>81</v>
      </c>
      <c r="C83" s="195">
        <v>247.40625</v>
      </c>
      <c r="D83" s="162">
        <f>'OA&amp;GRIDCO'!CQ91</f>
        <v>247.40625</v>
      </c>
      <c r="E83" s="198">
        <v>460</v>
      </c>
      <c r="F83" s="194">
        <f>'OA&amp;GRIDCO'!HQ91</f>
        <v>460</v>
      </c>
      <c r="G83" s="197">
        <v>1070</v>
      </c>
      <c r="H83" s="163">
        <f t="shared" si="2"/>
        <v>1070</v>
      </c>
      <c r="I83" s="199">
        <v>365</v>
      </c>
      <c r="J83" s="148">
        <f t="shared" si="3"/>
        <v>365</v>
      </c>
    </row>
    <row r="84" spans="1:10">
      <c r="A84" s="80" t="s">
        <v>114</v>
      </c>
      <c r="B84" s="81">
        <v>82</v>
      </c>
      <c r="C84" s="195">
        <v>247.40625</v>
      </c>
      <c r="D84" s="162">
        <f>'OA&amp;GRIDCO'!CQ92</f>
        <v>247.40625</v>
      </c>
      <c r="E84" s="198">
        <v>490</v>
      </c>
      <c r="F84" s="194">
        <f>'OA&amp;GRIDCO'!HQ92</f>
        <v>490</v>
      </c>
      <c r="G84" s="197">
        <v>1070</v>
      </c>
      <c r="H84" s="163">
        <f t="shared" si="2"/>
        <v>1070</v>
      </c>
      <c r="I84" s="199">
        <v>365</v>
      </c>
      <c r="J84" s="148">
        <f t="shared" si="3"/>
        <v>365</v>
      </c>
    </row>
    <row r="85" spans="1:10">
      <c r="A85" s="80" t="s">
        <v>115</v>
      </c>
      <c r="B85" s="81">
        <v>83</v>
      </c>
      <c r="C85" s="195">
        <v>247.40625</v>
      </c>
      <c r="D85" s="162">
        <f>'OA&amp;GRIDCO'!CQ93</f>
        <v>247.40625</v>
      </c>
      <c r="E85" s="198">
        <v>520</v>
      </c>
      <c r="F85" s="194">
        <f>'OA&amp;GRIDCO'!HQ93</f>
        <v>520</v>
      </c>
      <c r="G85" s="197">
        <v>1070</v>
      </c>
      <c r="H85" s="163">
        <f t="shared" si="2"/>
        <v>1070</v>
      </c>
      <c r="I85" s="199">
        <v>365</v>
      </c>
      <c r="J85" s="148">
        <f t="shared" si="3"/>
        <v>365</v>
      </c>
    </row>
    <row r="86" spans="1:10">
      <c r="A86" s="80" t="s">
        <v>116</v>
      </c>
      <c r="B86" s="81">
        <v>84</v>
      </c>
      <c r="C86" s="195">
        <v>247.40625</v>
      </c>
      <c r="D86" s="162">
        <f>'OA&amp;GRIDCO'!CQ94</f>
        <v>247.40625</v>
      </c>
      <c r="E86" s="198">
        <v>550</v>
      </c>
      <c r="F86" s="194">
        <f>'OA&amp;GRIDCO'!HQ94</f>
        <v>550</v>
      </c>
      <c r="G86" s="197">
        <v>1070</v>
      </c>
      <c r="H86" s="163">
        <f t="shared" si="2"/>
        <v>1070</v>
      </c>
      <c r="I86" s="199">
        <v>365</v>
      </c>
      <c r="J86" s="148">
        <f t="shared" si="3"/>
        <v>365</v>
      </c>
    </row>
    <row r="87" spans="1:10">
      <c r="A87" s="80" t="s">
        <v>117</v>
      </c>
      <c r="B87" s="81">
        <v>85</v>
      </c>
      <c r="C87" s="195">
        <v>247.40625</v>
      </c>
      <c r="D87" s="162">
        <f>'OA&amp;GRIDCO'!CQ95</f>
        <v>247.40625</v>
      </c>
      <c r="E87" s="198">
        <v>565</v>
      </c>
      <c r="F87" s="194">
        <f>'OA&amp;GRIDCO'!HQ95</f>
        <v>565</v>
      </c>
      <c r="G87" s="197">
        <v>1070</v>
      </c>
      <c r="H87" s="163">
        <f t="shared" si="2"/>
        <v>1070</v>
      </c>
      <c r="I87" s="199">
        <v>365</v>
      </c>
      <c r="J87" s="148">
        <f t="shared" si="3"/>
        <v>365</v>
      </c>
    </row>
    <row r="88" spans="1:10">
      <c r="A88" s="80" t="s">
        <v>118</v>
      </c>
      <c r="B88" s="81">
        <v>86</v>
      </c>
      <c r="C88" s="195">
        <v>247.40625</v>
      </c>
      <c r="D88" s="162">
        <f>'OA&amp;GRIDCO'!CQ96</f>
        <v>247.40625</v>
      </c>
      <c r="E88" s="198">
        <v>565</v>
      </c>
      <c r="F88" s="194">
        <f>'OA&amp;GRIDCO'!HQ96</f>
        <v>565</v>
      </c>
      <c r="G88" s="197">
        <v>1070</v>
      </c>
      <c r="H88" s="163">
        <f t="shared" si="2"/>
        <v>1070</v>
      </c>
      <c r="I88" s="199">
        <v>365</v>
      </c>
      <c r="J88" s="148">
        <f t="shared" si="3"/>
        <v>365</v>
      </c>
    </row>
    <row r="89" spans="1:10">
      <c r="A89" s="80" t="s">
        <v>119</v>
      </c>
      <c r="B89" s="81">
        <v>87</v>
      </c>
      <c r="C89" s="195">
        <v>247.40625</v>
      </c>
      <c r="D89" s="162">
        <f>'OA&amp;GRIDCO'!CQ97</f>
        <v>247.40625</v>
      </c>
      <c r="E89" s="198">
        <v>565</v>
      </c>
      <c r="F89" s="194">
        <f>'OA&amp;GRIDCO'!HQ97</f>
        <v>565</v>
      </c>
      <c r="G89" s="197">
        <v>1070</v>
      </c>
      <c r="H89" s="163">
        <f t="shared" si="2"/>
        <v>1070</v>
      </c>
      <c r="I89" s="199">
        <v>365</v>
      </c>
      <c r="J89" s="148">
        <f t="shared" si="3"/>
        <v>365</v>
      </c>
    </row>
    <row r="90" spans="1:10">
      <c r="A90" s="80" t="s">
        <v>120</v>
      </c>
      <c r="B90" s="81">
        <v>88</v>
      </c>
      <c r="C90" s="195">
        <v>247.40625</v>
      </c>
      <c r="D90" s="162">
        <f>'OA&amp;GRIDCO'!CQ98</f>
        <v>247.40625</v>
      </c>
      <c r="E90" s="198">
        <v>565</v>
      </c>
      <c r="F90" s="194">
        <f>'OA&amp;GRIDCO'!HQ98</f>
        <v>565</v>
      </c>
      <c r="G90" s="197">
        <v>1070</v>
      </c>
      <c r="H90" s="163">
        <f t="shared" si="2"/>
        <v>1070</v>
      </c>
      <c r="I90" s="199">
        <v>365</v>
      </c>
      <c r="J90" s="148">
        <f t="shared" si="3"/>
        <v>365</v>
      </c>
    </row>
    <row r="91" spans="1:10">
      <c r="A91" s="80" t="s">
        <v>121</v>
      </c>
      <c r="B91" s="81">
        <v>89</v>
      </c>
      <c r="C91" s="195">
        <v>247.40625</v>
      </c>
      <c r="D91" s="162">
        <f>'OA&amp;GRIDCO'!CQ99</f>
        <v>247.40625</v>
      </c>
      <c r="E91" s="198">
        <v>565</v>
      </c>
      <c r="F91" s="194">
        <f>'OA&amp;GRIDCO'!HQ99</f>
        <v>565</v>
      </c>
      <c r="G91" s="197">
        <v>1070</v>
      </c>
      <c r="H91" s="163">
        <f t="shared" si="2"/>
        <v>1070</v>
      </c>
      <c r="I91" s="199">
        <v>365</v>
      </c>
      <c r="J91" s="148">
        <f t="shared" si="3"/>
        <v>365</v>
      </c>
    </row>
    <row r="92" spans="1:10">
      <c r="A92" s="80" t="s">
        <v>122</v>
      </c>
      <c r="B92" s="81">
        <v>90</v>
      </c>
      <c r="C92" s="195">
        <v>247.40625</v>
      </c>
      <c r="D92" s="162">
        <f>'OA&amp;GRIDCO'!CQ100</f>
        <v>247.40625</v>
      </c>
      <c r="E92" s="198">
        <v>565</v>
      </c>
      <c r="F92" s="194">
        <f>'OA&amp;GRIDCO'!HQ100</f>
        <v>565</v>
      </c>
      <c r="G92" s="197">
        <v>1070</v>
      </c>
      <c r="H92" s="163">
        <f t="shared" si="2"/>
        <v>1070</v>
      </c>
      <c r="I92" s="199">
        <v>365</v>
      </c>
      <c r="J92" s="148">
        <f t="shared" si="3"/>
        <v>365</v>
      </c>
    </row>
    <row r="93" spans="1:10">
      <c r="A93" s="80" t="s">
        <v>123</v>
      </c>
      <c r="B93" s="81">
        <v>91</v>
      </c>
      <c r="C93" s="195">
        <v>247.40625</v>
      </c>
      <c r="D93" s="162">
        <f>'OA&amp;GRIDCO'!CQ101</f>
        <v>247.40625</v>
      </c>
      <c r="E93" s="198">
        <v>565</v>
      </c>
      <c r="F93" s="194">
        <f>'OA&amp;GRIDCO'!HQ101</f>
        <v>565</v>
      </c>
      <c r="G93" s="197">
        <v>1070</v>
      </c>
      <c r="H93" s="163">
        <f t="shared" si="2"/>
        <v>1070</v>
      </c>
      <c r="I93" s="199">
        <v>365</v>
      </c>
      <c r="J93" s="148">
        <f t="shared" si="3"/>
        <v>365</v>
      </c>
    </row>
    <row r="94" spans="1:10">
      <c r="A94" s="80" t="s">
        <v>124</v>
      </c>
      <c r="B94" s="81">
        <v>92</v>
      </c>
      <c r="C94" s="195">
        <v>247.40625</v>
      </c>
      <c r="D94" s="162">
        <f>'OA&amp;GRIDCO'!CQ102</f>
        <v>247.40625</v>
      </c>
      <c r="E94" s="198">
        <v>565</v>
      </c>
      <c r="F94" s="194">
        <f>'OA&amp;GRIDCO'!HQ102</f>
        <v>565</v>
      </c>
      <c r="G94" s="197">
        <v>1070</v>
      </c>
      <c r="H94" s="163">
        <f t="shared" si="2"/>
        <v>1070</v>
      </c>
      <c r="I94" s="199">
        <v>365</v>
      </c>
      <c r="J94" s="148">
        <f t="shared" si="3"/>
        <v>365</v>
      </c>
    </row>
    <row r="95" spans="1:10">
      <c r="A95" s="80" t="s">
        <v>125</v>
      </c>
      <c r="B95" s="81">
        <v>93</v>
      </c>
      <c r="C95" s="195">
        <v>247.40625</v>
      </c>
      <c r="D95" s="162">
        <f>'OA&amp;GRIDCO'!CQ103</f>
        <v>247.40625</v>
      </c>
      <c r="E95" s="198">
        <v>565</v>
      </c>
      <c r="F95" s="194">
        <f>'OA&amp;GRIDCO'!HQ103</f>
        <v>565</v>
      </c>
      <c r="G95" s="197">
        <v>1070</v>
      </c>
      <c r="H95" s="163">
        <f t="shared" si="2"/>
        <v>1070</v>
      </c>
      <c r="I95" s="199">
        <v>365</v>
      </c>
      <c r="J95" s="148">
        <f t="shared" si="3"/>
        <v>365</v>
      </c>
    </row>
    <row r="96" spans="1:10">
      <c r="A96" s="80" t="s">
        <v>126</v>
      </c>
      <c r="B96" s="81">
        <v>94</v>
      </c>
      <c r="C96" s="195">
        <v>247.40625</v>
      </c>
      <c r="D96" s="162">
        <f>'OA&amp;GRIDCO'!CQ104</f>
        <v>247.40625</v>
      </c>
      <c r="E96" s="198">
        <v>565</v>
      </c>
      <c r="F96" s="194">
        <f>'OA&amp;GRIDCO'!HQ104</f>
        <v>565</v>
      </c>
      <c r="G96" s="197">
        <v>1070</v>
      </c>
      <c r="H96" s="163">
        <f t="shared" si="2"/>
        <v>1070</v>
      </c>
      <c r="I96" s="199">
        <v>365</v>
      </c>
      <c r="J96" s="148">
        <f t="shared" si="3"/>
        <v>365</v>
      </c>
    </row>
    <row r="97" spans="1:10">
      <c r="A97" s="80" t="s">
        <v>127</v>
      </c>
      <c r="B97" s="81">
        <v>95</v>
      </c>
      <c r="C97" s="195">
        <v>247.40625</v>
      </c>
      <c r="D97" s="162">
        <f>'OA&amp;GRIDCO'!CQ105</f>
        <v>247.40625</v>
      </c>
      <c r="E97" s="198">
        <v>565</v>
      </c>
      <c r="F97" s="194">
        <f>'OA&amp;GRIDCO'!HQ105</f>
        <v>565</v>
      </c>
      <c r="G97" s="197">
        <v>1070</v>
      </c>
      <c r="H97" s="163">
        <f t="shared" si="2"/>
        <v>1070</v>
      </c>
      <c r="I97" s="199">
        <v>365</v>
      </c>
      <c r="J97" s="148">
        <f t="shared" si="3"/>
        <v>365</v>
      </c>
    </row>
    <row r="98" spans="1:10">
      <c r="A98" s="80" t="s">
        <v>128</v>
      </c>
      <c r="B98" s="81">
        <v>96</v>
      </c>
      <c r="C98" s="195">
        <v>247.40625</v>
      </c>
      <c r="D98" s="162">
        <f>'OA&amp;GRIDCO'!CQ106</f>
        <v>247.40625</v>
      </c>
      <c r="E98" s="198">
        <v>565</v>
      </c>
      <c r="F98" s="194">
        <f>'OA&amp;GRIDCO'!HQ106</f>
        <v>565</v>
      </c>
      <c r="G98" s="197">
        <v>1070</v>
      </c>
      <c r="H98" s="163">
        <f t="shared" si="2"/>
        <v>1070</v>
      </c>
      <c r="I98" s="200">
        <v>365</v>
      </c>
      <c r="J98" s="148">
        <f t="shared" si="3"/>
        <v>365</v>
      </c>
    </row>
  </sheetData>
  <mergeCells count="4">
    <mergeCell ref="C1:D1"/>
    <mergeCell ref="E1:F1"/>
    <mergeCell ref="G1:H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CGP SCHEDULE</vt:lpstr>
      <vt:lpstr>OA&amp;GRIDCO</vt:lpstr>
      <vt:lpstr>Day Ahead IEX PXIL</vt:lpstr>
      <vt:lpstr>RTM</vt:lpstr>
      <vt:lpstr>GDAM</vt:lpstr>
      <vt:lpstr>ERLDC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2026-08-12T18:16:30Z</dcterms:modified>
</cp:coreProperties>
</file>